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mc:AlternateContent xmlns:mc="http://schemas.openxmlformats.org/markup-compatibility/2006">
    <mc:Choice Requires="x15">
      <x15ac:absPath xmlns:x15ac="http://schemas.microsoft.com/office/spreadsheetml/2010/11/ac" url="C:\Users\curse\Desktop\"/>
    </mc:Choice>
  </mc:AlternateContent>
  <xr:revisionPtr revIDLastSave="0" documentId="13_ncr:1_{682392C8-4003-4DDF-8A5A-2413E2EEB7CD}" xr6:coauthVersionLast="47" xr6:coauthVersionMax="47" xr10:uidLastSave="{00000000-0000-0000-0000-000000000000}"/>
  <bookViews>
    <workbookView xWindow="-120" yWindow="-120" windowWidth="29040" windowHeight="16440" tabRatio="723" firstSheet="8" activeTab="8" xr2:uid="{00000000-000D-0000-FFFF-FFFF00000000}"/>
  </bookViews>
  <sheets>
    <sheet name=" Grunn og fundamenter" sheetId="8" r:id="rId1"/>
    <sheet name="Bæresystemer" sheetId="7" r:id="rId2"/>
    <sheet name="Yttervegger" sheetId="15" r:id="rId3"/>
    <sheet name="Vinduer og ytterdører" sheetId="5" r:id="rId4"/>
    <sheet name="Innervegger" sheetId="4" r:id="rId5"/>
    <sheet name="Innedører" sheetId="3" r:id="rId6"/>
    <sheet name="Dekker" sheetId="2" r:id="rId7"/>
    <sheet name="Yttertak" sheetId="11" r:id="rId8"/>
    <sheet name=" Parkett og laminat" sheetId="10" r:id="rId9"/>
    <sheet name="Kjøkken" sheetId="9" r:id="rId10"/>
    <sheet name="Sheet1" sheetId="24" r:id="rId11"/>
    <sheet name="Ventilasjon" sheetId="13" r:id="rId12"/>
    <sheet name="Terrasser,rekkverk og svalgang" sheetId="12" r:id="rId13"/>
    <sheet name="Innvendige trapper" sheetId="14" r:id="rId14"/>
    <sheet name="Flislegging" sheetId="16" r:id="rId15"/>
    <sheet name="Hulltaking" sheetId="22" r:id="rId16"/>
    <sheet name="Stillas monterig og demontering" sheetId="20" r:id="rId17"/>
    <sheet name="Avfall flytting" sheetId="19" r:id="rId18"/>
    <sheet name="Maling" sheetId="21" r:id="rId19"/>
    <sheet name="Budsjett" sheetId="17" r:id="rId20"/>
    <sheet name="Et tilbud" sheetId="23" r:id="rId21"/>
  </sheets>
  <definedNames>
    <definedName name="_xlnm._FilterDatabase" localSheetId="19" hidden="1">Budsjett!$A$1:$G$37</definedName>
    <definedName name="_xlnm._FilterDatabase" localSheetId="14" hidden="1">Flislegging!$A$1:$K$179</definedName>
    <definedName name="_xlnm._FilterDatabase" localSheetId="18" hidden="1">Maling!$A$1:$K$87</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46" i="21" l="1"/>
  <c r="G146" i="21"/>
  <c r="F146" i="21"/>
  <c r="I87" i="21"/>
  <c r="J87" i="21"/>
  <c r="I88" i="21"/>
  <c r="J88" i="21"/>
  <c r="I89" i="21"/>
  <c r="J89" i="21"/>
  <c r="I90" i="21"/>
  <c r="J90" i="21"/>
  <c r="I91" i="21"/>
  <c r="J91" i="21"/>
  <c r="I92" i="21"/>
  <c r="J92" i="21"/>
  <c r="I93" i="21"/>
  <c r="J93" i="21"/>
  <c r="I94" i="21"/>
  <c r="J94" i="21"/>
  <c r="I95" i="21"/>
  <c r="J95" i="21"/>
  <c r="I96" i="21"/>
  <c r="J96" i="21"/>
  <c r="I97" i="21"/>
  <c r="J97" i="21"/>
  <c r="I98" i="21"/>
  <c r="J98" i="21"/>
  <c r="I99" i="21"/>
  <c r="J99" i="21"/>
  <c r="I100" i="21"/>
  <c r="J100" i="21"/>
  <c r="I101" i="21"/>
  <c r="J101" i="21"/>
  <c r="I102" i="21"/>
  <c r="J102" i="21"/>
  <c r="I103" i="21"/>
  <c r="J103" i="21"/>
  <c r="I104" i="21"/>
  <c r="J104" i="21"/>
  <c r="I105" i="21"/>
  <c r="J105" i="21"/>
  <c r="I106" i="21"/>
  <c r="J106" i="21"/>
  <c r="I107" i="21"/>
  <c r="J107" i="21"/>
  <c r="I108" i="21"/>
  <c r="J108" i="21"/>
  <c r="I109" i="21"/>
  <c r="J109" i="21"/>
  <c r="I110" i="21"/>
  <c r="J110" i="21"/>
  <c r="I111" i="21"/>
  <c r="J111" i="21"/>
  <c r="I112" i="21"/>
  <c r="J112" i="21"/>
  <c r="I113" i="21"/>
  <c r="J113" i="21"/>
  <c r="I114" i="21"/>
  <c r="J114" i="21"/>
  <c r="I115" i="21"/>
  <c r="J115" i="21"/>
  <c r="I116" i="21"/>
  <c r="J116" i="21"/>
  <c r="I117" i="21"/>
  <c r="J117" i="21"/>
  <c r="I118" i="21"/>
  <c r="J118" i="21"/>
  <c r="I119" i="21"/>
  <c r="J119" i="21"/>
  <c r="I120" i="21"/>
  <c r="J120" i="21"/>
  <c r="I121" i="21"/>
  <c r="J121" i="21"/>
  <c r="I122" i="21"/>
  <c r="J122" i="21"/>
  <c r="I123" i="21"/>
  <c r="J123" i="21"/>
  <c r="I124" i="21"/>
  <c r="J124" i="21"/>
  <c r="I125" i="21"/>
  <c r="J125" i="21"/>
  <c r="I126" i="21"/>
  <c r="J126" i="21"/>
  <c r="I127" i="21"/>
  <c r="J127" i="21"/>
  <c r="I128" i="21"/>
  <c r="J128" i="21"/>
  <c r="I129" i="21"/>
  <c r="J129" i="21"/>
  <c r="I130" i="21"/>
  <c r="J130" i="21"/>
  <c r="I131" i="21"/>
  <c r="J131" i="21"/>
  <c r="I132" i="21"/>
  <c r="J132" i="21"/>
  <c r="I133" i="21"/>
  <c r="J133" i="21"/>
  <c r="I134" i="21"/>
  <c r="J134" i="21"/>
  <c r="I135" i="21"/>
  <c r="J135" i="21"/>
  <c r="I136" i="21"/>
  <c r="J136" i="21"/>
  <c r="I137" i="21"/>
  <c r="J137" i="21"/>
  <c r="I138" i="21"/>
  <c r="J138" i="21"/>
  <c r="I139" i="21"/>
  <c r="J139" i="21"/>
  <c r="I140" i="21"/>
  <c r="J140" i="21"/>
  <c r="I141" i="21"/>
  <c r="J141" i="21"/>
  <c r="I142" i="21"/>
  <c r="J142" i="21"/>
  <c r="I143" i="21"/>
  <c r="J143" i="21"/>
  <c r="I144" i="21"/>
  <c r="J144" i="21"/>
  <c r="I145" i="21"/>
  <c r="J145" i="21"/>
  <c r="F87" i="21"/>
  <c r="G87" i="21" s="1"/>
  <c r="F88" i="21"/>
  <c r="G88" i="21"/>
  <c r="F89" i="21"/>
  <c r="G89" i="21"/>
  <c r="F90" i="21"/>
  <c r="G90" i="21"/>
  <c r="F91" i="21"/>
  <c r="G91" i="21"/>
  <c r="F92" i="21"/>
  <c r="G92" i="21"/>
  <c r="F93" i="21"/>
  <c r="G93" i="21"/>
  <c r="F94" i="21"/>
  <c r="G94" i="21"/>
  <c r="F95" i="21"/>
  <c r="G95" i="21"/>
  <c r="F96" i="21"/>
  <c r="G96" i="21"/>
  <c r="F97" i="21"/>
  <c r="G97" i="21"/>
  <c r="F98" i="21"/>
  <c r="G98" i="21"/>
  <c r="F99" i="21"/>
  <c r="G99" i="21"/>
  <c r="F100" i="21"/>
  <c r="G100" i="21"/>
  <c r="F101" i="21"/>
  <c r="G101" i="21"/>
  <c r="F102" i="21"/>
  <c r="G102" i="21"/>
  <c r="F103" i="21"/>
  <c r="G103" i="21"/>
  <c r="F104" i="21"/>
  <c r="G104" i="21"/>
  <c r="F105" i="21"/>
  <c r="G105" i="21"/>
  <c r="F106" i="21"/>
  <c r="G106" i="21"/>
  <c r="F107" i="21"/>
  <c r="G107" i="21"/>
  <c r="F108" i="21"/>
  <c r="G108" i="21"/>
  <c r="F109" i="21"/>
  <c r="G109" i="21"/>
  <c r="F110" i="21"/>
  <c r="G110" i="21"/>
  <c r="F111" i="21"/>
  <c r="G111" i="21"/>
  <c r="F112" i="21"/>
  <c r="G112" i="21"/>
  <c r="F113" i="21"/>
  <c r="G113" i="21"/>
  <c r="F114" i="21"/>
  <c r="G114" i="21"/>
  <c r="F115" i="21"/>
  <c r="G115" i="21"/>
  <c r="F116" i="21"/>
  <c r="G116" i="21"/>
  <c r="F117" i="21"/>
  <c r="G117" i="21"/>
  <c r="F118" i="21"/>
  <c r="G118" i="21"/>
  <c r="F119" i="21"/>
  <c r="G119" i="21"/>
  <c r="F120" i="21"/>
  <c r="G120" i="21"/>
  <c r="F121" i="21"/>
  <c r="G121" i="21"/>
  <c r="F122" i="21"/>
  <c r="G122" i="21"/>
  <c r="F123" i="21"/>
  <c r="G123" i="21"/>
  <c r="F124" i="21"/>
  <c r="G124" i="21"/>
  <c r="F125" i="21"/>
  <c r="G125" i="21"/>
  <c r="F126" i="21"/>
  <c r="G126" i="21"/>
  <c r="F127" i="21"/>
  <c r="G127" i="21" s="1"/>
  <c r="F128" i="21"/>
  <c r="G128" i="21"/>
  <c r="F129" i="21"/>
  <c r="G129" i="21" s="1"/>
  <c r="F130" i="21"/>
  <c r="G130" i="21"/>
  <c r="F131" i="21"/>
  <c r="G131" i="21" s="1"/>
  <c r="F132" i="21"/>
  <c r="G132" i="21"/>
  <c r="F133" i="21"/>
  <c r="G133" i="21" s="1"/>
  <c r="F134" i="21"/>
  <c r="G134" i="21"/>
  <c r="F135" i="21"/>
  <c r="G135" i="21" s="1"/>
  <c r="F136" i="21"/>
  <c r="G136" i="21"/>
  <c r="F137" i="21"/>
  <c r="G137" i="21" s="1"/>
  <c r="F138" i="21"/>
  <c r="G138" i="21"/>
  <c r="F139" i="21"/>
  <c r="G139" i="21" s="1"/>
  <c r="F140" i="21"/>
  <c r="G140" i="21"/>
  <c r="F141" i="21"/>
  <c r="G141" i="21" s="1"/>
  <c r="F142" i="21"/>
  <c r="G142" i="21"/>
  <c r="F143" i="21"/>
  <c r="G143" i="21" s="1"/>
  <c r="F144" i="21"/>
  <c r="G144" i="21"/>
  <c r="F145" i="21"/>
  <c r="G145" i="21" s="1"/>
  <c r="J86" i="21"/>
  <c r="I86" i="21"/>
  <c r="G86" i="21"/>
  <c r="F86" i="21"/>
  <c r="G33" i="9"/>
  <c r="G21" i="9"/>
  <c r="E411" i="2"/>
  <c r="E412" i="2"/>
  <c r="E410" i="2"/>
  <c r="E330" i="2"/>
  <c r="E329" i="2"/>
  <c r="E229" i="2"/>
  <c r="E230" i="2"/>
  <c r="E231" i="2"/>
  <c r="E232" i="2"/>
  <c r="E228" i="2"/>
  <c r="E127" i="2"/>
  <c r="E124" i="2"/>
  <c r="E112" i="2"/>
  <c r="E113" i="2"/>
  <c r="E114" i="2"/>
  <c r="E115" i="2"/>
  <c r="E116" i="2"/>
  <c r="E117" i="2"/>
  <c r="E118" i="2"/>
  <c r="E119" i="2"/>
  <c r="E120" i="2"/>
  <c r="E121" i="2"/>
  <c r="E111" i="2"/>
  <c r="E108" i="2"/>
  <c r="E97" i="2"/>
  <c r="E98" i="2"/>
  <c r="E99" i="2"/>
  <c r="E100" i="2"/>
  <c r="E101" i="2"/>
  <c r="E102" i="2"/>
  <c r="E103" i="2"/>
  <c r="E104" i="2"/>
  <c r="E105" i="2"/>
  <c r="E96" i="2"/>
  <c r="E88" i="2"/>
  <c r="E89" i="2"/>
  <c r="E90" i="2"/>
  <c r="E91" i="2"/>
  <c r="E92" i="2"/>
  <c r="E93" i="2"/>
  <c r="E87" i="2"/>
  <c r="E74" i="2"/>
  <c r="E75" i="2"/>
  <c r="E76" i="2"/>
  <c r="E77" i="2"/>
  <c r="E78" i="2"/>
  <c r="E79" i="2"/>
  <c r="E80" i="2"/>
  <c r="E81" i="2"/>
  <c r="E82" i="2"/>
  <c r="E83" i="2"/>
  <c r="E84" i="2"/>
  <c r="E73" i="2"/>
  <c r="E60" i="2"/>
  <c r="E61" i="2"/>
  <c r="E62" i="2"/>
  <c r="E63" i="2"/>
  <c r="E64" i="2"/>
  <c r="E65" i="2"/>
  <c r="E66" i="2"/>
  <c r="E67" i="2"/>
  <c r="E68" i="2"/>
  <c r="E69" i="2"/>
  <c r="E70" i="2"/>
  <c r="E59" i="2"/>
  <c r="E47" i="2"/>
  <c r="E48" i="2"/>
  <c r="E49" i="2"/>
  <c r="E50" i="2"/>
  <c r="E51" i="2"/>
  <c r="E52" i="2"/>
  <c r="E53" i="2"/>
  <c r="E54" i="2"/>
  <c r="E55" i="2"/>
  <c r="E56" i="2"/>
  <c r="E46" i="2"/>
  <c r="E38" i="2"/>
  <c r="E39" i="2"/>
  <c r="E40" i="2"/>
  <c r="E41" i="2"/>
  <c r="E42" i="2"/>
  <c r="E43" i="2"/>
  <c r="E37" i="2"/>
  <c r="E28" i="2"/>
  <c r="E29" i="2"/>
  <c r="E30" i="2"/>
  <c r="E31" i="2"/>
  <c r="E32" i="2"/>
  <c r="E33" i="2"/>
  <c r="E34" i="2"/>
  <c r="E27" i="2"/>
  <c r="E21" i="2"/>
  <c r="E22" i="2"/>
  <c r="E23" i="2"/>
  <c r="E24" i="2"/>
  <c r="E20" i="2"/>
  <c r="E14" i="2"/>
  <c r="E15" i="2"/>
  <c r="E16" i="2"/>
  <c r="E17" i="2"/>
  <c r="E13" i="2"/>
  <c r="H115" i="12"/>
  <c r="H30" i="12"/>
  <c r="I29" i="12"/>
  <c r="F29" i="12"/>
  <c r="F30" i="12" s="1"/>
  <c r="E27" i="12"/>
  <c r="E115" i="12" s="1"/>
  <c r="H27" i="12"/>
  <c r="I26" i="12"/>
  <c r="F26" i="12"/>
  <c r="G26" i="12" s="1"/>
  <c r="I25" i="12"/>
  <c r="F25" i="12"/>
  <c r="G25" i="12" s="1"/>
  <c r="H23" i="12"/>
  <c r="I22" i="12"/>
  <c r="I23" i="12" s="1"/>
  <c r="F22" i="12"/>
  <c r="E30" i="12"/>
  <c r="I30" i="12"/>
  <c r="G29" i="12"/>
  <c r="J29" i="12" s="1"/>
  <c r="J30" i="12" s="1"/>
  <c r="H20" i="12"/>
  <c r="H17" i="12"/>
  <c r="I19" i="12"/>
  <c r="I20" i="12" s="1"/>
  <c r="F19" i="12"/>
  <c r="I16" i="12"/>
  <c r="I17" i="12" s="1"/>
  <c r="F16" i="12"/>
  <c r="F17" i="12" s="1"/>
  <c r="E23" i="12"/>
  <c r="G22" i="12"/>
  <c r="E20" i="12"/>
  <c r="G19" i="12"/>
  <c r="E17" i="12"/>
  <c r="H140" i="3"/>
  <c r="H89" i="3"/>
  <c r="I82" i="3"/>
  <c r="I83" i="3"/>
  <c r="I84" i="3"/>
  <c r="I85" i="3"/>
  <c r="I86" i="3"/>
  <c r="I87" i="3"/>
  <c r="I88" i="3"/>
  <c r="F82" i="3"/>
  <c r="F83" i="3"/>
  <c r="F84" i="3"/>
  <c r="F85" i="3"/>
  <c r="G85" i="3" s="1"/>
  <c r="F86" i="3"/>
  <c r="F87" i="3"/>
  <c r="F88" i="3"/>
  <c r="G88" i="3" s="1"/>
  <c r="I81" i="3"/>
  <c r="F81" i="3"/>
  <c r="E89" i="3"/>
  <c r="G87" i="3"/>
  <c r="J87" i="3" s="1"/>
  <c r="G86" i="3"/>
  <c r="J86" i="3" s="1"/>
  <c r="G84" i="3"/>
  <c r="G83" i="3"/>
  <c r="J83" i="3" s="1"/>
  <c r="G82" i="3"/>
  <c r="J82" i="3" s="1"/>
  <c r="G81" i="3"/>
  <c r="J81" i="3" s="1"/>
  <c r="J127" i="2"/>
  <c r="J128" i="2" s="1"/>
  <c r="G127" i="2"/>
  <c r="H127" i="2" s="1"/>
  <c r="I128" i="2"/>
  <c r="F128" i="2"/>
  <c r="J124" i="2"/>
  <c r="G124" i="2"/>
  <c r="H124" i="2" s="1"/>
  <c r="I125" i="2"/>
  <c r="F125" i="2"/>
  <c r="E132" i="2"/>
  <c r="G132" i="2"/>
  <c r="H132" i="2" s="1"/>
  <c r="J132" i="2"/>
  <c r="E133" i="2"/>
  <c r="G133" i="2"/>
  <c r="H133" i="2" s="1"/>
  <c r="J133" i="2"/>
  <c r="E134" i="2"/>
  <c r="G134" i="2"/>
  <c r="H134" i="2" s="1"/>
  <c r="J134" i="2"/>
  <c r="E135" i="2"/>
  <c r="G135" i="2"/>
  <c r="H135" i="2" s="1"/>
  <c r="J135" i="2"/>
  <c r="E136" i="2"/>
  <c r="G136" i="2"/>
  <c r="H136" i="2" s="1"/>
  <c r="J136" i="2"/>
  <c r="E137" i="2"/>
  <c r="G137" i="2"/>
  <c r="H137" i="2" s="1"/>
  <c r="J137" i="2"/>
  <c r="F138" i="2"/>
  <c r="I138" i="2"/>
  <c r="E140" i="2"/>
  <c r="G140" i="2"/>
  <c r="H140" i="2" s="1"/>
  <c r="J140" i="2"/>
  <c r="E141" i="2"/>
  <c r="G141" i="2"/>
  <c r="H141" i="2" s="1"/>
  <c r="J141" i="2"/>
  <c r="E216" i="4"/>
  <c r="G216" i="4"/>
  <c r="H216" i="4" s="1"/>
  <c r="J216" i="4"/>
  <c r="E246" i="4"/>
  <c r="G246" i="4"/>
  <c r="H246" i="4" s="1"/>
  <c r="J246" i="4"/>
  <c r="E247" i="4"/>
  <c r="G247" i="4"/>
  <c r="H247" i="4" s="1"/>
  <c r="K247" i="4" s="1"/>
  <c r="J247" i="4"/>
  <c r="E256" i="4"/>
  <c r="G256" i="4"/>
  <c r="H256" i="4" s="1"/>
  <c r="J256" i="4"/>
  <c r="E257" i="4"/>
  <c r="G257" i="4"/>
  <c r="H257" i="4" s="1"/>
  <c r="J257" i="4"/>
  <c r="E258" i="4"/>
  <c r="G258" i="4"/>
  <c r="H258" i="4" s="1"/>
  <c r="J258" i="4"/>
  <c r="E259" i="4"/>
  <c r="G259" i="4"/>
  <c r="H259" i="4" s="1"/>
  <c r="J259" i="4"/>
  <c r="E87" i="15"/>
  <c r="G87" i="15"/>
  <c r="H87" i="15" s="1"/>
  <c r="J87" i="15"/>
  <c r="E100" i="15"/>
  <c r="G100" i="15"/>
  <c r="H100" i="15" s="1"/>
  <c r="J100" i="15"/>
  <c r="E99" i="15"/>
  <c r="G99" i="15"/>
  <c r="H99" i="15" s="1"/>
  <c r="J99" i="15"/>
  <c r="K87" i="15" l="1"/>
  <c r="K127" i="2"/>
  <c r="K216" i="4"/>
  <c r="G27" i="12"/>
  <c r="G115" i="12" s="1"/>
  <c r="I27" i="12"/>
  <c r="I115" i="12" s="1"/>
  <c r="J26" i="12"/>
  <c r="F27" i="12"/>
  <c r="F115" i="12" s="1"/>
  <c r="J22" i="12"/>
  <c r="J23" i="12" s="1"/>
  <c r="G30" i="12"/>
  <c r="F23" i="12"/>
  <c r="J25" i="12"/>
  <c r="J27" i="12" s="1"/>
  <c r="J115" i="12" s="1"/>
  <c r="J19" i="12"/>
  <c r="J20" i="12" s="1"/>
  <c r="G23" i="12"/>
  <c r="F20" i="12"/>
  <c r="G20" i="12"/>
  <c r="G16" i="12"/>
  <c r="J88" i="3"/>
  <c r="J84" i="3"/>
  <c r="I89" i="3"/>
  <c r="J85" i="3"/>
  <c r="F89" i="3"/>
  <c r="G89" i="3" s="1"/>
  <c r="G128" i="2"/>
  <c r="H128" i="2" s="1"/>
  <c r="K128" i="2" s="1"/>
  <c r="K133" i="2"/>
  <c r="K132" i="2"/>
  <c r="J125" i="2"/>
  <c r="K124" i="2"/>
  <c r="G125" i="2"/>
  <c r="K135" i="2"/>
  <c r="K140" i="2"/>
  <c r="K136" i="2"/>
  <c r="K141" i="2"/>
  <c r="K137" i="2"/>
  <c r="J138" i="2"/>
  <c r="K134" i="2"/>
  <c r="H138" i="2"/>
  <c r="G138" i="2"/>
  <c r="K246" i="4"/>
  <c r="K256" i="4"/>
  <c r="K257" i="4"/>
  <c r="K259" i="4"/>
  <c r="K258" i="4"/>
  <c r="K100" i="15"/>
  <c r="K99" i="15"/>
  <c r="I177" i="16"/>
  <c r="I178" i="16" s="1"/>
  <c r="F177" i="16"/>
  <c r="I174" i="16"/>
  <c r="I175" i="16" s="1"/>
  <c r="F174" i="16"/>
  <c r="G174" i="16" s="1"/>
  <c r="I171" i="16"/>
  <c r="I172" i="16" s="1"/>
  <c r="F171" i="16"/>
  <c r="I168" i="16"/>
  <c r="I169" i="16" s="1"/>
  <c r="F168" i="16"/>
  <c r="I165" i="16"/>
  <c r="I166" i="16" s="1"/>
  <c r="F165" i="16"/>
  <c r="I162" i="16"/>
  <c r="I163" i="16" s="1"/>
  <c r="F162" i="16"/>
  <c r="I159" i="16"/>
  <c r="I160" i="16" s="1"/>
  <c r="F159" i="16"/>
  <c r="I156" i="16"/>
  <c r="I157" i="16" s="1"/>
  <c r="F156" i="16"/>
  <c r="G156" i="16" s="1"/>
  <c r="F153" i="16"/>
  <c r="G153" i="16" s="1"/>
  <c r="I114" i="16"/>
  <c r="I115" i="16" s="1"/>
  <c r="F114" i="16"/>
  <c r="F111" i="16"/>
  <c r="G111" i="16" s="1"/>
  <c r="I111" i="16"/>
  <c r="I112" i="16" s="1"/>
  <c r="I108" i="16"/>
  <c r="I109" i="16" s="1"/>
  <c r="F108" i="16"/>
  <c r="G108" i="16" s="1"/>
  <c r="I105" i="16"/>
  <c r="I106" i="16" s="1"/>
  <c r="F105" i="16"/>
  <c r="I102" i="16"/>
  <c r="I103" i="16" s="1"/>
  <c r="F102" i="16"/>
  <c r="I99" i="16"/>
  <c r="I100" i="16" s="1"/>
  <c r="F99" i="16"/>
  <c r="E115" i="16"/>
  <c r="E112" i="16"/>
  <c r="E109" i="16"/>
  <c r="E106" i="16"/>
  <c r="E103" i="16"/>
  <c r="E100" i="16"/>
  <c r="E157" i="16"/>
  <c r="E160" i="16"/>
  <c r="E163" i="16"/>
  <c r="E166" i="16"/>
  <c r="E169" i="16"/>
  <c r="E175" i="16"/>
  <c r="E178" i="16"/>
  <c r="E172" i="16"/>
  <c r="F160" i="16" l="1"/>
  <c r="G159" i="16"/>
  <c r="F166" i="16"/>
  <c r="G165" i="16"/>
  <c r="F178" i="16"/>
  <c r="G177" i="16"/>
  <c r="F163" i="16"/>
  <c r="G162" i="16"/>
  <c r="J162" i="16" s="1"/>
  <c r="F169" i="16"/>
  <c r="G168" i="16"/>
  <c r="F172" i="16"/>
  <c r="G171" i="16"/>
  <c r="J171" i="16" s="1"/>
  <c r="F100" i="16"/>
  <c r="G99" i="16"/>
  <c r="F106" i="16"/>
  <c r="G105" i="16"/>
  <c r="G106" i="16" s="1"/>
  <c r="J106" i="16" s="1"/>
  <c r="F103" i="16"/>
  <c r="G102" i="16"/>
  <c r="F115" i="16"/>
  <c r="G114" i="16"/>
  <c r="J114" i="16" s="1"/>
  <c r="G17" i="12"/>
  <c r="J16" i="12"/>
  <c r="J17" i="12" s="1"/>
  <c r="J89" i="3"/>
  <c r="H125" i="2"/>
  <c r="K125" i="2" s="1"/>
  <c r="K138" i="2"/>
  <c r="J111" i="16"/>
  <c r="F112" i="16"/>
  <c r="J108" i="16"/>
  <c r="G112" i="16"/>
  <c r="J112" i="16" s="1"/>
  <c r="F109" i="16"/>
  <c r="G100" i="16"/>
  <c r="J100" i="16" s="1"/>
  <c r="J102" i="16"/>
  <c r="G109" i="16"/>
  <c r="J109" i="16" s="1"/>
  <c r="J168" i="16"/>
  <c r="J165" i="16"/>
  <c r="J156" i="16"/>
  <c r="J99" i="16"/>
  <c r="J159" i="16"/>
  <c r="F157" i="16"/>
  <c r="G157" i="16"/>
  <c r="J157" i="16" s="1"/>
  <c r="J174" i="16"/>
  <c r="F175" i="16"/>
  <c r="G175" i="16"/>
  <c r="J175" i="16" s="1"/>
  <c r="F18" i="22"/>
  <c r="G18" i="22" s="1"/>
  <c r="J18" i="22" s="1"/>
  <c r="F19" i="22"/>
  <c r="G19" i="22" s="1"/>
  <c r="J19" i="22" s="1"/>
  <c r="I18" i="22"/>
  <c r="I19" i="22"/>
  <c r="H21" i="22"/>
  <c r="H22" i="22" s="1"/>
  <c r="E21" i="22"/>
  <c r="E22" i="22" s="1"/>
  <c r="I20" i="22"/>
  <c r="F20" i="22"/>
  <c r="G20" i="22" s="1"/>
  <c r="J20" i="22" s="1"/>
  <c r="I17" i="22"/>
  <c r="F17" i="22"/>
  <c r="G17" i="22" s="1"/>
  <c r="J17" i="22" s="1"/>
  <c r="I16" i="22"/>
  <c r="F16" i="22"/>
  <c r="G16" i="22" s="1"/>
  <c r="J16" i="22" s="1"/>
  <c r="I15" i="22"/>
  <c r="F15" i="22"/>
  <c r="G15" i="22" s="1"/>
  <c r="J15" i="22" s="1"/>
  <c r="I14" i="22"/>
  <c r="F14" i="22"/>
  <c r="G14" i="22" s="1"/>
  <c r="J14" i="22" s="1"/>
  <c r="I13" i="22"/>
  <c r="F13" i="22"/>
  <c r="I18" i="9"/>
  <c r="F18" i="9"/>
  <c r="G18" i="9" s="1"/>
  <c r="I24" i="9"/>
  <c r="I25" i="9"/>
  <c r="I26" i="9"/>
  <c r="I27" i="9"/>
  <c r="I28" i="9"/>
  <c r="I29" i="9"/>
  <c r="I30" i="9"/>
  <c r="I31" i="9"/>
  <c r="I32" i="9"/>
  <c r="I23" i="9"/>
  <c r="F24" i="9"/>
  <c r="F25" i="9"/>
  <c r="F26" i="9"/>
  <c r="F27" i="9"/>
  <c r="F28" i="9"/>
  <c r="F29" i="9"/>
  <c r="F30" i="9"/>
  <c r="F31" i="9"/>
  <c r="F32" i="9"/>
  <c r="F23" i="9"/>
  <c r="H33" i="9"/>
  <c r="G115" i="16" l="1"/>
  <c r="J115" i="16" s="1"/>
  <c r="J18" i="9"/>
  <c r="G163" i="16"/>
  <c r="J163" i="16" s="1"/>
  <c r="G103" i="16"/>
  <c r="J103" i="16" s="1"/>
  <c r="J105" i="16"/>
  <c r="G166" i="16"/>
  <c r="J166" i="16" s="1"/>
  <c r="G169" i="16"/>
  <c r="J169" i="16" s="1"/>
  <c r="G160" i="16"/>
  <c r="J160" i="16" s="1"/>
  <c r="G172" i="16"/>
  <c r="J172" i="16" s="1"/>
  <c r="J177" i="16"/>
  <c r="G178" i="16"/>
  <c r="J178" i="16" s="1"/>
  <c r="I21" i="22"/>
  <c r="I22" i="22" s="1"/>
  <c r="F25" i="17" s="1"/>
  <c r="F21" i="22"/>
  <c r="F22" i="22" s="1"/>
  <c r="D25" i="17" s="1"/>
  <c r="G13" i="22"/>
  <c r="J13" i="22" s="1"/>
  <c r="G21" i="22" l="1"/>
  <c r="G22" i="22" s="1"/>
  <c r="H21" i="9"/>
  <c r="I14" i="9"/>
  <c r="I15" i="9"/>
  <c r="I16" i="9"/>
  <c r="I17" i="9"/>
  <c r="I19" i="9"/>
  <c r="I20" i="9"/>
  <c r="F14" i="9"/>
  <c r="F15" i="9"/>
  <c r="F16" i="9"/>
  <c r="F17" i="9"/>
  <c r="F19" i="9"/>
  <c r="F20" i="9"/>
  <c r="I13" i="9"/>
  <c r="F13" i="9"/>
  <c r="I885" i="15"/>
  <c r="F885" i="15"/>
  <c r="E876" i="15"/>
  <c r="E877" i="15"/>
  <c r="E878" i="15"/>
  <c r="E879" i="15"/>
  <c r="E880" i="15"/>
  <c r="E881" i="15"/>
  <c r="E882" i="15"/>
  <c r="E883" i="15"/>
  <c r="E884" i="15"/>
  <c r="E875" i="15"/>
  <c r="J876" i="15"/>
  <c r="J877" i="15"/>
  <c r="J878" i="15"/>
  <c r="J879" i="15"/>
  <c r="J880" i="15"/>
  <c r="J881" i="15"/>
  <c r="J882" i="15"/>
  <c r="J883" i="15"/>
  <c r="J884" i="15"/>
  <c r="G876" i="15"/>
  <c r="H876" i="15" s="1"/>
  <c r="G877" i="15"/>
  <c r="H877" i="15" s="1"/>
  <c r="G878" i="15"/>
  <c r="H878" i="15" s="1"/>
  <c r="K878" i="15" s="1"/>
  <c r="G879" i="15"/>
  <c r="H879" i="15" s="1"/>
  <c r="G880" i="15"/>
  <c r="H880" i="15" s="1"/>
  <c r="G881" i="15"/>
  <c r="H881" i="15" s="1"/>
  <c r="G882" i="15"/>
  <c r="H882" i="15" s="1"/>
  <c r="K882" i="15" s="1"/>
  <c r="G883" i="15"/>
  <c r="H883" i="15" s="1"/>
  <c r="G884" i="15"/>
  <c r="H884" i="15" s="1"/>
  <c r="J875" i="15"/>
  <c r="G875" i="15"/>
  <c r="H875" i="15" s="1"/>
  <c r="K875" i="15" s="1"/>
  <c r="I873" i="15"/>
  <c r="F873" i="15"/>
  <c r="E861" i="15"/>
  <c r="E862" i="15"/>
  <c r="E863" i="15"/>
  <c r="E864" i="15"/>
  <c r="E865" i="15"/>
  <c r="E866" i="15"/>
  <c r="E867" i="15"/>
  <c r="E868" i="15"/>
  <c r="E869" i="15"/>
  <c r="E870" i="15"/>
  <c r="E871" i="15"/>
  <c r="E872" i="15"/>
  <c r="E860" i="15"/>
  <c r="J861" i="15"/>
  <c r="J862" i="15"/>
  <c r="J863" i="15"/>
  <c r="J864" i="15"/>
  <c r="J865" i="15"/>
  <c r="J866" i="15"/>
  <c r="J867" i="15"/>
  <c r="J868" i="15"/>
  <c r="J869" i="15"/>
  <c r="J870" i="15"/>
  <c r="J871" i="15"/>
  <c r="J872" i="15"/>
  <c r="G872" i="15"/>
  <c r="H872" i="15" s="1"/>
  <c r="K872" i="15" s="1"/>
  <c r="G861" i="15"/>
  <c r="H861" i="15" s="1"/>
  <c r="G862" i="15"/>
  <c r="H862" i="15" s="1"/>
  <c r="G863" i="15"/>
  <c r="H863" i="15" s="1"/>
  <c r="G864" i="15"/>
  <c r="H864" i="15" s="1"/>
  <c r="K864" i="15" s="1"/>
  <c r="G865" i="15"/>
  <c r="H865" i="15" s="1"/>
  <c r="G866" i="15"/>
  <c r="H866" i="15" s="1"/>
  <c r="G867" i="15"/>
  <c r="H867" i="15" s="1"/>
  <c r="G868" i="15"/>
  <c r="H868" i="15" s="1"/>
  <c r="K868" i="15" s="1"/>
  <c r="G869" i="15"/>
  <c r="H869" i="15" s="1"/>
  <c r="G870" i="15"/>
  <c r="H870" i="15" s="1"/>
  <c r="G871" i="15"/>
  <c r="H871" i="15" s="1"/>
  <c r="J860" i="15"/>
  <c r="G860" i="15"/>
  <c r="H860" i="15" s="1"/>
  <c r="I858" i="15"/>
  <c r="F858" i="15"/>
  <c r="E850" i="15"/>
  <c r="E851" i="15"/>
  <c r="E852" i="15"/>
  <c r="E853" i="15"/>
  <c r="E854" i="15"/>
  <c r="E855" i="15"/>
  <c r="E856" i="15"/>
  <c r="E857" i="15"/>
  <c r="E849" i="15"/>
  <c r="J850" i="15"/>
  <c r="J851" i="15"/>
  <c r="J852" i="15"/>
  <c r="J853" i="15"/>
  <c r="J854" i="15"/>
  <c r="J855" i="15"/>
  <c r="J856" i="15"/>
  <c r="J857" i="15"/>
  <c r="G850" i="15"/>
  <c r="H850" i="15" s="1"/>
  <c r="K850" i="15" s="1"/>
  <c r="G851" i="15"/>
  <c r="H851" i="15" s="1"/>
  <c r="K851" i="15" s="1"/>
  <c r="G852" i="15"/>
  <c r="H852" i="15" s="1"/>
  <c r="K852" i="15" s="1"/>
  <c r="G853" i="15"/>
  <c r="H853" i="15" s="1"/>
  <c r="K853" i="15" s="1"/>
  <c r="G854" i="15"/>
  <c r="H854" i="15" s="1"/>
  <c r="G855" i="15"/>
  <c r="H855" i="15" s="1"/>
  <c r="K855" i="15" s="1"/>
  <c r="G856" i="15"/>
  <c r="H856" i="15" s="1"/>
  <c r="G857" i="15"/>
  <c r="H857" i="15" s="1"/>
  <c r="J849" i="15"/>
  <c r="G849" i="15"/>
  <c r="H849" i="15" s="1"/>
  <c r="I847" i="15"/>
  <c r="F847" i="15"/>
  <c r="J839" i="15"/>
  <c r="J840" i="15"/>
  <c r="J841" i="15"/>
  <c r="J842" i="15"/>
  <c r="J843" i="15"/>
  <c r="J844" i="15"/>
  <c r="J845" i="15"/>
  <c r="J846" i="15"/>
  <c r="G839" i="15"/>
  <c r="H839" i="15" s="1"/>
  <c r="K839" i="15" s="1"/>
  <c r="G840" i="15"/>
  <c r="H840" i="15" s="1"/>
  <c r="K840" i="15" s="1"/>
  <c r="G841" i="15"/>
  <c r="H841" i="15" s="1"/>
  <c r="K841" i="15" s="1"/>
  <c r="G842" i="15"/>
  <c r="H842" i="15" s="1"/>
  <c r="K842" i="15" s="1"/>
  <c r="G843" i="15"/>
  <c r="H843" i="15" s="1"/>
  <c r="K843" i="15" s="1"/>
  <c r="G844" i="15"/>
  <c r="H844" i="15" s="1"/>
  <c r="K844" i="15" s="1"/>
  <c r="G845" i="15"/>
  <c r="H845" i="15" s="1"/>
  <c r="K845" i="15" s="1"/>
  <c r="G846" i="15"/>
  <c r="H846" i="15" s="1"/>
  <c r="E839" i="15"/>
  <c r="E840" i="15"/>
  <c r="E841" i="15"/>
  <c r="E842" i="15"/>
  <c r="E843" i="15"/>
  <c r="E844" i="15"/>
  <c r="E845" i="15"/>
  <c r="E846" i="15"/>
  <c r="E838" i="15"/>
  <c r="J838" i="15"/>
  <c r="G838" i="15"/>
  <c r="I836" i="15"/>
  <c r="F836" i="15"/>
  <c r="E828" i="15"/>
  <c r="E829" i="15"/>
  <c r="E830" i="15"/>
  <c r="E831" i="15"/>
  <c r="E832" i="15"/>
  <c r="E833" i="15"/>
  <c r="E834" i="15"/>
  <c r="E835" i="15"/>
  <c r="E827" i="15"/>
  <c r="J828" i="15"/>
  <c r="J829" i="15"/>
  <c r="J830" i="15"/>
  <c r="J831" i="15"/>
  <c r="J832" i="15"/>
  <c r="J833" i="15"/>
  <c r="J834" i="15"/>
  <c r="J835" i="15"/>
  <c r="G828" i="15"/>
  <c r="H828" i="15" s="1"/>
  <c r="K828" i="15" s="1"/>
  <c r="G829" i="15"/>
  <c r="H829" i="15" s="1"/>
  <c r="K829" i="15" s="1"/>
  <c r="G830" i="15"/>
  <c r="H830" i="15" s="1"/>
  <c r="K830" i="15" s="1"/>
  <c r="G831" i="15"/>
  <c r="H831" i="15" s="1"/>
  <c r="K831" i="15" s="1"/>
  <c r="G832" i="15"/>
  <c r="H832" i="15" s="1"/>
  <c r="G833" i="15"/>
  <c r="H833" i="15" s="1"/>
  <c r="K833" i="15" s="1"/>
  <c r="G834" i="15"/>
  <c r="H834" i="15" s="1"/>
  <c r="K834" i="15" s="1"/>
  <c r="G835" i="15"/>
  <c r="H835" i="15" s="1"/>
  <c r="K835" i="15" s="1"/>
  <c r="J827" i="15"/>
  <c r="G827" i="15"/>
  <c r="H827" i="15" s="1"/>
  <c r="I825" i="15"/>
  <c r="F825" i="15"/>
  <c r="E816" i="15"/>
  <c r="E817" i="15"/>
  <c r="E818" i="15"/>
  <c r="E819" i="15"/>
  <c r="E820" i="15"/>
  <c r="E821" i="15"/>
  <c r="E822" i="15"/>
  <c r="E823" i="15"/>
  <c r="E824" i="15"/>
  <c r="E815" i="15"/>
  <c r="J816" i="15"/>
  <c r="J817" i="15"/>
  <c r="J818" i="15"/>
  <c r="J819" i="15"/>
  <c r="J820" i="15"/>
  <c r="J821" i="15"/>
  <c r="J822" i="15"/>
  <c r="J823" i="15"/>
  <c r="J824" i="15"/>
  <c r="G816" i="15"/>
  <c r="H816" i="15" s="1"/>
  <c r="G817" i="15"/>
  <c r="H817" i="15" s="1"/>
  <c r="G818" i="15"/>
  <c r="H818" i="15" s="1"/>
  <c r="G819" i="15"/>
  <c r="H819" i="15" s="1"/>
  <c r="G820" i="15"/>
  <c r="H820" i="15" s="1"/>
  <c r="G821" i="15"/>
  <c r="H821" i="15" s="1"/>
  <c r="G822" i="15"/>
  <c r="H822" i="15" s="1"/>
  <c r="G823" i="15"/>
  <c r="H823" i="15" s="1"/>
  <c r="G824" i="15"/>
  <c r="H824" i="15" s="1"/>
  <c r="J815" i="15"/>
  <c r="G815" i="15"/>
  <c r="H815" i="15" s="1"/>
  <c r="I813" i="15"/>
  <c r="F813" i="15"/>
  <c r="E810" i="15"/>
  <c r="E811" i="15"/>
  <c r="E812" i="15"/>
  <c r="E809" i="15"/>
  <c r="J810" i="15"/>
  <c r="J811" i="15"/>
  <c r="J812" i="15"/>
  <c r="G810" i="15"/>
  <c r="H810" i="15" s="1"/>
  <c r="G811" i="15"/>
  <c r="H811" i="15" s="1"/>
  <c r="G812" i="15"/>
  <c r="H812" i="15" s="1"/>
  <c r="J809" i="15"/>
  <c r="G809" i="15"/>
  <c r="H809" i="15" s="1"/>
  <c r="I807" i="15"/>
  <c r="F807" i="15"/>
  <c r="E804" i="15"/>
  <c r="E805" i="15"/>
  <c r="E806" i="15"/>
  <c r="E803" i="15"/>
  <c r="J804" i="15"/>
  <c r="J805" i="15"/>
  <c r="J806" i="15"/>
  <c r="G804" i="15"/>
  <c r="H804" i="15" s="1"/>
  <c r="G805" i="15"/>
  <c r="H805" i="15" s="1"/>
  <c r="G806" i="15"/>
  <c r="H806" i="15" s="1"/>
  <c r="J803" i="15"/>
  <c r="G803" i="15"/>
  <c r="H803" i="15" s="1"/>
  <c r="I801" i="15"/>
  <c r="F801" i="15"/>
  <c r="E798" i="15"/>
  <c r="E799" i="15"/>
  <c r="E800" i="15"/>
  <c r="E797" i="15"/>
  <c r="J798" i="15"/>
  <c r="J799" i="15"/>
  <c r="J800" i="15"/>
  <c r="G798" i="15"/>
  <c r="H798" i="15" s="1"/>
  <c r="G799" i="15"/>
  <c r="H799" i="15" s="1"/>
  <c r="G800" i="15"/>
  <c r="H800" i="15" s="1"/>
  <c r="J797" i="15"/>
  <c r="G797" i="15"/>
  <c r="H797" i="15" s="1"/>
  <c r="I795" i="15"/>
  <c r="F795" i="15"/>
  <c r="E782" i="15"/>
  <c r="E783" i="15"/>
  <c r="E784" i="15"/>
  <c r="E785" i="15"/>
  <c r="E786" i="15"/>
  <c r="E787" i="15"/>
  <c r="E788" i="15"/>
  <c r="E789" i="15"/>
  <c r="E790" i="15"/>
  <c r="E791" i="15"/>
  <c r="E792" i="15"/>
  <c r="E793" i="15"/>
  <c r="E794" i="15"/>
  <c r="E781" i="15"/>
  <c r="J782" i="15"/>
  <c r="J783" i="15"/>
  <c r="J784" i="15"/>
  <c r="J785" i="15"/>
  <c r="J786" i="15"/>
  <c r="J787" i="15"/>
  <c r="J788" i="15"/>
  <c r="J789" i="15"/>
  <c r="J790" i="15"/>
  <c r="J791" i="15"/>
  <c r="J792" i="15"/>
  <c r="J793" i="15"/>
  <c r="J794" i="15"/>
  <c r="G782" i="15"/>
  <c r="H782" i="15" s="1"/>
  <c r="K782" i="15" s="1"/>
  <c r="G783" i="15"/>
  <c r="H783" i="15" s="1"/>
  <c r="G784" i="15"/>
  <c r="H784" i="15" s="1"/>
  <c r="G785" i="15"/>
  <c r="H785" i="15" s="1"/>
  <c r="G786" i="15"/>
  <c r="H786" i="15" s="1"/>
  <c r="K786" i="15" s="1"/>
  <c r="G787" i="15"/>
  <c r="H787" i="15" s="1"/>
  <c r="G788" i="15"/>
  <c r="H788" i="15" s="1"/>
  <c r="G789" i="15"/>
  <c r="H789" i="15" s="1"/>
  <c r="G790" i="15"/>
  <c r="H790" i="15" s="1"/>
  <c r="K790" i="15" s="1"/>
  <c r="G791" i="15"/>
  <c r="H791" i="15" s="1"/>
  <c r="G792" i="15"/>
  <c r="H792" i="15" s="1"/>
  <c r="G793" i="15"/>
  <c r="H793" i="15" s="1"/>
  <c r="G794" i="15"/>
  <c r="H794" i="15" s="1"/>
  <c r="K794" i="15" s="1"/>
  <c r="J781" i="15"/>
  <c r="G781" i="15"/>
  <c r="H781" i="15" s="1"/>
  <c r="I779" i="15"/>
  <c r="F779" i="15"/>
  <c r="E767" i="15"/>
  <c r="E768" i="15"/>
  <c r="E769" i="15"/>
  <c r="E770" i="15"/>
  <c r="E771" i="15"/>
  <c r="E772" i="15"/>
  <c r="E773" i="15"/>
  <c r="E774" i="15"/>
  <c r="E775" i="15"/>
  <c r="E776" i="15"/>
  <c r="E777" i="15"/>
  <c r="E778" i="15"/>
  <c r="E766" i="15"/>
  <c r="J767" i="15"/>
  <c r="J768" i="15"/>
  <c r="J769" i="15"/>
  <c r="J770" i="15"/>
  <c r="J771" i="15"/>
  <c r="J772" i="15"/>
  <c r="J773" i="15"/>
  <c r="J774" i="15"/>
  <c r="J775" i="15"/>
  <c r="J776" i="15"/>
  <c r="J777" i="15"/>
  <c r="J778" i="15"/>
  <c r="G767" i="15"/>
  <c r="H767" i="15" s="1"/>
  <c r="K767" i="15" s="1"/>
  <c r="G768" i="15"/>
  <c r="H768" i="15" s="1"/>
  <c r="K768" i="15" s="1"/>
  <c r="G769" i="15"/>
  <c r="H769" i="15" s="1"/>
  <c r="K769" i="15" s="1"/>
  <c r="G770" i="15"/>
  <c r="H770" i="15" s="1"/>
  <c r="K770" i="15" s="1"/>
  <c r="G771" i="15"/>
  <c r="H771" i="15" s="1"/>
  <c r="K771" i="15" s="1"/>
  <c r="G772" i="15"/>
  <c r="H772" i="15" s="1"/>
  <c r="K772" i="15" s="1"/>
  <c r="G773" i="15"/>
  <c r="H773" i="15" s="1"/>
  <c r="K773" i="15" s="1"/>
  <c r="G774" i="15"/>
  <c r="H774" i="15" s="1"/>
  <c r="K774" i="15" s="1"/>
  <c r="G775" i="15"/>
  <c r="H775" i="15" s="1"/>
  <c r="K775" i="15" s="1"/>
  <c r="G776" i="15"/>
  <c r="H776" i="15" s="1"/>
  <c r="K776" i="15" s="1"/>
  <c r="G777" i="15"/>
  <c r="H777" i="15" s="1"/>
  <c r="K777" i="15" s="1"/>
  <c r="G778" i="15"/>
  <c r="H778" i="15" s="1"/>
  <c r="K778" i="15" s="1"/>
  <c r="J766" i="15"/>
  <c r="G766" i="15"/>
  <c r="I764" i="15"/>
  <c r="F764" i="15"/>
  <c r="E752" i="15"/>
  <c r="E753" i="15"/>
  <c r="E754" i="15"/>
  <c r="E755" i="15"/>
  <c r="E756" i="15"/>
  <c r="E757" i="15"/>
  <c r="E758" i="15"/>
  <c r="E759" i="15"/>
  <c r="E760" i="15"/>
  <c r="E761" i="15"/>
  <c r="E762" i="15"/>
  <c r="E763" i="15"/>
  <c r="E751" i="15"/>
  <c r="J752" i="15"/>
  <c r="J753" i="15"/>
  <c r="J754" i="15"/>
  <c r="J755" i="15"/>
  <c r="J756" i="15"/>
  <c r="J757" i="15"/>
  <c r="J758" i="15"/>
  <c r="J759" i="15"/>
  <c r="J760" i="15"/>
  <c r="J761" i="15"/>
  <c r="J762" i="15"/>
  <c r="J763" i="15"/>
  <c r="G752" i="15"/>
  <c r="H752" i="15" s="1"/>
  <c r="K752" i="15" s="1"/>
  <c r="G753" i="15"/>
  <c r="H753" i="15" s="1"/>
  <c r="K753" i="15" s="1"/>
  <c r="G754" i="15"/>
  <c r="H754" i="15" s="1"/>
  <c r="K754" i="15" s="1"/>
  <c r="G755" i="15"/>
  <c r="H755" i="15" s="1"/>
  <c r="K755" i="15" s="1"/>
  <c r="G756" i="15"/>
  <c r="H756" i="15" s="1"/>
  <c r="K756" i="15" s="1"/>
  <c r="G757" i="15"/>
  <c r="H757" i="15" s="1"/>
  <c r="K757" i="15" s="1"/>
  <c r="G758" i="15"/>
  <c r="H758" i="15" s="1"/>
  <c r="K758" i="15" s="1"/>
  <c r="G759" i="15"/>
  <c r="H759" i="15" s="1"/>
  <c r="K759" i="15" s="1"/>
  <c r="G760" i="15"/>
  <c r="H760" i="15" s="1"/>
  <c r="K760" i="15" s="1"/>
  <c r="G761" i="15"/>
  <c r="H761" i="15" s="1"/>
  <c r="K761" i="15" s="1"/>
  <c r="G762" i="15"/>
  <c r="H762" i="15" s="1"/>
  <c r="K762" i="15" s="1"/>
  <c r="G763" i="15"/>
  <c r="H763" i="15" s="1"/>
  <c r="K763" i="15" s="1"/>
  <c r="J751" i="15"/>
  <c r="G751" i="15"/>
  <c r="H751" i="15" s="1"/>
  <c r="K751" i="15" s="1"/>
  <c r="I749" i="15"/>
  <c r="F749" i="15"/>
  <c r="E742" i="15"/>
  <c r="E743" i="15"/>
  <c r="E744" i="15"/>
  <c r="E745" i="15"/>
  <c r="E746" i="15"/>
  <c r="E747" i="15"/>
  <c r="E748" i="15"/>
  <c r="E741" i="15"/>
  <c r="J742" i="15"/>
  <c r="J743" i="15"/>
  <c r="J744" i="15"/>
  <c r="J745" i="15"/>
  <c r="J746" i="15"/>
  <c r="J747" i="15"/>
  <c r="J748" i="15"/>
  <c r="G742" i="15"/>
  <c r="H742" i="15" s="1"/>
  <c r="G743" i="15"/>
  <c r="H743" i="15" s="1"/>
  <c r="G744" i="15"/>
  <c r="H744" i="15" s="1"/>
  <c r="G745" i="15"/>
  <c r="H745" i="15" s="1"/>
  <c r="G746" i="15"/>
  <c r="H746" i="15" s="1"/>
  <c r="G747" i="15"/>
  <c r="H747" i="15" s="1"/>
  <c r="G748" i="15"/>
  <c r="H748" i="15" s="1"/>
  <c r="J741" i="15"/>
  <c r="G741" i="15"/>
  <c r="H741" i="15" s="1"/>
  <c r="I739" i="15"/>
  <c r="F739" i="15"/>
  <c r="E732" i="15"/>
  <c r="E733" i="15"/>
  <c r="E734" i="15"/>
  <c r="E735" i="15"/>
  <c r="E736" i="15"/>
  <c r="E737" i="15"/>
  <c r="E738" i="15"/>
  <c r="E731" i="15"/>
  <c r="J732" i="15"/>
  <c r="J733" i="15"/>
  <c r="J734" i="15"/>
  <c r="J735" i="15"/>
  <c r="J736" i="15"/>
  <c r="J737" i="15"/>
  <c r="J738" i="15"/>
  <c r="G738" i="15"/>
  <c r="H738" i="15" s="1"/>
  <c r="G732" i="15"/>
  <c r="H732" i="15" s="1"/>
  <c r="K732" i="15" s="1"/>
  <c r="G733" i="15"/>
  <c r="H733" i="15" s="1"/>
  <c r="K733" i="15" s="1"/>
  <c r="G734" i="15"/>
  <c r="H734" i="15" s="1"/>
  <c r="K734" i="15" s="1"/>
  <c r="G735" i="15"/>
  <c r="H735" i="15" s="1"/>
  <c r="K735" i="15" s="1"/>
  <c r="G736" i="15"/>
  <c r="H736" i="15" s="1"/>
  <c r="K736" i="15" s="1"/>
  <c r="G737" i="15"/>
  <c r="H737" i="15" s="1"/>
  <c r="K737" i="15" s="1"/>
  <c r="J731" i="15"/>
  <c r="G731" i="15"/>
  <c r="H731" i="15" s="1"/>
  <c r="I729" i="15"/>
  <c r="F729" i="15"/>
  <c r="E722" i="15"/>
  <c r="E723" i="15"/>
  <c r="E724" i="15"/>
  <c r="E725" i="15"/>
  <c r="E726" i="15"/>
  <c r="E727" i="15"/>
  <c r="E728" i="15"/>
  <c r="E721" i="15"/>
  <c r="J722" i="15"/>
  <c r="J723" i="15"/>
  <c r="J724" i="15"/>
  <c r="J725" i="15"/>
  <c r="J726" i="15"/>
  <c r="J727" i="15"/>
  <c r="J728" i="15"/>
  <c r="G722" i="15"/>
  <c r="H722" i="15" s="1"/>
  <c r="G723" i="15"/>
  <c r="H723" i="15" s="1"/>
  <c r="G724" i="15"/>
  <c r="H724" i="15" s="1"/>
  <c r="G725" i="15"/>
  <c r="H725" i="15" s="1"/>
  <c r="G726" i="15"/>
  <c r="H726" i="15" s="1"/>
  <c r="G727" i="15"/>
  <c r="H727" i="15" s="1"/>
  <c r="G728" i="15"/>
  <c r="H728" i="15" s="1"/>
  <c r="J721" i="15"/>
  <c r="G721" i="15"/>
  <c r="H721" i="15" s="1"/>
  <c r="I719" i="15"/>
  <c r="F719" i="15"/>
  <c r="E712" i="15"/>
  <c r="E713" i="15"/>
  <c r="E714" i="15"/>
  <c r="E715" i="15"/>
  <c r="E716" i="15"/>
  <c r="E717" i="15"/>
  <c r="E718" i="15"/>
  <c r="E711" i="15"/>
  <c r="J712" i="15"/>
  <c r="J713" i="15"/>
  <c r="J714" i="15"/>
  <c r="J715" i="15"/>
  <c r="J716" i="15"/>
  <c r="J717" i="15"/>
  <c r="J718" i="15"/>
  <c r="G712" i="15"/>
  <c r="H712" i="15" s="1"/>
  <c r="G713" i="15"/>
  <c r="H713" i="15" s="1"/>
  <c r="G714" i="15"/>
  <c r="H714" i="15" s="1"/>
  <c r="G715" i="15"/>
  <c r="H715" i="15" s="1"/>
  <c r="G716" i="15"/>
  <c r="H716" i="15" s="1"/>
  <c r="G717" i="15"/>
  <c r="H717" i="15" s="1"/>
  <c r="G718" i="15"/>
  <c r="H718" i="15" s="1"/>
  <c r="J711" i="15"/>
  <c r="G711" i="15"/>
  <c r="I709" i="15"/>
  <c r="F709" i="15"/>
  <c r="E698" i="15"/>
  <c r="E699" i="15"/>
  <c r="E700" i="15"/>
  <c r="E701" i="15"/>
  <c r="E702" i="15"/>
  <c r="E703" i="15"/>
  <c r="E704" i="15"/>
  <c r="E705" i="15"/>
  <c r="E706" i="15"/>
  <c r="E707" i="15"/>
  <c r="E708" i="15"/>
  <c r="E697" i="15"/>
  <c r="J698" i="15"/>
  <c r="J699" i="15"/>
  <c r="J700" i="15"/>
  <c r="J701" i="15"/>
  <c r="J702" i="15"/>
  <c r="J703" i="15"/>
  <c r="J704" i="15"/>
  <c r="J705" i="15"/>
  <c r="J706" i="15"/>
  <c r="J707" i="15"/>
  <c r="J708" i="15"/>
  <c r="G698" i="15"/>
  <c r="H698" i="15" s="1"/>
  <c r="G699" i="15"/>
  <c r="H699" i="15" s="1"/>
  <c r="G700" i="15"/>
  <c r="H700" i="15" s="1"/>
  <c r="G701" i="15"/>
  <c r="H701" i="15" s="1"/>
  <c r="G702" i="15"/>
  <c r="H702" i="15" s="1"/>
  <c r="G703" i="15"/>
  <c r="H703" i="15" s="1"/>
  <c r="G704" i="15"/>
  <c r="H704" i="15" s="1"/>
  <c r="G705" i="15"/>
  <c r="H705" i="15" s="1"/>
  <c r="G706" i="15"/>
  <c r="H706" i="15" s="1"/>
  <c r="G707" i="15"/>
  <c r="H707" i="15" s="1"/>
  <c r="G708" i="15"/>
  <c r="H708" i="15" s="1"/>
  <c r="J697" i="15"/>
  <c r="G697" i="15"/>
  <c r="H697" i="15" s="1"/>
  <c r="I695" i="15"/>
  <c r="F695" i="15"/>
  <c r="E688" i="15"/>
  <c r="E689" i="15"/>
  <c r="E690" i="15"/>
  <c r="E691" i="15"/>
  <c r="E692" i="15"/>
  <c r="E693" i="15"/>
  <c r="E694" i="15"/>
  <c r="E687" i="15"/>
  <c r="J688" i="15"/>
  <c r="J689" i="15"/>
  <c r="J690" i="15"/>
  <c r="J691" i="15"/>
  <c r="J692" i="15"/>
  <c r="J693" i="15"/>
  <c r="J694" i="15"/>
  <c r="G688" i="15"/>
  <c r="H688" i="15" s="1"/>
  <c r="G689" i="15"/>
  <c r="H689" i="15" s="1"/>
  <c r="G690" i="15"/>
  <c r="H690" i="15" s="1"/>
  <c r="G691" i="15"/>
  <c r="H691" i="15" s="1"/>
  <c r="G692" i="15"/>
  <c r="H692" i="15" s="1"/>
  <c r="G693" i="15"/>
  <c r="H693" i="15" s="1"/>
  <c r="G694" i="15"/>
  <c r="H694" i="15" s="1"/>
  <c r="J687" i="15"/>
  <c r="G687" i="15"/>
  <c r="H687" i="15" s="1"/>
  <c r="K687" i="15" s="1"/>
  <c r="I685" i="15"/>
  <c r="F685" i="15"/>
  <c r="E678" i="15"/>
  <c r="E679" i="15"/>
  <c r="E680" i="15"/>
  <c r="E681" i="15"/>
  <c r="E682" i="15"/>
  <c r="E683" i="15"/>
  <c r="E684" i="15"/>
  <c r="E677" i="15"/>
  <c r="J678" i="15"/>
  <c r="J679" i="15"/>
  <c r="J680" i="15"/>
  <c r="J681" i="15"/>
  <c r="J682" i="15"/>
  <c r="J683" i="15"/>
  <c r="J684" i="15"/>
  <c r="G678" i="15"/>
  <c r="H678" i="15" s="1"/>
  <c r="G679" i="15"/>
  <c r="H679" i="15" s="1"/>
  <c r="G680" i="15"/>
  <c r="H680" i="15" s="1"/>
  <c r="G681" i="15"/>
  <c r="H681" i="15" s="1"/>
  <c r="G682" i="15"/>
  <c r="H682" i="15" s="1"/>
  <c r="G683" i="15"/>
  <c r="H683" i="15" s="1"/>
  <c r="G684" i="15"/>
  <c r="H684" i="15" s="1"/>
  <c r="J677" i="15"/>
  <c r="G677" i="15"/>
  <c r="H677" i="15" s="1"/>
  <c r="I675" i="15"/>
  <c r="F675" i="15"/>
  <c r="E664" i="15"/>
  <c r="E665" i="15"/>
  <c r="E666" i="15"/>
  <c r="E667" i="15"/>
  <c r="E668" i="15"/>
  <c r="E669" i="15"/>
  <c r="E670" i="15"/>
  <c r="E671" i="15"/>
  <c r="E672" i="15"/>
  <c r="E673" i="15"/>
  <c r="E674" i="15"/>
  <c r="E663" i="15"/>
  <c r="J664" i="15"/>
  <c r="J665" i="15"/>
  <c r="J666" i="15"/>
  <c r="J667" i="15"/>
  <c r="J668" i="15"/>
  <c r="J669" i="15"/>
  <c r="J670" i="15"/>
  <c r="J671" i="15"/>
  <c r="J672" i="15"/>
  <c r="J673" i="15"/>
  <c r="J674" i="15"/>
  <c r="G664" i="15"/>
  <c r="H664" i="15" s="1"/>
  <c r="G665" i="15"/>
  <c r="H665" i="15" s="1"/>
  <c r="G666" i="15"/>
  <c r="H666" i="15" s="1"/>
  <c r="G667" i="15"/>
  <c r="H667" i="15" s="1"/>
  <c r="G668" i="15"/>
  <c r="H668" i="15" s="1"/>
  <c r="G669" i="15"/>
  <c r="H669" i="15" s="1"/>
  <c r="G670" i="15"/>
  <c r="H670" i="15" s="1"/>
  <c r="G671" i="15"/>
  <c r="H671" i="15" s="1"/>
  <c r="G672" i="15"/>
  <c r="H672" i="15" s="1"/>
  <c r="G673" i="15"/>
  <c r="H673" i="15" s="1"/>
  <c r="G674" i="15"/>
  <c r="H674" i="15" s="1"/>
  <c r="J663" i="15"/>
  <c r="G663" i="15"/>
  <c r="H663" i="15" s="1"/>
  <c r="K663" i="15" s="1"/>
  <c r="I661" i="15"/>
  <c r="F661" i="15"/>
  <c r="E655" i="15"/>
  <c r="E656" i="15"/>
  <c r="E657" i="15"/>
  <c r="E658" i="15"/>
  <c r="E659" i="15"/>
  <c r="E660" i="15"/>
  <c r="E654" i="15"/>
  <c r="J655" i="15"/>
  <c r="J656" i="15"/>
  <c r="J657" i="15"/>
  <c r="J658" i="15"/>
  <c r="J659" i="15"/>
  <c r="J660" i="15"/>
  <c r="G655" i="15"/>
  <c r="H655" i="15" s="1"/>
  <c r="G656" i="15"/>
  <c r="H656" i="15" s="1"/>
  <c r="G657" i="15"/>
  <c r="H657" i="15" s="1"/>
  <c r="G658" i="15"/>
  <c r="H658" i="15" s="1"/>
  <c r="G659" i="15"/>
  <c r="H659" i="15" s="1"/>
  <c r="G660" i="15"/>
  <c r="H660" i="15" s="1"/>
  <c r="J654" i="15"/>
  <c r="G654" i="15"/>
  <c r="I652" i="15"/>
  <c r="F652" i="15"/>
  <c r="E642" i="15"/>
  <c r="E643" i="15"/>
  <c r="E644" i="15"/>
  <c r="E645" i="15"/>
  <c r="E646" i="15"/>
  <c r="E647" i="15"/>
  <c r="E648" i="15"/>
  <c r="E649" i="15"/>
  <c r="E650" i="15"/>
  <c r="E651" i="15"/>
  <c r="E641" i="15"/>
  <c r="J642" i="15"/>
  <c r="J643" i="15"/>
  <c r="J644" i="15"/>
  <c r="J645" i="15"/>
  <c r="J646" i="15"/>
  <c r="J647" i="15"/>
  <c r="J648" i="15"/>
  <c r="J649" i="15"/>
  <c r="J650" i="15"/>
  <c r="J651" i="15"/>
  <c r="G642" i="15"/>
  <c r="H642" i="15" s="1"/>
  <c r="G643" i="15"/>
  <c r="H643" i="15" s="1"/>
  <c r="G644" i="15"/>
  <c r="H644" i="15" s="1"/>
  <c r="G645" i="15"/>
  <c r="H645" i="15" s="1"/>
  <c r="G646" i="15"/>
  <c r="H646" i="15" s="1"/>
  <c r="G647" i="15"/>
  <c r="H647" i="15" s="1"/>
  <c r="G648" i="15"/>
  <c r="H648" i="15" s="1"/>
  <c r="G649" i="15"/>
  <c r="H649" i="15" s="1"/>
  <c r="G650" i="15"/>
  <c r="H650" i="15" s="1"/>
  <c r="G651" i="15"/>
  <c r="H651" i="15" s="1"/>
  <c r="J641" i="15"/>
  <c r="G641" i="15"/>
  <c r="H641" i="15" s="1"/>
  <c r="I639" i="15"/>
  <c r="F639" i="15"/>
  <c r="E629" i="15"/>
  <c r="E630" i="15"/>
  <c r="E631" i="15"/>
  <c r="E632" i="15"/>
  <c r="E633" i="15"/>
  <c r="E634" i="15"/>
  <c r="E635" i="15"/>
  <c r="E636" i="15"/>
  <c r="E637" i="15"/>
  <c r="E638" i="15"/>
  <c r="E628" i="15"/>
  <c r="J629" i="15"/>
  <c r="J630" i="15"/>
  <c r="J631" i="15"/>
  <c r="J632" i="15"/>
  <c r="J633" i="15"/>
  <c r="J634" i="15"/>
  <c r="J635" i="15"/>
  <c r="J636" i="15"/>
  <c r="J637" i="15"/>
  <c r="J638" i="15"/>
  <c r="G629" i="15"/>
  <c r="H629" i="15" s="1"/>
  <c r="G630" i="15"/>
  <c r="H630" i="15" s="1"/>
  <c r="G631" i="15"/>
  <c r="H631" i="15" s="1"/>
  <c r="G632" i="15"/>
  <c r="H632" i="15" s="1"/>
  <c r="G633" i="15"/>
  <c r="H633" i="15" s="1"/>
  <c r="G634" i="15"/>
  <c r="H634" i="15" s="1"/>
  <c r="G635" i="15"/>
  <c r="H635" i="15" s="1"/>
  <c r="G636" i="15"/>
  <c r="H636" i="15" s="1"/>
  <c r="G637" i="15"/>
  <c r="H637" i="15" s="1"/>
  <c r="G638" i="15"/>
  <c r="H638" i="15" s="1"/>
  <c r="J628" i="15"/>
  <c r="G628" i="15"/>
  <c r="H628" i="15" s="1"/>
  <c r="I626" i="15"/>
  <c r="F626" i="15"/>
  <c r="J615" i="15"/>
  <c r="J616" i="15"/>
  <c r="J617" i="15"/>
  <c r="J618" i="15"/>
  <c r="J619" i="15"/>
  <c r="J620" i="15"/>
  <c r="J621" i="15"/>
  <c r="J622" i="15"/>
  <c r="J623" i="15"/>
  <c r="J624" i="15"/>
  <c r="J625" i="15"/>
  <c r="G615" i="15"/>
  <c r="H615" i="15" s="1"/>
  <c r="G616" i="15"/>
  <c r="H616" i="15" s="1"/>
  <c r="G617" i="15"/>
  <c r="H617" i="15" s="1"/>
  <c r="G618" i="15"/>
  <c r="H618" i="15" s="1"/>
  <c r="G619" i="15"/>
  <c r="H619" i="15" s="1"/>
  <c r="G620" i="15"/>
  <c r="H620" i="15" s="1"/>
  <c r="G621" i="15"/>
  <c r="H621" i="15" s="1"/>
  <c r="G622" i="15"/>
  <c r="H622" i="15" s="1"/>
  <c r="G623" i="15"/>
  <c r="H623" i="15" s="1"/>
  <c r="G624" i="15"/>
  <c r="H624" i="15" s="1"/>
  <c r="G625" i="15"/>
  <c r="H625" i="15" s="1"/>
  <c r="E615" i="15"/>
  <c r="E616" i="15"/>
  <c r="E617" i="15"/>
  <c r="E618" i="15"/>
  <c r="E619" i="15"/>
  <c r="E620" i="15"/>
  <c r="E621" i="15"/>
  <c r="E622" i="15"/>
  <c r="E623" i="15"/>
  <c r="E624" i="15"/>
  <c r="E625" i="15"/>
  <c r="E614" i="15"/>
  <c r="J614" i="15"/>
  <c r="G614" i="15"/>
  <c r="H614" i="15" s="1"/>
  <c r="I612" i="15"/>
  <c r="F612" i="15"/>
  <c r="E601" i="15"/>
  <c r="E602" i="15"/>
  <c r="E603" i="15"/>
  <c r="E604" i="15"/>
  <c r="E605" i="15"/>
  <c r="E606" i="15"/>
  <c r="E607" i="15"/>
  <c r="E608" i="15"/>
  <c r="E609" i="15"/>
  <c r="E610" i="15"/>
  <c r="E611" i="15"/>
  <c r="E600" i="15"/>
  <c r="J601" i="15"/>
  <c r="J602" i="15"/>
  <c r="J603" i="15"/>
  <c r="J604" i="15"/>
  <c r="J605" i="15"/>
  <c r="J606" i="15"/>
  <c r="J607" i="15"/>
  <c r="J608" i="15"/>
  <c r="J609" i="15"/>
  <c r="J610" i="15"/>
  <c r="J611" i="15"/>
  <c r="G601" i="15"/>
  <c r="H601" i="15" s="1"/>
  <c r="G602" i="15"/>
  <c r="H602" i="15" s="1"/>
  <c r="G603" i="15"/>
  <c r="H603" i="15" s="1"/>
  <c r="G604" i="15"/>
  <c r="H604" i="15" s="1"/>
  <c r="G605" i="15"/>
  <c r="H605" i="15" s="1"/>
  <c r="G606" i="15"/>
  <c r="H606" i="15" s="1"/>
  <c r="G607" i="15"/>
  <c r="H607" i="15" s="1"/>
  <c r="G608" i="15"/>
  <c r="H608" i="15" s="1"/>
  <c r="G609" i="15"/>
  <c r="H609" i="15" s="1"/>
  <c r="G610" i="15"/>
  <c r="H610" i="15" s="1"/>
  <c r="G611" i="15"/>
  <c r="H611" i="15" s="1"/>
  <c r="J600" i="15"/>
  <c r="G600" i="15"/>
  <c r="I598" i="15"/>
  <c r="F598" i="15"/>
  <c r="E588" i="15"/>
  <c r="E589" i="15"/>
  <c r="E590" i="15"/>
  <c r="E591" i="15"/>
  <c r="E592" i="15"/>
  <c r="E593" i="15"/>
  <c r="E594" i="15"/>
  <c r="E595" i="15"/>
  <c r="E596" i="15"/>
  <c r="E597" i="15"/>
  <c r="E587" i="15"/>
  <c r="J588" i="15"/>
  <c r="J589" i="15"/>
  <c r="J590" i="15"/>
  <c r="J591" i="15"/>
  <c r="J592" i="15"/>
  <c r="J593" i="15"/>
  <c r="J594" i="15"/>
  <c r="J595" i="15"/>
  <c r="J596" i="15"/>
  <c r="J597" i="15"/>
  <c r="G588" i="15"/>
  <c r="H588" i="15" s="1"/>
  <c r="G589" i="15"/>
  <c r="H589" i="15" s="1"/>
  <c r="G590" i="15"/>
  <c r="H590" i="15" s="1"/>
  <c r="G591" i="15"/>
  <c r="H591" i="15" s="1"/>
  <c r="G592" i="15"/>
  <c r="H592" i="15" s="1"/>
  <c r="G593" i="15"/>
  <c r="H593" i="15" s="1"/>
  <c r="G594" i="15"/>
  <c r="H594" i="15" s="1"/>
  <c r="G595" i="15"/>
  <c r="H595" i="15" s="1"/>
  <c r="G596" i="15"/>
  <c r="H596" i="15" s="1"/>
  <c r="G597" i="15"/>
  <c r="H597" i="15" s="1"/>
  <c r="J587" i="15"/>
  <c r="G587" i="15"/>
  <c r="I585" i="15"/>
  <c r="F585" i="15"/>
  <c r="E575" i="15"/>
  <c r="E576" i="15"/>
  <c r="E577" i="15"/>
  <c r="E578" i="15"/>
  <c r="E579" i="15"/>
  <c r="E580" i="15"/>
  <c r="E581" i="15"/>
  <c r="E582" i="15"/>
  <c r="E583" i="15"/>
  <c r="E584" i="15"/>
  <c r="E574" i="15"/>
  <c r="G575" i="15"/>
  <c r="H575" i="15" s="1"/>
  <c r="G576" i="15"/>
  <c r="H576" i="15" s="1"/>
  <c r="G577" i="15"/>
  <c r="H577" i="15" s="1"/>
  <c r="G578" i="15"/>
  <c r="H578" i="15" s="1"/>
  <c r="G579" i="15"/>
  <c r="H579" i="15" s="1"/>
  <c r="G580" i="15"/>
  <c r="H580" i="15" s="1"/>
  <c r="G581" i="15"/>
  <c r="H581" i="15" s="1"/>
  <c r="G582" i="15"/>
  <c r="H582" i="15" s="1"/>
  <c r="G583" i="15"/>
  <c r="H583" i="15" s="1"/>
  <c r="G584" i="15"/>
  <c r="H584" i="15" s="1"/>
  <c r="J575" i="15"/>
  <c r="J576" i="15"/>
  <c r="J577" i="15"/>
  <c r="J578" i="15"/>
  <c r="J579" i="15"/>
  <c r="J580" i="15"/>
  <c r="J581" i="15"/>
  <c r="J582" i="15"/>
  <c r="J583" i="15"/>
  <c r="J584" i="15"/>
  <c r="J574" i="15"/>
  <c r="G574" i="15"/>
  <c r="H574" i="15" s="1"/>
  <c r="I572" i="15"/>
  <c r="F572" i="15"/>
  <c r="J562" i="15"/>
  <c r="J563" i="15"/>
  <c r="J564" i="15"/>
  <c r="J565" i="15"/>
  <c r="J566" i="15"/>
  <c r="J567" i="15"/>
  <c r="J568" i="15"/>
  <c r="J569" i="15"/>
  <c r="J570" i="15"/>
  <c r="J571" i="15"/>
  <c r="J561" i="15"/>
  <c r="G562" i="15"/>
  <c r="H562" i="15" s="1"/>
  <c r="G563" i="15"/>
  <c r="H563" i="15" s="1"/>
  <c r="G564" i="15"/>
  <c r="H564" i="15" s="1"/>
  <c r="G565" i="15"/>
  <c r="H565" i="15" s="1"/>
  <c r="G566" i="15"/>
  <c r="H566" i="15" s="1"/>
  <c r="G567" i="15"/>
  <c r="H567" i="15" s="1"/>
  <c r="G568" i="15"/>
  <c r="H568" i="15" s="1"/>
  <c r="G569" i="15"/>
  <c r="H569" i="15" s="1"/>
  <c r="G570" i="15"/>
  <c r="H570" i="15" s="1"/>
  <c r="G571" i="15"/>
  <c r="H571" i="15" s="1"/>
  <c r="E562" i="15"/>
  <c r="E563" i="15"/>
  <c r="E564" i="15"/>
  <c r="E565" i="15"/>
  <c r="E566" i="15"/>
  <c r="E567" i="15"/>
  <c r="E568" i="15"/>
  <c r="E569" i="15"/>
  <c r="E570" i="15"/>
  <c r="E571" i="15"/>
  <c r="E561" i="15"/>
  <c r="G561" i="15"/>
  <c r="H561" i="15" s="1"/>
  <c r="I559" i="15"/>
  <c r="F559" i="15"/>
  <c r="E554" i="15"/>
  <c r="E555" i="15"/>
  <c r="E556" i="15"/>
  <c r="E557" i="15"/>
  <c r="E558" i="15"/>
  <c r="E553" i="15"/>
  <c r="J554" i="15"/>
  <c r="J555" i="15"/>
  <c r="J556" i="15"/>
  <c r="J557" i="15"/>
  <c r="J558" i="15"/>
  <c r="G554" i="15"/>
  <c r="H554" i="15" s="1"/>
  <c r="G555" i="15"/>
  <c r="H555" i="15" s="1"/>
  <c r="G556" i="15"/>
  <c r="H556" i="15" s="1"/>
  <c r="G557" i="15"/>
  <c r="H557" i="15" s="1"/>
  <c r="G558" i="15"/>
  <c r="H558" i="15" s="1"/>
  <c r="I551" i="15"/>
  <c r="F551" i="15"/>
  <c r="E546" i="15"/>
  <c r="E547" i="15"/>
  <c r="E548" i="15"/>
  <c r="E549" i="15"/>
  <c r="E550" i="15"/>
  <c r="E545" i="15"/>
  <c r="J553" i="15"/>
  <c r="G553" i="15"/>
  <c r="H553" i="15" s="1"/>
  <c r="J546" i="15"/>
  <c r="J547" i="15"/>
  <c r="J548" i="15"/>
  <c r="J549" i="15"/>
  <c r="J550" i="15"/>
  <c r="J545" i="15"/>
  <c r="G546" i="15"/>
  <c r="H546" i="15" s="1"/>
  <c r="G547" i="15"/>
  <c r="H547" i="15" s="1"/>
  <c r="G548" i="15"/>
  <c r="H548" i="15" s="1"/>
  <c r="G549" i="15"/>
  <c r="H549" i="15" s="1"/>
  <c r="G550" i="15"/>
  <c r="H550" i="15" s="1"/>
  <c r="G545" i="15"/>
  <c r="H545" i="15" s="1"/>
  <c r="E146" i="21"/>
  <c r="I13"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78" i="21"/>
  <c r="I79" i="21"/>
  <c r="I80" i="21"/>
  <c r="I81" i="21"/>
  <c r="I82" i="21"/>
  <c r="I83" i="21"/>
  <c r="I84" i="21"/>
  <c r="I12" i="21"/>
  <c r="F13" i="21"/>
  <c r="G13" i="21" s="1"/>
  <c r="F14" i="21"/>
  <c r="G14" i="21" s="1"/>
  <c r="J14" i="21" s="1"/>
  <c r="F15" i="21"/>
  <c r="G15" i="21" s="1"/>
  <c r="J15" i="21" s="1"/>
  <c r="F16" i="21"/>
  <c r="G16" i="21" s="1"/>
  <c r="F17" i="21"/>
  <c r="G17" i="21" s="1"/>
  <c r="J17" i="21" s="1"/>
  <c r="F18" i="21"/>
  <c r="G18" i="21" s="1"/>
  <c r="J18" i="21" s="1"/>
  <c r="F19" i="21"/>
  <c r="G19" i="21" s="1"/>
  <c r="J19" i="21" s="1"/>
  <c r="F20" i="21"/>
  <c r="G20" i="21" s="1"/>
  <c r="F21" i="21"/>
  <c r="G21" i="21" s="1"/>
  <c r="J21" i="21" s="1"/>
  <c r="F22" i="21"/>
  <c r="G22" i="21" s="1"/>
  <c r="J22" i="21" s="1"/>
  <c r="F23" i="21"/>
  <c r="G23" i="21" s="1"/>
  <c r="J23" i="21" s="1"/>
  <c r="F24" i="21"/>
  <c r="G24" i="21" s="1"/>
  <c r="F25" i="21"/>
  <c r="G25" i="21" s="1"/>
  <c r="J25" i="21" s="1"/>
  <c r="F26" i="21"/>
  <c r="G26" i="21" s="1"/>
  <c r="J26" i="21" s="1"/>
  <c r="F27" i="21"/>
  <c r="G27" i="21" s="1"/>
  <c r="J27" i="21" s="1"/>
  <c r="F28" i="21"/>
  <c r="G28" i="21" s="1"/>
  <c r="F29" i="21"/>
  <c r="G29" i="21" s="1"/>
  <c r="J29" i="21" s="1"/>
  <c r="F30" i="21"/>
  <c r="G30" i="21" s="1"/>
  <c r="J30" i="21" s="1"/>
  <c r="F31" i="21"/>
  <c r="G31" i="21" s="1"/>
  <c r="J31" i="21" s="1"/>
  <c r="F32" i="21"/>
  <c r="G32" i="21" s="1"/>
  <c r="F33" i="21"/>
  <c r="G33" i="21" s="1"/>
  <c r="J33" i="21" s="1"/>
  <c r="F34" i="21"/>
  <c r="G34" i="21" s="1"/>
  <c r="J34" i="21" s="1"/>
  <c r="F35" i="21"/>
  <c r="G35" i="21" s="1"/>
  <c r="J35" i="21" s="1"/>
  <c r="F36" i="21"/>
  <c r="G36" i="21" s="1"/>
  <c r="F37" i="21"/>
  <c r="G37" i="21" s="1"/>
  <c r="J37" i="21" s="1"/>
  <c r="F38" i="21"/>
  <c r="G38" i="21" s="1"/>
  <c r="J38" i="21" s="1"/>
  <c r="F39" i="21"/>
  <c r="G39" i="21" s="1"/>
  <c r="J39" i="21" s="1"/>
  <c r="F40" i="21"/>
  <c r="G40" i="21" s="1"/>
  <c r="F41" i="21"/>
  <c r="G41" i="21" s="1"/>
  <c r="J41" i="21" s="1"/>
  <c r="F42" i="21"/>
  <c r="G42" i="21" s="1"/>
  <c r="J42" i="21" s="1"/>
  <c r="F43" i="21"/>
  <c r="G43" i="21" s="1"/>
  <c r="J43" i="21" s="1"/>
  <c r="F44" i="21"/>
  <c r="G44" i="21" s="1"/>
  <c r="F45" i="21"/>
  <c r="G45" i="21" s="1"/>
  <c r="J45" i="21" s="1"/>
  <c r="F46" i="21"/>
  <c r="G46" i="21" s="1"/>
  <c r="J46" i="21" s="1"/>
  <c r="F47" i="21"/>
  <c r="G47" i="21" s="1"/>
  <c r="F48" i="21"/>
  <c r="G48" i="21" s="1"/>
  <c r="F49" i="21"/>
  <c r="G49" i="21" s="1"/>
  <c r="J49" i="21" s="1"/>
  <c r="F50" i="21"/>
  <c r="G50" i="21" s="1"/>
  <c r="J50" i="21" s="1"/>
  <c r="F51" i="21"/>
  <c r="G51" i="21" s="1"/>
  <c r="F52" i="21"/>
  <c r="G52" i="21" s="1"/>
  <c r="F53" i="21"/>
  <c r="G53" i="21" s="1"/>
  <c r="J53" i="21" s="1"/>
  <c r="F54" i="21"/>
  <c r="G54" i="21" s="1"/>
  <c r="J54" i="21" s="1"/>
  <c r="F55" i="21"/>
  <c r="G55" i="21" s="1"/>
  <c r="F56" i="21"/>
  <c r="G56" i="21" s="1"/>
  <c r="F57" i="21"/>
  <c r="G57" i="21" s="1"/>
  <c r="J57" i="21" s="1"/>
  <c r="F58" i="21"/>
  <c r="G58" i="21" s="1"/>
  <c r="J58" i="21" s="1"/>
  <c r="F59" i="21"/>
  <c r="G59" i="21" s="1"/>
  <c r="F60" i="21"/>
  <c r="G60" i="21" s="1"/>
  <c r="F61" i="21"/>
  <c r="G61" i="21" s="1"/>
  <c r="J61" i="21" s="1"/>
  <c r="F62" i="21"/>
  <c r="G62" i="21" s="1"/>
  <c r="J62" i="21" s="1"/>
  <c r="F63" i="21"/>
  <c r="G63" i="21" s="1"/>
  <c r="F64" i="21"/>
  <c r="G64" i="21" s="1"/>
  <c r="F65" i="21"/>
  <c r="G65" i="21" s="1"/>
  <c r="J65" i="21" s="1"/>
  <c r="F66" i="21"/>
  <c r="G66" i="21" s="1"/>
  <c r="J66" i="21" s="1"/>
  <c r="F67" i="21"/>
  <c r="G67" i="21" s="1"/>
  <c r="F68" i="21"/>
  <c r="G68" i="21" s="1"/>
  <c r="F69" i="21"/>
  <c r="G69" i="21" s="1"/>
  <c r="J69" i="21" s="1"/>
  <c r="F70" i="21"/>
  <c r="G70" i="21" s="1"/>
  <c r="J70" i="21" s="1"/>
  <c r="F71" i="21"/>
  <c r="G71" i="21" s="1"/>
  <c r="J71" i="21" s="1"/>
  <c r="F72" i="21"/>
  <c r="G72" i="21" s="1"/>
  <c r="F73" i="21"/>
  <c r="G73" i="21" s="1"/>
  <c r="J73" i="21" s="1"/>
  <c r="F74" i="21"/>
  <c r="G74" i="21" s="1"/>
  <c r="J74" i="21" s="1"/>
  <c r="F75" i="21"/>
  <c r="G75" i="21" s="1"/>
  <c r="J75" i="21" s="1"/>
  <c r="F76" i="21"/>
  <c r="G76" i="21" s="1"/>
  <c r="F77" i="21"/>
  <c r="G77" i="21" s="1"/>
  <c r="J77" i="21" s="1"/>
  <c r="F78" i="21"/>
  <c r="G78" i="21" s="1"/>
  <c r="J78" i="21" s="1"/>
  <c r="F79" i="21"/>
  <c r="G79" i="21" s="1"/>
  <c r="J79" i="21" s="1"/>
  <c r="F80" i="21"/>
  <c r="G80" i="21" s="1"/>
  <c r="F81" i="21"/>
  <c r="G81" i="21" s="1"/>
  <c r="J81" i="21" s="1"/>
  <c r="F82" i="21"/>
  <c r="G82" i="21" s="1"/>
  <c r="J82" i="21" s="1"/>
  <c r="F83" i="21"/>
  <c r="G83" i="21" s="1"/>
  <c r="J83" i="21" s="1"/>
  <c r="F84" i="21"/>
  <c r="G84" i="21" s="1"/>
  <c r="F12" i="21"/>
  <c r="G12" i="21" s="1"/>
  <c r="J12" i="21" s="1"/>
  <c r="K803" i="15" l="1"/>
  <c r="J44" i="21"/>
  <c r="J84" i="21"/>
  <c r="J80" i="21"/>
  <c r="J76" i="21"/>
  <c r="J72" i="21"/>
  <c r="J68" i="21"/>
  <c r="J64" i="21"/>
  <c r="J60" i="21"/>
  <c r="J56" i="21"/>
  <c r="J52" i="21"/>
  <c r="J48" i="21"/>
  <c r="J13" i="21"/>
  <c r="J67" i="21"/>
  <c r="J63" i="21"/>
  <c r="J59" i="21"/>
  <c r="J55" i="21"/>
  <c r="J51" i="21"/>
  <c r="J47" i="21"/>
  <c r="J40" i="21"/>
  <c r="J36" i="21"/>
  <c r="J32" i="21"/>
  <c r="J28" i="21"/>
  <c r="J24" i="21"/>
  <c r="J20" i="21"/>
  <c r="J16" i="21"/>
  <c r="K635" i="15"/>
  <c r="K651" i="15"/>
  <c r="K569" i="15"/>
  <c r="K565" i="15"/>
  <c r="K595" i="15"/>
  <c r="K608" i="15"/>
  <c r="K604" i="15"/>
  <c r="K624" i="15"/>
  <c r="K631" i="15"/>
  <c r="K647" i="15"/>
  <c r="K643" i="15"/>
  <c r="K659" i="15"/>
  <c r="K655" i="15"/>
  <c r="K548" i="15"/>
  <c r="K594" i="15"/>
  <c r="K557" i="15"/>
  <c r="K871" i="15"/>
  <c r="K625" i="15"/>
  <c r="K621" i="15"/>
  <c r="K617" i="15"/>
  <c r="K717" i="15"/>
  <c r="K713" i="15"/>
  <c r="K568" i="15"/>
  <c r="K832" i="15"/>
  <c r="K798" i="15"/>
  <c r="K806" i="15"/>
  <c r="K810" i="15"/>
  <c r="K823" i="15"/>
  <c r="K819" i="15"/>
  <c r="K674" i="15"/>
  <c r="K670" i="15"/>
  <c r="K666" i="15"/>
  <c r="K682" i="15"/>
  <c r="K678" i="15"/>
  <c r="K694" i="15"/>
  <c r="K690" i="15"/>
  <c r="K706" i="15"/>
  <c r="K702" i="15"/>
  <c r="K698" i="15"/>
  <c r="K718" i="15"/>
  <c r="K746" i="15"/>
  <c r="K742" i="15"/>
  <c r="K549" i="15"/>
  <c r="K581" i="15"/>
  <c r="K577" i="15"/>
  <c r="K592" i="15"/>
  <c r="K588" i="15"/>
  <c r="K636" i="15"/>
  <c r="K632" i="15"/>
  <c r="K648" i="15"/>
  <c r="K644" i="15"/>
  <c r="K660" i="15"/>
  <c r="K656" i="15"/>
  <c r="K725" i="15"/>
  <c r="K797" i="15"/>
  <c r="K809" i="15"/>
  <c r="K849" i="15"/>
  <c r="K870" i="15"/>
  <c r="K866" i="15"/>
  <c r="K862" i="15"/>
  <c r="K884" i="15"/>
  <c r="K880" i="15"/>
  <c r="K876" i="15"/>
  <c r="K545" i="15"/>
  <c r="K547" i="15"/>
  <c r="K571" i="15"/>
  <c r="K567" i="15"/>
  <c r="K563" i="15"/>
  <c r="K597" i="15"/>
  <c r="K593" i="15"/>
  <c r="K590" i="15"/>
  <c r="K623" i="15"/>
  <c r="K619" i="15"/>
  <c r="K615" i="15"/>
  <c r="K638" i="15"/>
  <c r="K672" i="15"/>
  <c r="K668" i="15"/>
  <c r="K664" i="15"/>
  <c r="K684" i="15"/>
  <c r="K680" i="15"/>
  <c r="K692" i="15"/>
  <c r="K688" i="15"/>
  <c r="K708" i="15"/>
  <c r="K704" i="15"/>
  <c r="K700" i="15"/>
  <c r="K748" i="15"/>
  <c r="K744" i="15"/>
  <c r="K555" i="15"/>
  <c r="K570" i="15"/>
  <c r="K566" i="15"/>
  <c r="K596" i="15"/>
  <c r="K589" i="15"/>
  <c r="K610" i="15"/>
  <c r="K606" i="15"/>
  <c r="K602" i="15"/>
  <c r="K634" i="15"/>
  <c r="K630" i="15"/>
  <c r="K650" i="15"/>
  <c r="K646" i="15"/>
  <c r="K642" i="15"/>
  <c r="K658" i="15"/>
  <c r="K715" i="15"/>
  <c r="K727" i="15"/>
  <c r="K723" i="15"/>
  <c r="K789" i="15"/>
  <c r="K785" i="15"/>
  <c r="K800" i="15"/>
  <c r="K804" i="15"/>
  <c r="K812" i="15"/>
  <c r="K815" i="15"/>
  <c r="K628" i="15"/>
  <c r="K641" i="15"/>
  <c r="K677" i="15"/>
  <c r="K697" i="15"/>
  <c r="K741" i="15"/>
  <c r="K781" i="15"/>
  <c r="K792" i="15"/>
  <c r="K788" i="15"/>
  <c r="K784" i="15"/>
  <c r="K821" i="15"/>
  <c r="K817" i="15"/>
  <c r="K857" i="15"/>
  <c r="K860" i="15"/>
  <c r="E25" i="17"/>
  <c r="G25" i="17" s="1"/>
  <c r="G32" i="23" s="1"/>
  <c r="K553" i="15"/>
  <c r="K556" i="15"/>
  <c r="K561" i="15"/>
  <c r="K564" i="15"/>
  <c r="K574" i="15"/>
  <c r="K584" i="15"/>
  <c r="K580" i="15"/>
  <c r="K576" i="15"/>
  <c r="K591" i="15"/>
  <c r="K609" i="15"/>
  <c r="K605" i="15"/>
  <c r="K601" i="15"/>
  <c r="K622" i="15"/>
  <c r="K618" i="15"/>
  <c r="K637" i="15"/>
  <c r="K671" i="15"/>
  <c r="K667" i="15"/>
  <c r="K683" i="15"/>
  <c r="K679" i="15"/>
  <c r="K691" i="15"/>
  <c r="K707" i="15"/>
  <c r="K703" i="15"/>
  <c r="K699" i="15"/>
  <c r="K716" i="15"/>
  <c r="K712" i="15"/>
  <c r="K728" i="15"/>
  <c r="K724" i="15"/>
  <c r="K731" i="15"/>
  <c r="K738" i="15"/>
  <c r="K745" i="15"/>
  <c r="K791" i="15"/>
  <c r="K799" i="15"/>
  <c r="K811" i="15"/>
  <c r="K822" i="15"/>
  <c r="K818" i="15"/>
  <c r="K827" i="15"/>
  <c r="K846" i="15"/>
  <c r="K854" i="15"/>
  <c r="K867" i="15"/>
  <c r="K863" i="15"/>
  <c r="K881" i="15"/>
  <c r="K877" i="15"/>
  <c r="K649" i="15"/>
  <c r="K787" i="15"/>
  <c r="K783" i="15"/>
  <c r="K824" i="15"/>
  <c r="K550" i="15"/>
  <c r="K546" i="15"/>
  <c r="K583" i="15"/>
  <c r="K579" i="15"/>
  <c r="K575" i="15"/>
  <c r="K633" i="15"/>
  <c r="K629" i="15"/>
  <c r="K645" i="15"/>
  <c r="K657" i="15"/>
  <c r="K558" i="15"/>
  <c r="K554" i="15"/>
  <c r="K562" i="15"/>
  <c r="K582" i="15"/>
  <c r="K578" i="15"/>
  <c r="K611" i="15"/>
  <c r="K607" i="15"/>
  <c r="K603" i="15"/>
  <c r="K614" i="15"/>
  <c r="K620" i="15"/>
  <c r="K616" i="15"/>
  <c r="K673" i="15"/>
  <c r="K669" i="15"/>
  <c r="K665" i="15"/>
  <c r="K681" i="15"/>
  <c r="K693" i="15"/>
  <c r="K689" i="15"/>
  <c r="K705" i="15"/>
  <c r="K701" i="15"/>
  <c r="K714" i="15"/>
  <c r="K721" i="15"/>
  <c r="K726" i="15"/>
  <c r="K722" i="15"/>
  <c r="K747" i="15"/>
  <c r="K743" i="15"/>
  <c r="K793" i="15"/>
  <c r="K805" i="15"/>
  <c r="K820" i="15"/>
  <c r="K816" i="15"/>
  <c r="K856" i="15"/>
  <c r="K869" i="15"/>
  <c r="K865" i="15"/>
  <c r="K861" i="15"/>
  <c r="K883" i="15"/>
  <c r="K879" i="15"/>
  <c r="J885" i="15"/>
  <c r="G847" i="15"/>
  <c r="J559" i="15"/>
  <c r="G779" i="15"/>
  <c r="G612" i="15"/>
  <c r="H739" i="15"/>
  <c r="H585" i="15"/>
  <c r="J749" i="15"/>
  <c r="J21" i="22"/>
  <c r="J22" i="22" s="1"/>
  <c r="D27" i="17"/>
  <c r="I146" i="21"/>
  <c r="F27" i="17" s="1"/>
  <c r="H551" i="15"/>
  <c r="H626" i="15"/>
  <c r="H695" i="15"/>
  <c r="H836" i="15"/>
  <c r="J551" i="15"/>
  <c r="H600" i="15"/>
  <c r="G639" i="15"/>
  <c r="G661" i="15"/>
  <c r="H675" i="15"/>
  <c r="H766" i="15"/>
  <c r="K766" i="15" s="1"/>
  <c r="H825" i="15"/>
  <c r="H807" i="15"/>
  <c r="G551" i="15"/>
  <c r="G598" i="15"/>
  <c r="H729" i="15"/>
  <c r="J764" i="15"/>
  <c r="H572" i="15"/>
  <c r="G585" i="15"/>
  <c r="J639" i="15"/>
  <c r="G675" i="15"/>
  <c r="H709" i="15"/>
  <c r="G719" i="15"/>
  <c r="G749" i="15"/>
  <c r="G885" i="15"/>
  <c r="H885" i="15"/>
  <c r="H873" i="15"/>
  <c r="J873" i="15"/>
  <c r="G873" i="15"/>
  <c r="H858" i="15"/>
  <c r="J858" i="15"/>
  <c r="G858" i="15"/>
  <c r="H838" i="15"/>
  <c r="J847" i="15"/>
  <c r="J836" i="15"/>
  <c r="G836" i="15"/>
  <c r="J825" i="15"/>
  <c r="G825" i="15"/>
  <c r="H813" i="15"/>
  <c r="J813" i="15"/>
  <c r="G813" i="15"/>
  <c r="J807" i="15"/>
  <c r="G807" i="15"/>
  <c r="H801" i="15"/>
  <c r="J801" i="15"/>
  <c r="G801" i="15"/>
  <c r="H795" i="15"/>
  <c r="J795" i="15"/>
  <c r="G795" i="15"/>
  <c r="J779" i="15"/>
  <c r="H764" i="15"/>
  <c r="G764" i="15"/>
  <c r="H749" i="15"/>
  <c r="J739" i="15"/>
  <c r="G739" i="15"/>
  <c r="J729" i="15"/>
  <c r="G729" i="15"/>
  <c r="J719" i="15"/>
  <c r="H711" i="15"/>
  <c r="J709" i="15"/>
  <c r="G709" i="15"/>
  <c r="J695" i="15"/>
  <c r="G695" i="15"/>
  <c r="H685" i="15"/>
  <c r="J685" i="15"/>
  <c r="G685" i="15"/>
  <c r="J675" i="15"/>
  <c r="H654" i="15"/>
  <c r="J661" i="15"/>
  <c r="H652" i="15"/>
  <c r="J652" i="15"/>
  <c r="G652" i="15"/>
  <c r="H639" i="15"/>
  <c r="J626" i="15"/>
  <c r="G626" i="15"/>
  <c r="J612" i="15"/>
  <c r="H587" i="15"/>
  <c r="J598" i="15"/>
  <c r="J585" i="15"/>
  <c r="J572" i="15"/>
  <c r="G572" i="15"/>
  <c r="H559" i="15"/>
  <c r="G559" i="15"/>
  <c r="E27" i="17"/>
  <c r="I908" i="11"/>
  <c r="F908" i="11"/>
  <c r="I903" i="11"/>
  <c r="F903" i="11"/>
  <c r="I898" i="11"/>
  <c r="F898" i="11"/>
  <c r="I892" i="11"/>
  <c r="F892" i="11"/>
  <c r="I880" i="11"/>
  <c r="F880" i="11"/>
  <c r="I874" i="11"/>
  <c r="F874" i="11"/>
  <c r="I868" i="11"/>
  <c r="F868" i="11"/>
  <c r="I864" i="11"/>
  <c r="F864" i="11"/>
  <c r="I858" i="11"/>
  <c r="F858" i="11"/>
  <c r="I853" i="11"/>
  <c r="F853" i="11"/>
  <c r="I845" i="11"/>
  <c r="F845" i="11"/>
  <c r="I837" i="11"/>
  <c r="F837" i="11"/>
  <c r="I830" i="11"/>
  <c r="F830" i="11"/>
  <c r="I825" i="11"/>
  <c r="F825" i="11"/>
  <c r="I820" i="11"/>
  <c r="F820" i="11"/>
  <c r="I815" i="11"/>
  <c r="F815" i="11"/>
  <c r="I807" i="11"/>
  <c r="F807" i="11"/>
  <c r="I797" i="11"/>
  <c r="F797" i="11"/>
  <c r="I791" i="11"/>
  <c r="F791" i="11"/>
  <c r="I785" i="11"/>
  <c r="F785" i="11"/>
  <c r="I779" i="11"/>
  <c r="F779" i="11"/>
  <c r="I773" i="11"/>
  <c r="F773" i="11"/>
  <c r="I767" i="11"/>
  <c r="F767" i="11"/>
  <c r="I761" i="11"/>
  <c r="F761" i="11"/>
  <c r="I756" i="11"/>
  <c r="F756" i="11"/>
  <c r="I748" i="11"/>
  <c r="F748" i="11"/>
  <c r="I739" i="11"/>
  <c r="F739" i="11"/>
  <c r="I731" i="11"/>
  <c r="F731" i="11"/>
  <c r="I723" i="11"/>
  <c r="F723" i="11"/>
  <c r="I715" i="11"/>
  <c r="F715" i="11"/>
  <c r="I707" i="11"/>
  <c r="F707" i="11"/>
  <c r="I699" i="11"/>
  <c r="F699" i="11"/>
  <c r="I691" i="11"/>
  <c r="F691" i="11"/>
  <c r="I684" i="11"/>
  <c r="F684" i="11"/>
  <c r="I676" i="11"/>
  <c r="F676" i="11"/>
  <c r="I668" i="11"/>
  <c r="F668" i="11"/>
  <c r="I662" i="11"/>
  <c r="F662" i="11"/>
  <c r="E906" i="11"/>
  <c r="E907" i="11"/>
  <c r="E905" i="11"/>
  <c r="J906" i="11"/>
  <c r="J907" i="11"/>
  <c r="G906" i="11"/>
  <c r="H906" i="11" s="1"/>
  <c r="G907" i="11"/>
  <c r="H907" i="11" s="1"/>
  <c r="J905" i="11"/>
  <c r="G905" i="11"/>
  <c r="H905" i="11" s="1"/>
  <c r="E901" i="11"/>
  <c r="E902" i="11"/>
  <c r="E900" i="11"/>
  <c r="J901" i="11"/>
  <c r="J902" i="11"/>
  <c r="G901" i="11"/>
  <c r="H901" i="11" s="1"/>
  <c r="G902" i="11"/>
  <c r="H902" i="11" s="1"/>
  <c r="J900" i="11"/>
  <c r="G900" i="11"/>
  <c r="H900" i="11" s="1"/>
  <c r="E895" i="11"/>
  <c r="E896" i="11"/>
  <c r="E897" i="11"/>
  <c r="E894" i="11"/>
  <c r="J895" i="11"/>
  <c r="J896" i="11"/>
  <c r="J897" i="11"/>
  <c r="G895" i="11"/>
  <c r="H895" i="11" s="1"/>
  <c r="G896" i="11"/>
  <c r="H896" i="11" s="1"/>
  <c r="G897" i="11"/>
  <c r="H897" i="11" s="1"/>
  <c r="J894" i="11"/>
  <c r="G894" i="11"/>
  <c r="H894" i="11" s="1"/>
  <c r="E883" i="11"/>
  <c r="E884" i="11"/>
  <c r="E885" i="11"/>
  <c r="E886" i="11"/>
  <c r="E887" i="11"/>
  <c r="E888" i="11"/>
  <c r="E889" i="11"/>
  <c r="E890" i="11"/>
  <c r="E891" i="11"/>
  <c r="E882" i="11"/>
  <c r="J883" i="11"/>
  <c r="J884" i="11"/>
  <c r="J885" i="11"/>
  <c r="J886" i="11"/>
  <c r="J887" i="11"/>
  <c r="J888" i="11"/>
  <c r="J889" i="11"/>
  <c r="J890" i="11"/>
  <c r="J891" i="11"/>
  <c r="G883" i="11"/>
  <c r="H883" i="11" s="1"/>
  <c r="G884" i="11"/>
  <c r="H884" i="11" s="1"/>
  <c r="G885" i="11"/>
  <c r="H885" i="11" s="1"/>
  <c r="G886" i="11"/>
  <c r="H886" i="11" s="1"/>
  <c r="G887" i="11"/>
  <c r="H887" i="11" s="1"/>
  <c r="G888" i="11"/>
  <c r="H888" i="11" s="1"/>
  <c r="G889" i="11"/>
  <c r="H889" i="11" s="1"/>
  <c r="G890" i="11"/>
  <c r="H890" i="11" s="1"/>
  <c r="G891" i="11"/>
  <c r="H891" i="11" s="1"/>
  <c r="J882" i="11"/>
  <c r="G882" i="11"/>
  <c r="H882" i="11" s="1"/>
  <c r="E877" i="11"/>
  <c r="E878" i="11"/>
  <c r="E879" i="11"/>
  <c r="E876" i="11"/>
  <c r="J877" i="11"/>
  <c r="J878" i="11"/>
  <c r="J879" i="11"/>
  <c r="G877" i="11"/>
  <c r="H877" i="11" s="1"/>
  <c r="G878" i="11"/>
  <c r="H878" i="11" s="1"/>
  <c r="G879" i="11"/>
  <c r="H879" i="11" s="1"/>
  <c r="J876" i="11"/>
  <c r="G876" i="11"/>
  <c r="H876" i="11" s="1"/>
  <c r="E871" i="11"/>
  <c r="E872" i="11"/>
  <c r="E873" i="11"/>
  <c r="E870" i="11"/>
  <c r="J871" i="11"/>
  <c r="J872" i="11"/>
  <c r="J873" i="11"/>
  <c r="G871" i="11"/>
  <c r="H871" i="11" s="1"/>
  <c r="G872" i="11"/>
  <c r="H872" i="11" s="1"/>
  <c r="G873" i="11"/>
  <c r="H873" i="11" s="1"/>
  <c r="J870" i="11"/>
  <c r="G870" i="11"/>
  <c r="H870" i="11" s="1"/>
  <c r="E867" i="11"/>
  <c r="E866" i="11"/>
  <c r="J867" i="11"/>
  <c r="G867" i="11"/>
  <c r="H867" i="11" s="1"/>
  <c r="J866" i="11"/>
  <c r="G866" i="11"/>
  <c r="H866" i="11" s="1"/>
  <c r="E861" i="11"/>
  <c r="E862" i="11"/>
  <c r="E863" i="11"/>
  <c r="E860" i="11"/>
  <c r="G861" i="11"/>
  <c r="H861" i="11" s="1"/>
  <c r="G862" i="11"/>
  <c r="H862" i="11" s="1"/>
  <c r="G863" i="11"/>
  <c r="H863" i="11" s="1"/>
  <c r="J861" i="11"/>
  <c r="J862" i="11"/>
  <c r="J863" i="11"/>
  <c r="J860" i="11"/>
  <c r="J856" i="11"/>
  <c r="J857" i="11"/>
  <c r="J855" i="11"/>
  <c r="G860" i="11"/>
  <c r="E856" i="11"/>
  <c r="E857" i="11"/>
  <c r="E855" i="11"/>
  <c r="G856" i="11"/>
  <c r="H856" i="11" s="1"/>
  <c r="G857" i="11"/>
  <c r="H857" i="11" s="1"/>
  <c r="G855" i="11"/>
  <c r="H855" i="11" s="1"/>
  <c r="E848" i="11"/>
  <c r="E849" i="11"/>
  <c r="E850" i="11"/>
  <c r="E851" i="11"/>
  <c r="E852" i="11"/>
  <c r="E847" i="11"/>
  <c r="J848" i="11"/>
  <c r="J849" i="11"/>
  <c r="J850" i="11"/>
  <c r="J851" i="11"/>
  <c r="J852" i="11"/>
  <c r="G848" i="11"/>
  <c r="H848" i="11" s="1"/>
  <c r="G849" i="11"/>
  <c r="H849" i="11" s="1"/>
  <c r="G850" i="11"/>
  <c r="H850" i="11" s="1"/>
  <c r="G851" i="11"/>
  <c r="H851" i="11" s="1"/>
  <c r="G852" i="11"/>
  <c r="H852" i="11" s="1"/>
  <c r="J847" i="11"/>
  <c r="G847" i="11"/>
  <c r="H847" i="11" s="1"/>
  <c r="E840" i="11"/>
  <c r="E841" i="11"/>
  <c r="E842" i="11"/>
  <c r="E843" i="11"/>
  <c r="E844" i="11"/>
  <c r="E839" i="11"/>
  <c r="J840" i="11"/>
  <c r="J841" i="11"/>
  <c r="J842" i="11"/>
  <c r="J843" i="11"/>
  <c r="J844" i="11"/>
  <c r="G840" i="11"/>
  <c r="H840" i="11" s="1"/>
  <c r="G841" i="11"/>
  <c r="H841" i="11" s="1"/>
  <c r="G842" i="11"/>
  <c r="H842" i="11" s="1"/>
  <c r="G843" i="11"/>
  <c r="H843" i="11" s="1"/>
  <c r="G844" i="11"/>
  <c r="H844" i="11" s="1"/>
  <c r="J839" i="11"/>
  <c r="G839" i="11"/>
  <c r="H839" i="11" s="1"/>
  <c r="E833" i="11"/>
  <c r="E834" i="11"/>
  <c r="E835" i="11"/>
  <c r="E836" i="11"/>
  <c r="E832" i="11"/>
  <c r="J833" i="11"/>
  <c r="J834" i="11"/>
  <c r="J835" i="11"/>
  <c r="J836" i="11"/>
  <c r="G833" i="11"/>
  <c r="G834" i="11"/>
  <c r="G835" i="11"/>
  <c r="G836" i="11"/>
  <c r="J832" i="11"/>
  <c r="G832" i="11"/>
  <c r="H832" i="11" s="1"/>
  <c r="E828" i="11"/>
  <c r="E829" i="11"/>
  <c r="E827" i="11"/>
  <c r="J828" i="11"/>
  <c r="J829" i="11"/>
  <c r="G828" i="11"/>
  <c r="H828" i="11" s="1"/>
  <c r="G829" i="11"/>
  <c r="H829" i="11" s="1"/>
  <c r="J827" i="11"/>
  <c r="G827" i="11"/>
  <c r="H827" i="11" s="1"/>
  <c r="E823" i="11"/>
  <c r="E824" i="11"/>
  <c r="E822" i="11"/>
  <c r="J823" i="11"/>
  <c r="J824" i="11"/>
  <c r="G823" i="11"/>
  <c r="H823" i="11" s="1"/>
  <c r="G824" i="11"/>
  <c r="H824" i="11" s="1"/>
  <c r="J822" i="11"/>
  <c r="G822" i="11"/>
  <c r="H822" i="11" s="1"/>
  <c r="E818" i="11"/>
  <c r="E819" i="11"/>
  <c r="E817" i="11"/>
  <c r="J818" i="11"/>
  <c r="J819" i="11"/>
  <c r="G818" i="11"/>
  <c r="H818" i="11" s="1"/>
  <c r="G819" i="11"/>
  <c r="H819" i="11" s="1"/>
  <c r="J817" i="11"/>
  <c r="G817" i="11"/>
  <c r="H817" i="11" s="1"/>
  <c r="J810" i="11"/>
  <c r="J811" i="11"/>
  <c r="J812" i="11"/>
  <c r="J813" i="11"/>
  <c r="J814" i="11"/>
  <c r="E810" i="11"/>
  <c r="E811" i="11"/>
  <c r="E812" i="11"/>
  <c r="E813" i="11"/>
  <c r="E814" i="11"/>
  <c r="E809" i="11"/>
  <c r="G810" i="11"/>
  <c r="H810" i="11" s="1"/>
  <c r="G811" i="11"/>
  <c r="H811" i="11" s="1"/>
  <c r="G812" i="11"/>
  <c r="H812" i="11" s="1"/>
  <c r="G813" i="11"/>
  <c r="H813" i="11" s="1"/>
  <c r="G814" i="11"/>
  <c r="H814" i="11" s="1"/>
  <c r="J809" i="11"/>
  <c r="G809" i="11"/>
  <c r="H809" i="11" s="1"/>
  <c r="E802" i="11"/>
  <c r="E803" i="11"/>
  <c r="E804" i="11"/>
  <c r="E805" i="11"/>
  <c r="E806" i="11"/>
  <c r="E801" i="11"/>
  <c r="J802" i="11"/>
  <c r="J803" i="11"/>
  <c r="J804" i="11"/>
  <c r="J805" i="11"/>
  <c r="J806" i="11"/>
  <c r="G802" i="11"/>
  <c r="H802" i="11" s="1"/>
  <c r="G803" i="11"/>
  <c r="H803" i="11" s="1"/>
  <c r="G804" i="11"/>
  <c r="H804" i="11" s="1"/>
  <c r="G805" i="11"/>
  <c r="H805" i="11" s="1"/>
  <c r="G806" i="11"/>
  <c r="H806" i="11" s="1"/>
  <c r="J801" i="11"/>
  <c r="G801" i="11"/>
  <c r="H801" i="11" s="1"/>
  <c r="E794" i="11"/>
  <c r="E795" i="11"/>
  <c r="E796" i="11"/>
  <c r="E793" i="11"/>
  <c r="J794" i="11"/>
  <c r="J795" i="11"/>
  <c r="J796" i="11"/>
  <c r="G794" i="11"/>
  <c r="H794" i="11" s="1"/>
  <c r="G795" i="11"/>
  <c r="H795" i="11" s="1"/>
  <c r="G796" i="11"/>
  <c r="H796" i="11" s="1"/>
  <c r="J793" i="11"/>
  <c r="G793" i="11"/>
  <c r="H793" i="11" s="1"/>
  <c r="E782" i="11"/>
  <c r="E783" i="11"/>
  <c r="E784" i="11"/>
  <c r="E781" i="11"/>
  <c r="E788" i="11"/>
  <c r="E789" i="11"/>
  <c r="E790" i="11"/>
  <c r="E787" i="11"/>
  <c r="J788" i="11"/>
  <c r="J789" i="11"/>
  <c r="J790" i="11"/>
  <c r="G788" i="11"/>
  <c r="H788" i="11" s="1"/>
  <c r="G789" i="11"/>
  <c r="H789" i="11" s="1"/>
  <c r="G790" i="11"/>
  <c r="H790" i="11" s="1"/>
  <c r="J787" i="11"/>
  <c r="G787" i="11"/>
  <c r="H787" i="11" s="1"/>
  <c r="J782" i="11"/>
  <c r="J783" i="11"/>
  <c r="J784" i="11"/>
  <c r="G782" i="11"/>
  <c r="H782" i="11" s="1"/>
  <c r="G783" i="11"/>
  <c r="H783" i="11" s="1"/>
  <c r="G784" i="11"/>
  <c r="H784" i="11" s="1"/>
  <c r="J781" i="11"/>
  <c r="G781" i="11"/>
  <c r="E776" i="11"/>
  <c r="E777" i="11"/>
  <c r="E778" i="11"/>
  <c r="E775" i="11"/>
  <c r="J776" i="11"/>
  <c r="J777" i="11"/>
  <c r="J778" i="11"/>
  <c r="G776" i="11"/>
  <c r="H776" i="11" s="1"/>
  <c r="G777" i="11"/>
  <c r="H777" i="11" s="1"/>
  <c r="G778" i="11"/>
  <c r="H778" i="11" s="1"/>
  <c r="J775" i="11"/>
  <c r="G775" i="11"/>
  <c r="H775" i="11" s="1"/>
  <c r="E770" i="11"/>
  <c r="E771" i="11"/>
  <c r="E772" i="11"/>
  <c r="E769" i="11"/>
  <c r="J770" i="11"/>
  <c r="J771" i="11"/>
  <c r="J772" i="11"/>
  <c r="G770" i="11"/>
  <c r="H770" i="11" s="1"/>
  <c r="G771" i="11"/>
  <c r="H771" i="11" s="1"/>
  <c r="G772" i="11"/>
  <c r="H772" i="11" s="1"/>
  <c r="J769" i="11"/>
  <c r="G769" i="11"/>
  <c r="H769" i="11" s="1"/>
  <c r="E764" i="11"/>
  <c r="E765" i="11"/>
  <c r="E766" i="11"/>
  <c r="E763" i="11"/>
  <c r="J764" i="11"/>
  <c r="J765" i="11"/>
  <c r="J766" i="11"/>
  <c r="G764" i="11"/>
  <c r="H764" i="11" s="1"/>
  <c r="G765" i="11"/>
  <c r="H765" i="11" s="1"/>
  <c r="G766" i="11"/>
  <c r="H766" i="11" s="1"/>
  <c r="J763" i="11"/>
  <c r="G763" i="11"/>
  <c r="H763" i="11" s="1"/>
  <c r="E759" i="11"/>
  <c r="E760" i="11"/>
  <c r="E758" i="11"/>
  <c r="J759" i="11"/>
  <c r="J760" i="11"/>
  <c r="G759" i="11"/>
  <c r="H759" i="11" s="1"/>
  <c r="G760" i="11"/>
  <c r="H760" i="11" s="1"/>
  <c r="J758" i="11"/>
  <c r="G758" i="11"/>
  <c r="E751" i="11"/>
  <c r="E752" i="11"/>
  <c r="E753" i="11"/>
  <c r="E754" i="11"/>
  <c r="E755" i="11"/>
  <c r="E750" i="11"/>
  <c r="J751" i="11"/>
  <c r="J752" i="11"/>
  <c r="J753" i="11"/>
  <c r="J754" i="11"/>
  <c r="J755" i="11"/>
  <c r="G751" i="11"/>
  <c r="H751" i="11" s="1"/>
  <c r="G752" i="11"/>
  <c r="H752" i="11" s="1"/>
  <c r="G753" i="11"/>
  <c r="H753" i="11" s="1"/>
  <c r="G754" i="11"/>
  <c r="H754" i="11" s="1"/>
  <c r="G755" i="11"/>
  <c r="H755" i="11" s="1"/>
  <c r="J750" i="11"/>
  <c r="G750" i="11"/>
  <c r="H750" i="11" s="1"/>
  <c r="E742" i="11"/>
  <c r="E743" i="11"/>
  <c r="E744" i="11"/>
  <c r="E745" i="11"/>
  <c r="E746" i="11"/>
  <c r="E747" i="11"/>
  <c r="E741" i="11"/>
  <c r="J742" i="11"/>
  <c r="J743" i="11"/>
  <c r="J744" i="11"/>
  <c r="J745" i="11"/>
  <c r="J746" i="11"/>
  <c r="J747" i="11"/>
  <c r="G742" i="11"/>
  <c r="H742" i="11" s="1"/>
  <c r="G743" i="11"/>
  <c r="H743" i="11" s="1"/>
  <c r="G744" i="11"/>
  <c r="H744" i="11" s="1"/>
  <c r="G745" i="11"/>
  <c r="H745" i="11" s="1"/>
  <c r="G746" i="11"/>
  <c r="H746" i="11" s="1"/>
  <c r="G747" i="11"/>
  <c r="H747" i="11" s="1"/>
  <c r="J741" i="11"/>
  <c r="G741" i="11"/>
  <c r="H741" i="11" s="1"/>
  <c r="E734" i="11"/>
  <c r="E735" i="11"/>
  <c r="E736" i="11"/>
  <c r="E737" i="11"/>
  <c r="E738" i="11"/>
  <c r="E733" i="11"/>
  <c r="J734" i="11"/>
  <c r="J735" i="11"/>
  <c r="J736" i="11"/>
  <c r="J737" i="11"/>
  <c r="J738" i="11"/>
  <c r="G734" i="11"/>
  <c r="H734" i="11" s="1"/>
  <c r="G735" i="11"/>
  <c r="H735" i="11" s="1"/>
  <c r="G736" i="11"/>
  <c r="H736" i="11" s="1"/>
  <c r="G737" i="11"/>
  <c r="H737" i="11" s="1"/>
  <c r="G738" i="11"/>
  <c r="H738" i="11" s="1"/>
  <c r="J733" i="11"/>
  <c r="G733" i="11"/>
  <c r="H733" i="11" s="1"/>
  <c r="E726" i="11"/>
  <c r="E727" i="11"/>
  <c r="E728" i="11"/>
  <c r="E729" i="11"/>
  <c r="E730" i="11"/>
  <c r="E725" i="11"/>
  <c r="J726" i="11"/>
  <c r="J727" i="11"/>
  <c r="J728" i="11"/>
  <c r="J729" i="11"/>
  <c r="J730" i="11"/>
  <c r="G726" i="11"/>
  <c r="H726" i="11" s="1"/>
  <c r="G727" i="11"/>
  <c r="H727" i="11" s="1"/>
  <c r="G728" i="11"/>
  <c r="H728" i="11" s="1"/>
  <c r="G729" i="11"/>
  <c r="H729" i="11" s="1"/>
  <c r="G730" i="11"/>
  <c r="H730" i="11" s="1"/>
  <c r="G725" i="11"/>
  <c r="J725" i="11"/>
  <c r="E718" i="11"/>
  <c r="E719" i="11"/>
  <c r="E720" i="11"/>
  <c r="E721" i="11"/>
  <c r="E722" i="11"/>
  <c r="E717" i="11"/>
  <c r="J718" i="11"/>
  <c r="J719" i="11"/>
  <c r="J720" i="11"/>
  <c r="J721" i="11"/>
  <c r="J722" i="11"/>
  <c r="G718" i="11"/>
  <c r="H718" i="11" s="1"/>
  <c r="G719" i="11"/>
  <c r="H719" i="11" s="1"/>
  <c r="G720" i="11"/>
  <c r="H720" i="11" s="1"/>
  <c r="G721" i="11"/>
  <c r="H721" i="11" s="1"/>
  <c r="G722" i="11"/>
  <c r="H722" i="11" s="1"/>
  <c r="J717" i="11"/>
  <c r="G717" i="11"/>
  <c r="E710" i="11"/>
  <c r="E711" i="11"/>
  <c r="E712" i="11"/>
  <c r="E713" i="11"/>
  <c r="E714" i="11"/>
  <c r="E709" i="11"/>
  <c r="J710" i="11"/>
  <c r="J711" i="11"/>
  <c r="J712" i="11"/>
  <c r="J713" i="11"/>
  <c r="J714" i="11"/>
  <c r="G710" i="11"/>
  <c r="H710" i="11" s="1"/>
  <c r="G711" i="11"/>
  <c r="H711" i="11" s="1"/>
  <c r="G712" i="11"/>
  <c r="H712" i="11" s="1"/>
  <c r="G713" i="11"/>
  <c r="H713" i="11" s="1"/>
  <c r="G714" i="11"/>
  <c r="H714" i="11" s="1"/>
  <c r="J709" i="11"/>
  <c r="G709" i="11"/>
  <c r="H709" i="11" s="1"/>
  <c r="E702" i="11"/>
  <c r="E703" i="11"/>
  <c r="E704" i="11"/>
  <c r="E705" i="11"/>
  <c r="E706" i="11"/>
  <c r="E701" i="11"/>
  <c r="J702" i="11"/>
  <c r="J703" i="11"/>
  <c r="J704" i="11"/>
  <c r="J705" i="11"/>
  <c r="J706" i="11"/>
  <c r="G702" i="11"/>
  <c r="H702" i="11" s="1"/>
  <c r="G703" i="11"/>
  <c r="H703" i="11" s="1"/>
  <c r="G704" i="11"/>
  <c r="H704" i="11" s="1"/>
  <c r="G705" i="11"/>
  <c r="H705" i="11" s="1"/>
  <c r="G706" i="11"/>
  <c r="H706" i="11" s="1"/>
  <c r="J701" i="11"/>
  <c r="G701" i="11"/>
  <c r="H701" i="11" s="1"/>
  <c r="E694" i="11"/>
  <c r="E695" i="11"/>
  <c r="E696" i="11"/>
  <c r="E697" i="11"/>
  <c r="E698" i="11"/>
  <c r="E693" i="11"/>
  <c r="J694" i="11"/>
  <c r="J695" i="11"/>
  <c r="J696" i="11"/>
  <c r="J697" i="11"/>
  <c r="J698" i="11"/>
  <c r="G694" i="11"/>
  <c r="H694" i="11" s="1"/>
  <c r="G695" i="11"/>
  <c r="H695" i="11" s="1"/>
  <c r="G696" i="11"/>
  <c r="H696" i="11" s="1"/>
  <c r="G697" i="11"/>
  <c r="H697" i="11" s="1"/>
  <c r="G698" i="11"/>
  <c r="H698" i="11" s="1"/>
  <c r="J693" i="11"/>
  <c r="G693" i="11"/>
  <c r="H693" i="11" s="1"/>
  <c r="E687" i="11"/>
  <c r="E688" i="11"/>
  <c r="E689" i="11"/>
  <c r="E690" i="11"/>
  <c r="E686" i="11"/>
  <c r="J687" i="11"/>
  <c r="J688" i="11"/>
  <c r="J689" i="11"/>
  <c r="J690" i="11"/>
  <c r="G687" i="11"/>
  <c r="H687" i="11" s="1"/>
  <c r="K687" i="11" s="1"/>
  <c r="G688" i="11"/>
  <c r="H688" i="11" s="1"/>
  <c r="K688" i="11" s="1"/>
  <c r="G689" i="11"/>
  <c r="H689" i="11" s="1"/>
  <c r="K689" i="11" s="1"/>
  <c r="G690" i="11"/>
  <c r="H690" i="11" s="1"/>
  <c r="K690" i="11" s="1"/>
  <c r="J686" i="11"/>
  <c r="G686" i="11"/>
  <c r="H686" i="11" s="1"/>
  <c r="E679" i="11"/>
  <c r="E680" i="11"/>
  <c r="E681" i="11"/>
  <c r="E682" i="11"/>
  <c r="E683" i="11"/>
  <c r="E678" i="11"/>
  <c r="J679" i="11"/>
  <c r="J680" i="11"/>
  <c r="J681" i="11"/>
  <c r="J682" i="11"/>
  <c r="J683" i="11"/>
  <c r="G679" i="11"/>
  <c r="H679" i="11" s="1"/>
  <c r="G680" i="11"/>
  <c r="H680" i="11" s="1"/>
  <c r="G681" i="11"/>
  <c r="H681" i="11" s="1"/>
  <c r="G682" i="11"/>
  <c r="H682" i="11" s="1"/>
  <c r="G683" i="11"/>
  <c r="H683" i="11" s="1"/>
  <c r="J678" i="11"/>
  <c r="G678" i="11"/>
  <c r="H678" i="11" s="1"/>
  <c r="E671" i="11"/>
  <c r="E672" i="11"/>
  <c r="E673" i="11"/>
  <c r="E674" i="11"/>
  <c r="E675" i="11"/>
  <c r="E670" i="11"/>
  <c r="J671" i="11"/>
  <c r="J672" i="11"/>
  <c r="J673" i="11"/>
  <c r="J674" i="11"/>
  <c r="J675" i="11"/>
  <c r="G671" i="11"/>
  <c r="H671" i="11" s="1"/>
  <c r="G672" i="11"/>
  <c r="H672" i="11" s="1"/>
  <c r="G673" i="11"/>
  <c r="H673" i="11" s="1"/>
  <c r="G674" i="11"/>
  <c r="H674" i="11" s="1"/>
  <c r="G675" i="11"/>
  <c r="H675" i="11" s="1"/>
  <c r="J670" i="11"/>
  <c r="G670" i="11"/>
  <c r="H670" i="11" s="1"/>
  <c r="E665" i="11"/>
  <c r="E666" i="11"/>
  <c r="E667" i="11"/>
  <c r="E664" i="11"/>
  <c r="J665" i="11"/>
  <c r="J666" i="11"/>
  <c r="J667" i="11"/>
  <c r="G665" i="11"/>
  <c r="H665" i="11" s="1"/>
  <c r="G666" i="11"/>
  <c r="H666" i="11" s="1"/>
  <c r="G667" i="11"/>
  <c r="H667" i="11" s="1"/>
  <c r="J664" i="11"/>
  <c r="G664" i="11"/>
  <c r="H664" i="11" s="1"/>
  <c r="E658" i="11"/>
  <c r="E659" i="11"/>
  <c r="E660" i="11"/>
  <c r="E661" i="11"/>
  <c r="E657" i="11"/>
  <c r="J658" i="11"/>
  <c r="J659" i="11"/>
  <c r="J660" i="11"/>
  <c r="J661" i="11"/>
  <c r="G658" i="11"/>
  <c r="H658" i="11" s="1"/>
  <c r="K658" i="11" s="1"/>
  <c r="G659" i="11"/>
  <c r="H659" i="11" s="1"/>
  <c r="K659" i="11" s="1"/>
  <c r="G660" i="11"/>
  <c r="H660" i="11" s="1"/>
  <c r="K660" i="11" s="1"/>
  <c r="G661" i="11"/>
  <c r="H661" i="11" s="1"/>
  <c r="K661" i="11" s="1"/>
  <c r="J657" i="11"/>
  <c r="G657" i="11"/>
  <c r="H657" i="11" s="1"/>
  <c r="E651" i="11"/>
  <c r="E652" i="11"/>
  <c r="E650" i="11"/>
  <c r="E646" i="11"/>
  <c r="E647" i="11"/>
  <c r="E645" i="11"/>
  <c r="E641" i="11"/>
  <c r="E642" i="11"/>
  <c r="E640" i="11"/>
  <c r="E635" i="11"/>
  <c r="E636" i="11"/>
  <c r="E637" i="11"/>
  <c r="E634" i="11"/>
  <c r="E629" i="11"/>
  <c r="E630" i="11"/>
  <c r="E631" i="11"/>
  <c r="E628" i="11"/>
  <c r="E622" i="11"/>
  <c r="E623" i="11"/>
  <c r="E624" i="11"/>
  <c r="E625" i="11"/>
  <c r="E621" i="11"/>
  <c r="E616" i="11"/>
  <c r="E617" i="11"/>
  <c r="E618" i="11"/>
  <c r="E615" i="11"/>
  <c r="E610" i="11"/>
  <c r="E611" i="11"/>
  <c r="E612" i="11"/>
  <c r="E609" i="11"/>
  <c r="E604" i="11"/>
  <c r="E605" i="11"/>
  <c r="E606" i="11"/>
  <c r="E603" i="11"/>
  <c r="E598" i="11"/>
  <c r="E599" i="11"/>
  <c r="E600" i="11"/>
  <c r="E597" i="11"/>
  <c r="E588" i="11"/>
  <c r="E589" i="11"/>
  <c r="E590" i="11"/>
  <c r="E591" i="11"/>
  <c r="E592" i="11"/>
  <c r="E593" i="11"/>
  <c r="E594" i="11"/>
  <c r="E587" i="11"/>
  <c r="E583" i="11"/>
  <c r="E584" i="11"/>
  <c r="E582" i="11"/>
  <c r="E573" i="11"/>
  <c r="E574" i="11"/>
  <c r="E575" i="11"/>
  <c r="E576" i="11"/>
  <c r="E577" i="11"/>
  <c r="E578" i="11"/>
  <c r="E579" i="11"/>
  <c r="E572" i="11"/>
  <c r="E568" i="11"/>
  <c r="E569" i="11"/>
  <c r="E567" i="11"/>
  <c r="E563" i="11"/>
  <c r="E564" i="11"/>
  <c r="E562" i="11"/>
  <c r="E558" i="11"/>
  <c r="E559" i="11"/>
  <c r="E557" i="11"/>
  <c r="E553" i="11"/>
  <c r="E554" i="11"/>
  <c r="E552" i="11"/>
  <c r="E545" i="11"/>
  <c r="E546" i="11"/>
  <c r="E547" i="11"/>
  <c r="E548" i="11"/>
  <c r="E549" i="11"/>
  <c r="E544" i="11"/>
  <c r="E537" i="11"/>
  <c r="E538" i="11"/>
  <c r="E539" i="11"/>
  <c r="E540" i="11"/>
  <c r="E541" i="11"/>
  <c r="E536" i="11"/>
  <c r="E530" i="11"/>
  <c r="E531" i="11"/>
  <c r="E532" i="11"/>
  <c r="E533" i="11"/>
  <c r="E529" i="11"/>
  <c r="E523" i="11"/>
  <c r="E524" i="11"/>
  <c r="E525" i="11"/>
  <c r="E526" i="11"/>
  <c r="E522" i="11"/>
  <c r="E516" i="11"/>
  <c r="E517" i="11"/>
  <c r="E518" i="11"/>
  <c r="E519" i="11"/>
  <c r="E515" i="11"/>
  <c r="E507" i="11"/>
  <c r="E508" i="11"/>
  <c r="E509" i="11"/>
  <c r="E510" i="11"/>
  <c r="E511" i="11"/>
  <c r="E512" i="11"/>
  <c r="E506" i="11"/>
  <c r="E498" i="11"/>
  <c r="E499" i="11"/>
  <c r="E500" i="11"/>
  <c r="E501" i="11"/>
  <c r="E502" i="11"/>
  <c r="E503" i="11"/>
  <c r="E497" i="11"/>
  <c r="E489" i="11"/>
  <c r="E490" i="11"/>
  <c r="E491" i="11"/>
  <c r="E492" i="11"/>
  <c r="E493" i="11"/>
  <c r="E494" i="11"/>
  <c r="E488" i="11"/>
  <c r="E480" i="11"/>
  <c r="E481" i="11"/>
  <c r="E482" i="11"/>
  <c r="E483" i="11"/>
  <c r="E484" i="11"/>
  <c r="E485" i="11"/>
  <c r="E479" i="11"/>
  <c r="E464" i="11"/>
  <c r="E465" i="11"/>
  <c r="E466" i="11"/>
  <c r="E467" i="11"/>
  <c r="E468" i="11"/>
  <c r="E469" i="11"/>
  <c r="E470" i="11"/>
  <c r="E471" i="11"/>
  <c r="E472" i="11"/>
  <c r="E473" i="11"/>
  <c r="E474" i="11"/>
  <c r="E475" i="11"/>
  <c r="E476" i="11"/>
  <c r="E463" i="11"/>
  <c r="E448" i="11"/>
  <c r="E449" i="11"/>
  <c r="E450" i="11"/>
  <c r="E451" i="11"/>
  <c r="E452" i="11"/>
  <c r="E453" i="11"/>
  <c r="E454" i="11"/>
  <c r="E455" i="11"/>
  <c r="E456" i="11"/>
  <c r="E457" i="11"/>
  <c r="E458" i="11"/>
  <c r="E459" i="11"/>
  <c r="E460" i="11"/>
  <c r="E447" i="11"/>
  <c r="E432" i="11"/>
  <c r="E433" i="11"/>
  <c r="E434" i="11"/>
  <c r="E435" i="11"/>
  <c r="E436" i="11"/>
  <c r="E437" i="11"/>
  <c r="E438" i="11"/>
  <c r="E439" i="11"/>
  <c r="E440" i="11"/>
  <c r="E441" i="11"/>
  <c r="E442" i="11"/>
  <c r="E443" i="11"/>
  <c r="E444" i="11"/>
  <c r="E431" i="11"/>
  <c r="E416" i="11"/>
  <c r="E417" i="11"/>
  <c r="E418" i="11"/>
  <c r="E419" i="11"/>
  <c r="E420" i="11"/>
  <c r="E421" i="11"/>
  <c r="E422" i="11"/>
  <c r="E423" i="11"/>
  <c r="E424" i="11"/>
  <c r="E425" i="11"/>
  <c r="E426" i="11"/>
  <c r="E427" i="11"/>
  <c r="E428" i="11"/>
  <c r="E415" i="11"/>
  <c r="E410" i="11"/>
  <c r="E411" i="11"/>
  <c r="E412" i="11"/>
  <c r="E409" i="11"/>
  <c r="E404" i="11"/>
  <c r="E405" i="11"/>
  <c r="E406" i="11"/>
  <c r="E403" i="11"/>
  <c r="E398" i="11"/>
  <c r="E399" i="11"/>
  <c r="E400" i="11"/>
  <c r="E397" i="11"/>
  <c r="E385" i="11"/>
  <c r="E386" i="11"/>
  <c r="E387" i="11"/>
  <c r="E388" i="11"/>
  <c r="E389" i="11"/>
  <c r="E390" i="11"/>
  <c r="E391" i="11"/>
  <c r="E392" i="11"/>
  <c r="E393" i="11"/>
  <c r="E394" i="11"/>
  <c r="E384" i="11"/>
  <c r="E372" i="11"/>
  <c r="E373" i="11"/>
  <c r="E374" i="11"/>
  <c r="E375" i="11"/>
  <c r="E376" i="11"/>
  <c r="E377" i="11"/>
  <c r="E378" i="11"/>
  <c r="E379" i="11"/>
  <c r="E380" i="11"/>
  <c r="E381" i="11"/>
  <c r="E371" i="11"/>
  <c r="E359" i="11"/>
  <c r="E360" i="11"/>
  <c r="E361" i="11"/>
  <c r="E362" i="11"/>
  <c r="E363" i="11"/>
  <c r="E364" i="11"/>
  <c r="E365" i="11"/>
  <c r="E366" i="11"/>
  <c r="E367" i="11"/>
  <c r="E368" i="11"/>
  <c r="E358" i="11"/>
  <c r="E346" i="11"/>
  <c r="E347" i="11"/>
  <c r="E348" i="11"/>
  <c r="E349" i="11"/>
  <c r="E350" i="11"/>
  <c r="E351" i="11"/>
  <c r="E352" i="11"/>
  <c r="E353" i="11"/>
  <c r="E354" i="11"/>
  <c r="E355" i="11"/>
  <c r="E345" i="11"/>
  <c r="E333" i="11"/>
  <c r="E334" i="11"/>
  <c r="E335" i="11"/>
  <c r="E336" i="11"/>
  <c r="E337" i="11"/>
  <c r="E338" i="11"/>
  <c r="E339" i="11"/>
  <c r="E340" i="11"/>
  <c r="E341" i="11"/>
  <c r="E342" i="11"/>
  <c r="E332" i="11"/>
  <c r="E320" i="11"/>
  <c r="E321" i="11"/>
  <c r="E322" i="11"/>
  <c r="E323" i="11"/>
  <c r="E324" i="11"/>
  <c r="E325" i="11"/>
  <c r="E326" i="11"/>
  <c r="E327" i="11"/>
  <c r="E328" i="11"/>
  <c r="E329" i="11"/>
  <c r="E319" i="11"/>
  <c r="E298" i="11"/>
  <c r="E299" i="11"/>
  <c r="E300" i="11"/>
  <c r="E301" i="11"/>
  <c r="E302" i="11"/>
  <c r="E303" i="11"/>
  <c r="E304" i="11"/>
  <c r="E305" i="11"/>
  <c r="E297" i="11"/>
  <c r="E287" i="11"/>
  <c r="E288" i="11"/>
  <c r="E289" i="11"/>
  <c r="E290" i="11"/>
  <c r="E291" i="11"/>
  <c r="E292" i="11"/>
  <c r="E293" i="11"/>
  <c r="E294" i="11"/>
  <c r="E286" i="11"/>
  <c r="E273" i="11"/>
  <c r="E274" i="11"/>
  <c r="E275" i="11"/>
  <c r="E276" i="11"/>
  <c r="E277" i="11"/>
  <c r="E278" i="11"/>
  <c r="E279" i="11"/>
  <c r="E280" i="11"/>
  <c r="E281" i="11"/>
  <c r="E282" i="11"/>
  <c r="E283" i="11"/>
  <c r="E272" i="11"/>
  <c r="E259" i="11"/>
  <c r="E260" i="11"/>
  <c r="E261" i="11"/>
  <c r="E262" i="11"/>
  <c r="E263" i="11"/>
  <c r="E264" i="11"/>
  <c r="E265" i="11"/>
  <c r="E266" i="11"/>
  <c r="E267" i="11"/>
  <c r="E268" i="11"/>
  <c r="E269" i="11"/>
  <c r="E258" i="11"/>
  <c r="E245" i="11"/>
  <c r="E246" i="11"/>
  <c r="E247" i="11"/>
  <c r="E248" i="11"/>
  <c r="E249" i="11"/>
  <c r="E250" i="11"/>
  <c r="E251" i="11"/>
  <c r="E252" i="11"/>
  <c r="E253" i="11"/>
  <c r="E254" i="11"/>
  <c r="E255" i="11"/>
  <c r="E244" i="11"/>
  <c r="E231" i="11"/>
  <c r="E232" i="11"/>
  <c r="E233" i="11"/>
  <c r="E234" i="11"/>
  <c r="E235" i="11"/>
  <c r="E236" i="11"/>
  <c r="E237" i="11"/>
  <c r="E238" i="11"/>
  <c r="E239" i="11"/>
  <c r="E240" i="11"/>
  <c r="E241" i="11"/>
  <c r="E230" i="11"/>
  <c r="E216" i="11"/>
  <c r="E217" i="11"/>
  <c r="E218" i="11"/>
  <c r="E219" i="11"/>
  <c r="E220" i="11"/>
  <c r="E221" i="11"/>
  <c r="E222" i="11"/>
  <c r="E223" i="11"/>
  <c r="E224" i="11"/>
  <c r="E225" i="11"/>
  <c r="E226" i="11"/>
  <c r="E227" i="11"/>
  <c r="E215" i="11"/>
  <c r="E201" i="11"/>
  <c r="E202" i="11"/>
  <c r="E203" i="11"/>
  <c r="E204" i="11"/>
  <c r="E205" i="11"/>
  <c r="E206" i="11"/>
  <c r="E207" i="11"/>
  <c r="E208" i="11"/>
  <c r="E209" i="11"/>
  <c r="E210" i="11"/>
  <c r="E211" i="11"/>
  <c r="E212" i="11"/>
  <c r="E200" i="11"/>
  <c r="E186" i="11"/>
  <c r="E187" i="11"/>
  <c r="E188" i="11"/>
  <c r="E189" i="11"/>
  <c r="E190" i="11"/>
  <c r="E191" i="11"/>
  <c r="E192" i="11"/>
  <c r="E193" i="11"/>
  <c r="E194" i="11"/>
  <c r="E195" i="11"/>
  <c r="E196" i="11"/>
  <c r="E197" i="11"/>
  <c r="E185" i="11"/>
  <c r="E171" i="11"/>
  <c r="E172" i="11"/>
  <c r="E173" i="11"/>
  <c r="E174" i="11"/>
  <c r="E175" i="11"/>
  <c r="E176" i="11"/>
  <c r="E177" i="11"/>
  <c r="E178" i="11"/>
  <c r="E179" i="11"/>
  <c r="E180" i="11"/>
  <c r="E181" i="11"/>
  <c r="E182" i="11"/>
  <c r="E170" i="11"/>
  <c r="E160" i="11"/>
  <c r="E161" i="11"/>
  <c r="E162" i="11"/>
  <c r="E163" i="11"/>
  <c r="E164" i="11"/>
  <c r="E165" i="11"/>
  <c r="E166" i="11"/>
  <c r="E167" i="11"/>
  <c r="E159" i="11"/>
  <c r="E148" i="11"/>
  <c r="E149" i="11"/>
  <c r="E150" i="11"/>
  <c r="E151" i="11"/>
  <c r="E152" i="11"/>
  <c r="E153" i="11"/>
  <c r="E154" i="11"/>
  <c r="E155" i="11"/>
  <c r="E156" i="11"/>
  <c r="E147" i="11"/>
  <c r="E136" i="11"/>
  <c r="E137" i="11"/>
  <c r="E138" i="11"/>
  <c r="E139" i="11"/>
  <c r="E140" i="11"/>
  <c r="E141" i="11"/>
  <c r="E142" i="11"/>
  <c r="E143" i="11"/>
  <c r="E144" i="11"/>
  <c r="E135" i="11"/>
  <c r="E124" i="11"/>
  <c r="E125" i="11"/>
  <c r="E126" i="11"/>
  <c r="E127" i="11"/>
  <c r="E128" i="11"/>
  <c r="E129" i="11"/>
  <c r="E130" i="11"/>
  <c r="E131" i="11"/>
  <c r="E132" i="11"/>
  <c r="E123" i="11"/>
  <c r="E112" i="11"/>
  <c r="E113" i="11"/>
  <c r="E114" i="11"/>
  <c r="E115" i="11"/>
  <c r="E116" i="11"/>
  <c r="E117" i="11"/>
  <c r="E118" i="11"/>
  <c r="E119" i="11"/>
  <c r="E120" i="11"/>
  <c r="E111" i="11"/>
  <c r="E100" i="11"/>
  <c r="E101" i="11"/>
  <c r="E102" i="11"/>
  <c r="E103" i="11"/>
  <c r="E104" i="11"/>
  <c r="E105" i="11"/>
  <c r="E106" i="11"/>
  <c r="E107" i="11"/>
  <c r="E108" i="11"/>
  <c r="E99" i="11"/>
  <c r="E86" i="11"/>
  <c r="E87" i="11"/>
  <c r="E88" i="11"/>
  <c r="E89" i="11"/>
  <c r="E90" i="11"/>
  <c r="E91" i="11"/>
  <c r="E92" i="11"/>
  <c r="E93" i="11"/>
  <c r="E94" i="11"/>
  <c r="E95" i="11"/>
  <c r="E96" i="11"/>
  <c r="E85" i="11"/>
  <c r="E72" i="11"/>
  <c r="E73" i="11"/>
  <c r="E74" i="11"/>
  <c r="E75" i="11"/>
  <c r="E76" i="11"/>
  <c r="E77" i="11"/>
  <c r="E78" i="11"/>
  <c r="E79" i="11"/>
  <c r="E80" i="11"/>
  <c r="E81" i="11"/>
  <c r="E82" i="11"/>
  <c r="E71" i="11"/>
  <c r="E57" i="11"/>
  <c r="E58" i="11"/>
  <c r="E59" i="11"/>
  <c r="E60" i="11"/>
  <c r="E61" i="11"/>
  <c r="E62" i="11"/>
  <c r="E63" i="11"/>
  <c r="E64" i="11"/>
  <c r="E65" i="11"/>
  <c r="E66" i="11"/>
  <c r="E67" i="11"/>
  <c r="E68" i="11"/>
  <c r="E56" i="11"/>
  <c r="E42" i="11"/>
  <c r="E43" i="11"/>
  <c r="E44" i="11"/>
  <c r="E45" i="11"/>
  <c r="E46" i="11"/>
  <c r="E47" i="11"/>
  <c r="E48" i="11"/>
  <c r="E49" i="11"/>
  <c r="E50" i="11"/>
  <c r="E51" i="11"/>
  <c r="E52" i="11"/>
  <c r="E53" i="11"/>
  <c r="E41" i="11"/>
  <c r="E28" i="11"/>
  <c r="E29" i="11"/>
  <c r="E30" i="11"/>
  <c r="E31" i="11"/>
  <c r="E32" i="11"/>
  <c r="E33" i="11"/>
  <c r="E34" i="11"/>
  <c r="E35" i="11"/>
  <c r="E36" i="11"/>
  <c r="E37" i="11"/>
  <c r="E38" i="11"/>
  <c r="E27" i="11"/>
  <c r="E14" i="11"/>
  <c r="E15" i="11"/>
  <c r="E16" i="11"/>
  <c r="E17" i="11"/>
  <c r="E18" i="11"/>
  <c r="E19" i="11"/>
  <c r="E20" i="11"/>
  <c r="E21" i="11"/>
  <c r="E22" i="11"/>
  <c r="E23" i="11"/>
  <c r="E24" i="11"/>
  <c r="I233" i="2"/>
  <c r="F233" i="2"/>
  <c r="I331" i="2"/>
  <c r="F331" i="2"/>
  <c r="I413" i="2"/>
  <c r="F413" i="2"/>
  <c r="G411" i="2"/>
  <c r="H411" i="2" s="1"/>
  <c r="G412" i="2"/>
  <c r="H412" i="2" s="1"/>
  <c r="J410" i="2"/>
  <c r="G410" i="2"/>
  <c r="H410" i="2" s="1"/>
  <c r="J411" i="2"/>
  <c r="J412" i="2"/>
  <c r="I408" i="2"/>
  <c r="F408" i="2"/>
  <c r="E406" i="2"/>
  <c r="E407" i="2"/>
  <c r="E405" i="2"/>
  <c r="J406" i="2"/>
  <c r="J407" i="2"/>
  <c r="G406" i="2"/>
  <c r="H406" i="2" s="1"/>
  <c r="G407" i="2"/>
  <c r="H407" i="2" s="1"/>
  <c r="J405" i="2"/>
  <c r="G405" i="2"/>
  <c r="H405" i="2" s="1"/>
  <c r="I403" i="2"/>
  <c r="F403" i="2"/>
  <c r="E401" i="2"/>
  <c r="E402" i="2"/>
  <c r="E400" i="2"/>
  <c r="J401" i="2"/>
  <c r="J402" i="2"/>
  <c r="G401" i="2"/>
  <c r="H401" i="2" s="1"/>
  <c r="G402" i="2"/>
  <c r="H402" i="2" s="1"/>
  <c r="J400" i="2"/>
  <c r="G400" i="2"/>
  <c r="H400" i="2" s="1"/>
  <c r="I398" i="2"/>
  <c r="F398" i="2"/>
  <c r="E396" i="2"/>
  <c r="E397" i="2"/>
  <c r="E395" i="2"/>
  <c r="J396" i="2"/>
  <c r="J397" i="2"/>
  <c r="G396" i="2"/>
  <c r="H396" i="2" s="1"/>
  <c r="G397" i="2"/>
  <c r="H397" i="2" s="1"/>
  <c r="J395" i="2"/>
  <c r="G395" i="2"/>
  <c r="H395" i="2" s="1"/>
  <c r="E392" i="2"/>
  <c r="E391" i="2"/>
  <c r="I393" i="2"/>
  <c r="F393" i="2"/>
  <c r="J392" i="2"/>
  <c r="G392" i="2"/>
  <c r="H392" i="2" s="1"/>
  <c r="J391" i="2"/>
  <c r="G391" i="2"/>
  <c r="H391" i="2" s="1"/>
  <c r="E388" i="2"/>
  <c r="E387" i="2"/>
  <c r="I389" i="2"/>
  <c r="F389" i="2"/>
  <c r="J388" i="2"/>
  <c r="G388" i="2"/>
  <c r="H388" i="2" s="1"/>
  <c r="J387" i="2"/>
  <c r="G387" i="2"/>
  <c r="H387" i="2" s="1"/>
  <c r="I385" i="2"/>
  <c r="F385" i="2"/>
  <c r="E384" i="2"/>
  <c r="E383" i="2"/>
  <c r="J384" i="2"/>
  <c r="G384" i="2"/>
  <c r="H384" i="2" s="1"/>
  <c r="J383" i="2"/>
  <c r="G383" i="2"/>
  <c r="H383" i="2" s="1"/>
  <c r="I381" i="2"/>
  <c r="F381" i="2"/>
  <c r="E380" i="2"/>
  <c r="E379" i="2"/>
  <c r="J380" i="2"/>
  <c r="G380" i="2"/>
  <c r="H380" i="2" s="1"/>
  <c r="J379" i="2"/>
  <c r="G379" i="2"/>
  <c r="H379" i="2" s="1"/>
  <c r="I377" i="2"/>
  <c r="F377" i="2"/>
  <c r="E375" i="2"/>
  <c r="E376" i="2"/>
  <c r="E374" i="2"/>
  <c r="J375" i="2"/>
  <c r="J376" i="2"/>
  <c r="G375" i="2"/>
  <c r="H375" i="2" s="1"/>
  <c r="G376" i="2"/>
  <c r="H376" i="2" s="1"/>
  <c r="J374" i="2"/>
  <c r="G374" i="2"/>
  <c r="H374" i="2" s="1"/>
  <c r="I372" i="2"/>
  <c r="F372" i="2"/>
  <c r="E370" i="2"/>
  <c r="E371" i="2"/>
  <c r="E369" i="2"/>
  <c r="J370" i="2"/>
  <c r="J371" i="2"/>
  <c r="G370" i="2"/>
  <c r="H370" i="2" s="1"/>
  <c r="G371" i="2"/>
  <c r="H371" i="2" s="1"/>
  <c r="J369" i="2"/>
  <c r="G369" i="2"/>
  <c r="H369" i="2" s="1"/>
  <c r="I367" i="2"/>
  <c r="F367" i="2"/>
  <c r="E365" i="2"/>
  <c r="E366" i="2"/>
  <c r="E364" i="2"/>
  <c r="J365" i="2"/>
  <c r="J366" i="2"/>
  <c r="G365" i="2"/>
  <c r="H365" i="2" s="1"/>
  <c r="G366" i="2"/>
  <c r="H366" i="2" s="1"/>
  <c r="J364" i="2"/>
  <c r="G364" i="2"/>
  <c r="H364" i="2" s="1"/>
  <c r="I362" i="2"/>
  <c r="F362" i="2"/>
  <c r="E360" i="2"/>
  <c r="E361" i="2"/>
  <c r="E359" i="2"/>
  <c r="J360" i="2"/>
  <c r="J361" i="2"/>
  <c r="G360" i="2"/>
  <c r="H360" i="2" s="1"/>
  <c r="G361" i="2"/>
  <c r="H361" i="2" s="1"/>
  <c r="J359" i="2"/>
  <c r="G359" i="2"/>
  <c r="H359" i="2" s="1"/>
  <c r="I357" i="2"/>
  <c r="F357" i="2"/>
  <c r="E352" i="2"/>
  <c r="E353" i="2"/>
  <c r="E354" i="2"/>
  <c r="E355" i="2"/>
  <c r="E356" i="2"/>
  <c r="E351" i="2"/>
  <c r="J352" i="2"/>
  <c r="J353" i="2"/>
  <c r="J354" i="2"/>
  <c r="J355" i="2"/>
  <c r="J356" i="2"/>
  <c r="G352" i="2"/>
  <c r="H352" i="2" s="1"/>
  <c r="G353" i="2"/>
  <c r="H353" i="2" s="1"/>
  <c r="G354" i="2"/>
  <c r="H354" i="2" s="1"/>
  <c r="G355" i="2"/>
  <c r="H355" i="2" s="1"/>
  <c r="G356" i="2"/>
  <c r="H356" i="2" s="1"/>
  <c r="J351" i="2"/>
  <c r="G351" i="2"/>
  <c r="H351" i="2" s="1"/>
  <c r="I349" i="2"/>
  <c r="F349" i="2"/>
  <c r="E344" i="2"/>
  <c r="E345" i="2"/>
  <c r="E346" i="2"/>
  <c r="E347" i="2"/>
  <c r="E348" i="2"/>
  <c r="E343" i="2"/>
  <c r="J344" i="2"/>
  <c r="J345" i="2"/>
  <c r="J346" i="2"/>
  <c r="J347" i="2"/>
  <c r="J348" i="2"/>
  <c r="G344" i="2"/>
  <c r="H344" i="2" s="1"/>
  <c r="G345" i="2"/>
  <c r="H345" i="2" s="1"/>
  <c r="G346" i="2"/>
  <c r="H346" i="2" s="1"/>
  <c r="G347" i="2"/>
  <c r="H347" i="2" s="1"/>
  <c r="G348" i="2"/>
  <c r="H348" i="2" s="1"/>
  <c r="J343" i="2"/>
  <c r="G343" i="2"/>
  <c r="H343" i="2" s="1"/>
  <c r="I341" i="2"/>
  <c r="F341" i="2"/>
  <c r="E340" i="2"/>
  <c r="J340" i="2"/>
  <c r="G340" i="2"/>
  <c r="H340" i="2" s="1"/>
  <c r="I338" i="2"/>
  <c r="F338" i="2"/>
  <c r="E334" i="2"/>
  <c r="E335" i="2"/>
  <c r="E336" i="2"/>
  <c r="E337" i="2"/>
  <c r="E333" i="2"/>
  <c r="J334" i="2"/>
  <c r="J335" i="2"/>
  <c r="J336" i="2"/>
  <c r="J337" i="2"/>
  <c r="G334" i="2"/>
  <c r="H334" i="2" s="1"/>
  <c r="G335" i="2"/>
  <c r="G336" i="2"/>
  <c r="G337" i="2"/>
  <c r="J333" i="2"/>
  <c r="G333" i="2"/>
  <c r="H333" i="2" s="1"/>
  <c r="J330" i="2"/>
  <c r="G330" i="2"/>
  <c r="H330" i="2" s="1"/>
  <c r="J329" i="2"/>
  <c r="G329" i="2"/>
  <c r="H329" i="2" s="1"/>
  <c r="I327" i="2"/>
  <c r="F327" i="2"/>
  <c r="E326" i="2"/>
  <c r="E325" i="2"/>
  <c r="J326" i="2"/>
  <c r="G326" i="2"/>
  <c r="H326" i="2" s="1"/>
  <c r="J325" i="2"/>
  <c r="G325" i="2"/>
  <c r="H325" i="2" s="1"/>
  <c r="I323" i="2"/>
  <c r="F323" i="2"/>
  <c r="E321" i="2"/>
  <c r="E322" i="2"/>
  <c r="E320" i="2"/>
  <c r="J321" i="2"/>
  <c r="J322" i="2"/>
  <c r="G321" i="2"/>
  <c r="H321" i="2" s="1"/>
  <c r="G322" i="2"/>
  <c r="H322" i="2" s="1"/>
  <c r="J320" i="2"/>
  <c r="G320" i="2"/>
  <c r="H320" i="2" s="1"/>
  <c r="I318" i="2"/>
  <c r="F318" i="2"/>
  <c r="E316" i="2"/>
  <c r="E317" i="2"/>
  <c r="E315" i="2"/>
  <c r="J316" i="2"/>
  <c r="J317" i="2"/>
  <c r="J315" i="2"/>
  <c r="G316" i="2"/>
  <c r="H316" i="2" s="1"/>
  <c r="G317" i="2"/>
  <c r="H317" i="2" s="1"/>
  <c r="G315" i="2"/>
  <c r="H315" i="2" s="1"/>
  <c r="I313" i="2"/>
  <c r="F313" i="2"/>
  <c r="J311" i="2"/>
  <c r="J312" i="2"/>
  <c r="E311" i="2"/>
  <c r="E312" i="2"/>
  <c r="E310" i="2"/>
  <c r="G311" i="2"/>
  <c r="H311" i="2" s="1"/>
  <c r="G312" i="2"/>
  <c r="H312" i="2" s="1"/>
  <c r="J310" i="2"/>
  <c r="G310" i="2"/>
  <c r="H310" i="2" s="1"/>
  <c r="I308" i="2"/>
  <c r="F308" i="2"/>
  <c r="J307" i="2"/>
  <c r="E307" i="2"/>
  <c r="E306" i="2"/>
  <c r="G307" i="2"/>
  <c r="H307" i="2" s="1"/>
  <c r="J306" i="2"/>
  <c r="G306" i="2"/>
  <c r="H306" i="2" s="1"/>
  <c r="I304" i="2"/>
  <c r="F304" i="2"/>
  <c r="E303" i="2"/>
  <c r="E302" i="2"/>
  <c r="J303" i="2"/>
  <c r="G303" i="2"/>
  <c r="H303" i="2" s="1"/>
  <c r="J302" i="2"/>
  <c r="G302" i="2"/>
  <c r="H302" i="2" s="1"/>
  <c r="I298" i="2"/>
  <c r="F298" i="2"/>
  <c r="E292" i="2"/>
  <c r="E293" i="2"/>
  <c r="E294" i="2"/>
  <c r="E295" i="2"/>
  <c r="E296" i="2"/>
  <c r="E297" i="2"/>
  <c r="E291" i="2"/>
  <c r="J292" i="2"/>
  <c r="J293" i="2"/>
  <c r="J294" i="2"/>
  <c r="J295" i="2"/>
  <c r="J296" i="2"/>
  <c r="J297" i="2"/>
  <c r="G292" i="2"/>
  <c r="H292" i="2" s="1"/>
  <c r="G293" i="2"/>
  <c r="H293" i="2" s="1"/>
  <c r="G294" i="2"/>
  <c r="H294" i="2" s="1"/>
  <c r="G295" i="2"/>
  <c r="H295" i="2" s="1"/>
  <c r="G296" i="2"/>
  <c r="H296" i="2" s="1"/>
  <c r="G297" i="2"/>
  <c r="H297" i="2" s="1"/>
  <c r="J291" i="2"/>
  <c r="G291" i="2"/>
  <c r="I289" i="2"/>
  <c r="F289" i="2"/>
  <c r="E286" i="2"/>
  <c r="E287" i="2"/>
  <c r="E288" i="2"/>
  <c r="E285" i="2"/>
  <c r="J286" i="2"/>
  <c r="J287" i="2"/>
  <c r="J288" i="2"/>
  <c r="G286" i="2"/>
  <c r="H286" i="2" s="1"/>
  <c r="G287" i="2"/>
  <c r="H287" i="2" s="1"/>
  <c r="G288" i="2"/>
  <c r="H288" i="2" s="1"/>
  <c r="J285" i="2"/>
  <c r="G285" i="2"/>
  <c r="I283" i="2"/>
  <c r="F283" i="2"/>
  <c r="E280" i="2"/>
  <c r="E281" i="2"/>
  <c r="E282" i="2"/>
  <c r="E279" i="2"/>
  <c r="J280" i="2"/>
  <c r="J281" i="2"/>
  <c r="J282" i="2"/>
  <c r="G280" i="2"/>
  <c r="H280" i="2" s="1"/>
  <c r="G281" i="2"/>
  <c r="H281" i="2" s="1"/>
  <c r="G282" i="2"/>
  <c r="H282" i="2" s="1"/>
  <c r="J279" i="2"/>
  <c r="G279" i="2"/>
  <c r="E272" i="2"/>
  <c r="E273" i="2"/>
  <c r="E274" i="2"/>
  <c r="E275" i="2"/>
  <c r="E276" i="2"/>
  <c r="E271" i="2"/>
  <c r="I277" i="2"/>
  <c r="F277" i="2"/>
  <c r="J272" i="2"/>
  <c r="J273" i="2"/>
  <c r="J274" i="2"/>
  <c r="J275" i="2"/>
  <c r="J276" i="2"/>
  <c r="G272" i="2"/>
  <c r="H272" i="2" s="1"/>
  <c r="G273" i="2"/>
  <c r="H273" i="2" s="1"/>
  <c r="G274" i="2"/>
  <c r="H274" i="2" s="1"/>
  <c r="G275" i="2"/>
  <c r="H275" i="2" s="1"/>
  <c r="G276" i="2"/>
  <c r="H276" i="2" s="1"/>
  <c r="J271" i="2"/>
  <c r="G271" i="2"/>
  <c r="H271" i="2" s="1"/>
  <c r="I269" i="2"/>
  <c r="F269" i="2"/>
  <c r="J264" i="2"/>
  <c r="J265" i="2"/>
  <c r="J266" i="2"/>
  <c r="J267" i="2"/>
  <c r="J268" i="2"/>
  <c r="E264" i="2"/>
  <c r="E265" i="2"/>
  <c r="E266" i="2"/>
  <c r="E267" i="2"/>
  <c r="E268" i="2"/>
  <c r="E263" i="2"/>
  <c r="G264" i="2"/>
  <c r="H264" i="2" s="1"/>
  <c r="G265" i="2"/>
  <c r="H265" i="2" s="1"/>
  <c r="G266" i="2"/>
  <c r="H266" i="2" s="1"/>
  <c r="G267" i="2"/>
  <c r="H267" i="2" s="1"/>
  <c r="G268" i="2"/>
  <c r="H268" i="2" s="1"/>
  <c r="J263" i="2"/>
  <c r="G263" i="2"/>
  <c r="I261" i="2"/>
  <c r="F261" i="2"/>
  <c r="E256" i="2"/>
  <c r="E257" i="2"/>
  <c r="E258" i="2"/>
  <c r="E259" i="2"/>
  <c r="E260" i="2"/>
  <c r="E255" i="2"/>
  <c r="J256" i="2"/>
  <c r="J257" i="2"/>
  <c r="J258" i="2"/>
  <c r="J259" i="2"/>
  <c r="J260" i="2"/>
  <c r="G256" i="2"/>
  <c r="H256" i="2" s="1"/>
  <c r="G257" i="2"/>
  <c r="H257" i="2" s="1"/>
  <c r="G258" i="2"/>
  <c r="H258" i="2" s="1"/>
  <c r="G259" i="2"/>
  <c r="H259" i="2" s="1"/>
  <c r="G260" i="2"/>
  <c r="H260" i="2" s="1"/>
  <c r="J255" i="2"/>
  <c r="G255" i="2"/>
  <c r="H255" i="2" s="1"/>
  <c r="I253" i="2"/>
  <c r="F253" i="2"/>
  <c r="E248" i="2"/>
  <c r="E249" i="2"/>
  <c r="E250" i="2"/>
  <c r="E251" i="2"/>
  <c r="E252" i="2"/>
  <c r="E247" i="2"/>
  <c r="J248" i="2"/>
  <c r="J249" i="2"/>
  <c r="J250" i="2"/>
  <c r="J251" i="2"/>
  <c r="J252" i="2"/>
  <c r="G248" i="2"/>
  <c r="H248" i="2" s="1"/>
  <c r="G249" i="2"/>
  <c r="H249" i="2" s="1"/>
  <c r="G250" i="2"/>
  <c r="H250" i="2" s="1"/>
  <c r="G251" i="2"/>
  <c r="H251" i="2" s="1"/>
  <c r="G252" i="2"/>
  <c r="H252" i="2" s="1"/>
  <c r="J247" i="2"/>
  <c r="G247" i="2"/>
  <c r="H247" i="2" s="1"/>
  <c r="I245" i="2"/>
  <c r="F245" i="2"/>
  <c r="E243" i="2"/>
  <c r="E244" i="2"/>
  <c r="E242" i="2"/>
  <c r="J243" i="2"/>
  <c r="J244" i="2"/>
  <c r="G243" i="2"/>
  <c r="H243" i="2" s="1"/>
  <c r="G244" i="2"/>
  <c r="H244" i="2" s="1"/>
  <c r="J242" i="2"/>
  <c r="G242" i="2"/>
  <c r="H242" i="2" s="1"/>
  <c r="I240" i="2"/>
  <c r="F240" i="2"/>
  <c r="J236" i="2"/>
  <c r="J237" i="2"/>
  <c r="J238" i="2"/>
  <c r="J239" i="2"/>
  <c r="G236" i="2"/>
  <c r="H236" i="2" s="1"/>
  <c r="K236" i="2" s="1"/>
  <c r="G237" i="2"/>
  <c r="H237" i="2" s="1"/>
  <c r="K237" i="2" s="1"/>
  <c r="G238" i="2"/>
  <c r="H238" i="2" s="1"/>
  <c r="K238" i="2" s="1"/>
  <c r="G239" i="2"/>
  <c r="H239" i="2" s="1"/>
  <c r="K239" i="2" s="1"/>
  <c r="E236" i="2"/>
  <c r="E237" i="2"/>
  <c r="E238" i="2"/>
  <c r="E239" i="2"/>
  <c r="E235" i="2"/>
  <c r="J235" i="2"/>
  <c r="G235" i="2"/>
  <c r="H235" i="2" s="1"/>
  <c r="J229" i="2"/>
  <c r="J230" i="2"/>
  <c r="J231" i="2"/>
  <c r="J232" i="2"/>
  <c r="G229" i="2"/>
  <c r="H229" i="2" s="1"/>
  <c r="K229" i="2" s="1"/>
  <c r="G230" i="2"/>
  <c r="H230" i="2" s="1"/>
  <c r="K230" i="2" s="1"/>
  <c r="G231" i="2"/>
  <c r="H231" i="2" s="1"/>
  <c r="K231" i="2" s="1"/>
  <c r="G232" i="2"/>
  <c r="H232" i="2" s="1"/>
  <c r="K232" i="2" s="1"/>
  <c r="J228" i="2"/>
  <c r="G228" i="2"/>
  <c r="H228" i="2" s="1"/>
  <c r="I226" i="2"/>
  <c r="F226" i="2"/>
  <c r="E222" i="2"/>
  <c r="E223" i="2"/>
  <c r="E224" i="2"/>
  <c r="E225" i="2"/>
  <c r="E221" i="2"/>
  <c r="J222" i="2"/>
  <c r="J223" i="2"/>
  <c r="J224" i="2"/>
  <c r="J225" i="2"/>
  <c r="G222" i="2"/>
  <c r="H222" i="2" s="1"/>
  <c r="K222" i="2" s="1"/>
  <c r="G223" i="2"/>
  <c r="H223" i="2" s="1"/>
  <c r="K223" i="2" s="1"/>
  <c r="G224" i="2"/>
  <c r="H224" i="2" s="1"/>
  <c r="K224" i="2" s="1"/>
  <c r="G225" i="2"/>
  <c r="H225" i="2" s="1"/>
  <c r="K225" i="2" s="1"/>
  <c r="J221" i="2"/>
  <c r="G221" i="2"/>
  <c r="H221" i="2" s="1"/>
  <c r="I219" i="2"/>
  <c r="F219" i="2"/>
  <c r="E216" i="2"/>
  <c r="E217" i="2"/>
  <c r="E218" i="2"/>
  <c r="E215" i="2"/>
  <c r="J216" i="2"/>
  <c r="J217" i="2"/>
  <c r="J218" i="2"/>
  <c r="G216" i="2"/>
  <c r="H216" i="2" s="1"/>
  <c r="G217" i="2"/>
  <c r="H217" i="2" s="1"/>
  <c r="G218" i="2"/>
  <c r="H218" i="2" s="1"/>
  <c r="J215" i="2"/>
  <c r="G215" i="2"/>
  <c r="H215" i="2" s="1"/>
  <c r="I213" i="2"/>
  <c r="F213" i="2"/>
  <c r="E210" i="2"/>
  <c r="E211" i="2"/>
  <c r="E212" i="2"/>
  <c r="E209" i="2"/>
  <c r="J210" i="2"/>
  <c r="J211" i="2"/>
  <c r="J212" i="2"/>
  <c r="G210" i="2"/>
  <c r="H210" i="2" s="1"/>
  <c r="G211" i="2"/>
  <c r="H211" i="2" s="1"/>
  <c r="G212" i="2"/>
  <c r="H212" i="2" s="1"/>
  <c r="J209" i="2"/>
  <c r="G209" i="2"/>
  <c r="I207" i="2"/>
  <c r="F207" i="2"/>
  <c r="E204" i="2"/>
  <c r="E205" i="2"/>
  <c r="E206" i="2"/>
  <c r="E203" i="2"/>
  <c r="J204" i="2"/>
  <c r="J205" i="2"/>
  <c r="J206" i="2"/>
  <c r="G204" i="2"/>
  <c r="H204" i="2" s="1"/>
  <c r="G205" i="2"/>
  <c r="H205" i="2" s="1"/>
  <c r="G206" i="2"/>
  <c r="H206" i="2" s="1"/>
  <c r="J203" i="2"/>
  <c r="G203" i="2"/>
  <c r="H203" i="2" s="1"/>
  <c r="I201" i="2"/>
  <c r="F201" i="2"/>
  <c r="E198" i="2"/>
  <c r="E199" i="2"/>
  <c r="E200" i="2"/>
  <c r="E197" i="2"/>
  <c r="J198" i="2"/>
  <c r="J199" i="2"/>
  <c r="J200" i="2"/>
  <c r="G198" i="2"/>
  <c r="H198" i="2" s="1"/>
  <c r="G199" i="2"/>
  <c r="H199" i="2" s="1"/>
  <c r="G200" i="2"/>
  <c r="H200" i="2" s="1"/>
  <c r="J197" i="2"/>
  <c r="G197" i="2"/>
  <c r="H197" i="2" s="1"/>
  <c r="I195" i="2"/>
  <c r="F195" i="2"/>
  <c r="E191" i="2"/>
  <c r="E192" i="2"/>
  <c r="E193" i="2"/>
  <c r="E194" i="2"/>
  <c r="E190" i="2"/>
  <c r="J191" i="2"/>
  <c r="J192" i="2"/>
  <c r="J193" i="2"/>
  <c r="J194" i="2"/>
  <c r="G191" i="2"/>
  <c r="H191" i="2" s="1"/>
  <c r="K191" i="2" s="1"/>
  <c r="G192" i="2"/>
  <c r="H192" i="2" s="1"/>
  <c r="K192" i="2" s="1"/>
  <c r="G193" i="2"/>
  <c r="H193" i="2" s="1"/>
  <c r="K193" i="2" s="1"/>
  <c r="G194" i="2"/>
  <c r="J190" i="2"/>
  <c r="G190" i="2"/>
  <c r="H190" i="2" s="1"/>
  <c r="I188" i="2"/>
  <c r="F188" i="2"/>
  <c r="I181" i="2"/>
  <c r="F181" i="2"/>
  <c r="E184" i="2"/>
  <c r="E185" i="2"/>
  <c r="E186" i="2"/>
  <c r="E187" i="2"/>
  <c r="E183" i="2"/>
  <c r="J184" i="2"/>
  <c r="J185" i="2"/>
  <c r="J186" i="2"/>
  <c r="J187" i="2"/>
  <c r="G184" i="2"/>
  <c r="H184" i="2" s="1"/>
  <c r="K184" i="2" s="1"/>
  <c r="G185" i="2"/>
  <c r="H185" i="2" s="1"/>
  <c r="K185" i="2" s="1"/>
  <c r="G186" i="2"/>
  <c r="H186" i="2" s="1"/>
  <c r="K186" i="2" s="1"/>
  <c r="G187" i="2"/>
  <c r="J183" i="2"/>
  <c r="G183" i="2"/>
  <c r="E177" i="2"/>
  <c r="E178" i="2"/>
  <c r="E179" i="2"/>
  <c r="E180" i="2"/>
  <c r="E176" i="2"/>
  <c r="J177" i="2"/>
  <c r="J178" i="2"/>
  <c r="J179" i="2"/>
  <c r="J180" i="2"/>
  <c r="G177" i="2"/>
  <c r="H177" i="2" s="1"/>
  <c r="G178" i="2"/>
  <c r="H178" i="2" s="1"/>
  <c r="K178" i="2" s="1"/>
  <c r="G179" i="2"/>
  <c r="H179" i="2" s="1"/>
  <c r="K179" i="2" s="1"/>
  <c r="G180" i="2"/>
  <c r="J176" i="2"/>
  <c r="G176" i="2"/>
  <c r="H176" i="2" s="1"/>
  <c r="I174" i="2"/>
  <c r="F174" i="2"/>
  <c r="E170" i="2"/>
  <c r="E171" i="2"/>
  <c r="E172" i="2"/>
  <c r="E173" i="2"/>
  <c r="E169" i="2"/>
  <c r="J170" i="2"/>
  <c r="J171" i="2"/>
  <c r="J172" i="2"/>
  <c r="J173" i="2"/>
  <c r="G170" i="2"/>
  <c r="H170" i="2" s="1"/>
  <c r="K170" i="2" s="1"/>
  <c r="G171" i="2"/>
  <c r="H171" i="2" s="1"/>
  <c r="K171" i="2" s="1"/>
  <c r="G172" i="2"/>
  <c r="H172" i="2" s="1"/>
  <c r="K172" i="2" s="1"/>
  <c r="G173" i="2"/>
  <c r="J169" i="2"/>
  <c r="G169" i="2"/>
  <c r="H169" i="2" s="1"/>
  <c r="I167" i="2"/>
  <c r="F167" i="2"/>
  <c r="E164" i="2"/>
  <c r="E165" i="2"/>
  <c r="E166" i="2"/>
  <c r="E163" i="2"/>
  <c r="J164" i="2"/>
  <c r="J165" i="2"/>
  <c r="J166" i="2"/>
  <c r="G164" i="2"/>
  <c r="H164" i="2" s="1"/>
  <c r="G165" i="2"/>
  <c r="H165" i="2" s="1"/>
  <c r="G166" i="2"/>
  <c r="H166" i="2" s="1"/>
  <c r="J163" i="2"/>
  <c r="G163" i="2"/>
  <c r="H163" i="2" s="1"/>
  <c r="I161" i="2"/>
  <c r="F161" i="2"/>
  <c r="I154" i="2"/>
  <c r="F154" i="2"/>
  <c r="I146" i="2"/>
  <c r="F146" i="2"/>
  <c r="E149" i="2"/>
  <c r="E150" i="2"/>
  <c r="E151" i="2"/>
  <c r="E152" i="2"/>
  <c r="E153" i="2"/>
  <c r="H835" i="11" l="1"/>
  <c r="K835" i="11" s="1"/>
  <c r="H833" i="11"/>
  <c r="K833" i="11" s="1"/>
  <c r="H860" i="11"/>
  <c r="K860" i="11" s="1"/>
  <c r="H836" i="11"/>
  <c r="K836" i="11" s="1"/>
  <c r="K834" i="11"/>
  <c r="H834" i="11"/>
  <c r="K657" i="11"/>
  <c r="K672" i="11"/>
  <c r="K682" i="11"/>
  <c r="K698" i="11"/>
  <c r="K694" i="11"/>
  <c r="K701" i="11"/>
  <c r="K704" i="11"/>
  <c r="K714" i="11"/>
  <c r="K710" i="11"/>
  <c r="K720" i="11"/>
  <c r="K730" i="11"/>
  <c r="K726" i="11"/>
  <c r="K733" i="11"/>
  <c r="K736" i="11"/>
  <c r="K752" i="11"/>
  <c r="K806" i="11"/>
  <c r="K802" i="11"/>
  <c r="K839" i="11"/>
  <c r="K842" i="11"/>
  <c r="K852" i="11"/>
  <c r="K848" i="11"/>
  <c r="K861" i="11"/>
  <c r="K888" i="11"/>
  <c r="K884" i="11"/>
  <c r="I909" i="11"/>
  <c r="H194" i="2"/>
  <c r="K194" i="2" s="1"/>
  <c r="H337" i="2"/>
  <c r="K337" i="2" s="1"/>
  <c r="H173" i="2"/>
  <c r="K173" i="2" s="1"/>
  <c r="H187" i="2"/>
  <c r="K187" i="2" s="1"/>
  <c r="H336" i="2"/>
  <c r="K336" i="2" s="1"/>
  <c r="H180" i="2"/>
  <c r="H181" i="2" s="1"/>
  <c r="H335" i="2"/>
  <c r="K335" i="2" s="1"/>
  <c r="I414" i="2"/>
  <c r="K166" i="2"/>
  <c r="K169" i="2"/>
  <c r="K197" i="2"/>
  <c r="K221" i="2"/>
  <c r="K242" i="2"/>
  <c r="K249" i="2"/>
  <c r="K257" i="2"/>
  <c r="K273" i="2"/>
  <c r="K303" i="2"/>
  <c r="K312" i="2"/>
  <c r="K320" i="2"/>
  <c r="K347" i="2"/>
  <c r="K355" i="2"/>
  <c r="K364" i="2"/>
  <c r="K400" i="2"/>
  <c r="K410" i="2"/>
  <c r="K747" i="11"/>
  <c r="K743" i="11"/>
  <c r="K759" i="11"/>
  <c r="K766" i="11"/>
  <c r="K772" i="11"/>
  <c r="K778" i="11"/>
  <c r="K784" i="11"/>
  <c r="K790" i="11"/>
  <c r="K796" i="11"/>
  <c r="K812" i="11"/>
  <c r="K855" i="11"/>
  <c r="K896" i="11"/>
  <c r="K897" i="11"/>
  <c r="K901" i="11"/>
  <c r="K907" i="11"/>
  <c r="K675" i="11"/>
  <c r="K671" i="11"/>
  <c r="K678" i="11"/>
  <c r="K681" i="11"/>
  <c r="K697" i="11"/>
  <c r="K703" i="11"/>
  <c r="K713" i="11"/>
  <c r="K719" i="11"/>
  <c r="K729" i="11"/>
  <c r="K735" i="11"/>
  <c r="K805" i="11"/>
  <c r="K841" i="11"/>
  <c r="K851" i="11"/>
  <c r="K891" i="11"/>
  <c r="K887" i="11"/>
  <c r="K883" i="11"/>
  <c r="K900" i="11"/>
  <c r="K294" i="2"/>
  <c r="K360" i="2"/>
  <c r="K340" i="2"/>
  <c r="K228" i="2"/>
  <c r="K252" i="2"/>
  <c r="K248" i="2"/>
  <c r="K260" i="2"/>
  <c r="K256" i="2"/>
  <c r="K276" i="2"/>
  <c r="K272" i="2"/>
  <c r="K311" i="2"/>
  <c r="K326" i="2"/>
  <c r="K330" i="2"/>
  <c r="K334" i="2"/>
  <c r="K165" i="2"/>
  <c r="K212" i="2"/>
  <c r="K216" i="2"/>
  <c r="K267" i="2"/>
  <c r="K281" i="2"/>
  <c r="K317" i="2"/>
  <c r="K164" i="2"/>
  <c r="K177" i="2"/>
  <c r="K200" i="2"/>
  <c r="K204" i="2"/>
  <c r="K243" i="2"/>
  <c r="K266" i="2"/>
  <c r="K280" i="2"/>
  <c r="K288" i="2"/>
  <c r="K295" i="2"/>
  <c r="K316" i="2"/>
  <c r="K321" i="2"/>
  <c r="K361" i="2"/>
  <c r="K365" i="2"/>
  <c r="K397" i="2"/>
  <c r="K401" i="2"/>
  <c r="K176" i="2"/>
  <c r="K346" i="2"/>
  <c r="K354" i="2"/>
  <c r="K359" i="2"/>
  <c r="K375" i="2"/>
  <c r="K402" i="2"/>
  <c r="K406" i="2"/>
  <c r="K163" i="2"/>
  <c r="K190" i="2"/>
  <c r="K199" i="2"/>
  <c r="K211" i="2"/>
  <c r="K235" i="2"/>
  <c r="K247" i="2"/>
  <c r="K250" i="2"/>
  <c r="K255" i="2"/>
  <c r="K258" i="2"/>
  <c r="K271" i="2"/>
  <c r="K274" i="2"/>
  <c r="K333" i="2"/>
  <c r="K348" i="2"/>
  <c r="K344" i="2"/>
  <c r="K356" i="2"/>
  <c r="K352" i="2"/>
  <c r="K369" i="2"/>
  <c r="K380" i="2"/>
  <c r="K384" i="2"/>
  <c r="K388" i="2"/>
  <c r="K392" i="2"/>
  <c r="K405" i="2"/>
  <c r="K329" i="2"/>
  <c r="K325" i="2"/>
  <c r="K205" i="2"/>
  <c r="K217" i="2"/>
  <c r="K268" i="2"/>
  <c r="K264" i="2"/>
  <c r="K282" i="2"/>
  <c r="K286" i="2"/>
  <c r="K297" i="2"/>
  <c r="K293" i="2"/>
  <c r="K315" i="2"/>
  <c r="K371" i="2"/>
  <c r="K396" i="2"/>
  <c r="K206" i="2"/>
  <c r="K203" i="2"/>
  <c r="K215" i="2"/>
  <c r="K244" i="2"/>
  <c r="K251" i="2"/>
  <c r="K259" i="2"/>
  <c r="K275" i="2"/>
  <c r="K296" i="2"/>
  <c r="K292" i="2"/>
  <c r="K302" i="2"/>
  <c r="K306" i="2"/>
  <c r="K310" i="2"/>
  <c r="K322" i="2"/>
  <c r="K345" i="2"/>
  <c r="K353" i="2"/>
  <c r="K366" i="2"/>
  <c r="K370" i="2"/>
  <c r="K383" i="2"/>
  <c r="K387" i="2"/>
  <c r="K391" i="2"/>
  <c r="K395" i="2"/>
  <c r="K407" i="2"/>
  <c r="K412" i="2"/>
  <c r="K198" i="2"/>
  <c r="K210" i="2"/>
  <c r="K218" i="2"/>
  <c r="K265" i="2"/>
  <c r="K287" i="2"/>
  <c r="K307" i="2"/>
  <c r="K376" i="2"/>
  <c r="K411" i="2"/>
  <c r="K764" i="11"/>
  <c r="K770" i="11"/>
  <c r="K776" i="11"/>
  <c r="K782" i="11"/>
  <c r="K788" i="11"/>
  <c r="K794" i="11"/>
  <c r="K814" i="11"/>
  <c r="K810" i="11"/>
  <c r="K856" i="11"/>
  <c r="K665" i="11"/>
  <c r="K686" i="11"/>
  <c r="K695" i="11"/>
  <c r="K705" i="11"/>
  <c r="K711" i="11"/>
  <c r="K721" i="11"/>
  <c r="K744" i="11"/>
  <c r="K760" i="11"/>
  <c r="K813" i="11"/>
  <c r="K828" i="11"/>
  <c r="K871" i="11"/>
  <c r="K877" i="11"/>
  <c r="K902" i="11"/>
  <c r="H612" i="15"/>
  <c r="K600" i="15"/>
  <c r="K612" i="15" s="1"/>
  <c r="H719" i="15"/>
  <c r="K711" i="15"/>
  <c r="K719" i="15" s="1"/>
  <c r="H598" i="15"/>
  <c r="K587" i="15"/>
  <c r="K598" i="15" s="1"/>
  <c r="H779" i="15"/>
  <c r="H661" i="15"/>
  <c r="K654" i="15"/>
  <c r="K661" i="15" s="1"/>
  <c r="H847" i="15"/>
  <c r="K838" i="15"/>
  <c r="K847" i="15" s="1"/>
  <c r="K779" i="15"/>
  <c r="H331" i="2"/>
  <c r="H393" i="2"/>
  <c r="H318" i="2"/>
  <c r="K667" i="11"/>
  <c r="K666" i="11"/>
  <c r="K674" i="11"/>
  <c r="K680" i="11"/>
  <c r="K746" i="11"/>
  <c r="K742" i="11"/>
  <c r="K755" i="11"/>
  <c r="K751" i="11"/>
  <c r="K765" i="11"/>
  <c r="K771" i="11"/>
  <c r="K777" i="11"/>
  <c r="K783" i="11"/>
  <c r="K789" i="11"/>
  <c r="K795" i="11"/>
  <c r="K811" i="11"/>
  <c r="K818" i="11"/>
  <c r="K824" i="11"/>
  <c r="K857" i="11"/>
  <c r="K873" i="11"/>
  <c r="K879" i="11"/>
  <c r="K895" i="11"/>
  <c r="K906" i="11"/>
  <c r="H820" i="11"/>
  <c r="K819" i="11"/>
  <c r="K664" i="11"/>
  <c r="K670" i="11"/>
  <c r="K673" i="11"/>
  <c r="K683" i="11"/>
  <c r="K679" i="11"/>
  <c r="K693" i="11"/>
  <c r="K696" i="11"/>
  <c r="K706" i="11"/>
  <c r="K702" i="11"/>
  <c r="K709" i="11"/>
  <c r="K712" i="11"/>
  <c r="K722" i="11"/>
  <c r="K718" i="11"/>
  <c r="K728" i="11"/>
  <c r="K738" i="11"/>
  <c r="K734" i="11"/>
  <c r="K741" i="11"/>
  <c r="K745" i="11"/>
  <c r="K754" i="11"/>
  <c r="K763" i="11"/>
  <c r="K769" i="11"/>
  <c r="K775" i="11"/>
  <c r="K787" i="11"/>
  <c r="K793" i="11"/>
  <c r="K804" i="11"/>
  <c r="K817" i="11"/>
  <c r="K823" i="11"/>
  <c r="K829" i="11"/>
  <c r="K844" i="11"/>
  <c r="K840" i="11"/>
  <c r="K847" i="11"/>
  <c r="K850" i="11"/>
  <c r="K863" i="11"/>
  <c r="K872" i="11"/>
  <c r="K878" i="11"/>
  <c r="K890" i="11"/>
  <c r="K886" i="11"/>
  <c r="K727" i="11"/>
  <c r="K737" i="11"/>
  <c r="K750" i="11"/>
  <c r="K753" i="11"/>
  <c r="K803" i="11"/>
  <c r="K822" i="11"/>
  <c r="K843" i="11"/>
  <c r="K849" i="11"/>
  <c r="K862" i="11"/>
  <c r="K867" i="11"/>
  <c r="K870" i="11"/>
  <c r="K889" i="11"/>
  <c r="K885" i="11"/>
  <c r="G815" i="11"/>
  <c r="H676" i="11"/>
  <c r="H715" i="11"/>
  <c r="H874" i="11"/>
  <c r="H739" i="11"/>
  <c r="H845" i="11"/>
  <c r="G903" i="11"/>
  <c r="J668" i="11"/>
  <c r="G748" i="11"/>
  <c r="H691" i="11"/>
  <c r="H684" i="11"/>
  <c r="J807" i="11"/>
  <c r="H864" i="11"/>
  <c r="H903" i="11"/>
  <c r="G684" i="11"/>
  <c r="J715" i="11"/>
  <c r="G820" i="11"/>
  <c r="J830" i="11"/>
  <c r="H707" i="11"/>
  <c r="J773" i="11"/>
  <c r="H767" i="11"/>
  <c r="H779" i="11"/>
  <c r="H791" i="11"/>
  <c r="H797" i="11"/>
  <c r="G874" i="11"/>
  <c r="J779" i="11"/>
  <c r="J880" i="11"/>
  <c r="G27" i="17"/>
  <c r="G34" i="23" s="1"/>
  <c r="K551" i="15"/>
  <c r="K749" i="15"/>
  <c r="K709" i="15"/>
  <c r="K559" i="15"/>
  <c r="K626" i="15"/>
  <c r="K652" i="15"/>
  <c r="K685" i="15"/>
  <c r="K885" i="15"/>
  <c r="K873" i="15"/>
  <c r="K858" i="15"/>
  <c r="K836" i="15"/>
  <c r="K825" i="15"/>
  <c r="K813" i="15"/>
  <c r="K807" i="15"/>
  <c r="K801" i="15"/>
  <c r="K795" i="15"/>
  <c r="K764" i="15"/>
  <c r="K739" i="15"/>
  <c r="K729" i="15"/>
  <c r="K695" i="15"/>
  <c r="K675" i="15"/>
  <c r="K639" i="15"/>
  <c r="K585" i="15"/>
  <c r="K572" i="15"/>
  <c r="J146" i="21"/>
  <c r="H725" i="11"/>
  <c r="G731" i="11"/>
  <c r="H781" i="11"/>
  <c r="G785" i="11"/>
  <c r="G807" i="11"/>
  <c r="G830" i="11"/>
  <c r="J723" i="11"/>
  <c r="G797" i="11"/>
  <c r="J858" i="11"/>
  <c r="H668" i="11"/>
  <c r="J684" i="11"/>
  <c r="J820" i="11"/>
  <c r="G868" i="11"/>
  <c r="G691" i="11"/>
  <c r="H662" i="11"/>
  <c r="J676" i="11"/>
  <c r="H717" i="11"/>
  <c r="G723" i="11"/>
  <c r="H748" i="11"/>
  <c r="H773" i="11"/>
  <c r="J815" i="11"/>
  <c r="H825" i="11"/>
  <c r="G837" i="11"/>
  <c r="G845" i="11"/>
  <c r="G880" i="11"/>
  <c r="G898" i="11"/>
  <c r="G908" i="11"/>
  <c r="G715" i="11"/>
  <c r="J748" i="11"/>
  <c r="J756" i="11"/>
  <c r="G773" i="11"/>
  <c r="J797" i="11"/>
  <c r="G825" i="11"/>
  <c r="G853" i="11"/>
  <c r="J908" i="11"/>
  <c r="H758" i="11"/>
  <c r="G761" i="11"/>
  <c r="J853" i="11"/>
  <c r="J874" i="11"/>
  <c r="J825" i="11"/>
  <c r="J761" i="11"/>
  <c r="J785" i="11"/>
  <c r="J791" i="11"/>
  <c r="J845" i="11"/>
  <c r="J903" i="11"/>
  <c r="J662" i="11"/>
  <c r="G707" i="11"/>
  <c r="G767" i="11"/>
  <c r="H756" i="11"/>
  <c r="H853" i="11"/>
  <c r="K853" i="11" s="1"/>
  <c r="H858" i="11"/>
  <c r="G892" i="11"/>
  <c r="G662" i="11"/>
  <c r="J691" i="11"/>
  <c r="G739" i="11"/>
  <c r="G791" i="11"/>
  <c r="H699" i="11"/>
  <c r="G676" i="11"/>
  <c r="J707" i="11"/>
  <c r="J739" i="11"/>
  <c r="J767" i="11"/>
  <c r="G864" i="11"/>
  <c r="J868" i="11"/>
  <c r="J898" i="11"/>
  <c r="G699" i="11"/>
  <c r="G668" i="11"/>
  <c r="J731" i="11"/>
  <c r="G756" i="11"/>
  <c r="G779" i="11"/>
  <c r="J837" i="11"/>
  <c r="G858" i="11"/>
  <c r="J864" i="11"/>
  <c r="J892" i="11"/>
  <c r="J699" i="11"/>
  <c r="J304" i="2"/>
  <c r="J385" i="2"/>
  <c r="J389" i="2"/>
  <c r="H408" i="2"/>
  <c r="H327" i="2"/>
  <c r="G377" i="2"/>
  <c r="G349" i="2"/>
  <c r="H372" i="2"/>
  <c r="J413" i="2"/>
  <c r="H313" i="2"/>
  <c r="G357" i="2"/>
  <c r="G381" i="2"/>
  <c r="G331" i="2"/>
  <c r="J331" i="2"/>
  <c r="H233" i="2"/>
  <c r="J233" i="2"/>
  <c r="G233" i="2"/>
  <c r="G298" i="2"/>
  <c r="H341" i="2"/>
  <c r="H323" i="2"/>
  <c r="J341" i="2"/>
  <c r="H362" i="2"/>
  <c r="J372" i="2"/>
  <c r="J398" i="2"/>
  <c r="H195" i="2"/>
  <c r="H308" i="2"/>
  <c r="G313" i="2"/>
  <c r="G327" i="2"/>
  <c r="G362" i="2"/>
  <c r="H385" i="2"/>
  <c r="H413" i="2"/>
  <c r="J313" i="2"/>
  <c r="J318" i="2"/>
  <c r="H367" i="2"/>
  <c r="J381" i="2"/>
  <c r="H389" i="2"/>
  <c r="H403" i="2"/>
  <c r="H304" i="2"/>
  <c r="G341" i="2"/>
  <c r="G372" i="2"/>
  <c r="G393" i="2"/>
  <c r="H398" i="2"/>
  <c r="J403" i="2"/>
  <c r="G398" i="2"/>
  <c r="G403" i="2"/>
  <c r="G408" i="2"/>
  <c r="J408" i="2"/>
  <c r="G413" i="2"/>
  <c r="J393" i="2"/>
  <c r="G389" i="2"/>
  <c r="G385" i="2"/>
  <c r="J377" i="2"/>
  <c r="J367" i="2"/>
  <c r="G367" i="2"/>
  <c r="J362" i="2"/>
  <c r="J357" i="2"/>
  <c r="J349" i="2"/>
  <c r="J338" i="2"/>
  <c r="G338" i="2"/>
  <c r="J327" i="2"/>
  <c r="J323" i="2"/>
  <c r="G323" i="2"/>
  <c r="G318" i="2"/>
  <c r="J308" i="2"/>
  <c r="G308" i="2"/>
  <c r="J298" i="2"/>
  <c r="J167" i="2"/>
  <c r="H167" i="2"/>
  <c r="G304" i="2"/>
  <c r="G188" i="2"/>
  <c r="J226" i="2"/>
  <c r="H291" i="2"/>
  <c r="H226" i="2"/>
  <c r="H207" i="2"/>
  <c r="G226" i="2"/>
  <c r="H253" i="2"/>
  <c r="G269" i="2"/>
  <c r="H277" i="2"/>
  <c r="G174" i="2"/>
  <c r="J181" i="2"/>
  <c r="G213" i="2"/>
  <c r="G245" i="2"/>
  <c r="G253" i="2"/>
  <c r="J269" i="2"/>
  <c r="J207" i="2"/>
  <c r="H240" i="2"/>
  <c r="G181" i="2"/>
  <c r="G201" i="2"/>
  <c r="H245" i="2"/>
  <c r="G167" i="2"/>
  <c r="J174" i="2"/>
  <c r="J213" i="2"/>
  <c r="G283" i="2"/>
  <c r="G289" i="2"/>
  <c r="J289" i="2"/>
  <c r="H285" i="2"/>
  <c r="J283" i="2"/>
  <c r="H279" i="2"/>
  <c r="G277" i="2"/>
  <c r="J277" i="2"/>
  <c r="H263" i="2"/>
  <c r="H261" i="2"/>
  <c r="J261" i="2"/>
  <c r="G261" i="2"/>
  <c r="J253" i="2"/>
  <c r="J245" i="2"/>
  <c r="J240" i="2"/>
  <c r="G240" i="2"/>
  <c r="H219" i="2"/>
  <c r="J219" i="2"/>
  <c r="G219" i="2"/>
  <c r="H209" i="2"/>
  <c r="G207" i="2"/>
  <c r="H201" i="2"/>
  <c r="J201" i="2"/>
  <c r="J195" i="2"/>
  <c r="G195" i="2"/>
  <c r="J188" i="2"/>
  <c r="H183" i="2"/>
  <c r="K767" i="11" l="1"/>
  <c r="H174" i="2"/>
  <c r="H338" i="2"/>
  <c r="K180" i="2"/>
  <c r="K820" i="11"/>
  <c r="K756" i="11"/>
  <c r="K668" i="11"/>
  <c r="K773" i="11"/>
  <c r="K779" i="11"/>
  <c r="K691" i="11"/>
  <c r="K385" i="2"/>
  <c r="K201" i="2"/>
  <c r="K261" i="2"/>
  <c r="K240" i="2"/>
  <c r="K323" i="2"/>
  <c r="K226" i="2"/>
  <c r="K341" i="2"/>
  <c r="K277" i="2"/>
  <c r="K207" i="2"/>
  <c r="K181" i="2"/>
  <c r="K389" i="2"/>
  <c r="K393" i="2"/>
  <c r="H381" i="2"/>
  <c r="K381" i="2" s="1"/>
  <c r="K379" i="2"/>
  <c r="K327" i="2"/>
  <c r="K245" i="2"/>
  <c r="H213" i="2"/>
  <c r="K213" i="2" s="1"/>
  <c r="K209" i="2"/>
  <c r="H289" i="2"/>
  <c r="K289" i="2" s="1"/>
  <c r="K285" i="2"/>
  <c r="K253" i="2"/>
  <c r="H298" i="2"/>
  <c r="K298" i="2" s="1"/>
  <c r="K291" i="2"/>
  <c r="K174" i="2"/>
  <c r="H357" i="2"/>
  <c r="K357" i="2" s="1"/>
  <c r="K351" i="2"/>
  <c r="K398" i="2"/>
  <c r="K367" i="2"/>
  <c r="K308" i="2"/>
  <c r="K362" i="2"/>
  <c r="K219" i="2"/>
  <c r="H188" i="2"/>
  <c r="K188" i="2" s="1"/>
  <c r="K183" i="2"/>
  <c r="K167" i="2"/>
  <c r="K338" i="2"/>
  <c r="K403" i="2"/>
  <c r="K195" i="2"/>
  <c r="K313" i="2"/>
  <c r="K318" i="2"/>
  <c r="H283" i="2"/>
  <c r="K283" i="2" s="1"/>
  <c r="K279" i="2"/>
  <c r="H349" i="2"/>
  <c r="K349" i="2" s="1"/>
  <c r="K343" i="2"/>
  <c r="H269" i="2"/>
  <c r="K269" i="2" s="1"/>
  <c r="K263" i="2"/>
  <c r="K413" i="2"/>
  <c r="K233" i="2"/>
  <c r="H377" i="2"/>
  <c r="K377" i="2" s="1"/>
  <c r="K374" i="2"/>
  <c r="K372" i="2"/>
  <c r="K408" i="2"/>
  <c r="K331" i="2"/>
  <c r="K864" i="11"/>
  <c r="K858" i="11"/>
  <c r="K748" i="11"/>
  <c r="K662" i="11"/>
  <c r="K797" i="11"/>
  <c r="K874" i="11"/>
  <c r="K739" i="11"/>
  <c r="K699" i="11"/>
  <c r="K825" i="11"/>
  <c r="K791" i="11"/>
  <c r="K707" i="11"/>
  <c r="K684" i="11"/>
  <c r="K715" i="11"/>
  <c r="K903" i="11"/>
  <c r="K845" i="11"/>
  <c r="K676" i="11"/>
  <c r="H723" i="11"/>
  <c r="K723" i="11" s="1"/>
  <c r="K717" i="11"/>
  <c r="H892" i="11"/>
  <c r="K892" i="11" s="1"/>
  <c r="K882" i="11"/>
  <c r="H785" i="11"/>
  <c r="K785" i="11" s="1"/>
  <c r="K781" i="11"/>
  <c r="H880" i="11"/>
  <c r="K880" i="11" s="1"/>
  <c r="K876" i="11"/>
  <c r="H837" i="11"/>
  <c r="K837" i="11" s="1"/>
  <c r="K832" i="11"/>
  <c r="H815" i="11"/>
  <c r="K815" i="11" s="1"/>
  <c r="K809" i="11"/>
  <c r="H761" i="11"/>
  <c r="K761" i="11" s="1"/>
  <c r="K758" i="11"/>
  <c r="H898" i="11"/>
  <c r="K898" i="11" s="1"/>
  <c r="K894" i="11"/>
  <c r="H868" i="11"/>
  <c r="K868" i="11" s="1"/>
  <c r="K866" i="11"/>
  <c r="H830" i="11"/>
  <c r="K830" i="11" s="1"/>
  <c r="K827" i="11"/>
  <c r="H908" i="11"/>
  <c r="K908" i="11" s="1"/>
  <c r="K905" i="11"/>
  <c r="H807" i="11"/>
  <c r="K807" i="11" s="1"/>
  <c r="K801" i="11"/>
  <c r="H731" i="11"/>
  <c r="K731" i="11" s="1"/>
  <c r="K725" i="11"/>
  <c r="K304" i="2"/>
  <c r="E157" i="2" l="1"/>
  <c r="E158" i="2"/>
  <c r="E159" i="2"/>
  <c r="E160" i="2"/>
  <c r="E156" i="2"/>
  <c r="J157" i="2"/>
  <c r="J158" i="2"/>
  <c r="J159" i="2"/>
  <c r="J160" i="2"/>
  <c r="G157" i="2"/>
  <c r="H157" i="2" s="1"/>
  <c r="K157" i="2" s="1"/>
  <c r="G158" i="2"/>
  <c r="H158" i="2" s="1"/>
  <c r="G159" i="2"/>
  <c r="H159" i="2" s="1"/>
  <c r="G160" i="2"/>
  <c r="J156" i="2"/>
  <c r="G156" i="2"/>
  <c r="E148" i="2"/>
  <c r="J149" i="2"/>
  <c r="J150" i="2"/>
  <c r="J151" i="2"/>
  <c r="J152" i="2"/>
  <c r="J153" i="2"/>
  <c r="G149" i="2"/>
  <c r="H149" i="2" s="1"/>
  <c r="G150" i="2"/>
  <c r="H150" i="2" s="1"/>
  <c r="G151" i="2"/>
  <c r="H151" i="2" s="1"/>
  <c r="K151" i="2" s="1"/>
  <c r="G152" i="2"/>
  <c r="H152" i="2" s="1"/>
  <c r="G153" i="2"/>
  <c r="H153" i="2" s="1"/>
  <c r="J148" i="2"/>
  <c r="G148" i="2"/>
  <c r="E142" i="2"/>
  <c r="E143" i="2"/>
  <c r="E144" i="2"/>
  <c r="E145" i="2"/>
  <c r="J142" i="2"/>
  <c r="J143" i="2"/>
  <c r="J144" i="2"/>
  <c r="J145" i="2"/>
  <c r="G142" i="2"/>
  <c r="H142" i="2" s="1"/>
  <c r="G143" i="2"/>
  <c r="H143" i="2" s="1"/>
  <c r="G144" i="2"/>
  <c r="H144" i="2" s="1"/>
  <c r="G145" i="2"/>
  <c r="J1352" i="15"/>
  <c r="J1353" i="15"/>
  <c r="G1352" i="15"/>
  <c r="H1352" i="15" s="1"/>
  <c r="G1353" i="15"/>
  <c r="H1353" i="15" s="1"/>
  <c r="G1351" i="15"/>
  <c r="H1351" i="15" s="1"/>
  <c r="J1351" i="15"/>
  <c r="E1347" i="15"/>
  <c r="E1348" i="15"/>
  <c r="E1346" i="15"/>
  <c r="J1347" i="15"/>
  <c r="J1348" i="15"/>
  <c r="G1347" i="15"/>
  <c r="H1347" i="15" s="1"/>
  <c r="G1348" i="15"/>
  <c r="H1348" i="15" s="1"/>
  <c r="J1346" i="15"/>
  <c r="G1346" i="15"/>
  <c r="H1346" i="15" s="1"/>
  <c r="E1342" i="15"/>
  <c r="E1343" i="15"/>
  <c r="E1341" i="15"/>
  <c r="G1342" i="15"/>
  <c r="H1342" i="15" s="1"/>
  <c r="G1343" i="15"/>
  <c r="H1343" i="15" s="1"/>
  <c r="J1342" i="15"/>
  <c r="J1343" i="15"/>
  <c r="J1341" i="15"/>
  <c r="G1341" i="15"/>
  <c r="H1341" i="15" s="1"/>
  <c r="E1337" i="15"/>
  <c r="E1338" i="15"/>
  <c r="E1336" i="15"/>
  <c r="J1337" i="15"/>
  <c r="J1338" i="15"/>
  <c r="J1336" i="15"/>
  <c r="G1337" i="15"/>
  <c r="H1337" i="15" s="1"/>
  <c r="G1338" i="15"/>
  <c r="H1338" i="15" s="1"/>
  <c r="G1336" i="15"/>
  <c r="H1336" i="15" s="1"/>
  <c r="E1331" i="15"/>
  <c r="E1332" i="15"/>
  <c r="E1333" i="15"/>
  <c r="E1330" i="15"/>
  <c r="J1331" i="15"/>
  <c r="J1332" i="15"/>
  <c r="J1333" i="15"/>
  <c r="G1331" i="15"/>
  <c r="H1331" i="15" s="1"/>
  <c r="G1332" i="15"/>
  <c r="H1332" i="15" s="1"/>
  <c r="G1333" i="15"/>
  <c r="H1333" i="15" s="1"/>
  <c r="J1330" i="15"/>
  <c r="G1330" i="15"/>
  <c r="H1330" i="15" s="1"/>
  <c r="G1325" i="15"/>
  <c r="H1325" i="15" s="1"/>
  <c r="G1326" i="15"/>
  <c r="H1326" i="15" s="1"/>
  <c r="G1327" i="15"/>
  <c r="H1327" i="15" s="1"/>
  <c r="J1325" i="15"/>
  <c r="J1326" i="15"/>
  <c r="J1327" i="15"/>
  <c r="J1324" i="15"/>
  <c r="G1324" i="15"/>
  <c r="H1324" i="15" s="1"/>
  <c r="E1319" i="15"/>
  <c r="E1320" i="15"/>
  <c r="E1321" i="15"/>
  <c r="E1318" i="15"/>
  <c r="J1319" i="15"/>
  <c r="J1320" i="15"/>
  <c r="J1321" i="15"/>
  <c r="G1319" i="15"/>
  <c r="H1319" i="15" s="1"/>
  <c r="G1320" i="15"/>
  <c r="H1320" i="15" s="1"/>
  <c r="G1321" i="15"/>
  <c r="H1321" i="15" s="1"/>
  <c r="J1318" i="15"/>
  <c r="G1318" i="15"/>
  <c r="H1318" i="15" s="1"/>
  <c r="E1313" i="15"/>
  <c r="E1314" i="15"/>
  <c r="E1315" i="15"/>
  <c r="E1312" i="15"/>
  <c r="G1313" i="15"/>
  <c r="H1313" i="15" s="1"/>
  <c r="G1314" i="15"/>
  <c r="H1314" i="15" s="1"/>
  <c r="G1315" i="15"/>
  <c r="H1315" i="15" s="1"/>
  <c r="G1312" i="15"/>
  <c r="H1312" i="15" s="1"/>
  <c r="J1313" i="15"/>
  <c r="J1314" i="15"/>
  <c r="J1315" i="15"/>
  <c r="J1312" i="15"/>
  <c r="E1307" i="15"/>
  <c r="E1308" i="15"/>
  <c r="E1309" i="15"/>
  <c r="E1306" i="15"/>
  <c r="G1307" i="15"/>
  <c r="H1307" i="15" s="1"/>
  <c r="G1308" i="15"/>
  <c r="H1308" i="15" s="1"/>
  <c r="G1309" i="15"/>
  <c r="H1309" i="15" s="1"/>
  <c r="J1307" i="15"/>
  <c r="J1308" i="15"/>
  <c r="J1309" i="15"/>
  <c r="J1306" i="15"/>
  <c r="G1306" i="15"/>
  <c r="H1306" i="15" s="1"/>
  <c r="E1301" i="15"/>
  <c r="E1302" i="15"/>
  <c r="E1303" i="15"/>
  <c r="E1300" i="15"/>
  <c r="G1301" i="15"/>
  <c r="H1301" i="15" s="1"/>
  <c r="G1302" i="15"/>
  <c r="H1302" i="15" s="1"/>
  <c r="G1303" i="15"/>
  <c r="H1303" i="15" s="1"/>
  <c r="J1301" i="15"/>
  <c r="J1302" i="15"/>
  <c r="J1303" i="15"/>
  <c r="J1300" i="15"/>
  <c r="G1300" i="15"/>
  <c r="H1300" i="15" s="1"/>
  <c r="E1295" i="15"/>
  <c r="E1296" i="15"/>
  <c r="E1297" i="15"/>
  <c r="E1294" i="15"/>
  <c r="J1295" i="15"/>
  <c r="J1296" i="15"/>
  <c r="J1297" i="15"/>
  <c r="G1295" i="15"/>
  <c r="H1295" i="15" s="1"/>
  <c r="G1296" i="15"/>
  <c r="H1296" i="15" s="1"/>
  <c r="G1297" i="15"/>
  <c r="H1297" i="15" s="1"/>
  <c r="J1294" i="15"/>
  <c r="G1294" i="15"/>
  <c r="H1294" i="15" s="1"/>
  <c r="E1291" i="15"/>
  <c r="E1290" i="15"/>
  <c r="J1291" i="15"/>
  <c r="G1291" i="15"/>
  <c r="H1291" i="15" s="1"/>
  <c r="J1290" i="15"/>
  <c r="G1290" i="15"/>
  <c r="H1290" i="15" s="1"/>
  <c r="E1287" i="15"/>
  <c r="E1286" i="15"/>
  <c r="J1287" i="15"/>
  <c r="G1287" i="15"/>
  <c r="H1287" i="15" s="1"/>
  <c r="J1286" i="15"/>
  <c r="G1286" i="15"/>
  <c r="H1286" i="15" s="1"/>
  <c r="E1282" i="15"/>
  <c r="E1283" i="15"/>
  <c r="E1281" i="15"/>
  <c r="G1282" i="15"/>
  <c r="H1282" i="15" s="1"/>
  <c r="G1283" i="15"/>
  <c r="H1283" i="15" s="1"/>
  <c r="J1282" i="15"/>
  <c r="J1283" i="15"/>
  <c r="J1281" i="15"/>
  <c r="G1281" i="15"/>
  <c r="H1281" i="15" s="1"/>
  <c r="J1274" i="15"/>
  <c r="J1275" i="15"/>
  <c r="J1276" i="15"/>
  <c r="J1277" i="15"/>
  <c r="J1278" i="15"/>
  <c r="E1274" i="15"/>
  <c r="E1275" i="15"/>
  <c r="E1276" i="15"/>
  <c r="E1277" i="15"/>
  <c r="E1278" i="15"/>
  <c r="E1273" i="15"/>
  <c r="G1274" i="15"/>
  <c r="H1274" i="15" s="1"/>
  <c r="G1275" i="15"/>
  <c r="H1275" i="15" s="1"/>
  <c r="G1276" i="15"/>
  <c r="H1276" i="15" s="1"/>
  <c r="G1277" i="15"/>
  <c r="H1277" i="15" s="1"/>
  <c r="G1278" i="15"/>
  <c r="H1278" i="15" s="1"/>
  <c r="J1273" i="15"/>
  <c r="G1273" i="15"/>
  <c r="H1273" i="15" s="1"/>
  <c r="E1266" i="15"/>
  <c r="E1267" i="15"/>
  <c r="E1268" i="15"/>
  <c r="E1269" i="15"/>
  <c r="E1270" i="15"/>
  <c r="E1265" i="15"/>
  <c r="J1266" i="15"/>
  <c r="J1267" i="15"/>
  <c r="J1268" i="15"/>
  <c r="J1269" i="15"/>
  <c r="J1270" i="15"/>
  <c r="G1266" i="15"/>
  <c r="H1266" i="15" s="1"/>
  <c r="G1267" i="15"/>
  <c r="H1267" i="15" s="1"/>
  <c r="G1268" i="15"/>
  <c r="H1268" i="15" s="1"/>
  <c r="G1269" i="15"/>
  <c r="H1269" i="15" s="1"/>
  <c r="G1270" i="15"/>
  <c r="H1270" i="15" s="1"/>
  <c r="J1265" i="15"/>
  <c r="G1265" i="15"/>
  <c r="H1265" i="15" s="1"/>
  <c r="E1258" i="15"/>
  <c r="E1259" i="15"/>
  <c r="E1260" i="15"/>
  <c r="E1261" i="15"/>
  <c r="E1262" i="15"/>
  <c r="E1257" i="15"/>
  <c r="J1258" i="15"/>
  <c r="J1259" i="15"/>
  <c r="J1260" i="15"/>
  <c r="J1261" i="15"/>
  <c r="J1262" i="15"/>
  <c r="G1258" i="15"/>
  <c r="H1258" i="15" s="1"/>
  <c r="G1259" i="15"/>
  <c r="H1259" i="15" s="1"/>
  <c r="G1260" i="15"/>
  <c r="H1260" i="15" s="1"/>
  <c r="G1261" i="15"/>
  <c r="H1261" i="15" s="1"/>
  <c r="G1262" i="15"/>
  <c r="H1262" i="15" s="1"/>
  <c r="J1257" i="15"/>
  <c r="G1257" i="15"/>
  <c r="H1257" i="15" s="1"/>
  <c r="E1251" i="15"/>
  <c r="E1252" i="15"/>
  <c r="E1253" i="15"/>
  <c r="E1254" i="15"/>
  <c r="E1250" i="15"/>
  <c r="G1251" i="15"/>
  <c r="H1251" i="15" s="1"/>
  <c r="G1252" i="15"/>
  <c r="H1252" i="15" s="1"/>
  <c r="G1253" i="15"/>
  <c r="H1253" i="15" s="1"/>
  <c r="G1254" i="15"/>
  <c r="H1254" i="15" s="1"/>
  <c r="J1251" i="15"/>
  <c r="J1252" i="15"/>
  <c r="J1253" i="15"/>
  <c r="J1254" i="15"/>
  <c r="J1250" i="15"/>
  <c r="G1250" i="15"/>
  <c r="H1250" i="15" s="1"/>
  <c r="E1244" i="15"/>
  <c r="E1245" i="15"/>
  <c r="E1246" i="15"/>
  <c r="E1247" i="15"/>
  <c r="E1243" i="15"/>
  <c r="J1244" i="15"/>
  <c r="J1245" i="15"/>
  <c r="J1246" i="15"/>
  <c r="J1247" i="15"/>
  <c r="G1244" i="15"/>
  <c r="G1245" i="15"/>
  <c r="G1246" i="15"/>
  <c r="G1247" i="15"/>
  <c r="J1243" i="15"/>
  <c r="G1243" i="15"/>
  <c r="H1243" i="15" s="1"/>
  <c r="E1237" i="15"/>
  <c r="E1238" i="15"/>
  <c r="E1239" i="15"/>
  <c r="E1240" i="15"/>
  <c r="E1236" i="15"/>
  <c r="G1237" i="15"/>
  <c r="H1237" i="15" s="1"/>
  <c r="G1238" i="15"/>
  <c r="H1238" i="15" s="1"/>
  <c r="G1239" i="15"/>
  <c r="H1239" i="15" s="1"/>
  <c r="G1240" i="15"/>
  <c r="H1240" i="15" s="1"/>
  <c r="J1237" i="15"/>
  <c r="J1238" i="15"/>
  <c r="J1239" i="15"/>
  <c r="J1240" i="15"/>
  <c r="J1236" i="15"/>
  <c r="G1236" i="15"/>
  <c r="H1236" i="15" s="1"/>
  <c r="E1230" i="15"/>
  <c r="E1231" i="15"/>
  <c r="E1232" i="15"/>
  <c r="E1233" i="15"/>
  <c r="E1229" i="15"/>
  <c r="J1230" i="15"/>
  <c r="J1231" i="15"/>
  <c r="J1232" i="15"/>
  <c r="J1233" i="15"/>
  <c r="J1229" i="15"/>
  <c r="G1230" i="15"/>
  <c r="H1230" i="15" s="1"/>
  <c r="G1231" i="15"/>
  <c r="H1231" i="15" s="1"/>
  <c r="G1232" i="15"/>
  <c r="H1232" i="15" s="1"/>
  <c r="G1233" i="15"/>
  <c r="H1233" i="15" s="1"/>
  <c r="G1229" i="15"/>
  <c r="H1229" i="15" s="1"/>
  <c r="E1223" i="15"/>
  <c r="E1224" i="15"/>
  <c r="E1225" i="15"/>
  <c r="E1226" i="15"/>
  <c r="E1222" i="15"/>
  <c r="G1223" i="15"/>
  <c r="H1223" i="15" s="1"/>
  <c r="G1224" i="15"/>
  <c r="H1224" i="15" s="1"/>
  <c r="G1225" i="15"/>
  <c r="H1225" i="15" s="1"/>
  <c r="G1226" i="15"/>
  <c r="H1226" i="15" s="1"/>
  <c r="J1223" i="15"/>
  <c r="J1224" i="15"/>
  <c r="J1225" i="15"/>
  <c r="J1226" i="15"/>
  <c r="J1222" i="15"/>
  <c r="G1222" i="15"/>
  <c r="H1222" i="15" s="1"/>
  <c r="E1216" i="15"/>
  <c r="E1217" i="15"/>
  <c r="E1218" i="15"/>
  <c r="E1219" i="15"/>
  <c r="E1215" i="15"/>
  <c r="J1216" i="15"/>
  <c r="J1217" i="15"/>
  <c r="J1218" i="15"/>
  <c r="J1219" i="15"/>
  <c r="J1215" i="15"/>
  <c r="G1216" i="15"/>
  <c r="H1216" i="15" s="1"/>
  <c r="G1217" i="15"/>
  <c r="H1217" i="15" s="1"/>
  <c r="G1218" i="15"/>
  <c r="H1218" i="15" s="1"/>
  <c r="G1219" i="15"/>
  <c r="H1219" i="15" s="1"/>
  <c r="G1215" i="15"/>
  <c r="H1215" i="15" s="1"/>
  <c r="J1209" i="15"/>
  <c r="J1210" i="15"/>
  <c r="J1211" i="15"/>
  <c r="J1212" i="15"/>
  <c r="G1209" i="15"/>
  <c r="G1210" i="15"/>
  <c r="G1211" i="15"/>
  <c r="G1212" i="15"/>
  <c r="E1209" i="15"/>
  <c r="E1210" i="15"/>
  <c r="E1211" i="15"/>
  <c r="E1212" i="15"/>
  <c r="E1208" i="15"/>
  <c r="J1208" i="15"/>
  <c r="G1208" i="15"/>
  <c r="H1208" i="15" s="1"/>
  <c r="E1202" i="15"/>
  <c r="E1203" i="15"/>
  <c r="E1204" i="15"/>
  <c r="E1205" i="15"/>
  <c r="E1201" i="15"/>
  <c r="G1202" i="15"/>
  <c r="H1202" i="15" s="1"/>
  <c r="G1203" i="15"/>
  <c r="H1203" i="15" s="1"/>
  <c r="G1204" i="15"/>
  <c r="H1204" i="15" s="1"/>
  <c r="G1205" i="15"/>
  <c r="H1205" i="15" s="1"/>
  <c r="J1202" i="15"/>
  <c r="J1203" i="15"/>
  <c r="J1204" i="15"/>
  <c r="J1205" i="15"/>
  <c r="J1201" i="15"/>
  <c r="G1201" i="15"/>
  <c r="H1201" i="15" s="1"/>
  <c r="J1186" i="15"/>
  <c r="J1187" i="15"/>
  <c r="J1188" i="15"/>
  <c r="J1189" i="15"/>
  <c r="J1190" i="15"/>
  <c r="J1191" i="15"/>
  <c r="J1192" i="15"/>
  <c r="J1193" i="15"/>
  <c r="J1194" i="15"/>
  <c r="J1195" i="15"/>
  <c r="J1196" i="15"/>
  <c r="G1186" i="15"/>
  <c r="H1186" i="15" s="1"/>
  <c r="G1187" i="15"/>
  <c r="H1187" i="15" s="1"/>
  <c r="G1188" i="15"/>
  <c r="H1188" i="15" s="1"/>
  <c r="G1189" i="15"/>
  <c r="H1189" i="15" s="1"/>
  <c r="G1190" i="15"/>
  <c r="H1190" i="15" s="1"/>
  <c r="G1191" i="15"/>
  <c r="H1191" i="15" s="1"/>
  <c r="G1192" i="15"/>
  <c r="H1192" i="15" s="1"/>
  <c r="G1193" i="15"/>
  <c r="H1193" i="15" s="1"/>
  <c r="G1194" i="15"/>
  <c r="H1194" i="15" s="1"/>
  <c r="G1195" i="15"/>
  <c r="H1195" i="15" s="1"/>
  <c r="G1196" i="15"/>
  <c r="H1196" i="15" s="1"/>
  <c r="E1186" i="15"/>
  <c r="E1187" i="15"/>
  <c r="E1188" i="15"/>
  <c r="E1189" i="15"/>
  <c r="E1190" i="15"/>
  <c r="E1191" i="15"/>
  <c r="E1192" i="15"/>
  <c r="E1193" i="15"/>
  <c r="E1194" i="15"/>
  <c r="E1195" i="15"/>
  <c r="E1196" i="15"/>
  <c r="E1185" i="15"/>
  <c r="J1185" i="15"/>
  <c r="G1185" i="15"/>
  <c r="H1185" i="15" s="1"/>
  <c r="J1172" i="15"/>
  <c r="J1173" i="15"/>
  <c r="J1174" i="15"/>
  <c r="J1175" i="15"/>
  <c r="J1176" i="15"/>
  <c r="J1177" i="15"/>
  <c r="J1178" i="15"/>
  <c r="J1179" i="15"/>
  <c r="J1180" i="15"/>
  <c r="J1181" i="15"/>
  <c r="J1182" i="15"/>
  <c r="G1172" i="15"/>
  <c r="H1172" i="15" s="1"/>
  <c r="G1173" i="15"/>
  <c r="H1173" i="15" s="1"/>
  <c r="G1174" i="15"/>
  <c r="H1174" i="15" s="1"/>
  <c r="G1175" i="15"/>
  <c r="H1175" i="15" s="1"/>
  <c r="G1176" i="15"/>
  <c r="H1176" i="15" s="1"/>
  <c r="G1177" i="15"/>
  <c r="H1177" i="15" s="1"/>
  <c r="G1178" i="15"/>
  <c r="H1178" i="15" s="1"/>
  <c r="G1179" i="15"/>
  <c r="H1179" i="15" s="1"/>
  <c r="G1180" i="15"/>
  <c r="H1180" i="15" s="1"/>
  <c r="G1181" i="15"/>
  <c r="H1181" i="15" s="1"/>
  <c r="G1182" i="15"/>
  <c r="H1182" i="15" s="1"/>
  <c r="E1172" i="15"/>
  <c r="E1173" i="15"/>
  <c r="E1174" i="15"/>
  <c r="E1175" i="15"/>
  <c r="E1176" i="15"/>
  <c r="E1177" i="15"/>
  <c r="E1178" i="15"/>
  <c r="E1179" i="15"/>
  <c r="E1180" i="15"/>
  <c r="E1181" i="15"/>
  <c r="E1182" i="15"/>
  <c r="E1171" i="15"/>
  <c r="J1171" i="15"/>
  <c r="G1171" i="15"/>
  <c r="H1171" i="15" s="1"/>
  <c r="J1158" i="15"/>
  <c r="J1159" i="15"/>
  <c r="J1160" i="15"/>
  <c r="J1161" i="15"/>
  <c r="J1162" i="15"/>
  <c r="J1163" i="15"/>
  <c r="J1164" i="15"/>
  <c r="J1165" i="15"/>
  <c r="J1166" i="15"/>
  <c r="J1167" i="15"/>
  <c r="J1168" i="15"/>
  <c r="G1158" i="15"/>
  <c r="H1158" i="15" s="1"/>
  <c r="G1159" i="15"/>
  <c r="G1160" i="15"/>
  <c r="H1160" i="15" s="1"/>
  <c r="G1161" i="15"/>
  <c r="H1161" i="15" s="1"/>
  <c r="G1162" i="15"/>
  <c r="H1162" i="15" s="1"/>
  <c r="G1163" i="15"/>
  <c r="H1163" i="15" s="1"/>
  <c r="G1164" i="15"/>
  <c r="H1164" i="15" s="1"/>
  <c r="G1165" i="15"/>
  <c r="H1165" i="15" s="1"/>
  <c r="G1166" i="15"/>
  <c r="H1166" i="15" s="1"/>
  <c r="G1167" i="15"/>
  <c r="H1167" i="15" s="1"/>
  <c r="G1168" i="15"/>
  <c r="H1168" i="15" s="1"/>
  <c r="E1158" i="15"/>
  <c r="E1159" i="15"/>
  <c r="E1160" i="15"/>
  <c r="E1161" i="15"/>
  <c r="E1162" i="15"/>
  <c r="E1163" i="15"/>
  <c r="E1164" i="15"/>
  <c r="E1165" i="15"/>
  <c r="E1166" i="15"/>
  <c r="E1167" i="15"/>
  <c r="E1168" i="15"/>
  <c r="E1157" i="15"/>
  <c r="J1157" i="15"/>
  <c r="G1157" i="15"/>
  <c r="H1157" i="15" s="1"/>
  <c r="J1144" i="15"/>
  <c r="J1145" i="15"/>
  <c r="J1146" i="15"/>
  <c r="J1147" i="15"/>
  <c r="J1148" i="15"/>
  <c r="J1149" i="15"/>
  <c r="J1150" i="15"/>
  <c r="J1151" i="15"/>
  <c r="J1152" i="15"/>
  <c r="J1153" i="15"/>
  <c r="J1154" i="15"/>
  <c r="G1144" i="15"/>
  <c r="H1144" i="15" s="1"/>
  <c r="G1145" i="15"/>
  <c r="H1145" i="15" s="1"/>
  <c r="G1146" i="15"/>
  <c r="H1146" i="15" s="1"/>
  <c r="G1147" i="15"/>
  <c r="H1147" i="15" s="1"/>
  <c r="G1148" i="15"/>
  <c r="H1148" i="15" s="1"/>
  <c r="G1149" i="15"/>
  <c r="H1149" i="15" s="1"/>
  <c r="G1150" i="15"/>
  <c r="H1150" i="15" s="1"/>
  <c r="G1151" i="15"/>
  <c r="H1151" i="15" s="1"/>
  <c r="G1152" i="15"/>
  <c r="H1152" i="15" s="1"/>
  <c r="G1153" i="15"/>
  <c r="H1153" i="15" s="1"/>
  <c r="G1154" i="15"/>
  <c r="H1154" i="15" s="1"/>
  <c r="E1144" i="15"/>
  <c r="E1145" i="15"/>
  <c r="E1146" i="15"/>
  <c r="E1147" i="15"/>
  <c r="E1148" i="15"/>
  <c r="E1149" i="15"/>
  <c r="E1150" i="15"/>
  <c r="E1151" i="15"/>
  <c r="E1152" i="15"/>
  <c r="E1153" i="15"/>
  <c r="E1154" i="15"/>
  <c r="E1143" i="15"/>
  <c r="J1143" i="15"/>
  <c r="G1143" i="15"/>
  <c r="H1143" i="15" s="1"/>
  <c r="J1134" i="15"/>
  <c r="J1135" i="15"/>
  <c r="J1136" i="15"/>
  <c r="J1137" i="15"/>
  <c r="J1138" i="15"/>
  <c r="J1139" i="15"/>
  <c r="J1140" i="15"/>
  <c r="G1140" i="15"/>
  <c r="H1140" i="15" s="1"/>
  <c r="G1134" i="15"/>
  <c r="H1134" i="15" s="1"/>
  <c r="K1134" i="15" s="1"/>
  <c r="G1135" i="15"/>
  <c r="H1135" i="15" s="1"/>
  <c r="K1135" i="15" s="1"/>
  <c r="G1136" i="15"/>
  <c r="H1136" i="15" s="1"/>
  <c r="K1136" i="15" s="1"/>
  <c r="G1137" i="15"/>
  <c r="H1137" i="15" s="1"/>
  <c r="K1137" i="15" s="1"/>
  <c r="G1138" i="15"/>
  <c r="G1139" i="15"/>
  <c r="H1139" i="15" s="1"/>
  <c r="K1139" i="15" s="1"/>
  <c r="E1134" i="15"/>
  <c r="E1135" i="15"/>
  <c r="E1136" i="15"/>
  <c r="E1137" i="15"/>
  <c r="E1138" i="15"/>
  <c r="E1139" i="15"/>
  <c r="E1140" i="15"/>
  <c r="E1133" i="15"/>
  <c r="J1124" i="15"/>
  <c r="J1125" i="15"/>
  <c r="J1126" i="15"/>
  <c r="J1127" i="15"/>
  <c r="J1128" i="15"/>
  <c r="J1129" i="15"/>
  <c r="J1130" i="15"/>
  <c r="J1123" i="15"/>
  <c r="J1133" i="15"/>
  <c r="G1133" i="15"/>
  <c r="H1133" i="15" s="1"/>
  <c r="G1124" i="15"/>
  <c r="H1124" i="15" s="1"/>
  <c r="G1125" i="15"/>
  <c r="H1125" i="15" s="1"/>
  <c r="G1126" i="15"/>
  <c r="H1126" i="15" s="1"/>
  <c r="G1127" i="15"/>
  <c r="H1127" i="15" s="1"/>
  <c r="G1128" i="15"/>
  <c r="H1128" i="15" s="1"/>
  <c r="G1129" i="15"/>
  <c r="H1129" i="15" s="1"/>
  <c r="G1130" i="15"/>
  <c r="H1130" i="15" s="1"/>
  <c r="E1124" i="15"/>
  <c r="E1125" i="15"/>
  <c r="E1126" i="15"/>
  <c r="E1127" i="15"/>
  <c r="E1128" i="15"/>
  <c r="E1129" i="15"/>
  <c r="E1130" i="15"/>
  <c r="E1123" i="15"/>
  <c r="G1123" i="15"/>
  <c r="H1123" i="15" s="1"/>
  <c r="J1114" i="15"/>
  <c r="J1115" i="15"/>
  <c r="J1116" i="15"/>
  <c r="J1117" i="15"/>
  <c r="J1118" i="15"/>
  <c r="J1119" i="15"/>
  <c r="J1120" i="15"/>
  <c r="G1114" i="15"/>
  <c r="H1114" i="15" s="1"/>
  <c r="G1115" i="15"/>
  <c r="H1115" i="15" s="1"/>
  <c r="G1116" i="15"/>
  <c r="H1116" i="15" s="1"/>
  <c r="G1117" i="15"/>
  <c r="H1117" i="15" s="1"/>
  <c r="G1118" i="15"/>
  <c r="H1118" i="15" s="1"/>
  <c r="G1119" i="15"/>
  <c r="H1119" i="15" s="1"/>
  <c r="G1120" i="15"/>
  <c r="H1120" i="15" s="1"/>
  <c r="E1114" i="15"/>
  <c r="E1115" i="15"/>
  <c r="E1116" i="15"/>
  <c r="E1117" i="15"/>
  <c r="E1118" i="15"/>
  <c r="E1119" i="15"/>
  <c r="E1120" i="15"/>
  <c r="E1113" i="15"/>
  <c r="J1113" i="15"/>
  <c r="G1113" i="15"/>
  <c r="H1113" i="15" s="1"/>
  <c r="J1105" i="15"/>
  <c r="J1106" i="15"/>
  <c r="J1107" i="15"/>
  <c r="J1108" i="15"/>
  <c r="J1109" i="15"/>
  <c r="J1110" i="15"/>
  <c r="G1105" i="15"/>
  <c r="H1105" i="15" s="1"/>
  <c r="G1106" i="15"/>
  <c r="H1106" i="15" s="1"/>
  <c r="G1107" i="15"/>
  <c r="H1107" i="15" s="1"/>
  <c r="G1108" i="15"/>
  <c r="H1108" i="15" s="1"/>
  <c r="G1109" i="15"/>
  <c r="H1109" i="15" s="1"/>
  <c r="G1110" i="15"/>
  <c r="H1110" i="15" s="1"/>
  <c r="E1105" i="15"/>
  <c r="E1106" i="15"/>
  <c r="E1107" i="15"/>
  <c r="E1108" i="15"/>
  <c r="E1109" i="15"/>
  <c r="E1110" i="15"/>
  <c r="E1104" i="15"/>
  <c r="J1104" i="15"/>
  <c r="G1104" i="15"/>
  <c r="H1104" i="15" s="1"/>
  <c r="E1096" i="15"/>
  <c r="E1097" i="15"/>
  <c r="E1098" i="15"/>
  <c r="E1099" i="15"/>
  <c r="E1100" i="15"/>
  <c r="E1101" i="15"/>
  <c r="J1096" i="15"/>
  <c r="J1097" i="15"/>
  <c r="J1098" i="15"/>
  <c r="J1099" i="15"/>
  <c r="J1100" i="15"/>
  <c r="J1101" i="15"/>
  <c r="G1096" i="15"/>
  <c r="H1096" i="15" s="1"/>
  <c r="G1097" i="15"/>
  <c r="H1097" i="15" s="1"/>
  <c r="G1098" i="15"/>
  <c r="H1098" i="15" s="1"/>
  <c r="G1099" i="15"/>
  <c r="H1099" i="15" s="1"/>
  <c r="G1100" i="15"/>
  <c r="H1100" i="15" s="1"/>
  <c r="G1101" i="15"/>
  <c r="H1101" i="15" s="1"/>
  <c r="E1095" i="15"/>
  <c r="J1095" i="15"/>
  <c r="G1095" i="15"/>
  <c r="H1095" i="15" s="1"/>
  <c r="E1087" i="15"/>
  <c r="E1088" i="15"/>
  <c r="E1089" i="15"/>
  <c r="E1090" i="15"/>
  <c r="E1091" i="15"/>
  <c r="E1092" i="15"/>
  <c r="J1087" i="15"/>
  <c r="J1088" i="15"/>
  <c r="J1089" i="15"/>
  <c r="J1090" i="15"/>
  <c r="J1091" i="15"/>
  <c r="J1092" i="15"/>
  <c r="G1087" i="15"/>
  <c r="H1087" i="15" s="1"/>
  <c r="G1088" i="15"/>
  <c r="H1088" i="15" s="1"/>
  <c r="G1089" i="15"/>
  <c r="H1089" i="15" s="1"/>
  <c r="G1090" i="15"/>
  <c r="H1090" i="15" s="1"/>
  <c r="G1091" i="15"/>
  <c r="H1091" i="15" s="1"/>
  <c r="G1092" i="15"/>
  <c r="H1092" i="15" s="1"/>
  <c r="E1086" i="15"/>
  <c r="J1086" i="15"/>
  <c r="G1086" i="15"/>
  <c r="H1086" i="15" s="1"/>
  <c r="J1078" i="15"/>
  <c r="J1079" i="15"/>
  <c r="J1080" i="15"/>
  <c r="J1081" i="15"/>
  <c r="J1082" i="15"/>
  <c r="J1083" i="15"/>
  <c r="G1078" i="15"/>
  <c r="H1078" i="15" s="1"/>
  <c r="G1079" i="15"/>
  <c r="H1079" i="15" s="1"/>
  <c r="G1080" i="15"/>
  <c r="H1080" i="15" s="1"/>
  <c r="G1081" i="15"/>
  <c r="H1081" i="15" s="1"/>
  <c r="G1082" i="15"/>
  <c r="H1082" i="15" s="1"/>
  <c r="G1083" i="15"/>
  <c r="H1083" i="15" s="1"/>
  <c r="E1078" i="15"/>
  <c r="E1079" i="15"/>
  <c r="E1080" i="15"/>
  <c r="E1081" i="15"/>
  <c r="E1082" i="15"/>
  <c r="E1083" i="15"/>
  <c r="E1077" i="15"/>
  <c r="J1077" i="15"/>
  <c r="G1077" i="15"/>
  <c r="H1077" i="15" s="1"/>
  <c r="J1064" i="15"/>
  <c r="J1065" i="15"/>
  <c r="J1066" i="15"/>
  <c r="J1067" i="15"/>
  <c r="J1068" i="15"/>
  <c r="J1069" i="15"/>
  <c r="J1070" i="15"/>
  <c r="J1071" i="15"/>
  <c r="J1072" i="15"/>
  <c r="J1073" i="15"/>
  <c r="J1074" i="15"/>
  <c r="G1064" i="15"/>
  <c r="H1064" i="15" s="1"/>
  <c r="G1065" i="15"/>
  <c r="H1065" i="15" s="1"/>
  <c r="G1066" i="15"/>
  <c r="H1066" i="15" s="1"/>
  <c r="G1067" i="15"/>
  <c r="H1067" i="15" s="1"/>
  <c r="G1068" i="15"/>
  <c r="H1068" i="15" s="1"/>
  <c r="G1069" i="15"/>
  <c r="H1069" i="15" s="1"/>
  <c r="G1070" i="15"/>
  <c r="H1070" i="15" s="1"/>
  <c r="G1071" i="15"/>
  <c r="H1071" i="15" s="1"/>
  <c r="G1072" i="15"/>
  <c r="H1072" i="15" s="1"/>
  <c r="G1073" i="15"/>
  <c r="H1073" i="15" s="1"/>
  <c r="G1074" i="15"/>
  <c r="H1074" i="15" s="1"/>
  <c r="E1064" i="15"/>
  <c r="E1065" i="15"/>
  <c r="E1066" i="15"/>
  <c r="E1067" i="15"/>
  <c r="E1068" i="15"/>
  <c r="E1069" i="15"/>
  <c r="E1070" i="15"/>
  <c r="E1071" i="15"/>
  <c r="E1072" i="15"/>
  <c r="E1073" i="15"/>
  <c r="E1074" i="15"/>
  <c r="E1063" i="15"/>
  <c r="J1063" i="15"/>
  <c r="G1063" i="15"/>
  <c r="H1063" i="15" s="1"/>
  <c r="J1050" i="15"/>
  <c r="J1051" i="15"/>
  <c r="J1052" i="15"/>
  <c r="J1053" i="15"/>
  <c r="J1054" i="15"/>
  <c r="J1055" i="15"/>
  <c r="J1056" i="15"/>
  <c r="J1057" i="15"/>
  <c r="J1058" i="15"/>
  <c r="J1059" i="15"/>
  <c r="J1060" i="15"/>
  <c r="G1060" i="15"/>
  <c r="H1060" i="15" s="1"/>
  <c r="G1050" i="15"/>
  <c r="H1050" i="15" s="1"/>
  <c r="K1050" i="15" s="1"/>
  <c r="G1051" i="15"/>
  <c r="H1051" i="15" s="1"/>
  <c r="K1051" i="15" s="1"/>
  <c r="G1052" i="15"/>
  <c r="H1052" i="15" s="1"/>
  <c r="K1052" i="15" s="1"/>
  <c r="G1053" i="15"/>
  <c r="H1053" i="15" s="1"/>
  <c r="G1054" i="15"/>
  <c r="H1054" i="15" s="1"/>
  <c r="K1054" i="15" s="1"/>
  <c r="G1055" i="15"/>
  <c r="H1055" i="15" s="1"/>
  <c r="K1055" i="15" s="1"/>
  <c r="G1056" i="15"/>
  <c r="H1056" i="15" s="1"/>
  <c r="K1056" i="15" s="1"/>
  <c r="G1057" i="15"/>
  <c r="H1057" i="15" s="1"/>
  <c r="K1057" i="15" s="1"/>
  <c r="G1058" i="15"/>
  <c r="G1059" i="15"/>
  <c r="H1059" i="15" s="1"/>
  <c r="K1059" i="15" s="1"/>
  <c r="E1050" i="15"/>
  <c r="E1051" i="15"/>
  <c r="E1052" i="15"/>
  <c r="E1053" i="15"/>
  <c r="E1054" i="15"/>
  <c r="E1055" i="15"/>
  <c r="E1056" i="15"/>
  <c r="E1057" i="15"/>
  <c r="E1058" i="15"/>
  <c r="E1059" i="15"/>
  <c r="E1060" i="15"/>
  <c r="E1049" i="15"/>
  <c r="J1049" i="15"/>
  <c r="G1049" i="15"/>
  <c r="H1049" i="15" s="1"/>
  <c r="J1036" i="15"/>
  <c r="J1037" i="15"/>
  <c r="J1038" i="15"/>
  <c r="J1039" i="15"/>
  <c r="J1040" i="15"/>
  <c r="J1041" i="15"/>
  <c r="J1042" i="15"/>
  <c r="J1043" i="15"/>
  <c r="J1044" i="15"/>
  <c r="J1045" i="15"/>
  <c r="J1046" i="15"/>
  <c r="G1036" i="15"/>
  <c r="H1036" i="15" s="1"/>
  <c r="G1037" i="15"/>
  <c r="H1037" i="15" s="1"/>
  <c r="G1038" i="15"/>
  <c r="H1038" i="15" s="1"/>
  <c r="G1039" i="15"/>
  <c r="H1039" i="15" s="1"/>
  <c r="G1040" i="15"/>
  <c r="H1040" i="15" s="1"/>
  <c r="G1041" i="15"/>
  <c r="H1041" i="15" s="1"/>
  <c r="G1042" i="15"/>
  <c r="H1042" i="15" s="1"/>
  <c r="G1043" i="15"/>
  <c r="H1043" i="15" s="1"/>
  <c r="G1044" i="15"/>
  <c r="H1044" i="15" s="1"/>
  <c r="G1045" i="15"/>
  <c r="H1045" i="15" s="1"/>
  <c r="G1046" i="15"/>
  <c r="H1046" i="15" s="1"/>
  <c r="E1036" i="15"/>
  <c r="E1037" i="15"/>
  <c r="E1038" i="15"/>
  <c r="E1039" i="15"/>
  <c r="E1040" i="15"/>
  <c r="E1041" i="15"/>
  <c r="E1042" i="15"/>
  <c r="E1043" i="15"/>
  <c r="E1044" i="15"/>
  <c r="E1045" i="15"/>
  <c r="E1046" i="15"/>
  <c r="E1035" i="15"/>
  <c r="J1035" i="15"/>
  <c r="G1035" i="15"/>
  <c r="H1035" i="15" s="1"/>
  <c r="J1022" i="15"/>
  <c r="J1023" i="15"/>
  <c r="J1024" i="15"/>
  <c r="J1025" i="15"/>
  <c r="J1026" i="15"/>
  <c r="J1027" i="15"/>
  <c r="J1028" i="15"/>
  <c r="J1029" i="15"/>
  <c r="J1030" i="15"/>
  <c r="J1031" i="15"/>
  <c r="J1032" i="15"/>
  <c r="G1022" i="15"/>
  <c r="H1022" i="15" s="1"/>
  <c r="G1023" i="15"/>
  <c r="H1023" i="15" s="1"/>
  <c r="G1024" i="15"/>
  <c r="H1024" i="15" s="1"/>
  <c r="G1025" i="15"/>
  <c r="H1025" i="15" s="1"/>
  <c r="G1026" i="15"/>
  <c r="H1026" i="15" s="1"/>
  <c r="G1027" i="15"/>
  <c r="H1027" i="15" s="1"/>
  <c r="G1028" i="15"/>
  <c r="H1028" i="15" s="1"/>
  <c r="G1029" i="15"/>
  <c r="H1029" i="15" s="1"/>
  <c r="G1030" i="15"/>
  <c r="H1030" i="15" s="1"/>
  <c r="G1031" i="15"/>
  <c r="H1031" i="15" s="1"/>
  <c r="G1032" i="15"/>
  <c r="H1032" i="15" s="1"/>
  <c r="E1022" i="15"/>
  <c r="E1023" i="15"/>
  <c r="E1024" i="15"/>
  <c r="E1025" i="15"/>
  <c r="E1026" i="15"/>
  <c r="E1027" i="15"/>
  <c r="E1028" i="15"/>
  <c r="E1029" i="15"/>
  <c r="E1030" i="15"/>
  <c r="E1031" i="15"/>
  <c r="E1032" i="15"/>
  <c r="E1021" i="15"/>
  <c r="J1021" i="15"/>
  <c r="G1021" i="15"/>
  <c r="J1014" i="15"/>
  <c r="J1015" i="15"/>
  <c r="J1016" i="15"/>
  <c r="J1017" i="15"/>
  <c r="J1018" i="15"/>
  <c r="G1014" i="15"/>
  <c r="H1014" i="15" s="1"/>
  <c r="G1015" i="15"/>
  <c r="H1015" i="15" s="1"/>
  <c r="G1016" i="15"/>
  <c r="H1016" i="15" s="1"/>
  <c r="G1017" i="15"/>
  <c r="H1017" i="15" s="1"/>
  <c r="G1018" i="15"/>
  <c r="H1018" i="15" s="1"/>
  <c r="E1014" i="15"/>
  <c r="E1015" i="15"/>
  <c r="E1016" i="15"/>
  <c r="E1017" i="15"/>
  <c r="E1018" i="15"/>
  <c r="E1013" i="15"/>
  <c r="J1013" i="15"/>
  <c r="G1013" i="15"/>
  <c r="H1013" i="15" s="1"/>
  <c r="I1011" i="15"/>
  <c r="F1011" i="15"/>
  <c r="J1006" i="15"/>
  <c r="J1007" i="15"/>
  <c r="J1008" i="15"/>
  <c r="J1009" i="15"/>
  <c r="J1010" i="15"/>
  <c r="G1006" i="15"/>
  <c r="H1006" i="15" s="1"/>
  <c r="G1007" i="15"/>
  <c r="H1007" i="15" s="1"/>
  <c r="G1008" i="15"/>
  <c r="H1008" i="15" s="1"/>
  <c r="G1009" i="15"/>
  <c r="H1009" i="15" s="1"/>
  <c r="G1010" i="15"/>
  <c r="H1010" i="15" s="1"/>
  <c r="E1006" i="15"/>
  <c r="E1007" i="15"/>
  <c r="E1008" i="15"/>
  <c r="E1009" i="15"/>
  <c r="E1010" i="15"/>
  <c r="E1005" i="15"/>
  <c r="J1005" i="15"/>
  <c r="G1005" i="15"/>
  <c r="H1005" i="15" s="1"/>
  <c r="J998" i="15"/>
  <c r="J999" i="15"/>
  <c r="J1000" i="15"/>
  <c r="J1001" i="15"/>
  <c r="J1002" i="15"/>
  <c r="G998" i="15"/>
  <c r="H998" i="15" s="1"/>
  <c r="G999" i="15"/>
  <c r="H999" i="15" s="1"/>
  <c r="G1000" i="15"/>
  <c r="H1000" i="15" s="1"/>
  <c r="G1001" i="15"/>
  <c r="H1001" i="15" s="1"/>
  <c r="G1002" i="15"/>
  <c r="H1002" i="15" s="1"/>
  <c r="E998" i="15"/>
  <c r="E999" i="15"/>
  <c r="E1000" i="15"/>
  <c r="E1001" i="15"/>
  <c r="E1002" i="15"/>
  <c r="E997" i="15"/>
  <c r="J997" i="15"/>
  <c r="G997" i="15"/>
  <c r="H997" i="15" s="1"/>
  <c r="J990" i="15"/>
  <c r="J991" i="15"/>
  <c r="J992" i="15"/>
  <c r="J993" i="15"/>
  <c r="J994" i="15"/>
  <c r="G990" i="15"/>
  <c r="H990" i="15" s="1"/>
  <c r="G991" i="15"/>
  <c r="H991" i="15" s="1"/>
  <c r="G992" i="15"/>
  <c r="H992" i="15" s="1"/>
  <c r="G993" i="15"/>
  <c r="H993" i="15" s="1"/>
  <c r="G994" i="15"/>
  <c r="H994" i="15" s="1"/>
  <c r="E990" i="15"/>
  <c r="E991" i="15"/>
  <c r="E992" i="15"/>
  <c r="E993" i="15"/>
  <c r="E994" i="15"/>
  <c r="E989" i="15"/>
  <c r="J989" i="15"/>
  <c r="G989" i="15"/>
  <c r="H989" i="15" s="1"/>
  <c r="E982" i="15"/>
  <c r="E983" i="15"/>
  <c r="E984" i="15"/>
  <c r="E985" i="15"/>
  <c r="E986" i="15"/>
  <c r="E981" i="15"/>
  <c r="J982" i="15"/>
  <c r="J983" i="15"/>
  <c r="J984" i="15"/>
  <c r="J985" i="15"/>
  <c r="J986" i="15"/>
  <c r="G982" i="15"/>
  <c r="H982" i="15" s="1"/>
  <c r="G983" i="15"/>
  <c r="H983" i="15" s="1"/>
  <c r="G984" i="15"/>
  <c r="H984" i="15" s="1"/>
  <c r="G985" i="15"/>
  <c r="H985" i="15" s="1"/>
  <c r="G986" i="15"/>
  <c r="H986" i="15" s="1"/>
  <c r="J981" i="15"/>
  <c r="G981" i="15"/>
  <c r="H981" i="15" s="1"/>
  <c r="E974" i="15"/>
  <c r="E975" i="15"/>
  <c r="E976" i="15"/>
  <c r="E977" i="15"/>
  <c r="E978" i="15"/>
  <c r="E973" i="15"/>
  <c r="J974" i="15"/>
  <c r="J975" i="15"/>
  <c r="J976" i="15"/>
  <c r="J977" i="15"/>
  <c r="J978" i="15"/>
  <c r="G974" i="15"/>
  <c r="H974" i="15" s="1"/>
  <c r="G975" i="15"/>
  <c r="H975" i="15" s="1"/>
  <c r="G976" i="15"/>
  <c r="H976" i="15" s="1"/>
  <c r="G977" i="15"/>
  <c r="H977" i="15" s="1"/>
  <c r="G978" i="15"/>
  <c r="H978" i="15" s="1"/>
  <c r="J973" i="15"/>
  <c r="G973" i="15"/>
  <c r="H973" i="15" s="1"/>
  <c r="E966" i="15"/>
  <c r="E967" i="15"/>
  <c r="E968" i="15"/>
  <c r="E969" i="15"/>
  <c r="E970" i="15"/>
  <c r="E965" i="15"/>
  <c r="J966" i="15"/>
  <c r="J967" i="15"/>
  <c r="J968" i="15"/>
  <c r="J969" i="15"/>
  <c r="J970" i="15"/>
  <c r="G966" i="15"/>
  <c r="H966" i="15" s="1"/>
  <c r="G967" i="15"/>
  <c r="H967" i="15" s="1"/>
  <c r="G968" i="15"/>
  <c r="H968" i="15" s="1"/>
  <c r="G969" i="15"/>
  <c r="H969" i="15" s="1"/>
  <c r="G970" i="15"/>
  <c r="H970" i="15" s="1"/>
  <c r="J965" i="15"/>
  <c r="G965" i="15"/>
  <c r="H965" i="15" s="1"/>
  <c r="E958" i="15"/>
  <c r="E959" i="15"/>
  <c r="E960" i="15"/>
  <c r="E961" i="15"/>
  <c r="E962" i="15"/>
  <c r="E957" i="15"/>
  <c r="J958" i="15"/>
  <c r="J959" i="15"/>
  <c r="J960" i="15"/>
  <c r="J961" i="15"/>
  <c r="J962" i="15"/>
  <c r="G958" i="15"/>
  <c r="H958" i="15" s="1"/>
  <c r="G959" i="15"/>
  <c r="H959" i="15" s="1"/>
  <c r="G960" i="15"/>
  <c r="H960" i="15" s="1"/>
  <c r="G961" i="15"/>
  <c r="H961" i="15" s="1"/>
  <c r="G962" i="15"/>
  <c r="H962" i="15" s="1"/>
  <c r="J957" i="15"/>
  <c r="G957" i="15"/>
  <c r="H957" i="15" s="1"/>
  <c r="E950" i="15"/>
  <c r="E951" i="15"/>
  <c r="E952" i="15"/>
  <c r="E953" i="15"/>
  <c r="E954" i="15"/>
  <c r="E949" i="15"/>
  <c r="J950" i="15"/>
  <c r="J951" i="15"/>
  <c r="J952" i="15"/>
  <c r="J953" i="15"/>
  <c r="J954" i="15"/>
  <c r="G950" i="15"/>
  <c r="H950" i="15" s="1"/>
  <c r="G951" i="15"/>
  <c r="H951" i="15" s="1"/>
  <c r="G952" i="15"/>
  <c r="H952" i="15" s="1"/>
  <c r="G953" i="15"/>
  <c r="H953" i="15" s="1"/>
  <c r="G954" i="15"/>
  <c r="H954" i="15" s="1"/>
  <c r="J949" i="15"/>
  <c r="G949" i="15"/>
  <c r="H949" i="15" s="1"/>
  <c r="E942" i="15"/>
  <c r="E943" i="15"/>
  <c r="E944" i="15"/>
  <c r="E945" i="15"/>
  <c r="E946" i="15"/>
  <c r="E941" i="15"/>
  <c r="J942" i="15"/>
  <c r="J943" i="15"/>
  <c r="J944" i="15"/>
  <c r="J945" i="15"/>
  <c r="J946" i="15"/>
  <c r="G942" i="15"/>
  <c r="H942" i="15" s="1"/>
  <c r="G943" i="15"/>
  <c r="H943" i="15" s="1"/>
  <c r="G944" i="15"/>
  <c r="H944" i="15" s="1"/>
  <c r="G945" i="15"/>
  <c r="H945" i="15" s="1"/>
  <c r="G946" i="15"/>
  <c r="H946" i="15" s="1"/>
  <c r="J941" i="15"/>
  <c r="G941" i="15"/>
  <c r="H941" i="15" s="1"/>
  <c r="E934" i="15"/>
  <c r="E935" i="15"/>
  <c r="E936" i="15"/>
  <c r="E937" i="15"/>
  <c r="E938" i="15"/>
  <c r="E933" i="15"/>
  <c r="J934" i="15"/>
  <c r="J935" i="15"/>
  <c r="J936" i="15"/>
  <c r="J937" i="15"/>
  <c r="J938" i="15"/>
  <c r="G934" i="15"/>
  <c r="H934" i="15" s="1"/>
  <c r="G935" i="15"/>
  <c r="H935" i="15" s="1"/>
  <c r="G936" i="15"/>
  <c r="H936" i="15" s="1"/>
  <c r="G937" i="15"/>
  <c r="H937" i="15" s="1"/>
  <c r="G938" i="15"/>
  <c r="H938" i="15" s="1"/>
  <c r="J933" i="15"/>
  <c r="G933" i="15"/>
  <c r="H933" i="15" s="1"/>
  <c r="E926" i="15"/>
  <c r="E927" i="15"/>
  <c r="E928" i="15"/>
  <c r="E929" i="15"/>
  <c r="E930" i="15"/>
  <c r="E925" i="15"/>
  <c r="J926" i="15"/>
  <c r="J927" i="15"/>
  <c r="J928" i="15"/>
  <c r="J929" i="15"/>
  <c r="J930" i="15"/>
  <c r="G926" i="15"/>
  <c r="H926" i="15" s="1"/>
  <c r="G927" i="15"/>
  <c r="H927" i="15" s="1"/>
  <c r="G928" i="15"/>
  <c r="H928" i="15" s="1"/>
  <c r="G929" i="15"/>
  <c r="H929" i="15" s="1"/>
  <c r="G930" i="15"/>
  <c r="H930" i="15" s="1"/>
  <c r="J925" i="15"/>
  <c r="G925" i="15"/>
  <c r="H925" i="15" s="1"/>
  <c r="J918" i="15"/>
  <c r="J919" i="15"/>
  <c r="J920" i="15"/>
  <c r="J921" i="15"/>
  <c r="J922" i="15"/>
  <c r="G922" i="15"/>
  <c r="H922" i="15" s="1"/>
  <c r="G918" i="15"/>
  <c r="H918" i="15" s="1"/>
  <c r="G919" i="15"/>
  <c r="H919" i="15" s="1"/>
  <c r="G920" i="15"/>
  <c r="H920" i="15" s="1"/>
  <c r="G921" i="15"/>
  <c r="H921" i="15" s="1"/>
  <c r="E918" i="15"/>
  <c r="E919" i="15"/>
  <c r="E920" i="15"/>
  <c r="E921" i="15"/>
  <c r="E922" i="15"/>
  <c r="E917" i="15"/>
  <c r="J917" i="15"/>
  <c r="G917" i="15"/>
  <c r="H917" i="15" s="1"/>
  <c r="I1354" i="15"/>
  <c r="F1354" i="15"/>
  <c r="I1349" i="15"/>
  <c r="F1349" i="15"/>
  <c r="I1344" i="15"/>
  <c r="F1344" i="15"/>
  <c r="I1339" i="15"/>
  <c r="F1339" i="15"/>
  <c r="I1334" i="15"/>
  <c r="F1334" i="15"/>
  <c r="I1328" i="15"/>
  <c r="F1328" i="15"/>
  <c r="I1322" i="15"/>
  <c r="F1322" i="15"/>
  <c r="I1316" i="15"/>
  <c r="F1316" i="15"/>
  <c r="I1310" i="15"/>
  <c r="F1310" i="15"/>
  <c r="I1304" i="15"/>
  <c r="F1304" i="15"/>
  <c r="I1298" i="15"/>
  <c r="F1298" i="15"/>
  <c r="I1292" i="15"/>
  <c r="F1292" i="15"/>
  <c r="I1288" i="15"/>
  <c r="F1288" i="15"/>
  <c r="I1284" i="15"/>
  <c r="F1284" i="15"/>
  <c r="I1279" i="15"/>
  <c r="F1279" i="15"/>
  <c r="I1271" i="15"/>
  <c r="F1271" i="15"/>
  <c r="I1263" i="15"/>
  <c r="F1263" i="15"/>
  <c r="I1255" i="15"/>
  <c r="F1255" i="15"/>
  <c r="I1248" i="15"/>
  <c r="F1248" i="15"/>
  <c r="I1241" i="15"/>
  <c r="F1241" i="15"/>
  <c r="I1234" i="15"/>
  <c r="F1234" i="15"/>
  <c r="I1227" i="15"/>
  <c r="F1227" i="15"/>
  <c r="I1220" i="15"/>
  <c r="F1220" i="15"/>
  <c r="I1213" i="15"/>
  <c r="F1213" i="15"/>
  <c r="I1206" i="15"/>
  <c r="F1206" i="15"/>
  <c r="I1197" i="15"/>
  <c r="F1197" i="15"/>
  <c r="I1183" i="15"/>
  <c r="F1183" i="15"/>
  <c r="I1169" i="15"/>
  <c r="F1169" i="15"/>
  <c r="I1155" i="15"/>
  <c r="F1155" i="15"/>
  <c r="I1141" i="15"/>
  <c r="F1141" i="15"/>
  <c r="I1131" i="15"/>
  <c r="F1131" i="15"/>
  <c r="I1121" i="15"/>
  <c r="F1121" i="15"/>
  <c r="I1111" i="15"/>
  <c r="F1111" i="15"/>
  <c r="I1102" i="15"/>
  <c r="F1102" i="15"/>
  <c r="I1093" i="15"/>
  <c r="F1093" i="15"/>
  <c r="I1084" i="15"/>
  <c r="F1084" i="15"/>
  <c r="I1075" i="15"/>
  <c r="F1075" i="15"/>
  <c r="I1061" i="15"/>
  <c r="F1061" i="15"/>
  <c r="I1047" i="15"/>
  <c r="F1047" i="15"/>
  <c r="I1033" i="15"/>
  <c r="F1033" i="15"/>
  <c r="I1019" i="15"/>
  <c r="F1019" i="15"/>
  <c r="I1003" i="15"/>
  <c r="F1003" i="15"/>
  <c r="I995" i="15"/>
  <c r="F995" i="15"/>
  <c r="I987" i="15"/>
  <c r="F987" i="15"/>
  <c r="I979" i="15"/>
  <c r="F979" i="15"/>
  <c r="I971" i="15"/>
  <c r="F971" i="15"/>
  <c r="I963" i="15"/>
  <c r="F963" i="15"/>
  <c r="I955" i="15"/>
  <c r="F955" i="15"/>
  <c r="I947" i="15"/>
  <c r="F947" i="15"/>
  <c r="I939" i="15"/>
  <c r="F939" i="15"/>
  <c r="I931" i="15"/>
  <c r="F931" i="15"/>
  <c r="I923" i="15"/>
  <c r="F923" i="15"/>
  <c r="I915" i="15"/>
  <c r="F915" i="15"/>
  <c r="E910" i="15"/>
  <c r="E911" i="15"/>
  <c r="E912" i="15"/>
  <c r="E913" i="15"/>
  <c r="E914" i="15"/>
  <c r="E909" i="15"/>
  <c r="J910" i="15"/>
  <c r="J911" i="15"/>
  <c r="J912" i="15"/>
  <c r="J913" i="15"/>
  <c r="J914" i="15"/>
  <c r="G910" i="15"/>
  <c r="H910" i="15" s="1"/>
  <c r="G911" i="15"/>
  <c r="H911" i="15" s="1"/>
  <c r="G912" i="15"/>
  <c r="H912" i="15" s="1"/>
  <c r="G913" i="15"/>
  <c r="H913" i="15" s="1"/>
  <c r="G914" i="15"/>
  <c r="H914" i="15" s="1"/>
  <c r="J909" i="15"/>
  <c r="G909" i="15"/>
  <c r="H909" i="15" s="1"/>
  <c r="E902" i="15"/>
  <c r="E903" i="15"/>
  <c r="E904" i="15"/>
  <c r="E905" i="15"/>
  <c r="E906" i="15"/>
  <c r="E901" i="15"/>
  <c r="I907" i="15"/>
  <c r="F907" i="15"/>
  <c r="J902" i="15"/>
  <c r="J903" i="15"/>
  <c r="J904" i="15"/>
  <c r="J905" i="15"/>
  <c r="J906" i="15"/>
  <c r="G902" i="15"/>
  <c r="H902" i="15" s="1"/>
  <c r="G903" i="15"/>
  <c r="H903" i="15" s="1"/>
  <c r="G904" i="15"/>
  <c r="H904" i="15" s="1"/>
  <c r="G905" i="15"/>
  <c r="H905" i="15" s="1"/>
  <c r="G906" i="15"/>
  <c r="H906" i="15" s="1"/>
  <c r="J901" i="15"/>
  <c r="G901" i="15"/>
  <c r="H901" i="15" s="1"/>
  <c r="E894" i="15"/>
  <c r="E895" i="15"/>
  <c r="E896" i="15"/>
  <c r="E897" i="15"/>
  <c r="E898" i="15"/>
  <c r="E893" i="15"/>
  <c r="I899" i="15"/>
  <c r="F899" i="15"/>
  <c r="J894" i="15"/>
  <c r="J895" i="15"/>
  <c r="J896" i="15"/>
  <c r="J897" i="15"/>
  <c r="J898" i="15"/>
  <c r="G894" i="15"/>
  <c r="H894" i="15" s="1"/>
  <c r="G895" i="15"/>
  <c r="H895" i="15" s="1"/>
  <c r="G896" i="15"/>
  <c r="H896" i="15" s="1"/>
  <c r="G897" i="15"/>
  <c r="H897" i="15" s="1"/>
  <c r="G898" i="15"/>
  <c r="H898" i="15" s="1"/>
  <c r="J893" i="15"/>
  <c r="G893" i="15"/>
  <c r="H893" i="15" s="1"/>
  <c r="E888" i="15"/>
  <c r="E887" i="15"/>
  <c r="E530" i="15"/>
  <c r="E531" i="15"/>
  <c r="E532" i="15"/>
  <c r="E533" i="15"/>
  <c r="E534" i="15"/>
  <c r="E535" i="15"/>
  <c r="E536" i="15"/>
  <c r="E537" i="15"/>
  <c r="E538" i="15"/>
  <c r="E539" i="15"/>
  <c r="E540" i="15"/>
  <c r="E541" i="15"/>
  <c r="E542" i="15"/>
  <c r="E529" i="15"/>
  <c r="E514" i="15"/>
  <c r="E515" i="15"/>
  <c r="E516" i="15"/>
  <c r="E517" i="15"/>
  <c r="E518" i="15"/>
  <c r="E519" i="15"/>
  <c r="E520" i="15"/>
  <c r="E521" i="15"/>
  <c r="E522" i="15"/>
  <c r="E523" i="15"/>
  <c r="E524" i="15"/>
  <c r="E525" i="15"/>
  <c r="E526" i="15"/>
  <c r="E513" i="15"/>
  <c r="E496" i="15"/>
  <c r="E497" i="15"/>
  <c r="E498" i="15"/>
  <c r="E499" i="15"/>
  <c r="E500" i="15"/>
  <c r="E501" i="15"/>
  <c r="E502" i="15"/>
  <c r="E503" i="15"/>
  <c r="E504" i="15"/>
  <c r="E505" i="15"/>
  <c r="E506" i="15"/>
  <c r="E507" i="15"/>
  <c r="E508" i="15"/>
  <c r="E509" i="15"/>
  <c r="E510" i="15"/>
  <c r="E495" i="15"/>
  <c r="E478" i="15"/>
  <c r="E479" i="15"/>
  <c r="E480" i="15"/>
  <c r="E481" i="15"/>
  <c r="E482" i="15"/>
  <c r="E483" i="15"/>
  <c r="E484" i="15"/>
  <c r="E485" i="15"/>
  <c r="E486" i="15"/>
  <c r="E487" i="15"/>
  <c r="E488" i="15"/>
  <c r="E489" i="15"/>
  <c r="E490" i="15"/>
  <c r="E491" i="15"/>
  <c r="E492" i="15"/>
  <c r="E477" i="15"/>
  <c r="E460" i="15"/>
  <c r="E461" i="15"/>
  <c r="E462" i="15"/>
  <c r="E463" i="15"/>
  <c r="E464" i="15"/>
  <c r="E465" i="15"/>
  <c r="E466" i="15"/>
  <c r="E467" i="15"/>
  <c r="E468" i="15"/>
  <c r="E469" i="15"/>
  <c r="E470" i="15"/>
  <c r="E471" i="15"/>
  <c r="E472" i="15"/>
  <c r="E473" i="15"/>
  <c r="E474" i="15"/>
  <c r="E459" i="15"/>
  <c r="E442" i="15"/>
  <c r="E443" i="15"/>
  <c r="E444" i="15"/>
  <c r="E445" i="15"/>
  <c r="E446" i="15"/>
  <c r="E447" i="15"/>
  <c r="E448" i="15"/>
  <c r="E449" i="15"/>
  <c r="E450" i="15"/>
  <c r="E451" i="15"/>
  <c r="E452" i="15"/>
  <c r="E453" i="15"/>
  <c r="E454" i="15"/>
  <c r="E455" i="15"/>
  <c r="E456" i="15"/>
  <c r="E441" i="15"/>
  <c r="E426" i="15"/>
  <c r="E427" i="15"/>
  <c r="E428" i="15"/>
  <c r="E429" i="15"/>
  <c r="E430" i="15"/>
  <c r="E431" i="15"/>
  <c r="E432" i="15"/>
  <c r="E433" i="15"/>
  <c r="E434" i="15"/>
  <c r="E435" i="15"/>
  <c r="E436" i="15"/>
  <c r="E437" i="15"/>
  <c r="E438" i="15"/>
  <c r="E425" i="15"/>
  <c r="E410" i="15"/>
  <c r="E411" i="15"/>
  <c r="E412" i="15"/>
  <c r="E413" i="15"/>
  <c r="E414" i="15"/>
  <c r="E415" i="15"/>
  <c r="E416" i="15"/>
  <c r="E417" i="15"/>
  <c r="E418" i="15"/>
  <c r="E419" i="15"/>
  <c r="E420" i="15"/>
  <c r="E421" i="15"/>
  <c r="E422" i="15"/>
  <c r="E409" i="15"/>
  <c r="E393" i="15"/>
  <c r="E394" i="15"/>
  <c r="E395" i="15"/>
  <c r="E396" i="15"/>
  <c r="E397" i="15"/>
  <c r="E398" i="15"/>
  <c r="E399" i="15"/>
  <c r="E400" i="15"/>
  <c r="E401" i="15"/>
  <c r="E402" i="15"/>
  <c r="E403" i="15"/>
  <c r="E404" i="15"/>
  <c r="E405" i="15"/>
  <c r="E406" i="15"/>
  <c r="E392" i="15"/>
  <c r="E377" i="15"/>
  <c r="E378" i="15"/>
  <c r="E379" i="15"/>
  <c r="E380" i="15"/>
  <c r="E381" i="15"/>
  <c r="E382" i="15"/>
  <c r="E383" i="15"/>
  <c r="E384" i="15"/>
  <c r="E385" i="15"/>
  <c r="E386" i="15"/>
  <c r="E387" i="15"/>
  <c r="E388" i="15"/>
  <c r="E389" i="15"/>
  <c r="E376" i="15"/>
  <c r="E362" i="15"/>
  <c r="E363" i="15"/>
  <c r="E364" i="15"/>
  <c r="E365" i="15"/>
  <c r="E366" i="15"/>
  <c r="E367" i="15"/>
  <c r="E368" i="15"/>
  <c r="E369" i="15"/>
  <c r="E370" i="15"/>
  <c r="E371" i="15"/>
  <c r="E372" i="15"/>
  <c r="E373" i="15"/>
  <c r="E361" i="15"/>
  <c r="E347" i="15"/>
  <c r="E348" i="15"/>
  <c r="E349" i="15"/>
  <c r="E350" i="15"/>
  <c r="E351" i="15"/>
  <c r="E352" i="15"/>
  <c r="E353" i="15"/>
  <c r="E354" i="15"/>
  <c r="E355" i="15"/>
  <c r="E356" i="15"/>
  <c r="E357" i="15"/>
  <c r="E358" i="15"/>
  <c r="E346" i="15"/>
  <c r="E331" i="15"/>
  <c r="E332" i="15"/>
  <c r="E333" i="15"/>
  <c r="E334" i="15"/>
  <c r="E335" i="15"/>
  <c r="E336" i="15"/>
  <c r="E337" i="15"/>
  <c r="E338" i="15"/>
  <c r="E339" i="15"/>
  <c r="E340" i="15"/>
  <c r="E341" i="15"/>
  <c r="E342" i="15"/>
  <c r="E343" i="15"/>
  <c r="E330" i="15"/>
  <c r="E315" i="15"/>
  <c r="E316" i="15"/>
  <c r="E317" i="15"/>
  <c r="E318" i="15"/>
  <c r="E319" i="15"/>
  <c r="E320" i="15"/>
  <c r="E321" i="15"/>
  <c r="E322" i="15"/>
  <c r="E323" i="15"/>
  <c r="E324" i="15"/>
  <c r="E325" i="15"/>
  <c r="E326" i="15"/>
  <c r="E327" i="15"/>
  <c r="E314" i="15"/>
  <c r="E302" i="15"/>
  <c r="E303" i="15"/>
  <c r="E304" i="15"/>
  <c r="E305" i="15"/>
  <c r="E306" i="15"/>
  <c r="E307" i="15"/>
  <c r="E308" i="15"/>
  <c r="E309" i="15"/>
  <c r="E310" i="15"/>
  <c r="E311" i="15"/>
  <c r="E301" i="15"/>
  <c r="E283" i="15"/>
  <c r="E284" i="15"/>
  <c r="E285" i="15"/>
  <c r="E286" i="15"/>
  <c r="E287" i="15"/>
  <c r="E288" i="15"/>
  <c r="E289" i="15"/>
  <c r="E290" i="15"/>
  <c r="E291" i="15"/>
  <c r="E292" i="15"/>
  <c r="E293" i="15"/>
  <c r="E294" i="15"/>
  <c r="E295" i="15"/>
  <c r="E296" i="15"/>
  <c r="E297" i="15"/>
  <c r="E298" i="15"/>
  <c r="E282" i="15"/>
  <c r="E264" i="15"/>
  <c r="E265" i="15"/>
  <c r="E266" i="15"/>
  <c r="E267" i="15"/>
  <c r="E268" i="15"/>
  <c r="E269" i="15"/>
  <c r="E270" i="15"/>
  <c r="E271" i="15"/>
  <c r="E272" i="15"/>
  <c r="E273" i="15"/>
  <c r="E274" i="15"/>
  <c r="E275" i="15"/>
  <c r="E276" i="15"/>
  <c r="E277" i="15"/>
  <c r="E278" i="15"/>
  <c r="E279" i="15"/>
  <c r="E263" i="15"/>
  <c r="E245" i="15"/>
  <c r="E246" i="15"/>
  <c r="E247" i="15"/>
  <c r="E248" i="15"/>
  <c r="E249" i="15"/>
  <c r="E250" i="15"/>
  <c r="E251" i="15"/>
  <c r="E252" i="15"/>
  <c r="E253" i="15"/>
  <c r="E254" i="15"/>
  <c r="E255" i="15"/>
  <c r="E256" i="15"/>
  <c r="E257" i="15"/>
  <c r="E258" i="15"/>
  <c r="E259" i="15"/>
  <c r="E260" i="15"/>
  <c r="E244" i="15"/>
  <c r="E226" i="15"/>
  <c r="E227" i="15"/>
  <c r="E228" i="15"/>
  <c r="E229" i="15"/>
  <c r="E230" i="15"/>
  <c r="E231" i="15"/>
  <c r="E232" i="15"/>
  <c r="E233" i="15"/>
  <c r="E234" i="15"/>
  <c r="E235" i="15"/>
  <c r="E236" i="15"/>
  <c r="E237" i="15"/>
  <c r="E238" i="15"/>
  <c r="E239" i="15"/>
  <c r="E240" i="15"/>
  <c r="E241" i="15"/>
  <c r="E225" i="15"/>
  <c r="E209" i="15"/>
  <c r="E210" i="15"/>
  <c r="E211" i="15"/>
  <c r="E212" i="15"/>
  <c r="E213" i="15"/>
  <c r="E214" i="15"/>
  <c r="E215" i="15"/>
  <c r="E216" i="15"/>
  <c r="E217" i="15"/>
  <c r="E218" i="15"/>
  <c r="E219" i="15"/>
  <c r="E220" i="15"/>
  <c r="E221" i="15"/>
  <c r="E222" i="15"/>
  <c r="E208" i="15"/>
  <c r="E191" i="15"/>
  <c r="E192" i="15"/>
  <c r="E193" i="15"/>
  <c r="E194" i="15"/>
  <c r="E195" i="15"/>
  <c r="E196" i="15"/>
  <c r="E197" i="15"/>
  <c r="E198" i="15"/>
  <c r="E199" i="15"/>
  <c r="E200" i="15"/>
  <c r="E201" i="15"/>
  <c r="E202" i="15"/>
  <c r="E203" i="15"/>
  <c r="E204" i="15"/>
  <c r="E205" i="15"/>
  <c r="E190" i="15"/>
  <c r="E174" i="15"/>
  <c r="E175" i="15"/>
  <c r="E176" i="15"/>
  <c r="E177" i="15"/>
  <c r="E178" i="15"/>
  <c r="E179" i="15"/>
  <c r="E180" i="15"/>
  <c r="E181" i="15"/>
  <c r="E182" i="15"/>
  <c r="E183" i="15"/>
  <c r="E184" i="15"/>
  <c r="E185" i="15"/>
  <c r="E186" i="15"/>
  <c r="E187" i="15"/>
  <c r="E173" i="15"/>
  <c r="E156" i="15"/>
  <c r="E157" i="15"/>
  <c r="E158" i="15"/>
  <c r="E159" i="15"/>
  <c r="E160" i="15"/>
  <c r="E161" i="15"/>
  <c r="E162" i="15"/>
  <c r="E163" i="15"/>
  <c r="E164" i="15"/>
  <c r="E165" i="15"/>
  <c r="E166" i="15"/>
  <c r="E167" i="15"/>
  <c r="E168" i="15"/>
  <c r="E169" i="15"/>
  <c r="E170" i="15"/>
  <c r="E155" i="15"/>
  <c r="E139" i="15"/>
  <c r="E140" i="15"/>
  <c r="E141" i="15"/>
  <c r="E142" i="15"/>
  <c r="E143" i="15"/>
  <c r="E144" i="15"/>
  <c r="E145" i="15"/>
  <c r="E146" i="15"/>
  <c r="E147" i="15"/>
  <c r="E148" i="15"/>
  <c r="E149" i="15"/>
  <c r="E150" i="15"/>
  <c r="E151" i="15"/>
  <c r="E152" i="15"/>
  <c r="E138" i="15"/>
  <c r="E122" i="15"/>
  <c r="E123" i="15"/>
  <c r="E124" i="15"/>
  <c r="E125" i="15"/>
  <c r="E126" i="15"/>
  <c r="E127" i="15"/>
  <c r="E128" i="15"/>
  <c r="E129" i="15"/>
  <c r="E130" i="15"/>
  <c r="E131" i="15"/>
  <c r="E132" i="15"/>
  <c r="E133" i="15"/>
  <c r="E134" i="15"/>
  <c r="E135" i="15"/>
  <c r="E121" i="15"/>
  <c r="E105" i="15"/>
  <c r="E106" i="15"/>
  <c r="E107" i="15"/>
  <c r="E108" i="15"/>
  <c r="E109" i="15"/>
  <c r="E110" i="15"/>
  <c r="E111" i="15"/>
  <c r="E112" i="15"/>
  <c r="E113" i="15"/>
  <c r="E114" i="15"/>
  <c r="E115" i="15"/>
  <c r="E116" i="15"/>
  <c r="E117" i="15"/>
  <c r="E118" i="15"/>
  <c r="E104" i="15"/>
  <c r="E88" i="15"/>
  <c r="E89" i="15"/>
  <c r="E90" i="15"/>
  <c r="E91" i="15"/>
  <c r="E92" i="15"/>
  <c r="E93" i="15"/>
  <c r="E94" i="15"/>
  <c r="E95" i="15"/>
  <c r="E96" i="15"/>
  <c r="E97" i="15"/>
  <c r="E98" i="15"/>
  <c r="E101" i="15"/>
  <c r="E86" i="15"/>
  <c r="E69" i="15"/>
  <c r="E70" i="15"/>
  <c r="E71" i="15"/>
  <c r="E72" i="15"/>
  <c r="E73" i="15"/>
  <c r="E74" i="15"/>
  <c r="E75" i="15"/>
  <c r="E76" i="15"/>
  <c r="E77" i="15"/>
  <c r="E78" i="15"/>
  <c r="E79" i="15"/>
  <c r="E80" i="15"/>
  <c r="E81" i="15"/>
  <c r="E82" i="15"/>
  <c r="E83" i="15"/>
  <c r="E68" i="15"/>
  <c r="E51" i="15"/>
  <c r="E52" i="15"/>
  <c r="E53" i="15"/>
  <c r="E54" i="15"/>
  <c r="E55" i="15"/>
  <c r="E56" i="15"/>
  <c r="E57" i="15"/>
  <c r="E58" i="15"/>
  <c r="E59" i="15"/>
  <c r="E60" i="15"/>
  <c r="E61" i="15"/>
  <c r="E62" i="15"/>
  <c r="E63" i="15"/>
  <c r="E64" i="15"/>
  <c r="E65" i="15"/>
  <c r="E50" i="15"/>
  <c r="E33" i="15"/>
  <c r="E34" i="15"/>
  <c r="E35" i="15"/>
  <c r="E36" i="15"/>
  <c r="E37" i="15"/>
  <c r="E38" i="15"/>
  <c r="E39" i="15"/>
  <c r="E40" i="15"/>
  <c r="E41" i="15"/>
  <c r="E42" i="15"/>
  <c r="E43" i="15"/>
  <c r="E44" i="15"/>
  <c r="E45" i="15"/>
  <c r="E46" i="15"/>
  <c r="E47" i="15"/>
  <c r="E32" i="15"/>
  <c r="E14" i="15"/>
  <c r="E15" i="15"/>
  <c r="E16" i="15"/>
  <c r="E17" i="15"/>
  <c r="E18" i="15"/>
  <c r="E19" i="15"/>
  <c r="E20" i="15"/>
  <c r="E21" i="15"/>
  <c r="E22" i="15"/>
  <c r="E23" i="15"/>
  <c r="E24" i="15"/>
  <c r="E25" i="15"/>
  <c r="E26" i="15"/>
  <c r="E27" i="15"/>
  <c r="E28" i="15"/>
  <c r="E29" i="15"/>
  <c r="E13" i="15"/>
  <c r="H145" i="2" l="1"/>
  <c r="K145" i="2" s="1"/>
  <c r="H160" i="2"/>
  <c r="K160" i="2" s="1"/>
  <c r="H1210" i="15"/>
  <c r="K1210" i="15" s="1"/>
  <c r="H1247" i="15"/>
  <c r="K1247" i="15" s="1"/>
  <c r="H1209" i="15"/>
  <c r="H1246" i="15"/>
  <c r="K1246" i="15" s="1"/>
  <c r="H1212" i="15"/>
  <c r="K1212" i="15" s="1"/>
  <c r="H1245" i="15"/>
  <c r="K1245" i="15" s="1"/>
  <c r="H1058" i="15"/>
  <c r="K1058" i="15" s="1"/>
  <c r="H1138" i="15"/>
  <c r="K1138" i="15" s="1"/>
  <c r="H1211" i="15"/>
  <c r="K1211" i="15" s="1"/>
  <c r="H1244" i="15"/>
  <c r="K898" i="15"/>
  <c r="K894" i="15"/>
  <c r="K906" i="15"/>
  <c r="K902" i="15"/>
  <c r="K914" i="15"/>
  <c r="K910" i="15"/>
  <c r="K925" i="15"/>
  <c r="K928" i="15"/>
  <c r="K938" i="15"/>
  <c r="K934" i="15"/>
  <c r="K941" i="15"/>
  <c r="K944" i="15"/>
  <c r="K954" i="15"/>
  <c r="K950" i="15"/>
  <c r="K957" i="15"/>
  <c r="K960" i="15"/>
  <c r="K970" i="15"/>
  <c r="K966" i="15"/>
  <c r="K973" i="15"/>
  <c r="K976" i="15"/>
  <c r="K986" i="15"/>
  <c r="K982" i="15"/>
  <c r="K989" i="15"/>
  <c r="K994" i="15"/>
  <c r="K990" i="15"/>
  <c r="K1000" i="15"/>
  <c r="K1005" i="15"/>
  <c r="K1010" i="15"/>
  <c r="K1006" i="15"/>
  <c r="K1013" i="15"/>
  <c r="K1018" i="15"/>
  <c r="K1014" i="15"/>
  <c r="K1095" i="15"/>
  <c r="K1215" i="15"/>
  <c r="K1216" i="15"/>
  <c r="K1262" i="15"/>
  <c r="K1258" i="15"/>
  <c r="K1265" i="15"/>
  <c r="K1268" i="15"/>
  <c r="K1281" i="15"/>
  <c r="K1301" i="15"/>
  <c r="K1307" i="15"/>
  <c r="K1325" i="15"/>
  <c r="K1053" i="15"/>
  <c r="K1232" i="15"/>
  <c r="K1243" i="15"/>
  <c r="K919" i="15"/>
  <c r="K1082" i="15"/>
  <c r="K1078" i="15"/>
  <c r="K1090" i="15"/>
  <c r="K1100" i="15"/>
  <c r="K1096" i="15"/>
  <c r="K1108" i="15"/>
  <c r="K1129" i="15"/>
  <c r="K1125" i="15"/>
  <c r="K1168" i="15"/>
  <c r="K1164" i="15"/>
  <c r="K1160" i="15"/>
  <c r="K1182" i="15"/>
  <c r="K1178" i="15"/>
  <c r="K1174" i="15"/>
  <c r="K1196" i="15"/>
  <c r="K1192" i="15"/>
  <c r="K1188" i="15"/>
  <c r="K1278" i="15"/>
  <c r="K1274" i="15"/>
  <c r="K1283" i="15"/>
  <c r="K1296" i="15"/>
  <c r="K1320" i="15"/>
  <c r="K1332" i="15"/>
  <c r="K1219" i="15"/>
  <c r="K1261" i="15"/>
  <c r="K1267" i="15"/>
  <c r="K1286" i="15"/>
  <c r="K1291" i="15"/>
  <c r="K1318" i="15"/>
  <c r="K1324" i="15"/>
  <c r="K1330" i="15"/>
  <c r="K1208" i="15"/>
  <c r="K1231" i="15"/>
  <c r="K1028" i="15"/>
  <c r="K1046" i="15"/>
  <c r="K1038" i="15"/>
  <c r="K1066" i="15"/>
  <c r="K1116" i="15"/>
  <c r="K1154" i="15"/>
  <c r="K1150" i="15"/>
  <c r="K897" i="15"/>
  <c r="K905" i="15"/>
  <c r="K913" i="15"/>
  <c r="K927" i="15"/>
  <c r="K937" i="15"/>
  <c r="K943" i="15"/>
  <c r="K953" i="15"/>
  <c r="K959" i="15"/>
  <c r="K969" i="15"/>
  <c r="K975" i="15"/>
  <c r="K985" i="15"/>
  <c r="K993" i="15"/>
  <c r="K999" i="15"/>
  <c r="K1009" i="15"/>
  <c r="K1017" i="15"/>
  <c r="K1104" i="15"/>
  <c r="K1236" i="15"/>
  <c r="K1282" i="15"/>
  <c r="K1294" i="15"/>
  <c r="K1300" i="15"/>
  <c r="K1306" i="15"/>
  <c r="K1032" i="15"/>
  <c r="K1024" i="15"/>
  <c r="K1042" i="15"/>
  <c r="K1074" i="15"/>
  <c r="K1070" i="15"/>
  <c r="K1120" i="15"/>
  <c r="K1146" i="15"/>
  <c r="K1257" i="15"/>
  <c r="K1260" i="15"/>
  <c r="K1270" i="15"/>
  <c r="K1266" i="15"/>
  <c r="K1273" i="15"/>
  <c r="K1303" i="15"/>
  <c r="K1309" i="15"/>
  <c r="K1029" i="15"/>
  <c r="K1025" i="15"/>
  <c r="K1043" i="15"/>
  <c r="K1039" i="15"/>
  <c r="K1071" i="15"/>
  <c r="K1067" i="15"/>
  <c r="K1205" i="15"/>
  <c r="K918" i="15"/>
  <c r="K1081" i="15"/>
  <c r="K1089" i="15"/>
  <c r="K1099" i="15"/>
  <c r="K1107" i="15"/>
  <c r="K1128" i="15"/>
  <c r="K1124" i="15"/>
  <c r="K1348" i="15"/>
  <c r="K896" i="15"/>
  <c r="K904" i="15"/>
  <c r="K912" i="15"/>
  <c r="K922" i="15"/>
  <c r="K930" i="15"/>
  <c r="K926" i="15"/>
  <c r="K933" i="15"/>
  <c r="K936" i="15"/>
  <c r="K946" i="15"/>
  <c r="K942" i="15"/>
  <c r="K949" i="15"/>
  <c r="K952" i="15"/>
  <c r="K962" i="15"/>
  <c r="K958" i="15"/>
  <c r="K965" i="15"/>
  <c r="K968" i="15"/>
  <c r="K978" i="15"/>
  <c r="K974" i="15"/>
  <c r="K981" i="15"/>
  <c r="K984" i="15"/>
  <c r="K992" i="15"/>
  <c r="K997" i="15"/>
  <c r="K1002" i="15"/>
  <c r="K998" i="15"/>
  <c r="K1008" i="15"/>
  <c r="K1016" i="15"/>
  <c r="K1035" i="15"/>
  <c r="K1049" i="15"/>
  <c r="K1060" i="15"/>
  <c r="K1063" i="15"/>
  <c r="K1113" i="15"/>
  <c r="K1133" i="15"/>
  <c r="K1140" i="15"/>
  <c r="K1143" i="15"/>
  <c r="K1157" i="15"/>
  <c r="K1171" i="15"/>
  <c r="K1185" i="15"/>
  <c r="K1201" i="15"/>
  <c r="K1218" i="15"/>
  <c r="K1229" i="15"/>
  <c r="K1230" i="15"/>
  <c r="K1327" i="15"/>
  <c r="K1341" i="15"/>
  <c r="K158" i="2"/>
  <c r="K159" i="2"/>
  <c r="K142" i="2"/>
  <c r="K152" i="2"/>
  <c r="K143" i="2"/>
  <c r="K153" i="2"/>
  <c r="K149" i="2"/>
  <c r="K144" i="2"/>
  <c r="K150" i="2"/>
  <c r="K1027" i="15"/>
  <c r="K1041" i="15"/>
  <c r="K1069" i="15"/>
  <c r="K1119" i="15"/>
  <c r="K1115" i="15"/>
  <c r="K1153" i="15"/>
  <c r="K1149" i="15"/>
  <c r="K1145" i="15"/>
  <c r="K1167" i="15"/>
  <c r="K1163" i="15"/>
  <c r="K1181" i="15"/>
  <c r="K1177" i="15"/>
  <c r="K1173" i="15"/>
  <c r="K1195" i="15"/>
  <c r="K1191" i="15"/>
  <c r="K1187" i="15"/>
  <c r="K1204" i="15"/>
  <c r="K1226" i="15"/>
  <c r="K1238" i="15"/>
  <c r="K1254" i="15"/>
  <c r="K1277" i="15"/>
  <c r="K1319" i="15"/>
  <c r="K1331" i="15"/>
  <c r="K1351" i="15"/>
  <c r="K1223" i="15"/>
  <c r="K1239" i="15"/>
  <c r="K1251" i="15"/>
  <c r="K1313" i="15"/>
  <c r="K1023" i="15"/>
  <c r="K1045" i="15"/>
  <c r="K893" i="15"/>
  <c r="K901" i="15"/>
  <c r="K909" i="15"/>
  <c r="K921" i="15"/>
  <c r="K1030" i="15"/>
  <c r="K1026" i="15"/>
  <c r="K1022" i="15"/>
  <c r="K1044" i="15"/>
  <c r="K1040" i="15"/>
  <c r="K1036" i="15"/>
  <c r="K1072" i="15"/>
  <c r="K1068" i="15"/>
  <c r="K1064" i="15"/>
  <c r="K1077" i="15"/>
  <c r="K1080" i="15"/>
  <c r="K1092" i="15"/>
  <c r="K1088" i="15"/>
  <c r="K1098" i="15"/>
  <c r="K1110" i="15"/>
  <c r="K1106" i="15"/>
  <c r="K1118" i="15"/>
  <c r="K1114" i="15"/>
  <c r="K1123" i="15"/>
  <c r="K1127" i="15"/>
  <c r="K1152" i="15"/>
  <c r="K1148" i="15"/>
  <c r="K1144" i="15"/>
  <c r="K1166" i="15"/>
  <c r="K1162" i="15"/>
  <c r="K1158" i="15"/>
  <c r="K1180" i="15"/>
  <c r="K1176" i="15"/>
  <c r="K1172" i="15"/>
  <c r="K1194" i="15"/>
  <c r="K1190" i="15"/>
  <c r="K1186" i="15"/>
  <c r="K1203" i="15"/>
  <c r="K1225" i="15"/>
  <c r="K1237" i="15"/>
  <c r="K1253" i="15"/>
  <c r="K1276" i="15"/>
  <c r="K1315" i="15"/>
  <c r="K1338" i="15"/>
  <c r="K1343" i="15"/>
  <c r="K1347" i="15"/>
  <c r="K1353" i="15"/>
  <c r="K1031" i="15"/>
  <c r="K1037" i="15"/>
  <c r="K1073" i="15"/>
  <c r="K1065" i="15"/>
  <c r="K895" i="15"/>
  <c r="K903" i="15"/>
  <c r="K911" i="15"/>
  <c r="K920" i="15"/>
  <c r="K929" i="15"/>
  <c r="K935" i="15"/>
  <c r="K945" i="15"/>
  <c r="K951" i="15"/>
  <c r="K961" i="15"/>
  <c r="K967" i="15"/>
  <c r="K977" i="15"/>
  <c r="K983" i="15"/>
  <c r="K991" i="15"/>
  <c r="K1001" i="15"/>
  <c r="K1007" i="15"/>
  <c r="K1015" i="15"/>
  <c r="K1083" i="15"/>
  <c r="K1079" i="15"/>
  <c r="K1086" i="15"/>
  <c r="K1091" i="15"/>
  <c r="K1087" i="15"/>
  <c r="K1101" i="15"/>
  <c r="K1097" i="15"/>
  <c r="K1109" i="15"/>
  <c r="K1105" i="15"/>
  <c r="K1117" i="15"/>
  <c r="K1130" i="15"/>
  <c r="K1126" i="15"/>
  <c r="K1151" i="15"/>
  <c r="K1147" i="15"/>
  <c r="K1165" i="15"/>
  <c r="K1161" i="15"/>
  <c r="K1179" i="15"/>
  <c r="K1175" i="15"/>
  <c r="K1193" i="15"/>
  <c r="K1189" i="15"/>
  <c r="K1202" i="15"/>
  <c r="K1217" i="15"/>
  <c r="K1222" i="15"/>
  <c r="K1224" i="15"/>
  <c r="K1233" i="15"/>
  <c r="K1240" i="15"/>
  <c r="K1250" i="15"/>
  <c r="K1259" i="15"/>
  <c r="K1269" i="15"/>
  <c r="K1275" i="15"/>
  <c r="K1297" i="15"/>
  <c r="K1302" i="15"/>
  <c r="K1314" i="15"/>
  <c r="K1321" i="15"/>
  <c r="K1326" i="15"/>
  <c r="K1333" i="15"/>
  <c r="K1337" i="15"/>
  <c r="K1342" i="15"/>
  <c r="K1352" i="15"/>
  <c r="I1355" i="15"/>
  <c r="G1304" i="15"/>
  <c r="G923" i="15"/>
  <c r="J1292" i="15"/>
  <c r="J1288" i="15"/>
  <c r="G1354" i="15"/>
  <c r="H148" i="2"/>
  <c r="G154" i="2"/>
  <c r="J154" i="2"/>
  <c r="G146" i="2"/>
  <c r="H156" i="2"/>
  <c r="G161" i="2"/>
  <c r="J146" i="2"/>
  <c r="J161" i="2"/>
  <c r="G1102" i="15"/>
  <c r="K917" i="15"/>
  <c r="J1084" i="15"/>
  <c r="G1344" i="15"/>
  <c r="H899" i="15"/>
  <c r="G1003" i="15"/>
  <c r="G1047" i="15"/>
  <c r="J1075" i="15"/>
  <c r="G1093" i="15"/>
  <c r="G1183" i="15"/>
  <c r="G1271" i="15"/>
  <c r="G1334" i="15"/>
  <c r="J1344" i="15"/>
  <c r="G1084" i="15"/>
  <c r="G1141" i="15"/>
  <c r="J1234" i="15"/>
  <c r="J1255" i="15"/>
  <c r="G1263" i="15"/>
  <c r="G1328" i="15"/>
  <c r="J1019" i="15"/>
  <c r="G1111" i="15"/>
  <c r="J1213" i="15"/>
  <c r="J1248" i="15"/>
  <c r="G1322" i="15"/>
  <c r="H907" i="15"/>
  <c r="H915" i="15"/>
  <c r="G1288" i="15"/>
  <c r="G1075" i="15"/>
  <c r="G1241" i="15"/>
  <c r="G1248" i="15"/>
  <c r="G1279" i="15"/>
  <c r="G1316" i="15"/>
  <c r="J987" i="15"/>
  <c r="K1290" i="15"/>
  <c r="G1292" i="15"/>
  <c r="J915" i="15"/>
  <c r="G963" i="15"/>
  <c r="G1019" i="15"/>
  <c r="J1102" i="15"/>
  <c r="G1121" i="15"/>
  <c r="G1155" i="15"/>
  <c r="J1183" i="15"/>
  <c r="J1197" i="15"/>
  <c r="G1206" i="15"/>
  <c r="G1213" i="15"/>
  <c r="G1234" i="15"/>
  <c r="G1298" i="15"/>
  <c r="G1349" i="15"/>
  <c r="G1339" i="15"/>
  <c r="J1334" i="15"/>
  <c r="H1011" i="15"/>
  <c r="J907" i="15"/>
  <c r="J923" i="15"/>
  <c r="G979" i="15"/>
  <c r="G1011" i="15"/>
  <c r="G1169" i="15"/>
  <c r="H1159" i="15"/>
  <c r="K1159" i="15" s="1"/>
  <c r="H1284" i="15"/>
  <c r="G899" i="15"/>
  <c r="G907" i="15"/>
  <c r="H955" i="15"/>
  <c r="J1011" i="15"/>
  <c r="G1033" i="15"/>
  <c r="J1169" i="15"/>
  <c r="G1255" i="15"/>
  <c r="G915" i="15"/>
  <c r="G987" i="15"/>
  <c r="H1131" i="15"/>
  <c r="J899" i="15"/>
  <c r="G939" i="15"/>
  <c r="H971" i="15"/>
  <c r="H979" i="15"/>
  <c r="G1220" i="15"/>
  <c r="G1310" i="15"/>
  <c r="K1308" i="15"/>
  <c r="G1131" i="15"/>
  <c r="H1197" i="15"/>
  <c r="G1284" i="15"/>
  <c r="H1155" i="15"/>
  <c r="G1197" i="15"/>
  <c r="H1322" i="15"/>
  <c r="J1354" i="15"/>
  <c r="H1354" i="15"/>
  <c r="J1349" i="15"/>
  <c r="H1344" i="15"/>
  <c r="J1339" i="15"/>
  <c r="H1334" i="15"/>
  <c r="H1328" i="15"/>
  <c r="J1328" i="15"/>
  <c r="J1322" i="15"/>
  <c r="J1316" i="15"/>
  <c r="J1310" i="15"/>
  <c r="H1304" i="15"/>
  <c r="J1304" i="15"/>
  <c r="J1298" i="15"/>
  <c r="J1284" i="15"/>
  <c r="H1279" i="15"/>
  <c r="J1279" i="15"/>
  <c r="J1271" i="15"/>
  <c r="H1271" i="15"/>
  <c r="J1263" i="15"/>
  <c r="H1263" i="15"/>
  <c r="H1241" i="15"/>
  <c r="J1241" i="15"/>
  <c r="H1234" i="15"/>
  <c r="H1227" i="15"/>
  <c r="J1227" i="15"/>
  <c r="G1227" i="15"/>
  <c r="J1220" i="15"/>
  <c r="H1220" i="15"/>
  <c r="H1206" i="15"/>
  <c r="J1206" i="15"/>
  <c r="H1183" i="15"/>
  <c r="J1155" i="15"/>
  <c r="J1141" i="15"/>
  <c r="J1131" i="15"/>
  <c r="J1121" i="15"/>
  <c r="H1121" i="15"/>
  <c r="H1111" i="15"/>
  <c r="J1111" i="15"/>
  <c r="H1102" i="15"/>
  <c r="J1093" i="15"/>
  <c r="H1093" i="15"/>
  <c r="H1084" i="15"/>
  <c r="H1075" i="15"/>
  <c r="J1061" i="15"/>
  <c r="G1061" i="15"/>
  <c r="J1047" i="15"/>
  <c r="H1047" i="15"/>
  <c r="J1033" i="15"/>
  <c r="H1021" i="15"/>
  <c r="H1019" i="15"/>
  <c r="J1003" i="15"/>
  <c r="H1003" i="15"/>
  <c r="H995" i="15"/>
  <c r="J995" i="15"/>
  <c r="G995" i="15"/>
  <c r="H987" i="15"/>
  <c r="J979" i="15"/>
  <c r="G971" i="15"/>
  <c r="J971" i="15"/>
  <c r="H963" i="15"/>
  <c r="J963" i="15"/>
  <c r="J955" i="15"/>
  <c r="G955" i="15"/>
  <c r="J947" i="15"/>
  <c r="H947" i="15"/>
  <c r="G947" i="15"/>
  <c r="J939" i="15"/>
  <c r="H939" i="15"/>
  <c r="H931" i="15"/>
  <c r="G931" i="15"/>
  <c r="J931" i="15"/>
  <c r="E662" i="4"/>
  <c r="E663" i="4"/>
  <c r="E661" i="4"/>
  <c r="E657" i="4"/>
  <c r="E658" i="4"/>
  <c r="E656" i="4"/>
  <c r="E652" i="4"/>
  <c r="E653" i="4"/>
  <c r="E651" i="4"/>
  <c r="E647" i="4"/>
  <c r="E648" i="4"/>
  <c r="E646" i="4"/>
  <c r="E642" i="4"/>
  <c r="E643" i="4"/>
  <c r="E641" i="4"/>
  <c r="E637" i="4"/>
  <c r="E638" i="4"/>
  <c r="E636" i="4"/>
  <c r="E626" i="4"/>
  <c r="E627" i="4"/>
  <c r="E628" i="4"/>
  <c r="E629" i="4"/>
  <c r="E630" i="4"/>
  <c r="E631" i="4"/>
  <c r="E625" i="4"/>
  <c r="E617" i="4"/>
  <c r="E618" i="4"/>
  <c r="E619" i="4"/>
  <c r="E620" i="4"/>
  <c r="E621" i="4"/>
  <c r="E622" i="4"/>
  <c r="E616" i="4"/>
  <c r="E608" i="4"/>
  <c r="E609" i="4"/>
  <c r="E610" i="4"/>
  <c r="E611" i="4"/>
  <c r="E612" i="4"/>
  <c r="E613" i="4"/>
  <c r="E607" i="4"/>
  <c r="E599" i="4"/>
  <c r="E600" i="4"/>
  <c r="E601" i="4"/>
  <c r="E602" i="4"/>
  <c r="E603" i="4"/>
  <c r="E604" i="4"/>
  <c r="E598" i="4"/>
  <c r="E590" i="4"/>
  <c r="E591" i="4"/>
  <c r="E592" i="4"/>
  <c r="E593" i="4"/>
  <c r="E594" i="4"/>
  <c r="E595" i="4"/>
  <c r="E589" i="4"/>
  <c r="E581" i="4"/>
  <c r="E582" i="4"/>
  <c r="E583" i="4"/>
  <c r="E584" i="4"/>
  <c r="E585" i="4"/>
  <c r="E586" i="4"/>
  <c r="E580" i="4"/>
  <c r="E572" i="4"/>
  <c r="E573" i="4"/>
  <c r="E574" i="4"/>
  <c r="E575" i="4"/>
  <c r="E576" i="4"/>
  <c r="E577" i="4"/>
  <c r="E571" i="4"/>
  <c r="E563" i="4"/>
  <c r="E564" i="4"/>
  <c r="E565" i="4"/>
  <c r="E566" i="4"/>
  <c r="E567" i="4"/>
  <c r="E568" i="4"/>
  <c r="E562" i="4"/>
  <c r="E550" i="4"/>
  <c r="E551" i="4"/>
  <c r="E552" i="4"/>
  <c r="E553" i="4"/>
  <c r="E554" i="4"/>
  <c r="E555" i="4"/>
  <c r="E556" i="4"/>
  <c r="E557" i="4"/>
  <c r="E558" i="4"/>
  <c r="E559" i="4"/>
  <c r="E549" i="4"/>
  <c r="E537" i="4"/>
  <c r="E538" i="4"/>
  <c r="E539" i="4"/>
  <c r="E540" i="4"/>
  <c r="E541" i="4"/>
  <c r="E542" i="4"/>
  <c r="E543" i="4"/>
  <c r="E544" i="4"/>
  <c r="E545" i="4"/>
  <c r="E546" i="4"/>
  <c r="E536" i="4"/>
  <c r="E524" i="4"/>
  <c r="E525" i="4"/>
  <c r="E526" i="4"/>
  <c r="E527" i="4"/>
  <c r="E528" i="4"/>
  <c r="E529" i="4"/>
  <c r="E530" i="4"/>
  <c r="E531" i="4"/>
  <c r="E532" i="4"/>
  <c r="E533" i="4"/>
  <c r="E523" i="4"/>
  <c r="E509" i="4"/>
  <c r="E510" i="4"/>
  <c r="E511" i="4"/>
  <c r="E512" i="4"/>
  <c r="E513" i="4"/>
  <c r="E514" i="4"/>
  <c r="E515" i="4"/>
  <c r="E516" i="4"/>
  <c r="E517" i="4"/>
  <c r="E518" i="4"/>
  <c r="E519" i="4"/>
  <c r="E520" i="4"/>
  <c r="E508" i="4"/>
  <c r="E500" i="4"/>
  <c r="E501" i="4"/>
  <c r="E502" i="4"/>
  <c r="E503" i="4"/>
  <c r="E504" i="4"/>
  <c r="E505" i="4"/>
  <c r="E499" i="4"/>
  <c r="E491" i="4"/>
  <c r="E492" i="4"/>
  <c r="E493" i="4"/>
  <c r="E494" i="4"/>
  <c r="E495" i="4"/>
  <c r="E496" i="4"/>
  <c r="E490" i="4"/>
  <c r="E482" i="4"/>
  <c r="E483" i="4"/>
  <c r="E484" i="4"/>
  <c r="E485" i="4"/>
  <c r="E486" i="4"/>
  <c r="E487" i="4"/>
  <c r="E481" i="4"/>
  <c r="E473" i="4"/>
  <c r="E474" i="4"/>
  <c r="E475" i="4"/>
  <c r="E476" i="4"/>
  <c r="E477" i="4"/>
  <c r="E478" i="4"/>
  <c r="E472" i="4"/>
  <c r="E461" i="4"/>
  <c r="E462" i="4"/>
  <c r="E463" i="4"/>
  <c r="E464" i="4"/>
  <c r="E465" i="4"/>
  <c r="E466" i="4"/>
  <c r="E467" i="4"/>
  <c r="E468" i="4"/>
  <c r="E469" i="4"/>
  <c r="E460" i="4"/>
  <c r="E449" i="4"/>
  <c r="E450" i="4"/>
  <c r="E451" i="4"/>
  <c r="E452" i="4"/>
  <c r="E453" i="4"/>
  <c r="E454" i="4"/>
  <c r="E455" i="4"/>
  <c r="E456" i="4"/>
  <c r="E457" i="4"/>
  <c r="E448" i="4"/>
  <c r="E437" i="4"/>
  <c r="E438" i="4"/>
  <c r="E439" i="4"/>
  <c r="E440" i="4"/>
  <c r="E441" i="4"/>
  <c r="E442" i="4"/>
  <c r="E443" i="4"/>
  <c r="E444" i="4"/>
  <c r="E445" i="4"/>
  <c r="E436" i="4"/>
  <c r="E424" i="4"/>
  <c r="E425" i="4"/>
  <c r="E426" i="4"/>
  <c r="E427" i="4"/>
  <c r="E428" i="4"/>
  <c r="E429" i="4"/>
  <c r="E430" i="4"/>
  <c r="E431" i="4"/>
  <c r="E432" i="4"/>
  <c r="E433" i="4"/>
  <c r="E423" i="4"/>
  <c r="E411" i="4"/>
  <c r="E412" i="4"/>
  <c r="E413" i="4"/>
  <c r="E414" i="4"/>
  <c r="E415" i="4"/>
  <c r="E416" i="4"/>
  <c r="E417" i="4"/>
  <c r="E418" i="4"/>
  <c r="E410" i="4"/>
  <c r="E399" i="4"/>
  <c r="E400" i="4"/>
  <c r="E401" i="4"/>
  <c r="E402" i="4"/>
  <c r="E403" i="4"/>
  <c r="E404" i="4"/>
  <c r="E405" i="4"/>
  <c r="E406" i="4"/>
  <c r="E407" i="4"/>
  <c r="E398" i="4"/>
  <c r="E389" i="4"/>
  <c r="E390" i="4"/>
  <c r="E391" i="4"/>
  <c r="E392" i="4"/>
  <c r="E393" i="4"/>
  <c r="E394" i="4"/>
  <c r="E395" i="4"/>
  <c r="E388" i="4"/>
  <c r="E377" i="4"/>
  <c r="E378" i="4"/>
  <c r="E379" i="4"/>
  <c r="E380" i="4"/>
  <c r="E381" i="4"/>
  <c r="E382" i="4"/>
  <c r="E383" i="4"/>
  <c r="E384" i="4"/>
  <c r="E385" i="4"/>
  <c r="E376" i="4"/>
  <c r="E366" i="4"/>
  <c r="E367" i="4"/>
  <c r="E368" i="4"/>
  <c r="E369" i="4"/>
  <c r="E370" i="4"/>
  <c r="E371" i="4"/>
  <c r="E372" i="4"/>
  <c r="E373" i="4"/>
  <c r="E365" i="4"/>
  <c r="E355" i="4"/>
  <c r="E356" i="4"/>
  <c r="E357" i="4"/>
  <c r="E358" i="4"/>
  <c r="E359" i="4"/>
  <c r="E360" i="4"/>
  <c r="E361" i="4"/>
  <c r="E362" i="4"/>
  <c r="E354" i="4"/>
  <c r="E344" i="4"/>
  <c r="E345" i="4"/>
  <c r="E346" i="4"/>
  <c r="E347" i="4"/>
  <c r="E348" i="4"/>
  <c r="E349" i="4"/>
  <c r="E350" i="4"/>
  <c r="E351" i="4"/>
  <c r="E343" i="4"/>
  <c r="E333" i="4"/>
  <c r="E334" i="4"/>
  <c r="E335" i="4"/>
  <c r="E336" i="4"/>
  <c r="E337" i="4"/>
  <c r="E338" i="4"/>
  <c r="E339" i="4"/>
  <c r="E340" i="4"/>
  <c r="E332" i="4"/>
  <c r="E321" i="4"/>
  <c r="E322" i="4"/>
  <c r="E323" i="4"/>
  <c r="E324" i="4"/>
  <c r="E325" i="4"/>
  <c r="E326" i="4"/>
  <c r="E327" i="4"/>
  <c r="E328" i="4"/>
  <c r="E329" i="4"/>
  <c r="E320" i="4"/>
  <c r="E309" i="4"/>
  <c r="E310" i="4"/>
  <c r="E311" i="4"/>
  <c r="E312" i="4"/>
  <c r="E313" i="4"/>
  <c r="E314" i="4"/>
  <c r="E315" i="4"/>
  <c r="E316" i="4"/>
  <c r="E317" i="4"/>
  <c r="E308" i="4"/>
  <c r="E299" i="4"/>
  <c r="E300" i="4"/>
  <c r="E301" i="4"/>
  <c r="E302" i="4"/>
  <c r="E303" i="4"/>
  <c r="E304" i="4"/>
  <c r="E305" i="4"/>
  <c r="E298" i="4"/>
  <c r="E289" i="4"/>
  <c r="E290" i="4"/>
  <c r="E291" i="4"/>
  <c r="E292" i="4"/>
  <c r="E293" i="4"/>
  <c r="E294" i="4"/>
  <c r="E295" i="4"/>
  <c r="E288" i="4"/>
  <c r="E277" i="4"/>
  <c r="E278" i="4"/>
  <c r="E279" i="4"/>
  <c r="E280" i="4"/>
  <c r="E281" i="4"/>
  <c r="E282" i="4"/>
  <c r="E283" i="4"/>
  <c r="E284" i="4"/>
  <c r="E285" i="4"/>
  <c r="E276" i="4"/>
  <c r="E267" i="4"/>
  <c r="E268" i="4"/>
  <c r="E269" i="4"/>
  <c r="E270" i="4"/>
  <c r="E271" i="4"/>
  <c r="E272" i="4"/>
  <c r="E273" i="4"/>
  <c r="E266" i="4"/>
  <c r="E260" i="4"/>
  <c r="E261" i="4"/>
  <c r="E262" i="4"/>
  <c r="E263" i="4"/>
  <c r="E248" i="4"/>
  <c r="E249" i="4"/>
  <c r="E250" i="4"/>
  <c r="E251" i="4"/>
  <c r="E252" i="4"/>
  <c r="E253" i="4"/>
  <c r="E237" i="4"/>
  <c r="E238" i="4"/>
  <c r="E239" i="4"/>
  <c r="E240" i="4"/>
  <c r="E241" i="4"/>
  <c r="E242" i="4"/>
  <c r="E243" i="4"/>
  <c r="E236" i="4"/>
  <c r="E226" i="4"/>
  <c r="E227" i="4"/>
  <c r="E228" i="4"/>
  <c r="E229" i="4"/>
  <c r="E230" i="4"/>
  <c r="E231" i="4"/>
  <c r="E232" i="4"/>
  <c r="E233" i="4"/>
  <c r="E225" i="4"/>
  <c r="E215" i="4"/>
  <c r="E217" i="4"/>
  <c r="E218" i="4"/>
  <c r="E219" i="4"/>
  <c r="E220" i="4"/>
  <c r="E221" i="4"/>
  <c r="E222" i="4"/>
  <c r="E214" i="4"/>
  <c r="E204" i="4"/>
  <c r="E205" i="4"/>
  <c r="E206" i="4"/>
  <c r="E207" i="4"/>
  <c r="E208" i="4"/>
  <c r="E209" i="4"/>
  <c r="E210" i="4"/>
  <c r="E211" i="4"/>
  <c r="E203" i="4"/>
  <c r="E189" i="4"/>
  <c r="E190" i="4"/>
  <c r="E191" i="4"/>
  <c r="E192" i="4"/>
  <c r="E193" i="4"/>
  <c r="E194" i="4"/>
  <c r="E195" i="4"/>
  <c r="E196" i="4"/>
  <c r="E197" i="4"/>
  <c r="E198" i="4"/>
  <c r="E199" i="4"/>
  <c r="E200" i="4"/>
  <c r="E188" i="4"/>
  <c r="E174" i="4"/>
  <c r="E175" i="4"/>
  <c r="E176" i="4"/>
  <c r="E177" i="4"/>
  <c r="E178" i="4"/>
  <c r="E179" i="4"/>
  <c r="E180" i="4"/>
  <c r="E181" i="4"/>
  <c r="E182" i="4"/>
  <c r="E183" i="4"/>
  <c r="E184" i="4"/>
  <c r="E185" i="4"/>
  <c r="E173" i="4"/>
  <c r="E160" i="4"/>
  <c r="E161" i="4"/>
  <c r="E162" i="4"/>
  <c r="E163" i="4"/>
  <c r="E164" i="4"/>
  <c r="E165" i="4"/>
  <c r="E166" i="4"/>
  <c r="E167" i="4"/>
  <c r="E168" i="4"/>
  <c r="E169" i="4"/>
  <c r="E170" i="4"/>
  <c r="E159" i="4"/>
  <c r="E145" i="4"/>
  <c r="E146" i="4"/>
  <c r="E147" i="4"/>
  <c r="E148" i="4"/>
  <c r="E149" i="4"/>
  <c r="E150" i="4"/>
  <c r="E151" i="4"/>
  <c r="E152" i="4"/>
  <c r="E153" i="4"/>
  <c r="E154" i="4"/>
  <c r="E155" i="4"/>
  <c r="E156" i="4"/>
  <c r="E144" i="4"/>
  <c r="E141" i="4"/>
  <c r="E132" i="4"/>
  <c r="E133" i="4"/>
  <c r="E134" i="4"/>
  <c r="E135" i="4"/>
  <c r="E136" i="4"/>
  <c r="E137" i="4"/>
  <c r="E138" i="4"/>
  <c r="E131" i="4"/>
  <c r="E122" i="4"/>
  <c r="E123" i="4"/>
  <c r="E124" i="4"/>
  <c r="E125" i="4"/>
  <c r="E126" i="4"/>
  <c r="E127" i="4"/>
  <c r="E128" i="4"/>
  <c r="E121" i="4"/>
  <c r="E118" i="4"/>
  <c r="E109" i="4"/>
  <c r="E110" i="4"/>
  <c r="E111" i="4"/>
  <c r="E112" i="4"/>
  <c r="E113" i="4"/>
  <c r="E114" i="4"/>
  <c r="E115" i="4"/>
  <c r="E108" i="4"/>
  <c r="E105" i="4"/>
  <c r="E94" i="4"/>
  <c r="E95" i="4"/>
  <c r="E96" i="4"/>
  <c r="E97" i="4"/>
  <c r="E98" i="4"/>
  <c r="E99" i="4"/>
  <c r="E100" i="4"/>
  <c r="E101" i="4"/>
  <c r="E102" i="4"/>
  <c r="E93" i="4"/>
  <c r="E82" i="4"/>
  <c r="E83" i="4"/>
  <c r="E84" i="4"/>
  <c r="E85" i="4"/>
  <c r="E86" i="4"/>
  <c r="E87" i="4"/>
  <c r="E88" i="4"/>
  <c r="E89" i="4"/>
  <c r="E90" i="4"/>
  <c r="E81" i="4"/>
  <c r="E70" i="4"/>
  <c r="E71" i="4"/>
  <c r="E72" i="4"/>
  <c r="E73" i="4"/>
  <c r="E74" i="4"/>
  <c r="E75" i="4"/>
  <c r="E76" i="4"/>
  <c r="E77" i="4"/>
  <c r="E78" i="4"/>
  <c r="E69" i="4"/>
  <c r="E56" i="4"/>
  <c r="E57" i="4"/>
  <c r="E58" i="4"/>
  <c r="E59" i="4"/>
  <c r="E60" i="4"/>
  <c r="E61" i="4"/>
  <c r="E62" i="4"/>
  <c r="E63" i="4"/>
  <c r="E64" i="4"/>
  <c r="E65" i="4"/>
  <c r="E66" i="4"/>
  <c r="E55" i="4"/>
  <c r="E52" i="4"/>
  <c r="E51" i="4"/>
  <c r="E50" i="4"/>
  <c r="E49" i="4"/>
  <c r="E48" i="4"/>
  <c r="E47" i="4"/>
  <c r="E46" i="4"/>
  <c r="E45" i="4"/>
  <c r="E44" i="4"/>
  <c r="E43" i="4"/>
  <c r="E42" i="4"/>
  <c r="E36" i="4"/>
  <c r="E29" i="4"/>
  <c r="E41" i="4"/>
  <c r="E28" i="4"/>
  <c r="E30" i="4"/>
  <c r="E31" i="4"/>
  <c r="E32" i="4"/>
  <c r="E33" i="4"/>
  <c r="E34" i="4"/>
  <c r="E35" i="4"/>
  <c r="E37" i="4"/>
  <c r="E38" i="4"/>
  <c r="E27" i="4"/>
  <c r="E14" i="4"/>
  <c r="E15" i="4"/>
  <c r="E16" i="4"/>
  <c r="E17" i="4"/>
  <c r="E18" i="4"/>
  <c r="E19" i="4"/>
  <c r="E20" i="4"/>
  <c r="E21" i="4"/>
  <c r="E22" i="4"/>
  <c r="E23" i="4"/>
  <c r="E24" i="4"/>
  <c r="E13" i="4"/>
  <c r="I664" i="4"/>
  <c r="F664" i="4"/>
  <c r="J662" i="4"/>
  <c r="J663" i="4"/>
  <c r="G662" i="4"/>
  <c r="H662" i="4" s="1"/>
  <c r="G663" i="4"/>
  <c r="H663" i="4" s="1"/>
  <c r="J661" i="4"/>
  <c r="G661" i="4"/>
  <c r="H661" i="4" s="1"/>
  <c r="I659" i="4"/>
  <c r="F659" i="4"/>
  <c r="J657" i="4"/>
  <c r="J658" i="4"/>
  <c r="J656" i="4"/>
  <c r="G657" i="4"/>
  <c r="H657" i="4" s="1"/>
  <c r="G658" i="4"/>
  <c r="H658" i="4" s="1"/>
  <c r="G656" i="4"/>
  <c r="H656" i="4" s="1"/>
  <c r="I654" i="4"/>
  <c r="G652" i="4"/>
  <c r="H652" i="4" s="1"/>
  <c r="G653" i="4"/>
  <c r="H653" i="4" s="1"/>
  <c r="G651" i="4"/>
  <c r="H651" i="4" s="1"/>
  <c r="F654" i="4"/>
  <c r="J652" i="4"/>
  <c r="J653" i="4"/>
  <c r="J651" i="4"/>
  <c r="J647" i="4"/>
  <c r="J648" i="4"/>
  <c r="J646" i="4"/>
  <c r="J642" i="4"/>
  <c r="J643" i="4"/>
  <c r="J641" i="4"/>
  <c r="J637" i="4"/>
  <c r="J638" i="4"/>
  <c r="J636" i="4"/>
  <c r="I649" i="4"/>
  <c r="F649" i="4"/>
  <c r="G647" i="4"/>
  <c r="H647" i="4" s="1"/>
  <c r="G648" i="4"/>
  <c r="H648" i="4" s="1"/>
  <c r="G646" i="4"/>
  <c r="H646" i="4" s="1"/>
  <c r="I644" i="4"/>
  <c r="F644" i="4"/>
  <c r="G642" i="4"/>
  <c r="H642" i="4" s="1"/>
  <c r="G643" i="4"/>
  <c r="H643" i="4" s="1"/>
  <c r="G641" i="4"/>
  <c r="H641" i="4" s="1"/>
  <c r="I639" i="4"/>
  <c r="F639" i="4"/>
  <c r="G637" i="4"/>
  <c r="H637" i="4" s="1"/>
  <c r="G638" i="4"/>
  <c r="H638" i="4" s="1"/>
  <c r="G636" i="4"/>
  <c r="H636" i="4" s="1"/>
  <c r="I632" i="4"/>
  <c r="F632" i="4"/>
  <c r="J626" i="4"/>
  <c r="J627" i="4"/>
  <c r="J628" i="4"/>
  <c r="J629" i="4"/>
  <c r="J630" i="4"/>
  <c r="J631" i="4"/>
  <c r="G626" i="4"/>
  <c r="H626" i="4" s="1"/>
  <c r="G627" i="4"/>
  <c r="H627" i="4" s="1"/>
  <c r="G628" i="4"/>
  <c r="H628" i="4" s="1"/>
  <c r="G629" i="4"/>
  <c r="H629" i="4" s="1"/>
  <c r="G630" i="4"/>
  <c r="H630" i="4" s="1"/>
  <c r="G631" i="4"/>
  <c r="H631" i="4" s="1"/>
  <c r="J625" i="4"/>
  <c r="G625" i="4"/>
  <c r="H625" i="4" s="1"/>
  <c r="I623" i="4"/>
  <c r="F623" i="4"/>
  <c r="J617" i="4"/>
  <c r="J618" i="4"/>
  <c r="J619" i="4"/>
  <c r="J620" i="4"/>
  <c r="J621" i="4"/>
  <c r="J622" i="4"/>
  <c r="G617" i="4"/>
  <c r="H617" i="4" s="1"/>
  <c r="G618" i="4"/>
  <c r="H618" i="4" s="1"/>
  <c r="G619" i="4"/>
  <c r="H619" i="4" s="1"/>
  <c r="G620" i="4"/>
  <c r="H620" i="4" s="1"/>
  <c r="G621" i="4"/>
  <c r="H621" i="4" s="1"/>
  <c r="G622" i="4"/>
  <c r="H622" i="4" s="1"/>
  <c r="J616" i="4"/>
  <c r="G616" i="4"/>
  <c r="H616" i="4" s="1"/>
  <c r="I614" i="4"/>
  <c r="F614" i="4"/>
  <c r="J608" i="4"/>
  <c r="J609" i="4"/>
  <c r="J610" i="4"/>
  <c r="J611" i="4"/>
  <c r="J612" i="4"/>
  <c r="J613" i="4"/>
  <c r="G608" i="4"/>
  <c r="G609" i="4"/>
  <c r="H609" i="4" s="1"/>
  <c r="G610" i="4"/>
  <c r="H610" i="4" s="1"/>
  <c r="G611" i="4"/>
  <c r="H611" i="4" s="1"/>
  <c r="G612" i="4"/>
  <c r="H612" i="4" s="1"/>
  <c r="G613" i="4"/>
  <c r="H613" i="4" s="1"/>
  <c r="J607" i="4"/>
  <c r="G607" i="4"/>
  <c r="H607" i="4" s="1"/>
  <c r="I605" i="4"/>
  <c r="F605" i="4"/>
  <c r="J599" i="4"/>
  <c r="J600" i="4"/>
  <c r="J601" i="4"/>
  <c r="J602" i="4"/>
  <c r="J603" i="4"/>
  <c r="J604" i="4"/>
  <c r="G599" i="4"/>
  <c r="H599" i="4" s="1"/>
  <c r="G600" i="4"/>
  <c r="H600" i="4" s="1"/>
  <c r="G601" i="4"/>
  <c r="H601" i="4" s="1"/>
  <c r="G602" i="4"/>
  <c r="H602" i="4" s="1"/>
  <c r="G603" i="4"/>
  <c r="H603" i="4" s="1"/>
  <c r="G604" i="4"/>
  <c r="H604" i="4" s="1"/>
  <c r="J598" i="4"/>
  <c r="G598" i="4"/>
  <c r="H598" i="4" s="1"/>
  <c r="I596" i="4"/>
  <c r="F596" i="4"/>
  <c r="J590" i="4"/>
  <c r="J591" i="4"/>
  <c r="J592" i="4"/>
  <c r="J593" i="4"/>
  <c r="J594" i="4"/>
  <c r="J595" i="4"/>
  <c r="G590" i="4"/>
  <c r="H590" i="4" s="1"/>
  <c r="G591" i="4"/>
  <c r="H591" i="4" s="1"/>
  <c r="G592" i="4"/>
  <c r="H592" i="4" s="1"/>
  <c r="G593" i="4"/>
  <c r="H593" i="4" s="1"/>
  <c r="G594" i="4"/>
  <c r="H594" i="4" s="1"/>
  <c r="G595" i="4"/>
  <c r="H595" i="4" s="1"/>
  <c r="J589" i="4"/>
  <c r="G589" i="4"/>
  <c r="H589" i="4" s="1"/>
  <c r="I587" i="4"/>
  <c r="F587" i="4"/>
  <c r="J581" i="4"/>
  <c r="J582" i="4"/>
  <c r="J583" i="4"/>
  <c r="J584" i="4"/>
  <c r="J585" i="4"/>
  <c r="J586" i="4"/>
  <c r="G581" i="4"/>
  <c r="G582" i="4"/>
  <c r="H582" i="4" s="1"/>
  <c r="G583" i="4"/>
  <c r="H583" i="4" s="1"/>
  <c r="G584" i="4"/>
  <c r="H584" i="4" s="1"/>
  <c r="G585" i="4"/>
  <c r="H585" i="4" s="1"/>
  <c r="G586" i="4"/>
  <c r="H586" i="4" s="1"/>
  <c r="J580" i="4"/>
  <c r="G580" i="4"/>
  <c r="I578" i="4"/>
  <c r="F578" i="4"/>
  <c r="J572" i="4"/>
  <c r="J573" i="4"/>
  <c r="J574" i="4"/>
  <c r="J575" i="4"/>
  <c r="J576" i="4"/>
  <c r="J577" i="4"/>
  <c r="G572" i="4"/>
  <c r="H572" i="4" s="1"/>
  <c r="G573" i="4"/>
  <c r="H573" i="4" s="1"/>
  <c r="G574" i="4"/>
  <c r="H574" i="4" s="1"/>
  <c r="G575" i="4"/>
  <c r="H575" i="4" s="1"/>
  <c r="G576" i="4"/>
  <c r="H576" i="4" s="1"/>
  <c r="G577" i="4"/>
  <c r="H577" i="4" s="1"/>
  <c r="J571" i="4"/>
  <c r="G571" i="4"/>
  <c r="H571" i="4" s="1"/>
  <c r="I569" i="4"/>
  <c r="F569" i="4"/>
  <c r="J563" i="4"/>
  <c r="J564" i="4"/>
  <c r="J565" i="4"/>
  <c r="J566" i="4"/>
  <c r="J567" i="4"/>
  <c r="J568" i="4"/>
  <c r="G563" i="4"/>
  <c r="H563" i="4" s="1"/>
  <c r="G564" i="4"/>
  <c r="H564" i="4" s="1"/>
  <c r="G565" i="4"/>
  <c r="H565" i="4" s="1"/>
  <c r="G566" i="4"/>
  <c r="H566" i="4" s="1"/>
  <c r="G567" i="4"/>
  <c r="H567" i="4" s="1"/>
  <c r="G568" i="4"/>
  <c r="H568" i="4" s="1"/>
  <c r="J562" i="4"/>
  <c r="G562" i="4"/>
  <c r="H562" i="4" s="1"/>
  <c r="I560" i="4"/>
  <c r="F560" i="4"/>
  <c r="J550" i="4"/>
  <c r="J551" i="4"/>
  <c r="J552" i="4"/>
  <c r="J553" i="4"/>
  <c r="J554" i="4"/>
  <c r="J555" i="4"/>
  <c r="J556" i="4"/>
  <c r="J557" i="4"/>
  <c r="J558" i="4"/>
  <c r="J559" i="4"/>
  <c r="G550" i="4"/>
  <c r="H550" i="4" s="1"/>
  <c r="G551" i="4"/>
  <c r="H551" i="4" s="1"/>
  <c r="G552" i="4"/>
  <c r="H552" i="4" s="1"/>
  <c r="G553" i="4"/>
  <c r="H553" i="4" s="1"/>
  <c r="G554" i="4"/>
  <c r="H554" i="4" s="1"/>
  <c r="G555" i="4"/>
  <c r="H555" i="4" s="1"/>
  <c r="G556" i="4"/>
  <c r="H556" i="4" s="1"/>
  <c r="G557" i="4"/>
  <c r="H557" i="4" s="1"/>
  <c r="G558" i="4"/>
  <c r="H558" i="4" s="1"/>
  <c r="G559" i="4"/>
  <c r="H559" i="4" s="1"/>
  <c r="J549" i="4"/>
  <c r="G549" i="4"/>
  <c r="H549" i="4" s="1"/>
  <c r="I547" i="4"/>
  <c r="F547" i="4"/>
  <c r="J537" i="4"/>
  <c r="J538" i="4"/>
  <c r="J539" i="4"/>
  <c r="J540" i="4"/>
  <c r="J541" i="4"/>
  <c r="J542" i="4"/>
  <c r="J543" i="4"/>
  <c r="J544" i="4"/>
  <c r="J545" i="4"/>
  <c r="J546" i="4"/>
  <c r="G537" i="4"/>
  <c r="H537" i="4" s="1"/>
  <c r="G538" i="4"/>
  <c r="H538" i="4" s="1"/>
  <c r="G539" i="4"/>
  <c r="H539" i="4" s="1"/>
  <c r="G540" i="4"/>
  <c r="H540" i="4" s="1"/>
  <c r="G541" i="4"/>
  <c r="H541" i="4" s="1"/>
  <c r="G542" i="4"/>
  <c r="H542" i="4" s="1"/>
  <c r="G543" i="4"/>
  <c r="H543" i="4" s="1"/>
  <c r="G544" i="4"/>
  <c r="H544" i="4" s="1"/>
  <c r="G545" i="4"/>
  <c r="H545" i="4" s="1"/>
  <c r="G546" i="4"/>
  <c r="H546" i="4" s="1"/>
  <c r="J536" i="4"/>
  <c r="G536" i="4"/>
  <c r="H536" i="4" s="1"/>
  <c r="I534" i="4"/>
  <c r="F534" i="4"/>
  <c r="J524" i="4"/>
  <c r="J525" i="4"/>
  <c r="J526" i="4"/>
  <c r="J527" i="4"/>
  <c r="J528" i="4"/>
  <c r="J529" i="4"/>
  <c r="J530" i="4"/>
  <c r="J531" i="4"/>
  <c r="J532" i="4"/>
  <c r="J533" i="4"/>
  <c r="G524" i="4"/>
  <c r="H524" i="4" s="1"/>
  <c r="G525" i="4"/>
  <c r="H525" i="4" s="1"/>
  <c r="G526" i="4"/>
  <c r="H526" i="4" s="1"/>
  <c r="G527" i="4"/>
  <c r="H527" i="4" s="1"/>
  <c r="G528" i="4"/>
  <c r="H528" i="4" s="1"/>
  <c r="G529" i="4"/>
  <c r="H529" i="4" s="1"/>
  <c r="G530" i="4"/>
  <c r="H530" i="4" s="1"/>
  <c r="G531" i="4"/>
  <c r="H531" i="4" s="1"/>
  <c r="G532" i="4"/>
  <c r="H532" i="4" s="1"/>
  <c r="G533" i="4"/>
  <c r="H533" i="4" s="1"/>
  <c r="J523" i="4"/>
  <c r="G523" i="4"/>
  <c r="H523" i="4" s="1"/>
  <c r="I521" i="4"/>
  <c r="F521" i="4"/>
  <c r="J509" i="4"/>
  <c r="J510" i="4"/>
  <c r="J511" i="4"/>
  <c r="J512" i="4"/>
  <c r="J513" i="4"/>
  <c r="J514" i="4"/>
  <c r="J515" i="4"/>
  <c r="J516" i="4"/>
  <c r="J517" i="4"/>
  <c r="J518" i="4"/>
  <c r="J519" i="4"/>
  <c r="J520" i="4"/>
  <c r="G509" i="4"/>
  <c r="H509" i="4" s="1"/>
  <c r="K509" i="4" s="1"/>
  <c r="G510" i="4"/>
  <c r="G511" i="4"/>
  <c r="H511" i="4" s="1"/>
  <c r="K511" i="4" s="1"/>
  <c r="G512" i="4"/>
  <c r="H512" i="4" s="1"/>
  <c r="K512" i="4" s="1"/>
  <c r="G513" i="4"/>
  <c r="H513" i="4" s="1"/>
  <c r="K513" i="4" s="1"/>
  <c r="G514" i="4"/>
  <c r="H514" i="4" s="1"/>
  <c r="K514" i="4" s="1"/>
  <c r="G515" i="4"/>
  <c r="H515" i="4" s="1"/>
  <c r="K515" i="4" s="1"/>
  <c r="G516" i="4"/>
  <c r="H516" i="4" s="1"/>
  <c r="K516" i="4" s="1"/>
  <c r="G517" i="4"/>
  <c r="H517" i="4" s="1"/>
  <c r="K517" i="4" s="1"/>
  <c r="G518" i="4"/>
  <c r="G519" i="4"/>
  <c r="H519" i="4" s="1"/>
  <c r="K519" i="4" s="1"/>
  <c r="G520" i="4"/>
  <c r="H520" i="4" s="1"/>
  <c r="K520" i="4" s="1"/>
  <c r="J508" i="4"/>
  <c r="G508" i="4"/>
  <c r="H508" i="4" s="1"/>
  <c r="I506" i="4"/>
  <c r="F506" i="4"/>
  <c r="J500" i="4"/>
  <c r="J501" i="4"/>
  <c r="J502" i="4"/>
  <c r="J503" i="4"/>
  <c r="J504" i="4"/>
  <c r="J505" i="4"/>
  <c r="G500" i="4"/>
  <c r="H500" i="4" s="1"/>
  <c r="G501" i="4"/>
  <c r="H501" i="4" s="1"/>
  <c r="G502" i="4"/>
  <c r="H502" i="4" s="1"/>
  <c r="G503" i="4"/>
  <c r="H503" i="4" s="1"/>
  <c r="G504" i="4"/>
  <c r="H504" i="4" s="1"/>
  <c r="G505" i="4"/>
  <c r="H505" i="4" s="1"/>
  <c r="J499" i="4"/>
  <c r="G499" i="4"/>
  <c r="H499" i="4" s="1"/>
  <c r="I497" i="4"/>
  <c r="F497" i="4"/>
  <c r="J491" i="4"/>
  <c r="J492" i="4"/>
  <c r="J493" i="4"/>
  <c r="J494" i="4"/>
  <c r="J495" i="4"/>
  <c r="J496" i="4"/>
  <c r="G491" i="4"/>
  <c r="H491" i="4" s="1"/>
  <c r="G492" i="4"/>
  <c r="H492" i="4" s="1"/>
  <c r="G493" i="4"/>
  <c r="H493" i="4" s="1"/>
  <c r="G494" i="4"/>
  <c r="H494" i="4" s="1"/>
  <c r="G495" i="4"/>
  <c r="H495" i="4" s="1"/>
  <c r="G496" i="4"/>
  <c r="H496" i="4" s="1"/>
  <c r="J490" i="4"/>
  <c r="G490" i="4"/>
  <c r="H490" i="4" s="1"/>
  <c r="I488" i="4"/>
  <c r="F488" i="4"/>
  <c r="J482" i="4"/>
  <c r="J483" i="4"/>
  <c r="J484" i="4"/>
  <c r="J485" i="4"/>
  <c r="J486" i="4"/>
  <c r="J487" i="4"/>
  <c r="G482" i="4"/>
  <c r="H482" i="4" s="1"/>
  <c r="G483" i="4"/>
  <c r="H483" i="4" s="1"/>
  <c r="G484" i="4"/>
  <c r="H484" i="4" s="1"/>
  <c r="G485" i="4"/>
  <c r="H485" i="4" s="1"/>
  <c r="G486" i="4"/>
  <c r="H486" i="4" s="1"/>
  <c r="G487" i="4"/>
  <c r="H487" i="4" s="1"/>
  <c r="J481" i="4"/>
  <c r="G481" i="4"/>
  <c r="H481" i="4" s="1"/>
  <c r="I479" i="4"/>
  <c r="F479" i="4"/>
  <c r="J473" i="4"/>
  <c r="J474" i="4"/>
  <c r="J475" i="4"/>
  <c r="J476" i="4"/>
  <c r="J477" i="4"/>
  <c r="J478" i="4"/>
  <c r="G473" i="4"/>
  <c r="H473" i="4" s="1"/>
  <c r="G474" i="4"/>
  <c r="H474" i="4" s="1"/>
  <c r="G475" i="4"/>
  <c r="H475" i="4" s="1"/>
  <c r="G476" i="4"/>
  <c r="H476" i="4" s="1"/>
  <c r="G477" i="4"/>
  <c r="H477" i="4" s="1"/>
  <c r="G478" i="4"/>
  <c r="H478" i="4" s="1"/>
  <c r="J472" i="4"/>
  <c r="G472" i="4"/>
  <c r="H472" i="4" s="1"/>
  <c r="I470" i="4"/>
  <c r="F470" i="4"/>
  <c r="J469" i="4"/>
  <c r="J461" i="4"/>
  <c r="J462" i="4"/>
  <c r="J463" i="4"/>
  <c r="J464" i="4"/>
  <c r="J465" i="4"/>
  <c r="J466" i="4"/>
  <c r="J467" i="4"/>
  <c r="J468" i="4"/>
  <c r="G461" i="4"/>
  <c r="H461" i="4" s="1"/>
  <c r="K461" i="4" s="1"/>
  <c r="G462" i="4"/>
  <c r="H462" i="4" s="1"/>
  <c r="G463" i="4"/>
  <c r="H463" i="4" s="1"/>
  <c r="K463" i="4" s="1"/>
  <c r="G464" i="4"/>
  <c r="G465" i="4"/>
  <c r="H465" i="4" s="1"/>
  <c r="K465" i="4" s="1"/>
  <c r="G466" i="4"/>
  <c r="H466" i="4" s="1"/>
  <c r="K466" i="4" s="1"/>
  <c r="G467" i="4"/>
  <c r="G468" i="4"/>
  <c r="H468" i="4" s="1"/>
  <c r="K468" i="4" s="1"/>
  <c r="G469" i="4"/>
  <c r="H469" i="4" s="1"/>
  <c r="J460" i="4"/>
  <c r="G460" i="4"/>
  <c r="H460" i="4" s="1"/>
  <c r="I458" i="4"/>
  <c r="F458" i="4"/>
  <c r="J449" i="4"/>
  <c r="J450" i="4"/>
  <c r="J451" i="4"/>
  <c r="J452" i="4"/>
  <c r="J453" i="4"/>
  <c r="J454" i="4"/>
  <c r="J455" i="4"/>
  <c r="J456" i="4"/>
  <c r="J457" i="4"/>
  <c r="G449" i="4"/>
  <c r="H449" i="4" s="1"/>
  <c r="G450" i="4"/>
  <c r="H450" i="4" s="1"/>
  <c r="G451" i="4"/>
  <c r="H451" i="4" s="1"/>
  <c r="G452" i="4"/>
  <c r="H452" i="4" s="1"/>
  <c r="G453" i="4"/>
  <c r="H453" i="4" s="1"/>
  <c r="G454" i="4"/>
  <c r="H454" i="4" s="1"/>
  <c r="G455" i="4"/>
  <c r="H455" i="4" s="1"/>
  <c r="G456" i="4"/>
  <c r="H456" i="4" s="1"/>
  <c r="G457" i="4"/>
  <c r="H457" i="4" s="1"/>
  <c r="J448" i="4"/>
  <c r="G448" i="4"/>
  <c r="H448" i="4" s="1"/>
  <c r="F434" i="4"/>
  <c r="F446" i="4"/>
  <c r="I446" i="4"/>
  <c r="J437" i="4"/>
  <c r="J438" i="4"/>
  <c r="J439" i="4"/>
  <c r="J440" i="4"/>
  <c r="J441" i="4"/>
  <c r="J442" i="4"/>
  <c r="J443" i="4"/>
  <c r="J444" i="4"/>
  <c r="J445" i="4"/>
  <c r="G437" i="4"/>
  <c r="H437" i="4" s="1"/>
  <c r="G438" i="4"/>
  <c r="H438" i="4" s="1"/>
  <c r="G439" i="4"/>
  <c r="H439" i="4" s="1"/>
  <c r="G440" i="4"/>
  <c r="H440" i="4" s="1"/>
  <c r="G441" i="4"/>
  <c r="H441" i="4" s="1"/>
  <c r="G442" i="4"/>
  <c r="H442" i="4" s="1"/>
  <c r="G443" i="4"/>
  <c r="H443" i="4" s="1"/>
  <c r="G444" i="4"/>
  <c r="H444" i="4" s="1"/>
  <c r="G445" i="4"/>
  <c r="H445" i="4" s="1"/>
  <c r="J436" i="4"/>
  <c r="G436" i="4"/>
  <c r="H436" i="4" s="1"/>
  <c r="I434" i="4"/>
  <c r="J424" i="4"/>
  <c r="J425" i="4"/>
  <c r="J426" i="4"/>
  <c r="J427" i="4"/>
  <c r="J428" i="4"/>
  <c r="J429" i="4"/>
  <c r="J430" i="4"/>
  <c r="J431" i="4"/>
  <c r="J432" i="4"/>
  <c r="J433" i="4"/>
  <c r="G424" i="4"/>
  <c r="H424" i="4" s="1"/>
  <c r="G425" i="4"/>
  <c r="H425" i="4" s="1"/>
  <c r="G426" i="4"/>
  <c r="H426" i="4" s="1"/>
  <c r="G427" i="4"/>
  <c r="H427" i="4" s="1"/>
  <c r="G428" i="4"/>
  <c r="H428" i="4" s="1"/>
  <c r="G429" i="4"/>
  <c r="H429" i="4" s="1"/>
  <c r="G430" i="4"/>
  <c r="H430" i="4" s="1"/>
  <c r="G431" i="4"/>
  <c r="H431" i="4" s="1"/>
  <c r="G432" i="4"/>
  <c r="H432" i="4" s="1"/>
  <c r="G433" i="4"/>
  <c r="H433" i="4" s="1"/>
  <c r="J423" i="4"/>
  <c r="G423" i="4"/>
  <c r="H423" i="4" s="1"/>
  <c r="G41" i="4"/>
  <c r="H41" i="4" s="1"/>
  <c r="J41" i="4"/>
  <c r="G42" i="4"/>
  <c r="H42" i="4" s="1"/>
  <c r="J42" i="4"/>
  <c r="G43" i="4"/>
  <c r="H43" i="4" s="1"/>
  <c r="J43" i="4"/>
  <c r="G44" i="4"/>
  <c r="H44" i="4" s="1"/>
  <c r="J44" i="4"/>
  <c r="G45" i="4"/>
  <c r="H45" i="4" s="1"/>
  <c r="J45" i="4"/>
  <c r="G46" i="4"/>
  <c r="H46" i="4" s="1"/>
  <c r="J46" i="4"/>
  <c r="G47" i="4"/>
  <c r="H47" i="4" s="1"/>
  <c r="J47" i="4"/>
  <c r="G48" i="4"/>
  <c r="H48" i="4" s="1"/>
  <c r="J48" i="4"/>
  <c r="G49" i="4"/>
  <c r="H49" i="4" s="1"/>
  <c r="J49" i="4"/>
  <c r="G51" i="4"/>
  <c r="H51" i="4" s="1"/>
  <c r="J51" i="4"/>
  <c r="G52" i="4"/>
  <c r="H52" i="4" s="1"/>
  <c r="J52" i="4"/>
  <c r="H16" i="20"/>
  <c r="H17" i="20" s="1"/>
  <c r="E16" i="20"/>
  <c r="E17" i="20" s="1"/>
  <c r="I15" i="20"/>
  <c r="F15" i="20"/>
  <c r="G15" i="20" s="1"/>
  <c r="J15" i="20" s="1"/>
  <c r="I14" i="20"/>
  <c r="F14" i="20"/>
  <c r="G14" i="20" s="1"/>
  <c r="I13" i="20"/>
  <c r="F13" i="20"/>
  <c r="G13" i="20" s="1"/>
  <c r="J13" i="20" s="1"/>
  <c r="H19" i="19"/>
  <c r="H20" i="19" s="1"/>
  <c r="E19" i="19"/>
  <c r="E20" i="19" s="1"/>
  <c r="I18" i="19"/>
  <c r="F18" i="19"/>
  <c r="G18" i="19" s="1"/>
  <c r="I17" i="19"/>
  <c r="F17" i="19"/>
  <c r="G17" i="19" s="1"/>
  <c r="I16" i="19"/>
  <c r="F16" i="19"/>
  <c r="G16" i="19" s="1"/>
  <c r="J16" i="19" s="1"/>
  <c r="I15" i="19"/>
  <c r="F15" i="19"/>
  <c r="G15" i="19" s="1"/>
  <c r="I14" i="19"/>
  <c r="F14" i="19"/>
  <c r="G14" i="19" s="1"/>
  <c r="J14" i="19" s="1"/>
  <c r="I13" i="19"/>
  <c r="F13" i="19"/>
  <c r="E154" i="16"/>
  <c r="E73" i="16"/>
  <c r="E50" i="16"/>
  <c r="E35" i="16"/>
  <c r="E27" i="16"/>
  <c r="E19" i="16"/>
  <c r="E27" i="14"/>
  <c r="E23" i="14"/>
  <c r="E19" i="14"/>
  <c r="E109" i="12"/>
  <c r="E103" i="12"/>
  <c r="E97" i="12"/>
  <c r="E91" i="12"/>
  <c r="E14" i="12"/>
  <c r="E20" i="13"/>
  <c r="E17" i="13"/>
  <c r="E14" i="13"/>
  <c r="E17" i="10"/>
  <c r="E14" i="10"/>
  <c r="F486" i="11"/>
  <c r="F106" i="2"/>
  <c r="E108" i="3"/>
  <c r="E79" i="3"/>
  <c r="F419" i="4"/>
  <c r="F330" i="4"/>
  <c r="F306" i="4"/>
  <c r="F286" i="4"/>
  <c r="F254" i="4"/>
  <c r="F234" i="4"/>
  <c r="F223" i="4"/>
  <c r="F157" i="4"/>
  <c r="F142" i="4"/>
  <c r="F139" i="4"/>
  <c r="F129" i="4"/>
  <c r="F119" i="4"/>
  <c r="F106" i="4"/>
  <c r="F103" i="4"/>
  <c r="F25" i="4"/>
  <c r="E943" i="5"/>
  <c r="E928" i="5"/>
  <c r="E915" i="5"/>
  <c r="E831" i="5"/>
  <c r="E821" i="5"/>
  <c r="E801" i="5"/>
  <c r="E761" i="5"/>
  <c r="E731" i="5"/>
  <c r="E701" i="5"/>
  <c r="E691" i="5"/>
  <c r="E681" i="5"/>
  <c r="E671" i="5"/>
  <c r="E651" i="5"/>
  <c r="E641" i="5"/>
  <c r="E591" i="5"/>
  <c r="E581" i="5"/>
  <c r="E571" i="5"/>
  <c r="E561" i="5"/>
  <c r="E551" i="5"/>
  <c r="E521" i="5"/>
  <c r="E485" i="5"/>
  <c r="E453" i="5"/>
  <c r="E437" i="5"/>
  <c r="E389" i="5"/>
  <c r="E373" i="5"/>
  <c r="E154" i="5"/>
  <c r="E59" i="5"/>
  <c r="E43" i="5"/>
  <c r="E27" i="5"/>
  <c r="F889" i="15"/>
  <c r="F390" i="15"/>
  <c r="F374" i="15"/>
  <c r="F359" i="15"/>
  <c r="F344" i="15"/>
  <c r="F312" i="15"/>
  <c r="E60" i="8"/>
  <c r="E54" i="8"/>
  <c r="E49" i="8"/>
  <c r="E43" i="8"/>
  <c r="E38" i="8"/>
  <c r="F638" i="11"/>
  <c r="F632" i="11"/>
  <c r="F619" i="11"/>
  <c r="F607" i="11"/>
  <c r="F601" i="11"/>
  <c r="F595" i="11"/>
  <c r="F570" i="11"/>
  <c r="F565" i="11"/>
  <c r="F560" i="11"/>
  <c r="F555" i="11"/>
  <c r="F527" i="11"/>
  <c r="F520" i="11"/>
  <c r="F504" i="11"/>
  <c r="F413" i="11"/>
  <c r="F407" i="11"/>
  <c r="F401" i="11"/>
  <c r="F395" i="11"/>
  <c r="F382" i="11"/>
  <c r="F369" i="11"/>
  <c r="F284" i="11"/>
  <c r="F270" i="11"/>
  <c r="F256" i="11"/>
  <c r="F242" i="11"/>
  <c r="F57" i="2"/>
  <c r="G92" i="2"/>
  <c r="H92" i="2" s="1"/>
  <c r="G93" i="2"/>
  <c r="H93" i="2" s="1"/>
  <c r="F94" i="2"/>
  <c r="J93" i="2"/>
  <c r="J92" i="2"/>
  <c r="H1061" i="15" l="1"/>
  <c r="K467" i="4"/>
  <c r="H467" i="4"/>
  <c r="H518" i="4"/>
  <c r="H521" i="4" s="1"/>
  <c r="K510" i="4"/>
  <c r="H510" i="4"/>
  <c r="H464" i="4"/>
  <c r="H470" i="4" s="1"/>
  <c r="H1213" i="15"/>
  <c r="K1209" i="15"/>
  <c r="K1213" i="15" s="1"/>
  <c r="H1248" i="15"/>
  <c r="H1141" i="15"/>
  <c r="K1244" i="15"/>
  <c r="K1248" i="15" s="1"/>
  <c r="K462" i="4"/>
  <c r="J18" i="19"/>
  <c r="J17" i="19"/>
  <c r="J15" i="19"/>
  <c r="J14" i="20"/>
  <c r="H923" i="15"/>
  <c r="K444" i="4"/>
  <c r="K440" i="4"/>
  <c r="K448" i="4"/>
  <c r="K455" i="4"/>
  <c r="K451" i="4"/>
  <c r="K469" i="4"/>
  <c r="K472" i="4"/>
  <c r="K481" i="4"/>
  <c r="K490" i="4"/>
  <c r="K499" i="4"/>
  <c r="K508" i="4"/>
  <c r="K523" i="4"/>
  <c r="K536" i="4"/>
  <c r="K549" i="4"/>
  <c r="K562" i="4"/>
  <c r="K571" i="4"/>
  <c r="K589" i="4"/>
  <c r="K598" i="4"/>
  <c r="K607" i="4"/>
  <c r="K616" i="4"/>
  <c r="K625" i="4"/>
  <c r="K661" i="4"/>
  <c r="K430" i="4"/>
  <c r="K426" i="4"/>
  <c r="K445" i="4"/>
  <c r="K441" i="4"/>
  <c r="K437" i="4"/>
  <c r="K456" i="4"/>
  <c r="K452" i="4"/>
  <c r="K477" i="4"/>
  <c r="K473" i="4"/>
  <c r="K486" i="4"/>
  <c r="K482" i="4"/>
  <c r="K495" i="4"/>
  <c r="K491" i="4"/>
  <c r="K504" i="4"/>
  <c r="K500" i="4"/>
  <c r="K532" i="4"/>
  <c r="K528" i="4"/>
  <c r="K524" i="4"/>
  <c r="K545" i="4"/>
  <c r="K541" i="4"/>
  <c r="K537" i="4"/>
  <c r="K558" i="4"/>
  <c r="K554" i="4"/>
  <c r="K550" i="4"/>
  <c r="K567" i="4"/>
  <c r="K563" i="4"/>
  <c r="K576" i="4"/>
  <c r="K572" i="4"/>
  <c r="K585" i="4"/>
  <c r="K594" i="4"/>
  <c r="K590" i="4"/>
  <c r="K603" i="4"/>
  <c r="K599" i="4"/>
  <c r="K612" i="4"/>
  <c r="K621" i="4"/>
  <c r="K617" i="4"/>
  <c r="K630" i="4"/>
  <c r="K626" i="4"/>
  <c r="K642" i="4"/>
  <c r="K662" i="4"/>
  <c r="K92" i="2"/>
  <c r="K93" i="2"/>
  <c r="K423" i="4"/>
  <c r="K431" i="4"/>
  <c r="K427" i="4"/>
  <c r="K442" i="4"/>
  <c r="K438" i="4"/>
  <c r="K457" i="4"/>
  <c r="K453" i="4"/>
  <c r="K449" i="4"/>
  <c r="K460" i="4"/>
  <c r="K478" i="4"/>
  <c r="K474" i="4"/>
  <c r="K487" i="4"/>
  <c r="K483" i="4"/>
  <c r="K496" i="4"/>
  <c r="K492" i="4"/>
  <c r="K505" i="4"/>
  <c r="K501" i="4"/>
  <c r="K533" i="4"/>
  <c r="K529" i="4"/>
  <c r="K525" i="4"/>
  <c r="K546" i="4"/>
  <c r="K542" i="4"/>
  <c r="K538" i="4"/>
  <c r="K559" i="4"/>
  <c r="K555" i="4"/>
  <c r="K551" i="4"/>
  <c r="K568" i="4"/>
  <c r="K564" i="4"/>
  <c r="K577" i="4"/>
  <c r="K573" i="4"/>
  <c r="K586" i="4"/>
  <c r="K582" i="4"/>
  <c r="K595" i="4"/>
  <c r="K591" i="4"/>
  <c r="K604" i="4"/>
  <c r="K600" i="4"/>
  <c r="K613" i="4"/>
  <c r="K609" i="4"/>
  <c r="K622" i="4"/>
  <c r="K618" i="4"/>
  <c r="K631" i="4"/>
  <c r="K627" i="4"/>
  <c r="K637" i="4"/>
  <c r="K643" i="4"/>
  <c r="K646" i="4"/>
  <c r="K657" i="4"/>
  <c r="K663" i="4"/>
  <c r="K52" i="4"/>
  <c r="K49" i="4"/>
  <c r="K638" i="4"/>
  <c r="H161" i="2"/>
  <c r="K161" i="2" s="1"/>
  <c r="K156" i="2"/>
  <c r="H154" i="2"/>
  <c r="K154" i="2" s="1"/>
  <c r="K148" i="2"/>
  <c r="H146" i="2"/>
  <c r="K146" i="2" s="1"/>
  <c r="K636" i="4"/>
  <c r="K647" i="4"/>
  <c r="K47" i="4"/>
  <c r="K45" i="4"/>
  <c r="K43" i="4"/>
  <c r="K41" i="4"/>
  <c r="H1033" i="15"/>
  <c r="K1021" i="15"/>
  <c r="K1033" i="15" s="1"/>
  <c r="H1339" i="15"/>
  <c r="K1336" i="15"/>
  <c r="K1339" i="15" s="1"/>
  <c r="H1298" i="15"/>
  <c r="K1295" i="15"/>
  <c r="K1298" i="15" s="1"/>
  <c r="H1316" i="15"/>
  <c r="K1312" i="15"/>
  <c r="K1316" i="15" s="1"/>
  <c r="H1255" i="15"/>
  <c r="K1252" i="15"/>
  <c r="K1255" i="15" s="1"/>
  <c r="H1349" i="15"/>
  <c r="K1346" i="15"/>
  <c r="K1349" i="15" s="1"/>
  <c r="H1288" i="15"/>
  <c r="K1287" i="15"/>
  <c r="K1288" i="15" s="1"/>
  <c r="K652" i="4"/>
  <c r="K648" i="4"/>
  <c r="K48" i="4"/>
  <c r="K44" i="4"/>
  <c r="K433" i="4"/>
  <c r="K429" i="4"/>
  <c r="K425" i="4"/>
  <c r="K476" i="4"/>
  <c r="K485" i="4"/>
  <c r="K494" i="4"/>
  <c r="K503" i="4"/>
  <c r="K531" i="4"/>
  <c r="K527" i="4"/>
  <c r="K544" i="4"/>
  <c r="K540" i="4"/>
  <c r="K557" i="4"/>
  <c r="K553" i="4"/>
  <c r="K566" i="4"/>
  <c r="K575" i="4"/>
  <c r="K584" i="4"/>
  <c r="K593" i="4"/>
  <c r="K602" i="4"/>
  <c r="K611" i="4"/>
  <c r="K620" i="4"/>
  <c r="K629" i="4"/>
  <c r="K651" i="4"/>
  <c r="K656" i="4"/>
  <c r="K51" i="4"/>
  <c r="K46" i="4"/>
  <c r="K42" i="4"/>
  <c r="K432" i="4"/>
  <c r="K428" i="4"/>
  <c r="K424" i="4"/>
  <c r="K436" i="4"/>
  <c r="K443" i="4"/>
  <c r="K439" i="4"/>
  <c r="K454" i="4"/>
  <c r="K450" i="4"/>
  <c r="K475" i="4"/>
  <c r="K484" i="4"/>
  <c r="K493" i="4"/>
  <c r="K502" i="4"/>
  <c r="K530" i="4"/>
  <c r="K526" i="4"/>
  <c r="K543" i="4"/>
  <c r="K539" i="4"/>
  <c r="K556" i="4"/>
  <c r="K552" i="4"/>
  <c r="K565" i="4"/>
  <c r="K574" i="4"/>
  <c r="K583" i="4"/>
  <c r="K592" i="4"/>
  <c r="K601" i="4"/>
  <c r="K610" i="4"/>
  <c r="K619" i="4"/>
  <c r="K628" i="4"/>
  <c r="K658" i="4"/>
  <c r="K1334" i="15"/>
  <c r="K971" i="15"/>
  <c r="K995" i="15"/>
  <c r="K1102" i="15"/>
  <c r="K1220" i="15"/>
  <c r="H1310" i="15"/>
  <c r="K963" i="15"/>
  <c r="H1169" i="15"/>
  <c r="K1292" i="15"/>
  <c r="K923" i="15"/>
  <c r="K907" i="15"/>
  <c r="K955" i="15"/>
  <c r="K987" i="15"/>
  <c r="K1011" i="15"/>
  <c r="K1047" i="15"/>
  <c r="K1084" i="15"/>
  <c r="K1155" i="15"/>
  <c r="K1197" i="15"/>
  <c r="K1263" i="15"/>
  <c r="K1271" i="15"/>
  <c r="H1292" i="15"/>
  <c r="K1322" i="15"/>
  <c r="K1354" i="15"/>
  <c r="K915" i="15"/>
  <c r="K947" i="15"/>
  <c r="K979" i="15"/>
  <c r="K1019" i="15"/>
  <c r="K1075" i="15"/>
  <c r="K1141" i="15"/>
  <c r="K1183" i="15"/>
  <c r="K939" i="15"/>
  <c r="K1061" i="15"/>
  <c r="K1121" i="15"/>
  <c r="K1131" i="15"/>
  <c r="K1310" i="15"/>
  <c r="K899" i="15"/>
  <c r="K931" i="15"/>
  <c r="K1093" i="15"/>
  <c r="K1111" i="15"/>
  <c r="K1234" i="15"/>
  <c r="K1344" i="15"/>
  <c r="K1279" i="15"/>
  <c r="K1328" i="15"/>
  <c r="K1304" i="15"/>
  <c r="K1284" i="15"/>
  <c r="K1241" i="15"/>
  <c r="K1227" i="15"/>
  <c r="K1206" i="15"/>
  <c r="K1169" i="15"/>
  <c r="K1003" i="15"/>
  <c r="I665" i="4"/>
  <c r="H659" i="4"/>
  <c r="G644" i="4"/>
  <c r="H664" i="4"/>
  <c r="H639" i="4"/>
  <c r="G649" i="4"/>
  <c r="G654" i="4"/>
  <c r="G664" i="4"/>
  <c r="H623" i="4"/>
  <c r="H649" i="4"/>
  <c r="H446" i="4"/>
  <c r="H479" i="4"/>
  <c r="H605" i="4"/>
  <c r="J654" i="4"/>
  <c r="G659" i="4"/>
  <c r="J458" i="4"/>
  <c r="J479" i="4"/>
  <c r="H547" i="4"/>
  <c r="G569" i="4"/>
  <c r="H569" i="4"/>
  <c r="H580" i="4"/>
  <c r="K580" i="4" s="1"/>
  <c r="J664" i="4"/>
  <c r="H596" i="4"/>
  <c r="G470" i="4"/>
  <c r="H506" i="4"/>
  <c r="H534" i="4"/>
  <c r="J569" i="4"/>
  <c r="G639" i="4"/>
  <c r="H560" i="4"/>
  <c r="J644" i="4"/>
  <c r="K653" i="4"/>
  <c r="J659" i="4"/>
  <c r="J649" i="4"/>
  <c r="J639" i="4"/>
  <c r="H458" i="4"/>
  <c r="J446" i="4"/>
  <c r="G458" i="4"/>
  <c r="J623" i="4"/>
  <c r="G446" i="4"/>
  <c r="H434" i="4"/>
  <c r="H488" i="4"/>
  <c r="J488" i="4"/>
  <c r="J497" i="4"/>
  <c r="G560" i="4"/>
  <c r="H578" i="4"/>
  <c r="G605" i="4"/>
  <c r="G614" i="4"/>
  <c r="J632" i="4"/>
  <c r="J434" i="4"/>
  <c r="G488" i="4"/>
  <c r="G596" i="4"/>
  <c r="G434" i="4"/>
  <c r="J470" i="4"/>
  <c r="G479" i="4"/>
  <c r="H497" i="4"/>
  <c r="J506" i="4"/>
  <c r="J521" i="4"/>
  <c r="G521" i="4"/>
  <c r="J534" i="4"/>
  <c r="J560" i="4"/>
  <c r="G587" i="4"/>
  <c r="G497" i="4"/>
  <c r="G506" i="4"/>
  <c r="G547" i="4"/>
  <c r="J578" i="4"/>
  <c r="H632" i="4"/>
  <c r="G534" i="4"/>
  <c r="J547" i="4"/>
  <c r="H581" i="4"/>
  <c r="K581" i="4" s="1"/>
  <c r="J596" i="4"/>
  <c r="J605" i="4"/>
  <c r="H608" i="4"/>
  <c r="K608" i="4" s="1"/>
  <c r="G623" i="4"/>
  <c r="G578" i="4"/>
  <c r="J587" i="4"/>
  <c r="J614" i="4"/>
  <c r="G632" i="4"/>
  <c r="F16" i="20"/>
  <c r="F17" i="20" s="1"/>
  <c r="D26" i="17" s="1"/>
  <c r="I16" i="20"/>
  <c r="I17" i="20" s="1"/>
  <c r="F26" i="17" s="1"/>
  <c r="F19" i="19"/>
  <c r="F20" i="19" s="1"/>
  <c r="I19" i="19"/>
  <c r="I20" i="19" s="1"/>
  <c r="G13" i="19"/>
  <c r="J13" i="19" s="1"/>
  <c r="I16" i="10"/>
  <c r="I17" i="10" s="1"/>
  <c r="F16" i="10"/>
  <c r="F17" i="10" s="1"/>
  <c r="F126" i="3"/>
  <c r="H23" i="7"/>
  <c r="H22" i="7"/>
  <c r="E22" i="7"/>
  <c r="E23" i="7" s="1"/>
  <c r="I14" i="7"/>
  <c r="I15" i="7"/>
  <c r="I16" i="7"/>
  <c r="I17" i="7"/>
  <c r="I18" i="7"/>
  <c r="I19" i="7"/>
  <c r="I20" i="7"/>
  <c r="I21" i="7"/>
  <c r="I13" i="7"/>
  <c r="F14" i="7"/>
  <c r="G14" i="7" s="1"/>
  <c r="J14" i="7" s="1"/>
  <c r="F15" i="7"/>
  <c r="G15" i="7" s="1"/>
  <c r="J15" i="7" s="1"/>
  <c r="F16" i="7"/>
  <c r="G16" i="7" s="1"/>
  <c r="J16" i="7" s="1"/>
  <c r="F17" i="7"/>
  <c r="G17" i="7" s="1"/>
  <c r="F18" i="7"/>
  <c r="G18" i="7" s="1"/>
  <c r="J18" i="7" s="1"/>
  <c r="F19" i="7"/>
  <c r="G19" i="7" s="1"/>
  <c r="J19" i="7" s="1"/>
  <c r="F20" i="7"/>
  <c r="G20" i="7" s="1"/>
  <c r="F21" i="7"/>
  <c r="G21" i="7" s="1"/>
  <c r="J21" i="7" s="1"/>
  <c r="F13" i="7"/>
  <c r="G13" i="7" s="1"/>
  <c r="J13" i="7" s="1"/>
  <c r="F137" i="3"/>
  <c r="G137" i="3" s="1"/>
  <c r="F138" i="3"/>
  <c r="G138" i="3" s="1"/>
  <c r="F136" i="3"/>
  <c r="G136" i="3" s="1"/>
  <c r="H34" i="9"/>
  <c r="E21" i="9"/>
  <c r="E33" i="9"/>
  <c r="G24" i="9"/>
  <c r="J24" i="9" s="1"/>
  <c r="G25" i="9"/>
  <c r="J25" i="9" s="1"/>
  <c r="G26" i="9"/>
  <c r="J26" i="9" s="1"/>
  <c r="G27" i="9"/>
  <c r="J27" i="9" s="1"/>
  <c r="G28" i="9"/>
  <c r="J28" i="9" s="1"/>
  <c r="G29" i="9"/>
  <c r="J29" i="9" s="1"/>
  <c r="G30" i="9"/>
  <c r="J30" i="9" s="1"/>
  <c r="G31" i="9"/>
  <c r="J31" i="9" s="1"/>
  <c r="G32" i="9"/>
  <c r="J32" i="9" s="1"/>
  <c r="G23" i="9"/>
  <c r="J23" i="9" s="1"/>
  <c r="G14" i="9"/>
  <c r="J14" i="9" s="1"/>
  <c r="G15" i="9"/>
  <c r="J15" i="9" s="1"/>
  <c r="G16" i="9"/>
  <c r="J16" i="9" s="1"/>
  <c r="G17" i="9"/>
  <c r="J17" i="9" s="1"/>
  <c r="G19" i="9"/>
  <c r="J19" i="9" s="1"/>
  <c r="G20" i="9"/>
  <c r="J20" i="9" s="1"/>
  <c r="I76" i="16"/>
  <c r="I77" i="16"/>
  <c r="I78" i="16"/>
  <c r="I79" i="16"/>
  <c r="I80" i="16"/>
  <c r="F76" i="16"/>
  <c r="G76" i="16" s="1"/>
  <c r="F77" i="16"/>
  <c r="G77" i="16" s="1"/>
  <c r="F78" i="16"/>
  <c r="G78" i="16" s="1"/>
  <c r="F79" i="16"/>
  <c r="G79" i="16" s="1"/>
  <c r="F80" i="16"/>
  <c r="G80" i="16" s="1"/>
  <c r="I75" i="16"/>
  <c r="F75" i="16"/>
  <c r="I84" i="16"/>
  <c r="I85" i="16"/>
  <c r="I86" i="16"/>
  <c r="I87" i="16"/>
  <c r="I88" i="16"/>
  <c r="I83" i="16"/>
  <c r="F88" i="16"/>
  <c r="G88" i="16" s="1"/>
  <c r="E89" i="16"/>
  <c r="F84" i="16"/>
  <c r="F85" i="16"/>
  <c r="G85" i="16" s="1"/>
  <c r="J85" i="16" s="1"/>
  <c r="F86" i="16"/>
  <c r="G86" i="16" s="1"/>
  <c r="J86" i="16" s="1"/>
  <c r="F87" i="16"/>
  <c r="G87" i="16" s="1"/>
  <c r="J87" i="16" s="1"/>
  <c r="F83" i="16"/>
  <c r="I92" i="16"/>
  <c r="I93" i="16"/>
  <c r="I94" i="16"/>
  <c r="I95" i="16"/>
  <c r="I96" i="16"/>
  <c r="I91" i="16"/>
  <c r="F92" i="16"/>
  <c r="G92" i="16" s="1"/>
  <c r="F93" i="16"/>
  <c r="G93" i="16" s="1"/>
  <c r="F94" i="16"/>
  <c r="G94" i="16" s="1"/>
  <c r="F95" i="16"/>
  <c r="G95" i="16" s="1"/>
  <c r="F96" i="16"/>
  <c r="G96" i="16" s="1"/>
  <c r="F91" i="16"/>
  <c r="I126" i="16"/>
  <c r="I127" i="16"/>
  <c r="I128" i="16"/>
  <c r="I129" i="16"/>
  <c r="I125" i="16"/>
  <c r="F126" i="16"/>
  <c r="G126" i="16" s="1"/>
  <c r="F127" i="16"/>
  <c r="G127" i="16" s="1"/>
  <c r="F128" i="16"/>
  <c r="G128" i="16" s="1"/>
  <c r="F129" i="16"/>
  <c r="G129" i="16" s="1"/>
  <c r="F125" i="16"/>
  <c r="G125" i="16" s="1"/>
  <c r="I133" i="16"/>
  <c r="I134" i="16"/>
  <c r="I135" i="16"/>
  <c r="I136" i="16"/>
  <c r="I132" i="16"/>
  <c r="F133" i="16"/>
  <c r="G133" i="16" s="1"/>
  <c r="F134" i="16"/>
  <c r="G134" i="16" s="1"/>
  <c r="F135" i="16"/>
  <c r="G135" i="16" s="1"/>
  <c r="F136" i="16"/>
  <c r="G136" i="16" s="1"/>
  <c r="F132" i="16"/>
  <c r="G132" i="16" s="1"/>
  <c r="I140" i="16"/>
  <c r="I141" i="16"/>
  <c r="I142" i="16"/>
  <c r="I143" i="16"/>
  <c r="I139" i="16"/>
  <c r="F140" i="16"/>
  <c r="G140" i="16" s="1"/>
  <c r="F141" i="16"/>
  <c r="G141" i="16" s="1"/>
  <c r="F142" i="16"/>
  <c r="G142" i="16" s="1"/>
  <c r="F143" i="16"/>
  <c r="G143" i="16" s="1"/>
  <c r="F139" i="16"/>
  <c r="G139" i="16" s="1"/>
  <c r="I147" i="16"/>
  <c r="I148" i="16"/>
  <c r="I149" i="16"/>
  <c r="I150" i="16"/>
  <c r="I146" i="16"/>
  <c r="F147" i="16"/>
  <c r="G147" i="16" s="1"/>
  <c r="F148" i="16"/>
  <c r="G148" i="16" s="1"/>
  <c r="F149" i="16"/>
  <c r="G149" i="16" s="1"/>
  <c r="F150" i="16"/>
  <c r="G150" i="16" s="1"/>
  <c r="F146" i="16"/>
  <c r="G146" i="16" s="1"/>
  <c r="H144" i="16"/>
  <c r="E144" i="16"/>
  <c r="H130" i="16"/>
  <c r="E130" i="16"/>
  <c r="H151" i="16"/>
  <c r="E151" i="16"/>
  <c r="H137" i="16"/>
  <c r="E137" i="16"/>
  <c r="H123" i="16"/>
  <c r="E123" i="16"/>
  <c r="H97" i="16"/>
  <c r="H89" i="16"/>
  <c r="H81" i="16"/>
  <c r="E97" i="16"/>
  <c r="F118" i="16"/>
  <c r="G118" i="16" s="1"/>
  <c r="I118" i="16"/>
  <c r="F119" i="16"/>
  <c r="G119" i="16" s="1"/>
  <c r="I119" i="16"/>
  <c r="F120" i="16"/>
  <c r="G120" i="16" s="1"/>
  <c r="I120" i="16"/>
  <c r="F121" i="16"/>
  <c r="G121" i="16" s="1"/>
  <c r="I121" i="16"/>
  <c r="F122" i="16"/>
  <c r="G122" i="16" s="1"/>
  <c r="I122" i="16"/>
  <c r="E81" i="16"/>
  <c r="H28" i="14"/>
  <c r="H21" i="13"/>
  <c r="E21" i="13"/>
  <c r="H18" i="10"/>
  <c r="E18" i="10"/>
  <c r="J641" i="11"/>
  <c r="J642" i="11"/>
  <c r="J640" i="11"/>
  <c r="G641" i="11"/>
  <c r="H641" i="11" s="1"/>
  <c r="K641" i="11" s="1"/>
  <c r="G642" i="11"/>
  <c r="H642" i="11" s="1"/>
  <c r="G640" i="11"/>
  <c r="H640" i="11" s="1"/>
  <c r="H944" i="5"/>
  <c r="H65" i="8"/>
  <c r="I153" i="16"/>
  <c r="I72" i="16"/>
  <c r="F72" i="16"/>
  <c r="G72" i="16" s="1"/>
  <c r="I71" i="16"/>
  <c r="F71" i="16"/>
  <c r="G71" i="16" s="1"/>
  <c r="I70" i="16"/>
  <c r="F70" i="16"/>
  <c r="G70" i="16" s="1"/>
  <c r="I69" i="16"/>
  <c r="F69" i="16"/>
  <c r="G69" i="16" s="1"/>
  <c r="I68" i="16"/>
  <c r="F68" i="16"/>
  <c r="G68" i="16" s="1"/>
  <c r="I67" i="16"/>
  <c r="F67" i="16"/>
  <c r="E65" i="16"/>
  <c r="I64" i="16"/>
  <c r="F64" i="16"/>
  <c r="G64" i="16" s="1"/>
  <c r="I63" i="16"/>
  <c r="F63" i="16"/>
  <c r="G63" i="16" s="1"/>
  <c r="I62" i="16"/>
  <c r="F62" i="16"/>
  <c r="G62" i="16" s="1"/>
  <c r="I61" i="16"/>
  <c r="F61" i="16"/>
  <c r="G61" i="16" s="1"/>
  <c r="I60" i="16"/>
  <c r="F60" i="16"/>
  <c r="G60" i="16" s="1"/>
  <c r="E58" i="16"/>
  <c r="I57" i="16"/>
  <c r="F57" i="16"/>
  <c r="G57" i="16" s="1"/>
  <c r="I56" i="16"/>
  <c r="F56" i="16"/>
  <c r="G56" i="16" s="1"/>
  <c r="I55" i="16"/>
  <c r="F55" i="16"/>
  <c r="G55" i="16" s="1"/>
  <c r="I54" i="16"/>
  <c r="F54" i="16"/>
  <c r="G54" i="16" s="1"/>
  <c r="I53" i="16"/>
  <c r="F53" i="16"/>
  <c r="I52" i="16"/>
  <c r="F52" i="16"/>
  <c r="G52" i="16" s="1"/>
  <c r="I49" i="16"/>
  <c r="F49" i="16"/>
  <c r="G49" i="16" s="1"/>
  <c r="I48" i="16"/>
  <c r="F48" i="16"/>
  <c r="G48" i="16" s="1"/>
  <c r="I47" i="16"/>
  <c r="F47" i="16"/>
  <c r="G47" i="16" s="1"/>
  <c r="I46" i="16"/>
  <c r="F46" i="16"/>
  <c r="G46" i="16" s="1"/>
  <c r="I45" i="16"/>
  <c r="F45" i="16"/>
  <c r="G45" i="16" s="1"/>
  <c r="I44" i="16"/>
  <c r="F44" i="16"/>
  <c r="G44" i="16" s="1"/>
  <c r="I43" i="16"/>
  <c r="F43" i="16"/>
  <c r="G43" i="16" s="1"/>
  <c r="I42" i="16"/>
  <c r="F42" i="16"/>
  <c r="G42" i="16" s="1"/>
  <c r="I41" i="16"/>
  <c r="F41" i="16"/>
  <c r="G41" i="16" s="1"/>
  <c r="I40" i="16"/>
  <c r="F40" i="16"/>
  <c r="G40" i="16" s="1"/>
  <c r="I39" i="16"/>
  <c r="F39" i="16"/>
  <c r="G39" i="16" s="1"/>
  <c r="I38" i="16"/>
  <c r="F38" i="16"/>
  <c r="G38" i="16" s="1"/>
  <c r="I34" i="16"/>
  <c r="F34" i="16"/>
  <c r="G34" i="16" s="1"/>
  <c r="I33" i="16"/>
  <c r="F33" i="16"/>
  <c r="G33" i="16" s="1"/>
  <c r="I32" i="16"/>
  <c r="F32" i="16"/>
  <c r="G32" i="16" s="1"/>
  <c r="I31" i="16"/>
  <c r="F31" i="16"/>
  <c r="G31" i="16" s="1"/>
  <c r="I30" i="16"/>
  <c r="F30" i="16"/>
  <c r="I29" i="16"/>
  <c r="F29" i="16"/>
  <c r="G29" i="16" s="1"/>
  <c r="I26" i="16"/>
  <c r="F26" i="16"/>
  <c r="G26" i="16" s="1"/>
  <c r="I25" i="16"/>
  <c r="F25" i="16"/>
  <c r="G25" i="16" s="1"/>
  <c r="I24" i="16"/>
  <c r="F24" i="16"/>
  <c r="G24" i="16" s="1"/>
  <c r="I23" i="16"/>
  <c r="F23" i="16"/>
  <c r="G23" i="16" s="1"/>
  <c r="I22" i="16"/>
  <c r="F22" i="16"/>
  <c r="G22" i="16" s="1"/>
  <c r="I21" i="16"/>
  <c r="F21" i="16"/>
  <c r="I18" i="16"/>
  <c r="F18" i="16"/>
  <c r="G18" i="16" s="1"/>
  <c r="I17" i="16"/>
  <c r="F17" i="16"/>
  <c r="G17" i="16" s="1"/>
  <c r="I16" i="16"/>
  <c r="F16" i="16"/>
  <c r="G16" i="16" s="1"/>
  <c r="I15" i="16"/>
  <c r="F15" i="16"/>
  <c r="G15" i="16" s="1"/>
  <c r="I14" i="16"/>
  <c r="F14" i="16"/>
  <c r="G14" i="16" s="1"/>
  <c r="I13" i="16"/>
  <c r="F13" i="16"/>
  <c r="J888" i="15"/>
  <c r="G888" i="15"/>
  <c r="J887" i="15"/>
  <c r="G887" i="15"/>
  <c r="H887" i="15" s="1"/>
  <c r="F543" i="15"/>
  <c r="J542" i="15"/>
  <c r="G542" i="15"/>
  <c r="H542" i="15" s="1"/>
  <c r="J541" i="15"/>
  <c r="G541" i="15"/>
  <c r="H541" i="15" s="1"/>
  <c r="J540" i="15"/>
  <c r="G540" i="15"/>
  <c r="H540" i="15" s="1"/>
  <c r="J539" i="15"/>
  <c r="G539" i="15"/>
  <c r="H539" i="15" s="1"/>
  <c r="J538" i="15"/>
  <c r="G538" i="15"/>
  <c r="H538" i="15" s="1"/>
  <c r="J537" i="15"/>
  <c r="G537" i="15"/>
  <c r="H537" i="15" s="1"/>
  <c r="J536" i="15"/>
  <c r="G536" i="15"/>
  <c r="H536" i="15" s="1"/>
  <c r="J535" i="15"/>
  <c r="G535" i="15"/>
  <c r="H535" i="15" s="1"/>
  <c r="J534" i="15"/>
  <c r="G534" i="15"/>
  <c r="H534" i="15" s="1"/>
  <c r="J533" i="15"/>
  <c r="G533" i="15"/>
  <c r="H533" i="15" s="1"/>
  <c r="J532" i="15"/>
  <c r="G532" i="15"/>
  <c r="H532" i="15" s="1"/>
  <c r="J531" i="15"/>
  <c r="G531" i="15"/>
  <c r="H531" i="15" s="1"/>
  <c r="J530" i="15"/>
  <c r="G530" i="15"/>
  <c r="H530" i="15" s="1"/>
  <c r="J529" i="15"/>
  <c r="G529" i="15"/>
  <c r="H529" i="15" s="1"/>
  <c r="F527" i="15"/>
  <c r="J526" i="15"/>
  <c r="G526" i="15"/>
  <c r="H526" i="15" s="1"/>
  <c r="J525" i="15"/>
  <c r="G525" i="15"/>
  <c r="H525" i="15" s="1"/>
  <c r="J524" i="15"/>
  <c r="G524" i="15"/>
  <c r="H524" i="15" s="1"/>
  <c r="J523" i="15"/>
  <c r="G523" i="15"/>
  <c r="H523" i="15" s="1"/>
  <c r="J522" i="15"/>
  <c r="G522" i="15"/>
  <c r="H522" i="15" s="1"/>
  <c r="J521" i="15"/>
  <c r="G521" i="15"/>
  <c r="H521" i="15" s="1"/>
  <c r="J520" i="15"/>
  <c r="G520" i="15"/>
  <c r="H520" i="15" s="1"/>
  <c r="J519" i="15"/>
  <c r="G519" i="15"/>
  <c r="H519" i="15" s="1"/>
  <c r="J518" i="15"/>
  <c r="G518" i="15"/>
  <c r="H518" i="15" s="1"/>
  <c r="J517" i="15"/>
  <c r="G517" i="15"/>
  <c r="H517" i="15" s="1"/>
  <c r="J516" i="15"/>
  <c r="G516" i="15"/>
  <c r="H516" i="15" s="1"/>
  <c r="J515" i="15"/>
  <c r="G515" i="15"/>
  <c r="J514" i="15"/>
  <c r="G514" i="15"/>
  <c r="H514" i="15" s="1"/>
  <c r="J513" i="15"/>
  <c r="G513" i="15"/>
  <c r="H513" i="15" s="1"/>
  <c r="F511" i="15"/>
  <c r="J510" i="15"/>
  <c r="G510" i="15"/>
  <c r="H510" i="15" s="1"/>
  <c r="J509" i="15"/>
  <c r="G509" i="15"/>
  <c r="H509" i="15" s="1"/>
  <c r="J508" i="15"/>
  <c r="G508" i="15"/>
  <c r="H508" i="15" s="1"/>
  <c r="J507" i="15"/>
  <c r="G507" i="15"/>
  <c r="H507" i="15" s="1"/>
  <c r="J506" i="15"/>
  <c r="G506" i="15"/>
  <c r="H506" i="15" s="1"/>
  <c r="J505" i="15"/>
  <c r="G505" i="15"/>
  <c r="H505" i="15" s="1"/>
  <c r="J504" i="15"/>
  <c r="G504" i="15"/>
  <c r="H504" i="15" s="1"/>
  <c r="J503" i="15"/>
  <c r="G503" i="15"/>
  <c r="H503" i="15" s="1"/>
  <c r="J502" i="15"/>
  <c r="G502" i="15"/>
  <c r="H502" i="15" s="1"/>
  <c r="J501" i="15"/>
  <c r="G501" i="15"/>
  <c r="H501" i="15" s="1"/>
  <c r="J500" i="15"/>
  <c r="G500" i="15"/>
  <c r="H500" i="15" s="1"/>
  <c r="J499" i="15"/>
  <c r="G499" i="15"/>
  <c r="H499" i="15" s="1"/>
  <c r="J498" i="15"/>
  <c r="G498" i="15"/>
  <c r="H498" i="15" s="1"/>
  <c r="J497" i="15"/>
  <c r="G497" i="15"/>
  <c r="H497" i="15" s="1"/>
  <c r="J496" i="15"/>
  <c r="G496" i="15"/>
  <c r="H496" i="15" s="1"/>
  <c r="J495" i="15"/>
  <c r="G495" i="15"/>
  <c r="H495" i="15" s="1"/>
  <c r="F493" i="15"/>
  <c r="J492" i="15"/>
  <c r="G492" i="15"/>
  <c r="H492" i="15" s="1"/>
  <c r="J491" i="15"/>
  <c r="G491" i="15"/>
  <c r="H491" i="15" s="1"/>
  <c r="J490" i="15"/>
  <c r="G490" i="15"/>
  <c r="H490" i="15" s="1"/>
  <c r="J489" i="15"/>
  <c r="G489" i="15"/>
  <c r="H489" i="15" s="1"/>
  <c r="J488" i="15"/>
  <c r="G488" i="15"/>
  <c r="H488" i="15" s="1"/>
  <c r="J487" i="15"/>
  <c r="G487" i="15"/>
  <c r="H487" i="15" s="1"/>
  <c r="J486" i="15"/>
  <c r="G486" i="15"/>
  <c r="H486" i="15" s="1"/>
  <c r="J485" i="15"/>
  <c r="G485" i="15"/>
  <c r="H485" i="15" s="1"/>
  <c r="J484" i="15"/>
  <c r="G484" i="15"/>
  <c r="H484" i="15" s="1"/>
  <c r="J483" i="15"/>
  <c r="G483" i="15"/>
  <c r="H483" i="15" s="1"/>
  <c r="J482" i="15"/>
  <c r="G482" i="15"/>
  <c r="H482" i="15" s="1"/>
  <c r="J481" i="15"/>
  <c r="G481" i="15"/>
  <c r="H481" i="15" s="1"/>
  <c r="J480" i="15"/>
  <c r="G480" i="15"/>
  <c r="H480" i="15" s="1"/>
  <c r="J479" i="15"/>
  <c r="G479" i="15"/>
  <c r="H479" i="15" s="1"/>
  <c r="J478" i="15"/>
  <c r="G478" i="15"/>
  <c r="H478" i="15" s="1"/>
  <c r="J477" i="15"/>
  <c r="G477" i="15"/>
  <c r="H477" i="15" s="1"/>
  <c r="F475" i="15"/>
  <c r="J474" i="15"/>
  <c r="G474" i="15"/>
  <c r="H474" i="15" s="1"/>
  <c r="J473" i="15"/>
  <c r="G473" i="15"/>
  <c r="H473" i="15" s="1"/>
  <c r="J472" i="15"/>
  <c r="G472" i="15"/>
  <c r="H472" i="15" s="1"/>
  <c r="J471" i="15"/>
  <c r="G471" i="15"/>
  <c r="H471" i="15" s="1"/>
  <c r="J470" i="15"/>
  <c r="G470" i="15"/>
  <c r="H470" i="15" s="1"/>
  <c r="J469" i="15"/>
  <c r="G469" i="15"/>
  <c r="H469" i="15" s="1"/>
  <c r="J468" i="15"/>
  <c r="G468" i="15"/>
  <c r="H468" i="15" s="1"/>
  <c r="J467" i="15"/>
  <c r="G467" i="15"/>
  <c r="H467" i="15" s="1"/>
  <c r="J466" i="15"/>
  <c r="G466" i="15"/>
  <c r="H466" i="15" s="1"/>
  <c r="J465" i="15"/>
  <c r="G465" i="15"/>
  <c r="H465" i="15" s="1"/>
  <c r="J464" i="15"/>
  <c r="G464" i="15"/>
  <c r="H464" i="15" s="1"/>
  <c r="J463" i="15"/>
  <c r="G463" i="15"/>
  <c r="H463" i="15" s="1"/>
  <c r="J462" i="15"/>
  <c r="G462" i="15"/>
  <c r="H462" i="15" s="1"/>
  <c r="J461" i="15"/>
  <c r="G461" i="15"/>
  <c r="H461" i="15" s="1"/>
  <c r="J460" i="15"/>
  <c r="G460" i="15"/>
  <c r="H460" i="15" s="1"/>
  <c r="J459" i="15"/>
  <c r="G459" i="15"/>
  <c r="H459" i="15" s="1"/>
  <c r="F457" i="15"/>
  <c r="J456" i="15"/>
  <c r="G456" i="15"/>
  <c r="H456" i="15" s="1"/>
  <c r="J455" i="15"/>
  <c r="G455" i="15"/>
  <c r="H455" i="15" s="1"/>
  <c r="J454" i="15"/>
  <c r="G454" i="15"/>
  <c r="H454" i="15" s="1"/>
  <c r="J453" i="15"/>
  <c r="G453" i="15"/>
  <c r="H453" i="15" s="1"/>
  <c r="J452" i="15"/>
  <c r="G452" i="15"/>
  <c r="H452" i="15" s="1"/>
  <c r="J451" i="15"/>
  <c r="G451" i="15"/>
  <c r="H451" i="15" s="1"/>
  <c r="J450" i="15"/>
  <c r="G450" i="15"/>
  <c r="H450" i="15" s="1"/>
  <c r="J449" i="15"/>
  <c r="G449" i="15"/>
  <c r="H449" i="15" s="1"/>
  <c r="J448" i="15"/>
  <c r="G448" i="15"/>
  <c r="H448" i="15" s="1"/>
  <c r="J447" i="15"/>
  <c r="G447" i="15"/>
  <c r="H447" i="15" s="1"/>
  <c r="J446" i="15"/>
  <c r="G446" i="15"/>
  <c r="H446" i="15" s="1"/>
  <c r="J445" i="15"/>
  <c r="G445" i="15"/>
  <c r="H445" i="15" s="1"/>
  <c r="J444" i="15"/>
  <c r="G444" i="15"/>
  <c r="H444" i="15" s="1"/>
  <c r="J443" i="15"/>
  <c r="G443" i="15"/>
  <c r="H443" i="15" s="1"/>
  <c r="J442" i="15"/>
  <c r="G442" i="15"/>
  <c r="H442" i="15" s="1"/>
  <c r="J441" i="15"/>
  <c r="G441" i="15"/>
  <c r="H441" i="15" s="1"/>
  <c r="F439" i="15"/>
  <c r="J438" i="15"/>
  <c r="G438" i="15"/>
  <c r="H438" i="15" s="1"/>
  <c r="J437" i="15"/>
  <c r="G437" i="15"/>
  <c r="H437" i="15" s="1"/>
  <c r="J436" i="15"/>
  <c r="G436" i="15"/>
  <c r="H436" i="15" s="1"/>
  <c r="J435" i="15"/>
  <c r="G435" i="15"/>
  <c r="H435" i="15" s="1"/>
  <c r="J434" i="15"/>
  <c r="G434" i="15"/>
  <c r="H434" i="15" s="1"/>
  <c r="J433" i="15"/>
  <c r="G433" i="15"/>
  <c r="H433" i="15" s="1"/>
  <c r="J432" i="15"/>
  <c r="G432" i="15"/>
  <c r="H432" i="15" s="1"/>
  <c r="J431" i="15"/>
  <c r="G431" i="15"/>
  <c r="H431" i="15" s="1"/>
  <c r="J430" i="15"/>
  <c r="G430" i="15"/>
  <c r="H430" i="15" s="1"/>
  <c r="J429" i="15"/>
  <c r="G429" i="15"/>
  <c r="H429" i="15" s="1"/>
  <c r="J428" i="15"/>
  <c r="G428" i="15"/>
  <c r="H428" i="15" s="1"/>
  <c r="J427" i="15"/>
  <c r="G427" i="15"/>
  <c r="H427" i="15" s="1"/>
  <c r="J426" i="15"/>
  <c r="G426" i="15"/>
  <c r="H426" i="15" s="1"/>
  <c r="J425" i="15"/>
  <c r="G425" i="15"/>
  <c r="H425" i="15" s="1"/>
  <c r="F423" i="15"/>
  <c r="J422" i="15"/>
  <c r="G422" i="15"/>
  <c r="H422" i="15" s="1"/>
  <c r="J421" i="15"/>
  <c r="G421" i="15"/>
  <c r="H421" i="15" s="1"/>
  <c r="J420" i="15"/>
  <c r="G420" i="15"/>
  <c r="H420" i="15" s="1"/>
  <c r="J419" i="15"/>
  <c r="G419" i="15"/>
  <c r="H419" i="15" s="1"/>
  <c r="J418" i="15"/>
  <c r="G418" i="15"/>
  <c r="H418" i="15" s="1"/>
  <c r="J417" i="15"/>
  <c r="G417" i="15"/>
  <c r="H417" i="15" s="1"/>
  <c r="J416" i="15"/>
  <c r="G416" i="15"/>
  <c r="H416" i="15" s="1"/>
  <c r="J415" i="15"/>
  <c r="G415" i="15"/>
  <c r="H415" i="15" s="1"/>
  <c r="J414" i="15"/>
  <c r="G414" i="15"/>
  <c r="H414" i="15" s="1"/>
  <c r="J413" i="15"/>
  <c r="G413" i="15"/>
  <c r="H413" i="15" s="1"/>
  <c r="J412" i="15"/>
  <c r="G412" i="15"/>
  <c r="H412" i="15" s="1"/>
  <c r="J411" i="15"/>
  <c r="G411" i="15"/>
  <c r="H411" i="15" s="1"/>
  <c r="J410" i="15"/>
  <c r="G410" i="15"/>
  <c r="H410" i="15" s="1"/>
  <c r="J409" i="15"/>
  <c r="G409" i="15"/>
  <c r="H409" i="15" s="1"/>
  <c r="F407" i="15"/>
  <c r="J406" i="15"/>
  <c r="G406" i="15"/>
  <c r="H406" i="15" s="1"/>
  <c r="J405" i="15"/>
  <c r="G405" i="15"/>
  <c r="H405" i="15" s="1"/>
  <c r="J404" i="15"/>
  <c r="G404" i="15"/>
  <c r="H404" i="15" s="1"/>
  <c r="J403" i="15"/>
  <c r="G403" i="15"/>
  <c r="H403" i="15" s="1"/>
  <c r="J402" i="15"/>
  <c r="G402" i="15"/>
  <c r="H402" i="15" s="1"/>
  <c r="J401" i="15"/>
  <c r="G401" i="15"/>
  <c r="H401" i="15" s="1"/>
  <c r="J400" i="15"/>
  <c r="G400" i="15"/>
  <c r="H400" i="15" s="1"/>
  <c r="J399" i="15"/>
  <c r="G399" i="15"/>
  <c r="H399" i="15" s="1"/>
  <c r="J398" i="15"/>
  <c r="G398" i="15"/>
  <c r="H398" i="15" s="1"/>
  <c r="J397" i="15"/>
  <c r="G397" i="15"/>
  <c r="H397" i="15" s="1"/>
  <c r="J396" i="15"/>
  <c r="G396" i="15"/>
  <c r="H396" i="15" s="1"/>
  <c r="J395" i="15"/>
  <c r="G395" i="15"/>
  <c r="H395" i="15" s="1"/>
  <c r="J394" i="15"/>
  <c r="G394" i="15"/>
  <c r="H394" i="15" s="1"/>
  <c r="J393" i="15"/>
  <c r="G393" i="15"/>
  <c r="H393" i="15" s="1"/>
  <c r="J392" i="15"/>
  <c r="G392" i="15"/>
  <c r="H392" i="15" s="1"/>
  <c r="J389" i="15"/>
  <c r="G389" i="15"/>
  <c r="H389" i="15" s="1"/>
  <c r="J388" i="15"/>
  <c r="G388" i="15"/>
  <c r="H388" i="15" s="1"/>
  <c r="J387" i="15"/>
  <c r="G387" i="15"/>
  <c r="H387" i="15" s="1"/>
  <c r="J386" i="15"/>
  <c r="G386" i="15"/>
  <c r="H386" i="15" s="1"/>
  <c r="J385" i="15"/>
  <c r="G385" i="15"/>
  <c r="H385" i="15" s="1"/>
  <c r="J384" i="15"/>
  <c r="G384" i="15"/>
  <c r="H384" i="15" s="1"/>
  <c r="J383" i="15"/>
  <c r="G383" i="15"/>
  <c r="H383" i="15" s="1"/>
  <c r="J382" i="15"/>
  <c r="G382" i="15"/>
  <c r="H382" i="15" s="1"/>
  <c r="J381" i="15"/>
  <c r="G381" i="15"/>
  <c r="H381" i="15" s="1"/>
  <c r="J380" i="15"/>
  <c r="G380" i="15"/>
  <c r="H380" i="15" s="1"/>
  <c r="J379" i="15"/>
  <c r="G379" i="15"/>
  <c r="H379" i="15" s="1"/>
  <c r="J378" i="15"/>
  <c r="G378" i="15"/>
  <c r="H378" i="15" s="1"/>
  <c r="J377" i="15"/>
  <c r="G377" i="15"/>
  <c r="H377" i="15" s="1"/>
  <c r="J376" i="15"/>
  <c r="G376" i="15"/>
  <c r="H376" i="15" s="1"/>
  <c r="J373" i="15"/>
  <c r="G373" i="15"/>
  <c r="H373" i="15" s="1"/>
  <c r="J372" i="15"/>
  <c r="G372" i="15"/>
  <c r="H372" i="15" s="1"/>
  <c r="J371" i="15"/>
  <c r="G371" i="15"/>
  <c r="H371" i="15" s="1"/>
  <c r="J370" i="15"/>
  <c r="G370" i="15"/>
  <c r="H370" i="15" s="1"/>
  <c r="J369" i="15"/>
  <c r="G369" i="15"/>
  <c r="H369" i="15" s="1"/>
  <c r="J368" i="15"/>
  <c r="G368" i="15"/>
  <c r="H368" i="15" s="1"/>
  <c r="J367" i="15"/>
  <c r="G367" i="15"/>
  <c r="H367" i="15" s="1"/>
  <c r="J366" i="15"/>
  <c r="G366" i="15"/>
  <c r="H366" i="15" s="1"/>
  <c r="J365" i="15"/>
  <c r="G365" i="15"/>
  <c r="H365" i="15" s="1"/>
  <c r="J364" i="15"/>
  <c r="G364" i="15"/>
  <c r="H364" i="15" s="1"/>
  <c r="J363" i="15"/>
  <c r="G363" i="15"/>
  <c r="H363" i="15" s="1"/>
  <c r="J362" i="15"/>
  <c r="G362" i="15"/>
  <c r="H362" i="15" s="1"/>
  <c r="J361" i="15"/>
  <c r="G361" i="15"/>
  <c r="H361" i="15" s="1"/>
  <c r="J358" i="15"/>
  <c r="G358" i="15"/>
  <c r="H358" i="15" s="1"/>
  <c r="J357" i="15"/>
  <c r="G357" i="15"/>
  <c r="H357" i="15" s="1"/>
  <c r="J356" i="15"/>
  <c r="G356" i="15"/>
  <c r="H356" i="15" s="1"/>
  <c r="J355" i="15"/>
  <c r="G355" i="15"/>
  <c r="H355" i="15" s="1"/>
  <c r="J354" i="15"/>
  <c r="G354" i="15"/>
  <c r="H354" i="15" s="1"/>
  <c r="J353" i="15"/>
  <c r="G353" i="15"/>
  <c r="H353" i="15" s="1"/>
  <c r="J352" i="15"/>
  <c r="G352" i="15"/>
  <c r="H352" i="15" s="1"/>
  <c r="J351" i="15"/>
  <c r="G351" i="15"/>
  <c r="H351" i="15" s="1"/>
  <c r="J350" i="15"/>
  <c r="G350" i="15"/>
  <c r="H350" i="15" s="1"/>
  <c r="J349" i="15"/>
  <c r="G349" i="15"/>
  <c r="H349" i="15" s="1"/>
  <c r="J348" i="15"/>
  <c r="G348" i="15"/>
  <c r="H348" i="15" s="1"/>
  <c r="J347" i="15"/>
  <c r="G347" i="15"/>
  <c r="H347" i="15" s="1"/>
  <c r="J346" i="15"/>
  <c r="G346" i="15"/>
  <c r="H346" i="15" s="1"/>
  <c r="J343" i="15"/>
  <c r="G343" i="15"/>
  <c r="H343" i="15" s="1"/>
  <c r="J342" i="15"/>
  <c r="G342" i="15"/>
  <c r="H342" i="15" s="1"/>
  <c r="J341" i="15"/>
  <c r="G341" i="15"/>
  <c r="H341" i="15" s="1"/>
  <c r="J340" i="15"/>
  <c r="G340" i="15"/>
  <c r="H340" i="15" s="1"/>
  <c r="J339" i="15"/>
  <c r="G339" i="15"/>
  <c r="H339" i="15" s="1"/>
  <c r="J338" i="15"/>
  <c r="G338" i="15"/>
  <c r="H338" i="15" s="1"/>
  <c r="J337" i="15"/>
  <c r="G337" i="15"/>
  <c r="H337" i="15" s="1"/>
  <c r="J336" i="15"/>
  <c r="G336" i="15"/>
  <c r="H336" i="15" s="1"/>
  <c r="J335" i="15"/>
  <c r="G335" i="15"/>
  <c r="H335" i="15" s="1"/>
  <c r="J334" i="15"/>
  <c r="G334" i="15"/>
  <c r="H334" i="15" s="1"/>
  <c r="J333" i="15"/>
  <c r="G333" i="15"/>
  <c r="H333" i="15" s="1"/>
  <c r="J332" i="15"/>
  <c r="G332" i="15"/>
  <c r="H332" i="15" s="1"/>
  <c r="J331" i="15"/>
  <c r="G331" i="15"/>
  <c r="H331" i="15" s="1"/>
  <c r="J330" i="15"/>
  <c r="G330" i="15"/>
  <c r="H330" i="15" s="1"/>
  <c r="F328" i="15"/>
  <c r="J327" i="15"/>
  <c r="G327" i="15"/>
  <c r="H327" i="15" s="1"/>
  <c r="J326" i="15"/>
  <c r="G326" i="15"/>
  <c r="H326" i="15" s="1"/>
  <c r="J325" i="15"/>
  <c r="G325" i="15"/>
  <c r="H325" i="15" s="1"/>
  <c r="J324" i="15"/>
  <c r="G324" i="15"/>
  <c r="H324" i="15" s="1"/>
  <c r="J323" i="15"/>
  <c r="G323" i="15"/>
  <c r="H323" i="15" s="1"/>
  <c r="J322" i="15"/>
  <c r="G322" i="15"/>
  <c r="H322" i="15" s="1"/>
  <c r="J321" i="15"/>
  <c r="G321" i="15"/>
  <c r="H321" i="15" s="1"/>
  <c r="J320" i="15"/>
  <c r="G320" i="15"/>
  <c r="H320" i="15" s="1"/>
  <c r="J319" i="15"/>
  <c r="G319" i="15"/>
  <c r="H319" i="15" s="1"/>
  <c r="J318" i="15"/>
  <c r="G318" i="15"/>
  <c r="H318" i="15" s="1"/>
  <c r="J317" i="15"/>
  <c r="G317" i="15"/>
  <c r="H317" i="15" s="1"/>
  <c r="J316" i="15"/>
  <c r="G316" i="15"/>
  <c r="H316" i="15" s="1"/>
  <c r="J315" i="15"/>
  <c r="G315" i="15"/>
  <c r="H315" i="15" s="1"/>
  <c r="J314" i="15"/>
  <c r="G314" i="15"/>
  <c r="H314" i="15" s="1"/>
  <c r="J311" i="15"/>
  <c r="G311" i="15"/>
  <c r="H311" i="15" s="1"/>
  <c r="J310" i="15"/>
  <c r="G310" i="15"/>
  <c r="H310" i="15" s="1"/>
  <c r="J309" i="15"/>
  <c r="G309" i="15"/>
  <c r="H309" i="15" s="1"/>
  <c r="J308" i="15"/>
  <c r="G308" i="15"/>
  <c r="H308" i="15" s="1"/>
  <c r="J307" i="15"/>
  <c r="G307" i="15"/>
  <c r="H307" i="15" s="1"/>
  <c r="J306" i="15"/>
  <c r="G306" i="15"/>
  <c r="H306" i="15" s="1"/>
  <c r="J305" i="15"/>
  <c r="G305" i="15"/>
  <c r="H305" i="15" s="1"/>
  <c r="J304" i="15"/>
  <c r="G304" i="15"/>
  <c r="H304" i="15" s="1"/>
  <c r="J303" i="15"/>
  <c r="G303" i="15"/>
  <c r="J302" i="15"/>
  <c r="G302" i="15"/>
  <c r="H302" i="15" s="1"/>
  <c r="J301" i="15"/>
  <c r="G301" i="15"/>
  <c r="H301" i="15" s="1"/>
  <c r="F299" i="15"/>
  <c r="J298" i="15"/>
  <c r="G298" i="15"/>
  <c r="H298" i="15" s="1"/>
  <c r="J297" i="15"/>
  <c r="G297" i="15"/>
  <c r="H297" i="15" s="1"/>
  <c r="J296" i="15"/>
  <c r="G296" i="15"/>
  <c r="H296" i="15" s="1"/>
  <c r="J295" i="15"/>
  <c r="G295" i="15"/>
  <c r="H295" i="15" s="1"/>
  <c r="J294" i="15"/>
  <c r="G294" i="15"/>
  <c r="H294" i="15" s="1"/>
  <c r="J293" i="15"/>
  <c r="G293" i="15"/>
  <c r="H293" i="15" s="1"/>
  <c r="J292" i="15"/>
  <c r="G292" i="15"/>
  <c r="H292" i="15" s="1"/>
  <c r="J291" i="15"/>
  <c r="G291" i="15"/>
  <c r="H291" i="15" s="1"/>
  <c r="J290" i="15"/>
  <c r="G290" i="15"/>
  <c r="H290" i="15" s="1"/>
  <c r="J289" i="15"/>
  <c r="G289" i="15"/>
  <c r="H289" i="15" s="1"/>
  <c r="J288" i="15"/>
  <c r="G288" i="15"/>
  <c r="H288" i="15" s="1"/>
  <c r="J287" i="15"/>
  <c r="G287" i="15"/>
  <c r="H287" i="15" s="1"/>
  <c r="J286" i="15"/>
  <c r="G286" i="15"/>
  <c r="H286" i="15" s="1"/>
  <c r="J285" i="15"/>
  <c r="G285" i="15"/>
  <c r="H285" i="15" s="1"/>
  <c r="J284" i="15"/>
  <c r="G284" i="15"/>
  <c r="H284" i="15" s="1"/>
  <c r="J283" i="15"/>
  <c r="G283" i="15"/>
  <c r="J282" i="15"/>
  <c r="G282" i="15"/>
  <c r="H282" i="15" s="1"/>
  <c r="F280" i="15"/>
  <c r="J279" i="15"/>
  <c r="G279" i="15"/>
  <c r="H279" i="15" s="1"/>
  <c r="J278" i="15"/>
  <c r="G278" i="15"/>
  <c r="H278" i="15" s="1"/>
  <c r="J277" i="15"/>
  <c r="G277" i="15"/>
  <c r="H277" i="15" s="1"/>
  <c r="J276" i="15"/>
  <c r="G276" i="15"/>
  <c r="H276" i="15" s="1"/>
  <c r="J275" i="15"/>
  <c r="G275" i="15"/>
  <c r="H275" i="15" s="1"/>
  <c r="J274" i="15"/>
  <c r="G274" i="15"/>
  <c r="H274" i="15" s="1"/>
  <c r="J273" i="15"/>
  <c r="G273" i="15"/>
  <c r="H273" i="15" s="1"/>
  <c r="J272" i="15"/>
  <c r="G272" i="15"/>
  <c r="H272" i="15" s="1"/>
  <c r="J271" i="15"/>
  <c r="G271" i="15"/>
  <c r="H271" i="15" s="1"/>
  <c r="J270" i="15"/>
  <c r="G270" i="15"/>
  <c r="H270" i="15" s="1"/>
  <c r="J269" i="15"/>
  <c r="G269" i="15"/>
  <c r="H269" i="15" s="1"/>
  <c r="J268" i="15"/>
  <c r="G268" i="15"/>
  <c r="H268" i="15" s="1"/>
  <c r="J267" i="15"/>
  <c r="G267" i="15"/>
  <c r="H267" i="15" s="1"/>
  <c r="J266" i="15"/>
  <c r="G266" i="15"/>
  <c r="H266" i="15" s="1"/>
  <c r="J265" i="15"/>
  <c r="G265" i="15"/>
  <c r="H265" i="15" s="1"/>
  <c r="J264" i="15"/>
  <c r="G264" i="15"/>
  <c r="H264" i="15" s="1"/>
  <c r="J263" i="15"/>
  <c r="G263" i="15"/>
  <c r="H263" i="15" s="1"/>
  <c r="F261" i="15"/>
  <c r="J260" i="15"/>
  <c r="G260" i="15"/>
  <c r="H260" i="15" s="1"/>
  <c r="J259" i="15"/>
  <c r="G259" i="15"/>
  <c r="H259" i="15" s="1"/>
  <c r="J258" i="15"/>
  <c r="G258" i="15"/>
  <c r="H258" i="15" s="1"/>
  <c r="J257" i="15"/>
  <c r="G257" i="15"/>
  <c r="H257" i="15" s="1"/>
  <c r="J256" i="15"/>
  <c r="G256" i="15"/>
  <c r="H256" i="15" s="1"/>
  <c r="J255" i="15"/>
  <c r="G255" i="15"/>
  <c r="H255" i="15" s="1"/>
  <c r="J254" i="15"/>
  <c r="G254" i="15"/>
  <c r="H254" i="15" s="1"/>
  <c r="J253" i="15"/>
  <c r="G253" i="15"/>
  <c r="H253" i="15" s="1"/>
  <c r="J252" i="15"/>
  <c r="G252" i="15"/>
  <c r="H252" i="15" s="1"/>
  <c r="J251" i="15"/>
  <c r="G251" i="15"/>
  <c r="H251" i="15" s="1"/>
  <c r="J250" i="15"/>
  <c r="G250" i="15"/>
  <c r="H250" i="15" s="1"/>
  <c r="J249" i="15"/>
  <c r="G249" i="15"/>
  <c r="H249" i="15" s="1"/>
  <c r="J248" i="15"/>
  <c r="G248" i="15"/>
  <c r="H248" i="15" s="1"/>
  <c r="J247" i="15"/>
  <c r="G247" i="15"/>
  <c r="H247" i="15" s="1"/>
  <c r="J246" i="15"/>
  <c r="G246" i="15"/>
  <c r="H246" i="15" s="1"/>
  <c r="J245" i="15"/>
  <c r="G245" i="15"/>
  <c r="H245" i="15" s="1"/>
  <c r="J244" i="15"/>
  <c r="G244" i="15"/>
  <c r="F242" i="15"/>
  <c r="J241" i="15"/>
  <c r="G241" i="15"/>
  <c r="H241" i="15" s="1"/>
  <c r="J240" i="15"/>
  <c r="G240" i="15"/>
  <c r="H240" i="15" s="1"/>
  <c r="J239" i="15"/>
  <c r="G239" i="15"/>
  <c r="H239" i="15" s="1"/>
  <c r="J238" i="15"/>
  <c r="G238" i="15"/>
  <c r="H238" i="15" s="1"/>
  <c r="J237" i="15"/>
  <c r="G237" i="15"/>
  <c r="H237" i="15" s="1"/>
  <c r="J236" i="15"/>
  <c r="G236" i="15"/>
  <c r="H236" i="15" s="1"/>
  <c r="J235" i="15"/>
  <c r="G235" i="15"/>
  <c r="H235" i="15" s="1"/>
  <c r="J234" i="15"/>
  <c r="G234" i="15"/>
  <c r="H234" i="15" s="1"/>
  <c r="J233" i="15"/>
  <c r="G233" i="15"/>
  <c r="H233" i="15" s="1"/>
  <c r="J232" i="15"/>
  <c r="G232" i="15"/>
  <c r="H232" i="15" s="1"/>
  <c r="J231" i="15"/>
  <c r="G231" i="15"/>
  <c r="H231" i="15" s="1"/>
  <c r="J230" i="15"/>
  <c r="G230" i="15"/>
  <c r="H230" i="15" s="1"/>
  <c r="J229" i="15"/>
  <c r="G229" i="15"/>
  <c r="H229" i="15" s="1"/>
  <c r="J228" i="15"/>
  <c r="G228" i="15"/>
  <c r="H228" i="15" s="1"/>
  <c r="J227" i="15"/>
  <c r="G227" i="15"/>
  <c r="H227" i="15" s="1"/>
  <c r="J226" i="15"/>
  <c r="G226" i="15"/>
  <c r="H226" i="15" s="1"/>
  <c r="J225" i="15"/>
  <c r="G225" i="15"/>
  <c r="H225" i="15" s="1"/>
  <c r="F223" i="15"/>
  <c r="J222" i="15"/>
  <c r="G222" i="15"/>
  <c r="H222" i="15" s="1"/>
  <c r="J221" i="15"/>
  <c r="G221" i="15"/>
  <c r="H221" i="15" s="1"/>
  <c r="J220" i="15"/>
  <c r="G220" i="15"/>
  <c r="H220" i="15" s="1"/>
  <c r="J219" i="15"/>
  <c r="G219" i="15"/>
  <c r="H219" i="15" s="1"/>
  <c r="J218" i="15"/>
  <c r="G218" i="15"/>
  <c r="H218" i="15" s="1"/>
  <c r="J217" i="15"/>
  <c r="G217" i="15"/>
  <c r="H217" i="15" s="1"/>
  <c r="J216" i="15"/>
  <c r="G216" i="15"/>
  <c r="H216" i="15" s="1"/>
  <c r="J215" i="15"/>
  <c r="G215" i="15"/>
  <c r="H215" i="15" s="1"/>
  <c r="J214" i="15"/>
  <c r="G214" i="15"/>
  <c r="H214" i="15" s="1"/>
  <c r="J213" i="15"/>
  <c r="G213" i="15"/>
  <c r="H213" i="15" s="1"/>
  <c r="J212" i="15"/>
  <c r="G212" i="15"/>
  <c r="H212" i="15" s="1"/>
  <c r="J211" i="15"/>
  <c r="G211" i="15"/>
  <c r="H211" i="15" s="1"/>
  <c r="J210" i="15"/>
  <c r="G210" i="15"/>
  <c r="H210" i="15" s="1"/>
  <c r="J209" i="15"/>
  <c r="G209" i="15"/>
  <c r="H209" i="15" s="1"/>
  <c r="J208" i="15"/>
  <c r="G208" i="15"/>
  <c r="H208" i="15" s="1"/>
  <c r="F206" i="15"/>
  <c r="J205" i="15"/>
  <c r="G205" i="15"/>
  <c r="H205" i="15" s="1"/>
  <c r="J204" i="15"/>
  <c r="G204" i="15"/>
  <c r="H204" i="15" s="1"/>
  <c r="J203" i="15"/>
  <c r="G203" i="15"/>
  <c r="H203" i="15" s="1"/>
  <c r="J202" i="15"/>
  <c r="G202" i="15"/>
  <c r="H202" i="15" s="1"/>
  <c r="J201" i="15"/>
  <c r="G201" i="15"/>
  <c r="H201" i="15" s="1"/>
  <c r="J200" i="15"/>
  <c r="G200" i="15"/>
  <c r="H200" i="15" s="1"/>
  <c r="J199" i="15"/>
  <c r="G199" i="15"/>
  <c r="H199" i="15" s="1"/>
  <c r="J198" i="15"/>
  <c r="G198" i="15"/>
  <c r="H198" i="15" s="1"/>
  <c r="J197" i="15"/>
  <c r="G197" i="15"/>
  <c r="H197" i="15" s="1"/>
  <c r="J196" i="15"/>
  <c r="G196" i="15"/>
  <c r="H196" i="15" s="1"/>
  <c r="J195" i="15"/>
  <c r="G195" i="15"/>
  <c r="H195" i="15" s="1"/>
  <c r="J194" i="15"/>
  <c r="G194" i="15"/>
  <c r="H194" i="15" s="1"/>
  <c r="J193" i="15"/>
  <c r="G193" i="15"/>
  <c r="H193" i="15" s="1"/>
  <c r="J192" i="15"/>
  <c r="G192" i="15"/>
  <c r="J191" i="15"/>
  <c r="G191" i="15"/>
  <c r="H191" i="15" s="1"/>
  <c r="J190" i="15"/>
  <c r="G190" i="15"/>
  <c r="H190" i="15" s="1"/>
  <c r="F188" i="15"/>
  <c r="J187" i="15"/>
  <c r="G187" i="15"/>
  <c r="H187" i="15" s="1"/>
  <c r="J186" i="15"/>
  <c r="G186" i="15"/>
  <c r="H186" i="15" s="1"/>
  <c r="J185" i="15"/>
  <c r="G185" i="15"/>
  <c r="H185" i="15" s="1"/>
  <c r="J184" i="15"/>
  <c r="G184" i="15"/>
  <c r="H184" i="15" s="1"/>
  <c r="J183" i="15"/>
  <c r="G183" i="15"/>
  <c r="H183" i="15" s="1"/>
  <c r="J182" i="15"/>
  <c r="G182" i="15"/>
  <c r="H182" i="15" s="1"/>
  <c r="J181" i="15"/>
  <c r="G181" i="15"/>
  <c r="H181" i="15" s="1"/>
  <c r="J180" i="15"/>
  <c r="G180" i="15"/>
  <c r="H180" i="15" s="1"/>
  <c r="J179" i="15"/>
  <c r="G179" i="15"/>
  <c r="H179" i="15" s="1"/>
  <c r="J178" i="15"/>
  <c r="G178" i="15"/>
  <c r="H178" i="15" s="1"/>
  <c r="J177" i="15"/>
  <c r="G177" i="15"/>
  <c r="H177" i="15" s="1"/>
  <c r="J176" i="15"/>
  <c r="G176" i="15"/>
  <c r="H176" i="15" s="1"/>
  <c r="J175" i="15"/>
  <c r="G175" i="15"/>
  <c r="H175" i="15" s="1"/>
  <c r="J174" i="15"/>
  <c r="G174" i="15"/>
  <c r="H174" i="15" s="1"/>
  <c r="J173" i="15"/>
  <c r="G173" i="15"/>
  <c r="H173" i="15" s="1"/>
  <c r="F171" i="15"/>
  <c r="J170" i="15"/>
  <c r="G170" i="15"/>
  <c r="H170" i="15" s="1"/>
  <c r="J169" i="15"/>
  <c r="G169" i="15"/>
  <c r="H169" i="15" s="1"/>
  <c r="J168" i="15"/>
  <c r="G168" i="15"/>
  <c r="H168" i="15" s="1"/>
  <c r="J167" i="15"/>
  <c r="G167" i="15"/>
  <c r="H167" i="15" s="1"/>
  <c r="J166" i="15"/>
  <c r="G166" i="15"/>
  <c r="H166" i="15" s="1"/>
  <c r="J165" i="15"/>
  <c r="G165" i="15"/>
  <c r="H165" i="15" s="1"/>
  <c r="J164" i="15"/>
  <c r="G164" i="15"/>
  <c r="H164" i="15" s="1"/>
  <c r="J163" i="15"/>
  <c r="G163" i="15"/>
  <c r="H163" i="15" s="1"/>
  <c r="J162" i="15"/>
  <c r="G162" i="15"/>
  <c r="H162" i="15" s="1"/>
  <c r="J161" i="15"/>
  <c r="G161" i="15"/>
  <c r="H161" i="15" s="1"/>
  <c r="J160" i="15"/>
  <c r="G160" i="15"/>
  <c r="H160" i="15" s="1"/>
  <c r="J159" i="15"/>
  <c r="G159" i="15"/>
  <c r="H159" i="15" s="1"/>
  <c r="J158" i="15"/>
  <c r="G158" i="15"/>
  <c r="H158" i="15" s="1"/>
  <c r="J157" i="15"/>
  <c r="G157" i="15"/>
  <c r="H157" i="15" s="1"/>
  <c r="J156" i="15"/>
  <c r="G156" i="15"/>
  <c r="H156" i="15" s="1"/>
  <c r="J155" i="15"/>
  <c r="G155" i="15"/>
  <c r="H155" i="15" s="1"/>
  <c r="F153" i="15"/>
  <c r="J152" i="15"/>
  <c r="G152" i="15"/>
  <c r="H152" i="15" s="1"/>
  <c r="J151" i="15"/>
  <c r="G151" i="15"/>
  <c r="H151" i="15" s="1"/>
  <c r="J150" i="15"/>
  <c r="G150" i="15"/>
  <c r="H150" i="15" s="1"/>
  <c r="J149" i="15"/>
  <c r="G149" i="15"/>
  <c r="H149" i="15" s="1"/>
  <c r="J148" i="15"/>
  <c r="G148" i="15"/>
  <c r="H148" i="15" s="1"/>
  <c r="J147" i="15"/>
  <c r="G147" i="15"/>
  <c r="H147" i="15" s="1"/>
  <c r="J146" i="15"/>
  <c r="G146" i="15"/>
  <c r="H146" i="15" s="1"/>
  <c r="J145" i="15"/>
  <c r="G145" i="15"/>
  <c r="H145" i="15" s="1"/>
  <c r="J144" i="15"/>
  <c r="G144" i="15"/>
  <c r="H144" i="15" s="1"/>
  <c r="J143" i="15"/>
  <c r="G143" i="15"/>
  <c r="H143" i="15" s="1"/>
  <c r="J142" i="15"/>
  <c r="G142" i="15"/>
  <c r="H142" i="15" s="1"/>
  <c r="J141" i="15"/>
  <c r="G141" i="15"/>
  <c r="H141" i="15" s="1"/>
  <c r="J140" i="15"/>
  <c r="G140" i="15"/>
  <c r="H140" i="15" s="1"/>
  <c r="J139" i="15"/>
  <c r="G139" i="15"/>
  <c r="H139" i="15" s="1"/>
  <c r="J138" i="15"/>
  <c r="G138" i="15"/>
  <c r="H138" i="15" s="1"/>
  <c r="F136" i="15"/>
  <c r="J135" i="15"/>
  <c r="G135" i="15"/>
  <c r="H135" i="15" s="1"/>
  <c r="J134" i="15"/>
  <c r="G134" i="15"/>
  <c r="H134" i="15" s="1"/>
  <c r="J133" i="15"/>
  <c r="G133" i="15"/>
  <c r="H133" i="15" s="1"/>
  <c r="J132" i="15"/>
  <c r="G132" i="15"/>
  <c r="H132" i="15" s="1"/>
  <c r="J131" i="15"/>
  <c r="G131" i="15"/>
  <c r="H131" i="15" s="1"/>
  <c r="J130" i="15"/>
  <c r="G130" i="15"/>
  <c r="H130" i="15" s="1"/>
  <c r="J129" i="15"/>
  <c r="G129" i="15"/>
  <c r="H129" i="15" s="1"/>
  <c r="J128" i="15"/>
  <c r="G128" i="15"/>
  <c r="H128" i="15" s="1"/>
  <c r="J127" i="15"/>
  <c r="G127" i="15"/>
  <c r="H127" i="15" s="1"/>
  <c r="J126" i="15"/>
  <c r="G126" i="15"/>
  <c r="H126" i="15" s="1"/>
  <c r="J125" i="15"/>
  <c r="G125" i="15"/>
  <c r="H125" i="15" s="1"/>
  <c r="J124" i="15"/>
  <c r="G124" i="15"/>
  <c r="H124" i="15" s="1"/>
  <c r="J123" i="15"/>
  <c r="G123" i="15"/>
  <c r="H123" i="15" s="1"/>
  <c r="J122" i="15"/>
  <c r="G122" i="15"/>
  <c r="H122" i="15" s="1"/>
  <c r="J121" i="15"/>
  <c r="G121" i="15"/>
  <c r="H121" i="15" s="1"/>
  <c r="F119" i="15"/>
  <c r="J118" i="15"/>
  <c r="G118" i="15"/>
  <c r="H118" i="15" s="1"/>
  <c r="J117" i="15"/>
  <c r="G117" i="15"/>
  <c r="H117" i="15" s="1"/>
  <c r="J116" i="15"/>
  <c r="G116" i="15"/>
  <c r="H116" i="15" s="1"/>
  <c r="J115" i="15"/>
  <c r="G115" i="15"/>
  <c r="H115" i="15" s="1"/>
  <c r="J114" i="15"/>
  <c r="G114" i="15"/>
  <c r="H114" i="15" s="1"/>
  <c r="J113" i="15"/>
  <c r="G113" i="15"/>
  <c r="H113" i="15" s="1"/>
  <c r="J112" i="15"/>
  <c r="G112" i="15"/>
  <c r="H112" i="15" s="1"/>
  <c r="J111" i="15"/>
  <c r="G111" i="15"/>
  <c r="H111" i="15" s="1"/>
  <c r="J110" i="15"/>
  <c r="G110" i="15"/>
  <c r="H110" i="15" s="1"/>
  <c r="J109" i="15"/>
  <c r="G109" i="15"/>
  <c r="H109" i="15" s="1"/>
  <c r="J108" i="15"/>
  <c r="G108" i="15"/>
  <c r="H108" i="15" s="1"/>
  <c r="J107" i="15"/>
  <c r="G107" i="15"/>
  <c r="H107" i="15" s="1"/>
  <c r="J106" i="15"/>
  <c r="G106" i="15"/>
  <c r="H106" i="15" s="1"/>
  <c r="J105" i="15"/>
  <c r="G105" i="15"/>
  <c r="H105" i="15" s="1"/>
  <c r="J104" i="15"/>
  <c r="G104" i="15"/>
  <c r="H104" i="15" s="1"/>
  <c r="F102" i="15"/>
  <c r="J101" i="15"/>
  <c r="G101" i="15"/>
  <c r="H101" i="15" s="1"/>
  <c r="J98" i="15"/>
  <c r="G98" i="15"/>
  <c r="H98" i="15" s="1"/>
  <c r="J97" i="15"/>
  <c r="G97" i="15"/>
  <c r="H97" i="15" s="1"/>
  <c r="J96" i="15"/>
  <c r="G96" i="15"/>
  <c r="H96" i="15" s="1"/>
  <c r="J95" i="15"/>
  <c r="G95" i="15"/>
  <c r="H95" i="15" s="1"/>
  <c r="J94" i="15"/>
  <c r="G94" i="15"/>
  <c r="H94" i="15" s="1"/>
  <c r="J93" i="15"/>
  <c r="G93" i="15"/>
  <c r="H93" i="15" s="1"/>
  <c r="J92" i="15"/>
  <c r="G92" i="15"/>
  <c r="H92" i="15" s="1"/>
  <c r="J91" i="15"/>
  <c r="G91" i="15"/>
  <c r="H91" i="15" s="1"/>
  <c r="J90" i="15"/>
  <c r="G90" i="15"/>
  <c r="H90" i="15" s="1"/>
  <c r="J89" i="15"/>
  <c r="G89" i="15"/>
  <c r="H89" i="15" s="1"/>
  <c r="J88" i="15"/>
  <c r="G88" i="15"/>
  <c r="H88" i="15" s="1"/>
  <c r="J86" i="15"/>
  <c r="G86" i="15"/>
  <c r="H86" i="15" s="1"/>
  <c r="F84" i="15"/>
  <c r="J83" i="15"/>
  <c r="G83" i="15"/>
  <c r="H83" i="15" s="1"/>
  <c r="J82" i="15"/>
  <c r="G82" i="15"/>
  <c r="H82" i="15" s="1"/>
  <c r="J81" i="15"/>
  <c r="G81" i="15"/>
  <c r="H81" i="15" s="1"/>
  <c r="J80" i="15"/>
  <c r="G80" i="15"/>
  <c r="H80" i="15" s="1"/>
  <c r="J79" i="15"/>
  <c r="G79" i="15"/>
  <c r="H79" i="15" s="1"/>
  <c r="J78" i="15"/>
  <c r="G78" i="15"/>
  <c r="H78" i="15" s="1"/>
  <c r="J77" i="15"/>
  <c r="G77" i="15"/>
  <c r="H77" i="15" s="1"/>
  <c r="J76" i="15"/>
  <c r="G76" i="15"/>
  <c r="H76" i="15" s="1"/>
  <c r="J75" i="15"/>
  <c r="G75" i="15"/>
  <c r="H75" i="15" s="1"/>
  <c r="J74" i="15"/>
  <c r="G74" i="15"/>
  <c r="H74" i="15" s="1"/>
  <c r="J73" i="15"/>
  <c r="G73" i="15"/>
  <c r="H73" i="15" s="1"/>
  <c r="J72" i="15"/>
  <c r="G72" i="15"/>
  <c r="H72" i="15" s="1"/>
  <c r="J71" i="15"/>
  <c r="G71" i="15"/>
  <c r="H71" i="15" s="1"/>
  <c r="J70" i="15"/>
  <c r="G70" i="15"/>
  <c r="H70" i="15" s="1"/>
  <c r="J69" i="15"/>
  <c r="G69" i="15"/>
  <c r="H69" i="15" s="1"/>
  <c r="J68" i="15"/>
  <c r="G68" i="15"/>
  <c r="H68" i="15" s="1"/>
  <c r="F66" i="15"/>
  <c r="J65" i="15"/>
  <c r="G65" i="15"/>
  <c r="H65" i="15" s="1"/>
  <c r="J64" i="15"/>
  <c r="G64" i="15"/>
  <c r="H64" i="15" s="1"/>
  <c r="J63" i="15"/>
  <c r="G63" i="15"/>
  <c r="H63" i="15" s="1"/>
  <c r="J62" i="15"/>
  <c r="G62" i="15"/>
  <c r="H62" i="15" s="1"/>
  <c r="J61" i="15"/>
  <c r="G61" i="15"/>
  <c r="H61" i="15" s="1"/>
  <c r="J60" i="15"/>
  <c r="G60" i="15"/>
  <c r="H60" i="15" s="1"/>
  <c r="J59" i="15"/>
  <c r="G59" i="15"/>
  <c r="H59" i="15" s="1"/>
  <c r="J58" i="15"/>
  <c r="G58" i="15"/>
  <c r="H58" i="15" s="1"/>
  <c r="J57" i="15"/>
  <c r="G57" i="15"/>
  <c r="H57" i="15" s="1"/>
  <c r="J56" i="15"/>
  <c r="G56" i="15"/>
  <c r="H56" i="15" s="1"/>
  <c r="J55" i="15"/>
  <c r="G55" i="15"/>
  <c r="H55" i="15" s="1"/>
  <c r="J54" i="15"/>
  <c r="G54" i="15"/>
  <c r="H54" i="15" s="1"/>
  <c r="J53" i="15"/>
  <c r="G53" i="15"/>
  <c r="H53" i="15" s="1"/>
  <c r="J52" i="15"/>
  <c r="G52" i="15"/>
  <c r="H52" i="15" s="1"/>
  <c r="J51" i="15"/>
  <c r="G51" i="15"/>
  <c r="J50" i="15"/>
  <c r="G50" i="15"/>
  <c r="H50" i="15" s="1"/>
  <c r="F48" i="15"/>
  <c r="J47" i="15"/>
  <c r="G47" i="15"/>
  <c r="H47" i="15" s="1"/>
  <c r="J46" i="15"/>
  <c r="G46" i="15"/>
  <c r="H46" i="15" s="1"/>
  <c r="J45" i="15"/>
  <c r="G45" i="15"/>
  <c r="H45" i="15" s="1"/>
  <c r="J44" i="15"/>
  <c r="G44" i="15"/>
  <c r="H44" i="15" s="1"/>
  <c r="J43" i="15"/>
  <c r="G43" i="15"/>
  <c r="H43" i="15" s="1"/>
  <c r="J42" i="15"/>
  <c r="G42" i="15"/>
  <c r="H42" i="15" s="1"/>
  <c r="J41" i="15"/>
  <c r="G41" i="15"/>
  <c r="H41" i="15" s="1"/>
  <c r="J40" i="15"/>
  <c r="G40" i="15"/>
  <c r="H40" i="15" s="1"/>
  <c r="J39" i="15"/>
  <c r="G39" i="15"/>
  <c r="H39" i="15" s="1"/>
  <c r="J38" i="15"/>
  <c r="G38" i="15"/>
  <c r="H38" i="15" s="1"/>
  <c r="J37" i="15"/>
  <c r="G37" i="15"/>
  <c r="H37" i="15" s="1"/>
  <c r="J36" i="15"/>
  <c r="G36" i="15"/>
  <c r="H36" i="15" s="1"/>
  <c r="J35" i="15"/>
  <c r="G35" i="15"/>
  <c r="H35" i="15" s="1"/>
  <c r="J34" i="15"/>
  <c r="G34" i="15"/>
  <c r="H34" i="15" s="1"/>
  <c r="J33" i="15"/>
  <c r="G33" i="15"/>
  <c r="H33" i="15" s="1"/>
  <c r="J32" i="15"/>
  <c r="G32" i="15"/>
  <c r="H32" i="15" s="1"/>
  <c r="F30" i="15"/>
  <c r="J29" i="15"/>
  <c r="G29" i="15"/>
  <c r="H29" i="15" s="1"/>
  <c r="J28" i="15"/>
  <c r="G28" i="15"/>
  <c r="H28" i="15" s="1"/>
  <c r="J27" i="15"/>
  <c r="G27" i="15"/>
  <c r="H27" i="15" s="1"/>
  <c r="J26" i="15"/>
  <c r="G26" i="15"/>
  <c r="H26" i="15" s="1"/>
  <c r="J25" i="15"/>
  <c r="G25" i="15"/>
  <c r="H25" i="15" s="1"/>
  <c r="J24" i="15"/>
  <c r="G24" i="15"/>
  <c r="H24" i="15" s="1"/>
  <c r="J23" i="15"/>
  <c r="G23" i="15"/>
  <c r="H23" i="15" s="1"/>
  <c r="J22" i="15"/>
  <c r="G22" i="15"/>
  <c r="H22" i="15" s="1"/>
  <c r="J21" i="15"/>
  <c r="G21" i="15"/>
  <c r="H21" i="15" s="1"/>
  <c r="J20" i="15"/>
  <c r="G20" i="15"/>
  <c r="H20" i="15" s="1"/>
  <c r="J19" i="15"/>
  <c r="G19" i="15"/>
  <c r="H19" i="15" s="1"/>
  <c r="J18" i="15"/>
  <c r="G18" i="15"/>
  <c r="H18" i="15" s="1"/>
  <c r="J17" i="15"/>
  <c r="G17" i="15"/>
  <c r="H17" i="15" s="1"/>
  <c r="J16" i="15"/>
  <c r="G16" i="15"/>
  <c r="H16" i="15" s="1"/>
  <c r="J15" i="15"/>
  <c r="G15" i="15"/>
  <c r="J14" i="15"/>
  <c r="G14" i="15"/>
  <c r="H14" i="15" s="1"/>
  <c r="J13" i="15"/>
  <c r="G13" i="15"/>
  <c r="H13" i="15" s="1"/>
  <c r="I26" i="14"/>
  <c r="F26" i="14"/>
  <c r="G26" i="14" s="1"/>
  <c r="I25" i="14"/>
  <c r="F25" i="14"/>
  <c r="I22" i="14"/>
  <c r="F22" i="14"/>
  <c r="G22" i="14" s="1"/>
  <c r="J22" i="14" s="1"/>
  <c r="I21" i="14"/>
  <c r="F21" i="14"/>
  <c r="G21" i="14" s="1"/>
  <c r="I18" i="14"/>
  <c r="F18" i="14"/>
  <c r="G18" i="14" s="1"/>
  <c r="J18" i="14" s="1"/>
  <c r="I17" i="14"/>
  <c r="F17" i="14"/>
  <c r="G17" i="14" s="1"/>
  <c r="E15" i="14"/>
  <c r="E28" i="14" s="1"/>
  <c r="I14" i="14"/>
  <c r="F14" i="14"/>
  <c r="G14" i="14" s="1"/>
  <c r="J14" i="14" s="1"/>
  <c r="I13" i="14"/>
  <c r="F13" i="14"/>
  <c r="G13" i="14" s="1"/>
  <c r="I19" i="13"/>
  <c r="F19" i="13"/>
  <c r="F20" i="13" s="1"/>
  <c r="I16" i="13"/>
  <c r="I17" i="13" s="1"/>
  <c r="F16" i="13"/>
  <c r="I13" i="13"/>
  <c r="I14" i="13" s="1"/>
  <c r="F13" i="13"/>
  <c r="G13" i="13" s="1"/>
  <c r="J13" i="13" s="1"/>
  <c r="E114" i="12"/>
  <c r="I113" i="12"/>
  <c r="F113" i="12"/>
  <c r="G113" i="12" s="1"/>
  <c r="I112" i="12"/>
  <c r="F112" i="12"/>
  <c r="G112" i="12" s="1"/>
  <c r="I111" i="12"/>
  <c r="F111" i="12"/>
  <c r="G111" i="12" s="1"/>
  <c r="I108" i="12"/>
  <c r="F108" i="12"/>
  <c r="G108" i="12" s="1"/>
  <c r="I107" i="12"/>
  <c r="F107" i="12"/>
  <c r="G107" i="12" s="1"/>
  <c r="I106" i="12"/>
  <c r="F106" i="12"/>
  <c r="G106" i="12" s="1"/>
  <c r="I105" i="12"/>
  <c r="F105" i="12"/>
  <c r="G105" i="12" s="1"/>
  <c r="I102" i="12"/>
  <c r="F102" i="12"/>
  <c r="G102" i="12" s="1"/>
  <c r="I101" i="12"/>
  <c r="F101" i="12"/>
  <c r="G101" i="12" s="1"/>
  <c r="I100" i="12"/>
  <c r="F100" i="12"/>
  <c r="G100" i="12" s="1"/>
  <c r="I99" i="12"/>
  <c r="F99" i="12"/>
  <c r="I96" i="12"/>
  <c r="F96" i="12"/>
  <c r="G96" i="12" s="1"/>
  <c r="I95" i="12"/>
  <c r="F95" i="12"/>
  <c r="G95" i="12" s="1"/>
  <c r="I94" i="12"/>
  <c r="F94" i="12"/>
  <c r="G94" i="12" s="1"/>
  <c r="I93" i="12"/>
  <c r="F93" i="12"/>
  <c r="I90" i="12"/>
  <c r="F90" i="12"/>
  <c r="G90" i="12" s="1"/>
  <c r="I89" i="12"/>
  <c r="F89" i="12"/>
  <c r="I88" i="12"/>
  <c r="F88" i="12"/>
  <c r="G88" i="12" s="1"/>
  <c r="I87" i="12"/>
  <c r="F87" i="12"/>
  <c r="G87" i="12" s="1"/>
  <c r="E85" i="12"/>
  <c r="I84" i="12"/>
  <c r="F84" i="12"/>
  <c r="G84" i="12" s="1"/>
  <c r="I83" i="12"/>
  <c r="F83" i="12"/>
  <c r="G83" i="12" s="1"/>
  <c r="I82" i="12"/>
  <c r="F82" i="12"/>
  <c r="G82" i="12" s="1"/>
  <c r="I81" i="12"/>
  <c r="F81" i="12"/>
  <c r="G81" i="12" s="1"/>
  <c r="I80" i="12"/>
  <c r="F80" i="12"/>
  <c r="G80" i="12" s="1"/>
  <c r="I79" i="12"/>
  <c r="F79" i="12"/>
  <c r="G79" i="12" s="1"/>
  <c r="I78" i="12"/>
  <c r="F78" i="12"/>
  <c r="G78" i="12" s="1"/>
  <c r="I77" i="12"/>
  <c r="F77" i="12"/>
  <c r="G77" i="12" s="1"/>
  <c r="I76" i="12"/>
  <c r="F76" i="12"/>
  <c r="G76" i="12" s="1"/>
  <c r="I75" i="12"/>
  <c r="F75" i="12"/>
  <c r="G75" i="12" s="1"/>
  <c r="I74" i="12"/>
  <c r="F74" i="12"/>
  <c r="G74" i="12" s="1"/>
  <c r="I73" i="12"/>
  <c r="F73" i="12"/>
  <c r="G73" i="12" s="1"/>
  <c r="I72" i="12"/>
  <c r="F72" i="12"/>
  <c r="G72" i="12" s="1"/>
  <c r="I71" i="12"/>
  <c r="F71" i="12"/>
  <c r="E69" i="12"/>
  <c r="I68" i="12"/>
  <c r="F68" i="12"/>
  <c r="G68" i="12" s="1"/>
  <c r="I67" i="12"/>
  <c r="F67" i="12"/>
  <c r="G67" i="12" s="1"/>
  <c r="I66" i="12"/>
  <c r="F66" i="12"/>
  <c r="G66" i="12" s="1"/>
  <c r="I65" i="12"/>
  <c r="F65" i="12"/>
  <c r="G65" i="12" s="1"/>
  <c r="I64" i="12"/>
  <c r="F64" i="12"/>
  <c r="G64" i="12" s="1"/>
  <c r="I63" i="12"/>
  <c r="F63" i="12"/>
  <c r="G63" i="12" s="1"/>
  <c r="I62" i="12"/>
  <c r="F62" i="12"/>
  <c r="G62" i="12" s="1"/>
  <c r="I61" i="12"/>
  <c r="F61" i="12"/>
  <c r="G61" i="12" s="1"/>
  <c r="I60" i="12"/>
  <c r="F60" i="12"/>
  <c r="G60" i="12" s="1"/>
  <c r="I59" i="12"/>
  <c r="F59" i="12"/>
  <c r="G59" i="12" s="1"/>
  <c r="I58" i="12"/>
  <c r="F58" i="12"/>
  <c r="G58" i="12" s="1"/>
  <c r="I57" i="12"/>
  <c r="F57" i="12"/>
  <c r="G57" i="12" s="1"/>
  <c r="I56" i="12"/>
  <c r="F56" i="12"/>
  <c r="G56" i="12" s="1"/>
  <c r="I55" i="12"/>
  <c r="F55" i="12"/>
  <c r="E53" i="12"/>
  <c r="I52" i="12"/>
  <c r="F52" i="12"/>
  <c r="G52" i="12" s="1"/>
  <c r="I51" i="12"/>
  <c r="F51" i="12"/>
  <c r="G51" i="12" s="1"/>
  <c r="I50" i="12"/>
  <c r="F50" i="12"/>
  <c r="G50" i="12" s="1"/>
  <c r="I49" i="12"/>
  <c r="F49" i="12"/>
  <c r="G49" i="12" s="1"/>
  <c r="I48" i="12"/>
  <c r="F48" i="12"/>
  <c r="G48" i="12" s="1"/>
  <c r="I47" i="12"/>
  <c r="F47" i="12"/>
  <c r="G47" i="12" s="1"/>
  <c r="I46" i="12"/>
  <c r="F46" i="12"/>
  <c r="G46" i="12" s="1"/>
  <c r="I45" i="12"/>
  <c r="F45" i="12"/>
  <c r="G45" i="12" s="1"/>
  <c r="I44" i="12"/>
  <c r="F44" i="12"/>
  <c r="G44" i="12" s="1"/>
  <c r="I43" i="12"/>
  <c r="F43" i="12"/>
  <c r="G43" i="12" s="1"/>
  <c r="I42" i="12"/>
  <c r="F42" i="12"/>
  <c r="G42" i="12" s="1"/>
  <c r="I41" i="12"/>
  <c r="F41" i="12"/>
  <c r="G41" i="12" s="1"/>
  <c r="I40" i="12"/>
  <c r="F40" i="12"/>
  <c r="G40" i="12" s="1"/>
  <c r="I39" i="12"/>
  <c r="F39" i="12"/>
  <c r="G39" i="12" s="1"/>
  <c r="I38" i="12"/>
  <c r="F38" i="12"/>
  <c r="G38" i="12" s="1"/>
  <c r="I37" i="12"/>
  <c r="F37" i="12"/>
  <c r="G37" i="12" s="1"/>
  <c r="I36" i="12"/>
  <c r="F36" i="12"/>
  <c r="G36" i="12" s="1"/>
  <c r="I35" i="12"/>
  <c r="F35" i="12"/>
  <c r="G35" i="12" s="1"/>
  <c r="I34" i="12"/>
  <c r="F34" i="12"/>
  <c r="G34" i="12" s="1"/>
  <c r="I33" i="12"/>
  <c r="F33" i="12"/>
  <c r="G33" i="12" s="1"/>
  <c r="I32" i="12"/>
  <c r="F32" i="12"/>
  <c r="I13" i="12"/>
  <c r="F13" i="12"/>
  <c r="F14" i="12" s="1"/>
  <c r="F653" i="11"/>
  <c r="J652" i="11"/>
  <c r="G652" i="11"/>
  <c r="H652" i="11" s="1"/>
  <c r="J651" i="11"/>
  <c r="G651" i="11"/>
  <c r="H651" i="11" s="1"/>
  <c r="K651" i="11" s="1"/>
  <c r="J650" i="11"/>
  <c r="G650" i="11"/>
  <c r="F648" i="11"/>
  <c r="J647" i="11"/>
  <c r="G647" i="11"/>
  <c r="H647" i="11" s="1"/>
  <c r="J646" i="11"/>
  <c r="G646" i="11"/>
  <c r="H646" i="11" s="1"/>
  <c r="J645" i="11"/>
  <c r="G645" i="11"/>
  <c r="H645" i="11" s="1"/>
  <c r="F643" i="11"/>
  <c r="J637" i="11"/>
  <c r="G637" i="11"/>
  <c r="H637" i="11" s="1"/>
  <c r="K637" i="11" s="1"/>
  <c r="J636" i="11"/>
  <c r="G636" i="11"/>
  <c r="H636" i="11" s="1"/>
  <c r="J635" i="11"/>
  <c r="G635" i="11"/>
  <c r="H635" i="11" s="1"/>
  <c r="K635" i="11" s="1"/>
  <c r="J634" i="11"/>
  <c r="G634" i="11"/>
  <c r="H634" i="11" s="1"/>
  <c r="J631" i="11"/>
  <c r="G631" i="11"/>
  <c r="H631" i="11" s="1"/>
  <c r="K631" i="11" s="1"/>
  <c r="J630" i="11"/>
  <c r="G630" i="11"/>
  <c r="H630" i="11" s="1"/>
  <c r="J629" i="11"/>
  <c r="G629" i="11"/>
  <c r="H629" i="11" s="1"/>
  <c r="K629" i="11" s="1"/>
  <c r="J628" i="11"/>
  <c r="G628" i="11"/>
  <c r="H628" i="11" s="1"/>
  <c r="F626" i="11"/>
  <c r="J625" i="11"/>
  <c r="G625" i="11"/>
  <c r="H625" i="11" s="1"/>
  <c r="J624" i="11"/>
  <c r="G624" i="11"/>
  <c r="H624" i="11" s="1"/>
  <c r="J623" i="11"/>
  <c r="G623" i="11"/>
  <c r="H623" i="11" s="1"/>
  <c r="J622" i="11"/>
  <c r="G622" i="11"/>
  <c r="J621" i="11"/>
  <c r="G621" i="11"/>
  <c r="H621" i="11" s="1"/>
  <c r="J618" i="11"/>
  <c r="G618" i="11"/>
  <c r="H618" i="11" s="1"/>
  <c r="J617" i="11"/>
  <c r="G617" i="11"/>
  <c r="H617" i="11" s="1"/>
  <c r="J616" i="11"/>
  <c r="G616" i="11"/>
  <c r="H616" i="11" s="1"/>
  <c r="J615" i="11"/>
  <c r="G615" i="11"/>
  <c r="F613" i="11"/>
  <c r="J612" i="11"/>
  <c r="G612" i="11"/>
  <c r="H612" i="11" s="1"/>
  <c r="K612" i="11" s="1"/>
  <c r="J611" i="11"/>
  <c r="G611" i="11"/>
  <c r="H611" i="11" s="1"/>
  <c r="J610" i="11"/>
  <c r="G610" i="11"/>
  <c r="H610" i="11" s="1"/>
  <c r="K610" i="11" s="1"/>
  <c r="J609" i="11"/>
  <c r="G609" i="11"/>
  <c r="J606" i="11"/>
  <c r="G606" i="11"/>
  <c r="H606" i="11" s="1"/>
  <c r="K606" i="11" s="1"/>
  <c r="J605" i="11"/>
  <c r="G605" i="11"/>
  <c r="H605" i="11" s="1"/>
  <c r="J604" i="11"/>
  <c r="G604" i="11"/>
  <c r="H604" i="11" s="1"/>
  <c r="K604" i="11" s="1"/>
  <c r="J603" i="11"/>
  <c r="G603" i="11"/>
  <c r="H603" i="11" s="1"/>
  <c r="J600" i="11"/>
  <c r="G600" i="11"/>
  <c r="H600" i="11" s="1"/>
  <c r="K600" i="11" s="1"/>
  <c r="J599" i="11"/>
  <c r="G599" i="11"/>
  <c r="H599" i="11" s="1"/>
  <c r="J598" i="11"/>
  <c r="G598" i="11"/>
  <c r="H598" i="11" s="1"/>
  <c r="K598" i="11" s="1"/>
  <c r="J597" i="11"/>
  <c r="G597" i="11"/>
  <c r="J594" i="11"/>
  <c r="G594" i="11"/>
  <c r="H594" i="11" s="1"/>
  <c r="K594" i="11" s="1"/>
  <c r="J593" i="11"/>
  <c r="G593" i="11"/>
  <c r="H593" i="11" s="1"/>
  <c r="J592" i="11"/>
  <c r="G592" i="11"/>
  <c r="H592" i="11" s="1"/>
  <c r="K592" i="11" s="1"/>
  <c r="J591" i="11"/>
  <c r="G591" i="11"/>
  <c r="H591" i="11" s="1"/>
  <c r="J590" i="11"/>
  <c r="G590" i="11"/>
  <c r="H590" i="11" s="1"/>
  <c r="K590" i="11" s="1"/>
  <c r="J589" i="11"/>
  <c r="G589" i="11"/>
  <c r="H589" i="11" s="1"/>
  <c r="J588" i="11"/>
  <c r="G588" i="11"/>
  <c r="H588" i="11" s="1"/>
  <c r="K588" i="11" s="1"/>
  <c r="J587" i="11"/>
  <c r="G587" i="11"/>
  <c r="H587" i="11" s="1"/>
  <c r="F585" i="11"/>
  <c r="J584" i="11"/>
  <c r="G584" i="11"/>
  <c r="H584" i="11" s="1"/>
  <c r="J583" i="11"/>
  <c r="G583" i="11"/>
  <c r="H583" i="11" s="1"/>
  <c r="J582" i="11"/>
  <c r="G582" i="11"/>
  <c r="F580" i="11"/>
  <c r="J579" i="11"/>
  <c r="G579" i="11"/>
  <c r="H579" i="11" s="1"/>
  <c r="K579" i="11" s="1"/>
  <c r="J578" i="11"/>
  <c r="G578" i="11"/>
  <c r="H578" i="11" s="1"/>
  <c r="J577" i="11"/>
  <c r="G577" i="11"/>
  <c r="H577" i="11" s="1"/>
  <c r="K577" i="11" s="1"/>
  <c r="J576" i="11"/>
  <c r="G576" i="11"/>
  <c r="H576" i="11" s="1"/>
  <c r="J575" i="11"/>
  <c r="G575" i="11"/>
  <c r="H575" i="11" s="1"/>
  <c r="K575" i="11" s="1"/>
  <c r="J574" i="11"/>
  <c r="G574" i="11"/>
  <c r="H574" i="11" s="1"/>
  <c r="J573" i="11"/>
  <c r="G573" i="11"/>
  <c r="H573" i="11" s="1"/>
  <c r="K573" i="11" s="1"/>
  <c r="J572" i="11"/>
  <c r="G572" i="11"/>
  <c r="J569" i="11"/>
  <c r="G569" i="11"/>
  <c r="H569" i="11" s="1"/>
  <c r="K569" i="11" s="1"/>
  <c r="J568" i="11"/>
  <c r="G568" i="11"/>
  <c r="H568" i="11" s="1"/>
  <c r="J567" i="11"/>
  <c r="G567" i="11"/>
  <c r="J564" i="11"/>
  <c r="G564" i="11"/>
  <c r="H564" i="11" s="1"/>
  <c r="J563" i="11"/>
  <c r="G563" i="11"/>
  <c r="H563" i="11" s="1"/>
  <c r="K563" i="11" s="1"/>
  <c r="J562" i="11"/>
  <c r="G562" i="11"/>
  <c r="H562" i="11" s="1"/>
  <c r="J559" i="11"/>
  <c r="G559" i="11"/>
  <c r="H559" i="11" s="1"/>
  <c r="K559" i="11" s="1"/>
  <c r="J558" i="11"/>
  <c r="G558" i="11"/>
  <c r="H558" i="11" s="1"/>
  <c r="J557" i="11"/>
  <c r="G557" i="11"/>
  <c r="J554" i="11"/>
  <c r="G554" i="11"/>
  <c r="H554" i="11" s="1"/>
  <c r="J553" i="11"/>
  <c r="G553" i="11"/>
  <c r="H553" i="11" s="1"/>
  <c r="K553" i="11" s="1"/>
  <c r="J552" i="11"/>
  <c r="G552" i="11"/>
  <c r="F550" i="11"/>
  <c r="J549" i="11"/>
  <c r="G549" i="11"/>
  <c r="H549" i="11" s="1"/>
  <c r="J548" i="11"/>
  <c r="G548" i="11"/>
  <c r="H548" i="11" s="1"/>
  <c r="J547" i="11"/>
  <c r="G547" i="11"/>
  <c r="H547" i="11" s="1"/>
  <c r="J546" i="11"/>
  <c r="G546" i="11"/>
  <c r="H546" i="11" s="1"/>
  <c r="J545" i="11"/>
  <c r="G545" i="11"/>
  <c r="H545" i="11" s="1"/>
  <c r="J544" i="11"/>
  <c r="G544" i="11"/>
  <c r="F542" i="11"/>
  <c r="J541" i="11"/>
  <c r="G541" i="11"/>
  <c r="H541" i="11" s="1"/>
  <c r="J540" i="11"/>
  <c r="G540" i="11"/>
  <c r="H540" i="11" s="1"/>
  <c r="K540" i="11" s="1"/>
  <c r="J539" i="11"/>
  <c r="G539" i="11"/>
  <c r="H539" i="11" s="1"/>
  <c r="J538" i="11"/>
  <c r="G538" i="11"/>
  <c r="H538" i="11" s="1"/>
  <c r="K538" i="11" s="1"/>
  <c r="J537" i="11"/>
  <c r="G537" i="11"/>
  <c r="H537" i="11" s="1"/>
  <c r="J536" i="11"/>
  <c r="G536" i="11"/>
  <c r="H536" i="11" s="1"/>
  <c r="K536" i="11" s="1"/>
  <c r="F534" i="11"/>
  <c r="J533" i="11"/>
  <c r="G533" i="11"/>
  <c r="H533" i="11" s="1"/>
  <c r="J532" i="11"/>
  <c r="G532" i="11"/>
  <c r="H532" i="11" s="1"/>
  <c r="J531" i="11"/>
  <c r="G531" i="11"/>
  <c r="H531" i="11" s="1"/>
  <c r="J530" i="11"/>
  <c r="G530" i="11"/>
  <c r="H530" i="11" s="1"/>
  <c r="J529" i="11"/>
  <c r="G529" i="11"/>
  <c r="H529" i="11" s="1"/>
  <c r="J526" i="11"/>
  <c r="G526" i="11"/>
  <c r="H526" i="11" s="1"/>
  <c r="J525" i="11"/>
  <c r="G525" i="11"/>
  <c r="H525" i="11" s="1"/>
  <c r="J524" i="11"/>
  <c r="G524" i="11"/>
  <c r="H524" i="11" s="1"/>
  <c r="J523" i="11"/>
  <c r="G523" i="11"/>
  <c r="H523" i="11" s="1"/>
  <c r="J522" i="11"/>
  <c r="G522" i="11"/>
  <c r="J519" i="11"/>
  <c r="G519" i="11"/>
  <c r="H519" i="11" s="1"/>
  <c r="J518" i="11"/>
  <c r="G518" i="11"/>
  <c r="H518" i="11" s="1"/>
  <c r="J517" i="11"/>
  <c r="G517" i="11"/>
  <c r="H517" i="11" s="1"/>
  <c r="J516" i="11"/>
  <c r="G516" i="11"/>
  <c r="H516" i="11" s="1"/>
  <c r="J515" i="11"/>
  <c r="G515" i="11"/>
  <c r="F513" i="11"/>
  <c r="J512" i="11"/>
  <c r="G512" i="11"/>
  <c r="H512" i="11" s="1"/>
  <c r="J511" i="11"/>
  <c r="G511" i="11"/>
  <c r="H511" i="11" s="1"/>
  <c r="K511" i="11" s="1"/>
  <c r="J510" i="11"/>
  <c r="G510" i="11"/>
  <c r="H510" i="11" s="1"/>
  <c r="J509" i="11"/>
  <c r="G509" i="11"/>
  <c r="H509" i="11" s="1"/>
  <c r="K509" i="11" s="1"/>
  <c r="J508" i="11"/>
  <c r="G508" i="11"/>
  <c r="H508" i="11" s="1"/>
  <c r="J507" i="11"/>
  <c r="G507" i="11"/>
  <c r="H507" i="11" s="1"/>
  <c r="K507" i="11" s="1"/>
  <c r="J506" i="11"/>
  <c r="G506" i="11"/>
  <c r="J503" i="11"/>
  <c r="G503" i="11"/>
  <c r="H503" i="11" s="1"/>
  <c r="K503" i="11" s="1"/>
  <c r="J502" i="11"/>
  <c r="G502" i="11"/>
  <c r="H502" i="11" s="1"/>
  <c r="J501" i="11"/>
  <c r="G501" i="11"/>
  <c r="H501" i="11" s="1"/>
  <c r="K501" i="11" s="1"/>
  <c r="J500" i="11"/>
  <c r="G500" i="11"/>
  <c r="H500" i="11" s="1"/>
  <c r="J499" i="11"/>
  <c r="G499" i="11"/>
  <c r="H499" i="11" s="1"/>
  <c r="K499" i="11" s="1"/>
  <c r="J498" i="11"/>
  <c r="G498" i="11"/>
  <c r="H498" i="11" s="1"/>
  <c r="J497" i="11"/>
  <c r="G497" i="11"/>
  <c r="H497" i="11" s="1"/>
  <c r="K497" i="11" s="1"/>
  <c r="F495" i="11"/>
  <c r="J494" i="11"/>
  <c r="G494" i="11"/>
  <c r="H494" i="11" s="1"/>
  <c r="J493" i="11"/>
  <c r="G493" i="11"/>
  <c r="H493" i="11" s="1"/>
  <c r="J492" i="11"/>
  <c r="G492" i="11"/>
  <c r="H492" i="11" s="1"/>
  <c r="J491" i="11"/>
  <c r="G491" i="11"/>
  <c r="H491" i="11" s="1"/>
  <c r="J490" i="11"/>
  <c r="G490" i="11"/>
  <c r="H490" i="11" s="1"/>
  <c r="J489" i="11"/>
  <c r="G489" i="11"/>
  <c r="H489" i="11" s="1"/>
  <c r="J488" i="11"/>
  <c r="G488" i="11"/>
  <c r="H488" i="11" s="1"/>
  <c r="J485" i="11"/>
  <c r="G485" i="11"/>
  <c r="H485" i="11" s="1"/>
  <c r="J484" i="11"/>
  <c r="G484" i="11"/>
  <c r="H484" i="11" s="1"/>
  <c r="J483" i="11"/>
  <c r="G483" i="11"/>
  <c r="H483" i="11" s="1"/>
  <c r="J482" i="11"/>
  <c r="G482" i="11"/>
  <c r="H482" i="11" s="1"/>
  <c r="J481" i="11"/>
  <c r="G481" i="11"/>
  <c r="H481" i="11" s="1"/>
  <c r="J480" i="11"/>
  <c r="G480" i="11"/>
  <c r="H480" i="11" s="1"/>
  <c r="J479" i="11"/>
  <c r="G479" i="11"/>
  <c r="H479" i="11" s="1"/>
  <c r="F477" i="11"/>
  <c r="J476" i="11"/>
  <c r="G476" i="11"/>
  <c r="J475" i="11"/>
  <c r="G475" i="11"/>
  <c r="H475" i="11" s="1"/>
  <c r="J474" i="11"/>
  <c r="G474" i="11"/>
  <c r="H474" i="11" s="1"/>
  <c r="K474" i="11" s="1"/>
  <c r="J473" i="11"/>
  <c r="G473" i="11"/>
  <c r="H473" i="11" s="1"/>
  <c r="J472" i="11"/>
  <c r="G472" i="11"/>
  <c r="H472" i="11" s="1"/>
  <c r="K472" i="11" s="1"/>
  <c r="J471" i="11"/>
  <c r="G471" i="11"/>
  <c r="H471" i="11" s="1"/>
  <c r="J470" i="11"/>
  <c r="G470" i="11"/>
  <c r="H470" i="11" s="1"/>
  <c r="K470" i="11" s="1"/>
  <c r="J469" i="11"/>
  <c r="G469" i="11"/>
  <c r="H469" i="11" s="1"/>
  <c r="J468" i="11"/>
  <c r="G468" i="11"/>
  <c r="H468" i="11" s="1"/>
  <c r="K468" i="11" s="1"/>
  <c r="J467" i="11"/>
  <c r="G467" i="11"/>
  <c r="H467" i="11" s="1"/>
  <c r="J466" i="11"/>
  <c r="G466" i="11"/>
  <c r="H466" i="11" s="1"/>
  <c r="K466" i="11" s="1"/>
  <c r="J465" i="11"/>
  <c r="G465" i="11"/>
  <c r="H465" i="11" s="1"/>
  <c r="J464" i="11"/>
  <c r="G464" i="11"/>
  <c r="H464" i="11" s="1"/>
  <c r="K464" i="11" s="1"/>
  <c r="J463" i="11"/>
  <c r="G463" i="11"/>
  <c r="H463" i="11" s="1"/>
  <c r="F461" i="11"/>
  <c r="J460" i="11"/>
  <c r="G460" i="11"/>
  <c r="H460" i="11" s="1"/>
  <c r="J459" i="11"/>
  <c r="G459" i="11"/>
  <c r="H459" i="11" s="1"/>
  <c r="J458" i="11"/>
  <c r="G458" i="11"/>
  <c r="H458" i="11" s="1"/>
  <c r="J457" i="11"/>
  <c r="G457" i="11"/>
  <c r="H457" i="11" s="1"/>
  <c r="J456" i="11"/>
  <c r="G456" i="11"/>
  <c r="H456" i="11" s="1"/>
  <c r="J455" i="11"/>
  <c r="G455" i="11"/>
  <c r="H455" i="11" s="1"/>
  <c r="J454" i="11"/>
  <c r="G454" i="11"/>
  <c r="H454" i="11" s="1"/>
  <c r="J453" i="11"/>
  <c r="G453" i="11"/>
  <c r="H453" i="11" s="1"/>
  <c r="J452" i="11"/>
  <c r="G452" i="11"/>
  <c r="H452" i="11" s="1"/>
  <c r="J451" i="11"/>
  <c r="G451" i="11"/>
  <c r="H451" i="11" s="1"/>
  <c r="J450" i="11"/>
  <c r="G450" i="11"/>
  <c r="H450" i="11" s="1"/>
  <c r="J449" i="11"/>
  <c r="G449" i="11"/>
  <c r="H449" i="11" s="1"/>
  <c r="J448" i="11"/>
  <c r="G448" i="11"/>
  <c r="H448" i="11" s="1"/>
  <c r="J447" i="11"/>
  <c r="G447" i="11"/>
  <c r="H447" i="11" s="1"/>
  <c r="F445" i="11"/>
  <c r="J444" i="11"/>
  <c r="G444" i="11"/>
  <c r="H444" i="11" s="1"/>
  <c r="J443" i="11"/>
  <c r="G443" i="11"/>
  <c r="H443" i="11" s="1"/>
  <c r="K443" i="11" s="1"/>
  <c r="J442" i="11"/>
  <c r="G442" i="11"/>
  <c r="H442" i="11" s="1"/>
  <c r="J441" i="11"/>
  <c r="G441" i="11"/>
  <c r="H441" i="11" s="1"/>
  <c r="K441" i="11" s="1"/>
  <c r="J440" i="11"/>
  <c r="G440" i="11"/>
  <c r="H440" i="11" s="1"/>
  <c r="J439" i="11"/>
  <c r="G439" i="11"/>
  <c r="H439" i="11" s="1"/>
  <c r="K439" i="11" s="1"/>
  <c r="J438" i="11"/>
  <c r="G438" i="11"/>
  <c r="H438" i="11" s="1"/>
  <c r="J437" i="11"/>
  <c r="G437" i="11"/>
  <c r="H437" i="11" s="1"/>
  <c r="K437" i="11" s="1"/>
  <c r="J436" i="11"/>
  <c r="G436" i="11"/>
  <c r="H436" i="11" s="1"/>
  <c r="J435" i="11"/>
  <c r="G435" i="11"/>
  <c r="H435" i="11" s="1"/>
  <c r="K435" i="11" s="1"/>
  <c r="J434" i="11"/>
  <c r="G434" i="11"/>
  <c r="H434" i="11" s="1"/>
  <c r="J433" i="11"/>
  <c r="G433" i="11"/>
  <c r="H433" i="11" s="1"/>
  <c r="K433" i="11" s="1"/>
  <c r="J432" i="11"/>
  <c r="G432" i="11"/>
  <c r="H432" i="11" s="1"/>
  <c r="J431" i="11"/>
  <c r="G431" i="11"/>
  <c r="H431" i="11" s="1"/>
  <c r="K431" i="11" s="1"/>
  <c r="F429" i="11"/>
  <c r="J428" i="11"/>
  <c r="G428" i="11"/>
  <c r="H428" i="11" s="1"/>
  <c r="J427" i="11"/>
  <c r="G427" i="11"/>
  <c r="H427" i="11" s="1"/>
  <c r="J426" i="11"/>
  <c r="G426" i="11"/>
  <c r="H426" i="11" s="1"/>
  <c r="J425" i="11"/>
  <c r="G425" i="11"/>
  <c r="H425" i="11" s="1"/>
  <c r="J424" i="11"/>
  <c r="G424" i="11"/>
  <c r="H424" i="11" s="1"/>
  <c r="J423" i="11"/>
  <c r="G423" i="11"/>
  <c r="H423" i="11" s="1"/>
  <c r="J422" i="11"/>
  <c r="G422" i="11"/>
  <c r="H422" i="11" s="1"/>
  <c r="J421" i="11"/>
  <c r="G421" i="11"/>
  <c r="H421" i="11" s="1"/>
  <c r="J420" i="11"/>
  <c r="G420" i="11"/>
  <c r="H420" i="11" s="1"/>
  <c r="J419" i="11"/>
  <c r="G419" i="11"/>
  <c r="H419" i="11" s="1"/>
  <c r="J418" i="11"/>
  <c r="G418" i="11"/>
  <c r="H418" i="11" s="1"/>
  <c r="J417" i="11"/>
  <c r="G417" i="11"/>
  <c r="H417" i="11" s="1"/>
  <c r="J416" i="11"/>
  <c r="G416" i="11"/>
  <c r="H416" i="11" s="1"/>
  <c r="J415" i="11"/>
  <c r="G415" i="11"/>
  <c r="H415" i="11" s="1"/>
  <c r="J412" i="11"/>
  <c r="G412" i="11"/>
  <c r="H412" i="11" s="1"/>
  <c r="J411" i="11"/>
  <c r="G411" i="11"/>
  <c r="H411" i="11" s="1"/>
  <c r="J410" i="11"/>
  <c r="G410" i="11"/>
  <c r="H410" i="11" s="1"/>
  <c r="J409" i="11"/>
  <c r="G409" i="11"/>
  <c r="H409" i="11" s="1"/>
  <c r="J406" i="11"/>
  <c r="G406" i="11"/>
  <c r="H406" i="11" s="1"/>
  <c r="J405" i="11"/>
  <c r="G405" i="11"/>
  <c r="H405" i="11" s="1"/>
  <c r="J404" i="11"/>
  <c r="G404" i="11"/>
  <c r="H404" i="11" s="1"/>
  <c r="J403" i="11"/>
  <c r="G403" i="11"/>
  <c r="H403" i="11" s="1"/>
  <c r="J400" i="11"/>
  <c r="G400" i="11"/>
  <c r="H400" i="11" s="1"/>
  <c r="J399" i="11"/>
  <c r="G399" i="11"/>
  <c r="H399" i="11" s="1"/>
  <c r="J398" i="11"/>
  <c r="G398" i="11"/>
  <c r="H398" i="11" s="1"/>
  <c r="J397" i="11"/>
  <c r="G397" i="11"/>
  <c r="J394" i="11"/>
  <c r="G394" i="11"/>
  <c r="H394" i="11" s="1"/>
  <c r="J393" i="11"/>
  <c r="G393" i="11"/>
  <c r="H393" i="11" s="1"/>
  <c r="J392" i="11"/>
  <c r="G392" i="11"/>
  <c r="H392" i="11" s="1"/>
  <c r="J391" i="11"/>
  <c r="G391" i="11"/>
  <c r="H391" i="11" s="1"/>
  <c r="J390" i="11"/>
  <c r="G390" i="11"/>
  <c r="H390" i="11" s="1"/>
  <c r="J389" i="11"/>
  <c r="G389" i="11"/>
  <c r="H389" i="11" s="1"/>
  <c r="J388" i="11"/>
  <c r="G388" i="11"/>
  <c r="H388" i="11" s="1"/>
  <c r="J387" i="11"/>
  <c r="G387" i="11"/>
  <c r="H387" i="11" s="1"/>
  <c r="J386" i="11"/>
  <c r="G386" i="11"/>
  <c r="H386" i="11" s="1"/>
  <c r="J385" i="11"/>
  <c r="G385" i="11"/>
  <c r="J384" i="11"/>
  <c r="G384" i="11"/>
  <c r="H384" i="11" s="1"/>
  <c r="J381" i="11"/>
  <c r="G381" i="11"/>
  <c r="H381" i="11" s="1"/>
  <c r="J380" i="11"/>
  <c r="G380" i="11"/>
  <c r="H380" i="11" s="1"/>
  <c r="J379" i="11"/>
  <c r="G379" i="11"/>
  <c r="H379" i="11" s="1"/>
  <c r="J378" i="11"/>
  <c r="G378" i="11"/>
  <c r="H378" i="11" s="1"/>
  <c r="J377" i="11"/>
  <c r="G377" i="11"/>
  <c r="H377" i="11" s="1"/>
  <c r="J376" i="11"/>
  <c r="G376" i="11"/>
  <c r="H376" i="11" s="1"/>
  <c r="J375" i="11"/>
  <c r="G375" i="11"/>
  <c r="H375" i="11" s="1"/>
  <c r="J374" i="11"/>
  <c r="G374" i="11"/>
  <c r="H374" i="11" s="1"/>
  <c r="J373" i="11"/>
  <c r="G373" i="11"/>
  <c r="H373" i="11" s="1"/>
  <c r="J372" i="11"/>
  <c r="G372" i="11"/>
  <c r="J371" i="11"/>
  <c r="G371" i="11"/>
  <c r="H371" i="11" s="1"/>
  <c r="J368" i="11"/>
  <c r="G368" i="11"/>
  <c r="H368" i="11" s="1"/>
  <c r="J367" i="11"/>
  <c r="G367" i="11"/>
  <c r="H367" i="11" s="1"/>
  <c r="J366" i="11"/>
  <c r="G366" i="11"/>
  <c r="H366" i="11" s="1"/>
  <c r="J365" i="11"/>
  <c r="G365" i="11"/>
  <c r="H365" i="11" s="1"/>
  <c r="J364" i="11"/>
  <c r="G364" i="11"/>
  <c r="H364" i="11" s="1"/>
  <c r="J363" i="11"/>
  <c r="G363" i="11"/>
  <c r="H363" i="11" s="1"/>
  <c r="J362" i="11"/>
  <c r="G362" i="11"/>
  <c r="H362" i="11" s="1"/>
  <c r="J361" i="11"/>
  <c r="G361" i="11"/>
  <c r="H361" i="11" s="1"/>
  <c r="J360" i="11"/>
  <c r="G360" i="11"/>
  <c r="H360" i="11" s="1"/>
  <c r="J359" i="11"/>
  <c r="G359" i="11"/>
  <c r="H359" i="11" s="1"/>
  <c r="J358" i="11"/>
  <c r="G358" i="11"/>
  <c r="H358" i="11" s="1"/>
  <c r="F356" i="11"/>
  <c r="J355" i="11"/>
  <c r="G355" i="11"/>
  <c r="H355" i="11" s="1"/>
  <c r="J354" i="11"/>
  <c r="G354" i="11"/>
  <c r="H354" i="11" s="1"/>
  <c r="K354" i="11" s="1"/>
  <c r="J353" i="11"/>
  <c r="G353" i="11"/>
  <c r="H353" i="11" s="1"/>
  <c r="J352" i="11"/>
  <c r="G352" i="11"/>
  <c r="H352" i="11" s="1"/>
  <c r="K352" i="11" s="1"/>
  <c r="J351" i="11"/>
  <c r="G351" i="11"/>
  <c r="H351" i="11" s="1"/>
  <c r="J350" i="11"/>
  <c r="G350" i="11"/>
  <c r="H350" i="11" s="1"/>
  <c r="K350" i="11" s="1"/>
  <c r="J349" i="11"/>
  <c r="G349" i="11"/>
  <c r="H349" i="11" s="1"/>
  <c r="J348" i="11"/>
  <c r="G348" i="11"/>
  <c r="H348" i="11" s="1"/>
  <c r="K348" i="11" s="1"/>
  <c r="J347" i="11"/>
  <c r="G347" i="11"/>
  <c r="H347" i="11" s="1"/>
  <c r="J346" i="11"/>
  <c r="G346" i="11"/>
  <c r="H346" i="11" s="1"/>
  <c r="K346" i="11" s="1"/>
  <c r="J345" i="11"/>
  <c r="G345" i="11"/>
  <c r="H345" i="11" s="1"/>
  <c r="F343" i="11"/>
  <c r="J342" i="11"/>
  <c r="G342" i="11"/>
  <c r="H342" i="11" s="1"/>
  <c r="J341" i="11"/>
  <c r="G341" i="11"/>
  <c r="H341" i="11" s="1"/>
  <c r="J340" i="11"/>
  <c r="G340" i="11"/>
  <c r="H340" i="11" s="1"/>
  <c r="J339" i="11"/>
  <c r="G339" i="11"/>
  <c r="H339" i="11" s="1"/>
  <c r="J338" i="11"/>
  <c r="G338" i="11"/>
  <c r="H338" i="11" s="1"/>
  <c r="J337" i="11"/>
  <c r="G337" i="11"/>
  <c r="H337" i="11" s="1"/>
  <c r="J336" i="11"/>
  <c r="G336" i="11"/>
  <c r="H336" i="11" s="1"/>
  <c r="J335" i="11"/>
  <c r="G335" i="11"/>
  <c r="H335" i="11" s="1"/>
  <c r="J334" i="11"/>
  <c r="G334" i="11"/>
  <c r="H334" i="11" s="1"/>
  <c r="J333" i="11"/>
  <c r="G333" i="11"/>
  <c r="H333" i="11" s="1"/>
  <c r="J332" i="11"/>
  <c r="G332" i="11"/>
  <c r="H332" i="11" s="1"/>
  <c r="F330" i="11"/>
  <c r="J329" i="11"/>
  <c r="G329" i="11"/>
  <c r="H329" i="11" s="1"/>
  <c r="K329" i="11" s="1"/>
  <c r="J328" i="11"/>
  <c r="G328" i="11"/>
  <c r="H328" i="11" s="1"/>
  <c r="J327" i="11"/>
  <c r="G327" i="11"/>
  <c r="H327" i="11" s="1"/>
  <c r="K327" i="11" s="1"/>
  <c r="J326" i="11"/>
  <c r="G326" i="11"/>
  <c r="H326" i="11" s="1"/>
  <c r="J325" i="11"/>
  <c r="G325" i="11"/>
  <c r="H325" i="11" s="1"/>
  <c r="K325" i="11" s="1"/>
  <c r="J324" i="11"/>
  <c r="G324" i="11"/>
  <c r="H324" i="11" s="1"/>
  <c r="J323" i="11"/>
  <c r="G323" i="11"/>
  <c r="H323" i="11" s="1"/>
  <c r="K323" i="11" s="1"/>
  <c r="J322" i="11"/>
  <c r="G322" i="11"/>
  <c r="H322" i="11" s="1"/>
  <c r="J321" i="11"/>
  <c r="G321" i="11"/>
  <c r="H321" i="11" s="1"/>
  <c r="K321" i="11" s="1"/>
  <c r="J320" i="11"/>
  <c r="G320" i="11"/>
  <c r="H320" i="11" s="1"/>
  <c r="J319" i="11"/>
  <c r="G319" i="11"/>
  <c r="H319" i="11" s="1"/>
  <c r="K319" i="11" s="1"/>
  <c r="F317" i="11"/>
  <c r="J316" i="11"/>
  <c r="G316" i="11"/>
  <c r="H316" i="11" s="1"/>
  <c r="J315" i="11"/>
  <c r="G315" i="11"/>
  <c r="H315" i="11" s="1"/>
  <c r="J314" i="11"/>
  <c r="G314" i="11"/>
  <c r="H314" i="11" s="1"/>
  <c r="J313" i="11"/>
  <c r="G313" i="11"/>
  <c r="H313" i="11" s="1"/>
  <c r="J312" i="11"/>
  <c r="G312" i="11"/>
  <c r="H312" i="11" s="1"/>
  <c r="J311" i="11"/>
  <c r="G311" i="11"/>
  <c r="H311" i="11" s="1"/>
  <c r="J310" i="11"/>
  <c r="G310" i="11"/>
  <c r="H310" i="11" s="1"/>
  <c r="J309" i="11"/>
  <c r="G309" i="11"/>
  <c r="H309" i="11" s="1"/>
  <c r="J308" i="11"/>
  <c r="G308" i="11"/>
  <c r="F306" i="11"/>
  <c r="J305" i="11"/>
  <c r="G305" i="11"/>
  <c r="H305" i="11" s="1"/>
  <c r="J304" i="11"/>
  <c r="G304" i="11"/>
  <c r="H304" i="11" s="1"/>
  <c r="K304" i="11" s="1"/>
  <c r="J303" i="11"/>
  <c r="G303" i="11"/>
  <c r="H303" i="11" s="1"/>
  <c r="J302" i="11"/>
  <c r="G302" i="11"/>
  <c r="H302" i="11" s="1"/>
  <c r="K302" i="11" s="1"/>
  <c r="J301" i="11"/>
  <c r="G301" i="11"/>
  <c r="H301" i="11" s="1"/>
  <c r="J300" i="11"/>
  <c r="G300" i="11"/>
  <c r="H300" i="11" s="1"/>
  <c r="K300" i="11" s="1"/>
  <c r="J299" i="11"/>
  <c r="G299" i="11"/>
  <c r="H299" i="11" s="1"/>
  <c r="J298" i="11"/>
  <c r="G298" i="11"/>
  <c r="H298" i="11" s="1"/>
  <c r="K298" i="11" s="1"/>
  <c r="J297" i="11"/>
  <c r="G297" i="11"/>
  <c r="H297" i="11" s="1"/>
  <c r="F295" i="11"/>
  <c r="J294" i="11"/>
  <c r="G294" i="11"/>
  <c r="H294" i="11" s="1"/>
  <c r="J293" i="11"/>
  <c r="G293" i="11"/>
  <c r="H293" i="11" s="1"/>
  <c r="J292" i="11"/>
  <c r="G292" i="11"/>
  <c r="H292" i="11" s="1"/>
  <c r="J291" i="11"/>
  <c r="G291" i="11"/>
  <c r="H291" i="11" s="1"/>
  <c r="J290" i="11"/>
  <c r="G290" i="11"/>
  <c r="H290" i="11" s="1"/>
  <c r="J289" i="11"/>
  <c r="G289" i="11"/>
  <c r="H289" i="11" s="1"/>
  <c r="J288" i="11"/>
  <c r="G288" i="11"/>
  <c r="H288" i="11" s="1"/>
  <c r="J287" i="11"/>
  <c r="G287" i="11"/>
  <c r="J286" i="11"/>
  <c r="G286" i="11"/>
  <c r="H286" i="11" s="1"/>
  <c r="J283" i="11"/>
  <c r="G283" i="11"/>
  <c r="H283" i="11" s="1"/>
  <c r="J282" i="11"/>
  <c r="G282" i="11"/>
  <c r="H282" i="11" s="1"/>
  <c r="J281" i="11"/>
  <c r="G281" i="11"/>
  <c r="H281" i="11" s="1"/>
  <c r="J280" i="11"/>
  <c r="G280" i="11"/>
  <c r="H280" i="11" s="1"/>
  <c r="J279" i="11"/>
  <c r="G279" i="11"/>
  <c r="H279" i="11" s="1"/>
  <c r="J278" i="11"/>
  <c r="G278" i="11"/>
  <c r="H278" i="11" s="1"/>
  <c r="J277" i="11"/>
  <c r="G277" i="11"/>
  <c r="H277" i="11" s="1"/>
  <c r="J276" i="11"/>
  <c r="G276" i="11"/>
  <c r="H276" i="11" s="1"/>
  <c r="J275" i="11"/>
  <c r="G275" i="11"/>
  <c r="H275" i="11" s="1"/>
  <c r="J274" i="11"/>
  <c r="G274" i="11"/>
  <c r="H274" i="11" s="1"/>
  <c r="J273" i="11"/>
  <c r="G273" i="11"/>
  <c r="H273" i="11" s="1"/>
  <c r="J272" i="11"/>
  <c r="G272" i="11"/>
  <c r="H272" i="11" s="1"/>
  <c r="J269" i="11"/>
  <c r="G269" i="11"/>
  <c r="H269" i="11" s="1"/>
  <c r="J268" i="11"/>
  <c r="G268" i="11"/>
  <c r="H268" i="11" s="1"/>
  <c r="J267" i="11"/>
  <c r="G267" i="11"/>
  <c r="H267" i="11" s="1"/>
  <c r="J266" i="11"/>
  <c r="G266" i="11"/>
  <c r="H266" i="11" s="1"/>
  <c r="J265" i="11"/>
  <c r="G265" i="11"/>
  <c r="H265" i="11" s="1"/>
  <c r="J264" i="11"/>
  <c r="G264" i="11"/>
  <c r="H264" i="11" s="1"/>
  <c r="J263" i="11"/>
  <c r="G263" i="11"/>
  <c r="H263" i="11" s="1"/>
  <c r="J262" i="11"/>
  <c r="G262" i="11"/>
  <c r="H262" i="11" s="1"/>
  <c r="J261" i="11"/>
  <c r="G261" i="11"/>
  <c r="H261" i="11" s="1"/>
  <c r="J260" i="11"/>
  <c r="G260" i="11"/>
  <c r="H260" i="11" s="1"/>
  <c r="J259" i="11"/>
  <c r="G259" i="11"/>
  <c r="H259" i="11" s="1"/>
  <c r="J258" i="11"/>
  <c r="G258" i="11"/>
  <c r="J255" i="11"/>
  <c r="G255" i="11"/>
  <c r="H255" i="11" s="1"/>
  <c r="J254" i="11"/>
  <c r="G254" i="11"/>
  <c r="H254" i="11" s="1"/>
  <c r="J253" i="11"/>
  <c r="G253" i="11"/>
  <c r="H253" i="11" s="1"/>
  <c r="J252" i="11"/>
  <c r="G252" i="11"/>
  <c r="H252" i="11" s="1"/>
  <c r="J251" i="11"/>
  <c r="G251" i="11"/>
  <c r="H251" i="11" s="1"/>
  <c r="J250" i="11"/>
  <c r="G250" i="11"/>
  <c r="J249" i="11"/>
  <c r="G249" i="11"/>
  <c r="H249" i="11" s="1"/>
  <c r="J248" i="11"/>
  <c r="G248" i="11"/>
  <c r="H248" i="11" s="1"/>
  <c r="J247" i="11"/>
  <c r="G247" i="11"/>
  <c r="H247" i="11" s="1"/>
  <c r="J246" i="11"/>
  <c r="G246" i="11"/>
  <c r="H246" i="11" s="1"/>
  <c r="J245" i="11"/>
  <c r="G245" i="11"/>
  <c r="H245" i="11" s="1"/>
  <c r="J244" i="11"/>
  <c r="G244" i="11"/>
  <c r="H244" i="11" s="1"/>
  <c r="J241" i="11"/>
  <c r="G241" i="11"/>
  <c r="H241" i="11" s="1"/>
  <c r="J240" i="11"/>
  <c r="G240" i="11"/>
  <c r="H240" i="11" s="1"/>
  <c r="J239" i="11"/>
  <c r="G239" i="11"/>
  <c r="H239" i="11" s="1"/>
  <c r="J238" i="11"/>
  <c r="G238" i="11"/>
  <c r="H238" i="11" s="1"/>
  <c r="J237" i="11"/>
  <c r="G237" i="11"/>
  <c r="H237" i="11" s="1"/>
  <c r="J236" i="11"/>
  <c r="G236" i="11"/>
  <c r="H236" i="11" s="1"/>
  <c r="J235" i="11"/>
  <c r="G235" i="11"/>
  <c r="H235" i="11" s="1"/>
  <c r="J234" i="11"/>
  <c r="G234" i="11"/>
  <c r="H234" i="11" s="1"/>
  <c r="J233" i="11"/>
  <c r="G233" i="11"/>
  <c r="H233" i="11" s="1"/>
  <c r="J232" i="11"/>
  <c r="G232" i="11"/>
  <c r="H232" i="11" s="1"/>
  <c r="J231" i="11"/>
  <c r="G231" i="11"/>
  <c r="H231" i="11" s="1"/>
  <c r="J230" i="11"/>
  <c r="G230" i="11"/>
  <c r="F228" i="11"/>
  <c r="J227" i="11"/>
  <c r="G227" i="11"/>
  <c r="H227" i="11" s="1"/>
  <c r="K227" i="11" s="1"/>
  <c r="J226" i="11"/>
  <c r="G226" i="11"/>
  <c r="H226" i="11" s="1"/>
  <c r="J225" i="11"/>
  <c r="G225" i="11"/>
  <c r="H225" i="11" s="1"/>
  <c r="K225" i="11" s="1"/>
  <c r="J224" i="11"/>
  <c r="G224" i="11"/>
  <c r="H224" i="11" s="1"/>
  <c r="J223" i="11"/>
  <c r="G223" i="11"/>
  <c r="H223" i="11" s="1"/>
  <c r="K223" i="11" s="1"/>
  <c r="J222" i="11"/>
  <c r="G222" i="11"/>
  <c r="H222" i="11" s="1"/>
  <c r="J221" i="11"/>
  <c r="G221" i="11"/>
  <c r="H221" i="11" s="1"/>
  <c r="K221" i="11" s="1"/>
  <c r="J220" i="11"/>
  <c r="G220" i="11"/>
  <c r="H220" i="11" s="1"/>
  <c r="J219" i="11"/>
  <c r="G219" i="11"/>
  <c r="H219" i="11" s="1"/>
  <c r="K219" i="11" s="1"/>
  <c r="J218" i="11"/>
  <c r="G218" i="11"/>
  <c r="H218" i="11" s="1"/>
  <c r="J217" i="11"/>
  <c r="G217" i="11"/>
  <c r="H217" i="11" s="1"/>
  <c r="K217" i="11" s="1"/>
  <c r="J216" i="11"/>
  <c r="G216" i="11"/>
  <c r="H216" i="11" s="1"/>
  <c r="J215" i="11"/>
  <c r="G215" i="11"/>
  <c r="F213" i="11"/>
  <c r="J212" i="11"/>
  <c r="G212" i="11"/>
  <c r="H212" i="11" s="1"/>
  <c r="J211" i="11"/>
  <c r="G211" i="11"/>
  <c r="H211" i="11" s="1"/>
  <c r="J210" i="11"/>
  <c r="G210" i="11"/>
  <c r="H210" i="11" s="1"/>
  <c r="J209" i="11"/>
  <c r="G209" i="11"/>
  <c r="H209" i="11" s="1"/>
  <c r="J208" i="11"/>
  <c r="G208" i="11"/>
  <c r="H208" i="11" s="1"/>
  <c r="J207" i="11"/>
  <c r="G207" i="11"/>
  <c r="H207" i="11" s="1"/>
  <c r="J206" i="11"/>
  <c r="G206" i="11"/>
  <c r="H206" i="11" s="1"/>
  <c r="J205" i="11"/>
  <c r="G205" i="11"/>
  <c r="H205" i="11" s="1"/>
  <c r="J204" i="11"/>
  <c r="G204" i="11"/>
  <c r="H204" i="11" s="1"/>
  <c r="J203" i="11"/>
  <c r="G203" i="11"/>
  <c r="H203" i="11" s="1"/>
  <c r="J202" i="11"/>
  <c r="G202" i="11"/>
  <c r="H202" i="11" s="1"/>
  <c r="J201" i="11"/>
  <c r="G201" i="11"/>
  <c r="H201" i="11" s="1"/>
  <c r="J200" i="11"/>
  <c r="G200" i="11"/>
  <c r="H200" i="11" s="1"/>
  <c r="F198" i="11"/>
  <c r="J197" i="11"/>
  <c r="G197" i="11"/>
  <c r="H197" i="11" s="1"/>
  <c r="J196" i="11"/>
  <c r="G196" i="11"/>
  <c r="J195" i="11"/>
  <c r="G195" i="11"/>
  <c r="H195" i="11" s="1"/>
  <c r="J194" i="11"/>
  <c r="G194" i="11"/>
  <c r="H194" i="11" s="1"/>
  <c r="K194" i="11" s="1"/>
  <c r="J193" i="11"/>
  <c r="G193" i="11"/>
  <c r="H193" i="11" s="1"/>
  <c r="J192" i="11"/>
  <c r="G192" i="11"/>
  <c r="H192" i="11" s="1"/>
  <c r="K192" i="11" s="1"/>
  <c r="J191" i="11"/>
  <c r="G191" i="11"/>
  <c r="H191" i="11" s="1"/>
  <c r="J190" i="11"/>
  <c r="G190" i="11"/>
  <c r="H190" i="11" s="1"/>
  <c r="K190" i="11" s="1"/>
  <c r="J189" i="11"/>
  <c r="G189" i="11"/>
  <c r="H189" i="11" s="1"/>
  <c r="J188" i="11"/>
  <c r="G188" i="11"/>
  <c r="H188" i="11" s="1"/>
  <c r="K188" i="11" s="1"/>
  <c r="J187" i="11"/>
  <c r="G187" i="11"/>
  <c r="H187" i="11" s="1"/>
  <c r="J186" i="11"/>
  <c r="G186" i="11"/>
  <c r="J185" i="11"/>
  <c r="G185" i="11"/>
  <c r="H185" i="11" s="1"/>
  <c r="F183" i="11"/>
  <c r="J182" i="11"/>
  <c r="G182" i="11"/>
  <c r="H182" i="11" s="1"/>
  <c r="J181" i="11"/>
  <c r="G181" i="11"/>
  <c r="H181" i="11" s="1"/>
  <c r="J180" i="11"/>
  <c r="G180" i="11"/>
  <c r="H180" i="11" s="1"/>
  <c r="J179" i="11"/>
  <c r="G179" i="11"/>
  <c r="H179" i="11" s="1"/>
  <c r="J178" i="11"/>
  <c r="G178" i="11"/>
  <c r="H178" i="11" s="1"/>
  <c r="J177" i="11"/>
  <c r="G177" i="11"/>
  <c r="H177" i="11" s="1"/>
  <c r="J176" i="11"/>
  <c r="G176" i="11"/>
  <c r="H176" i="11" s="1"/>
  <c r="J175" i="11"/>
  <c r="G175" i="11"/>
  <c r="H175" i="11" s="1"/>
  <c r="J174" i="11"/>
  <c r="G174" i="11"/>
  <c r="H174" i="11" s="1"/>
  <c r="J173" i="11"/>
  <c r="G173" i="11"/>
  <c r="H173" i="11" s="1"/>
  <c r="J172" i="11"/>
  <c r="G172" i="11"/>
  <c r="H172" i="11" s="1"/>
  <c r="J171" i="11"/>
  <c r="G171" i="11"/>
  <c r="H171" i="11" s="1"/>
  <c r="J170" i="11"/>
  <c r="G170" i="11"/>
  <c r="F168" i="11"/>
  <c r="J167" i="11"/>
  <c r="G167" i="11"/>
  <c r="H167" i="11" s="1"/>
  <c r="K167" i="11" s="1"/>
  <c r="J166" i="11"/>
  <c r="G166" i="11"/>
  <c r="H166" i="11" s="1"/>
  <c r="J165" i="11"/>
  <c r="G165" i="11"/>
  <c r="H165" i="11" s="1"/>
  <c r="K165" i="11" s="1"/>
  <c r="J164" i="11"/>
  <c r="G164" i="11"/>
  <c r="H164" i="11" s="1"/>
  <c r="J163" i="11"/>
  <c r="G163" i="11"/>
  <c r="H163" i="11" s="1"/>
  <c r="K163" i="11" s="1"/>
  <c r="J162" i="11"/>
  <c r="G162" i="11"/>
  <c r="H162" i="11" s="1"/>
  <c r="J161" i="11"/>
  <c r="G161" i="11"/>
  <c r="H161" i="11" s="1"/>
  <c r="K161" i="11" s="1"/>
  <c r="J160" i="11"/>
  <c r="G160" i="11"/>
  <c r="H160" i="11" s="1"/>
  <c r="J159" i="11"/>
  <c r="G159" i="11"/>
  <c r="F157" i="11"/>
  <c r="J156" i="11"/>
  <c r="G156" i="11"/>
  <c r="H156" i="11" s="1"/>
  <c r="J155" i="11"/>
  <c r="G155" i="11"/>
  <c r="H155" i="11" s="1"/>
  <c r="J154" i="11"/>
  <c r="G154" i="11"/>
  <c r="H154" i="11" s="1"/>
  <c r="J153" i="11"/>
  <c r="G153" i="11"/>
  <c r="H153" i="11" s="1"/>
  <c r="J152" i="11"/>
  <c r="G152" i="11"/>
  <c r="H152" i="11" s="1"/>
  <c r="J151" i="11"/>
  <c r="G151" i="11"/>
  <c r="H151" i="11" s="1"/>
  <c r="J150" i="11"/>
  <c r="G150" i="11"/>
  <c r="H150" i="11" s="1"/>
  <c r="J149" i="11"/>
  <c r="G149" i="11"/>
  <c r="H149" i="11" s="1"/>
  <c r="J148" i="11"/>
  <c r="G148" i="11"/>
  <c r="H148" i="11" s="1"/>
  <c r="J147" i="11"/>
  <c r="G147" i="11"/>
  <c r="H147" i="11" s="1"/>
  <c r="F145" i="11"/>
  <c r="J144" i="11"/>
  <c r="G144" i="11"/>
  <c r="J143" i="11"/>
  <c r="G143" i="11"/>
  <c r="H143" i="11" s="1"/>
  <c r="J142" i="11"/>
  <c r="G142" i="11"/>
  <c r="H142" i="11" s="1"/>
  <c r="K142" i="11" s="1"/>
  <c r="J141" i="11"/>
  <c r="G141" i="11"/>
  <c r="H141" i="11" s="1"/>
  <c r="J140" i="11"/>
  <c r="G140" i="11"/>
  <c r="H140" i="11" s="1"/>
  <c r="K140" i="11" s="1"/>
  <c r="J139" i="11"/>
  <c r="G139" i="11"/>
  <c r="H139" i="11" s="1"/>
  <c r="J138" i="11"/>
  <c r="G138" i="11"/>
  <c r="H138" i="11" s="1"/>
  <c r="K138" i="11" s="1"/>
  <c r="J137" i="11"/>
  <c r="G137" i="11"/>
  <c r="H137" i="11" s="1"/>
  <c r="J136" i="11"/>
  <c r="G136" i="11"/>
  <c r="H136" i="11" s="1"/>
  <c r="K136" i="11" s="1"/>
  <c r="J135" i="11"/>
  <c r="G135" i="11"/>
  <c r="H135" i="11" s="1"/>
  <c r="F133" i="11"/>
  <c r="J132" i="11"/>
  <c r="G132" i="11"/>
  <c r="H132" i="11" s="1"/>
  <c r="J131" i="11"/>
  <c r="G131" i="11"/>
  <c r="H131" i="11" s="1"/>
  <c r="J130" i="11"/>
  <c r="G130" i="11"/>
  <c r="H130" i="11" s="1"/>
  <c r="J129" i="11"/>
  <c r="G129" i="11"/>
  <c r="H129" i="11" s="1"/>
  <c r="J128" i="11"/>
  <c r="G128" i="11"/>
  <c r="H128" i="11" s="1"/>
  <c r="J127" i="11"/>
  <c r="G127" i="11"/>
  <c r="H127" i="11" s="1"/>
  <c r="J126" i="11"/>
  <c r="G126" i="11"/>
  <c r="H126" i="11" s="1"/>
  <c r="J125" i="11"/>
  <c r="G125" i="11"/>
  <c r="H125" i="11" s="1"/>
  <c r="J124" i="11"/>
  <c r="G124" i="11"/>
  <c r="H124" i="11" s="1"/>
  <c r="J123" i="11"/>
  <c r="G123" i="11"/>
  <c r="H123" i="11" s="1"/>
  <c r="F121" i="11"/>
  <c r="J120" i="11"/>
  <c r="G120" i="11"/>
  <c r="H120" i="11" s="1"/>
  <c r="J119" i="11"/>
  <c r="G119" i="11"/>
  <c r="H119" i="11" s="1"/>
  <c r="K119" i="11" s="1"/>
  <c r="J118" i="11"/>
  <c r="G118" i="11"/>
  <c r="H118" i="11" s="1"/>
  <c r="J117" i="11"/>
  <c r="G117" i="11"/>
  <c r="H117" i="11" s="1"/>
  <c r="K117" i="11" s="1"/>
  <c r="J116" i="11"/>
  <c r="G116" i="11"/>
  <c r="H116" i="11" s="1"/>
  <c r="J115" i="11"/>
  <c r="G115" i="11"/>
  <c r="H115" i="11" s="1"/>
  <c r="K115" i="11" s="1"/>
  <c r="J114" i="11"/>
  <c r="G114" i="11"/>
  <c r="H114" i="11" s="1"/>
  <c r="J113" i="11"/>
  <c r="G113" i="11"/>
  <c r="H113" i="11" s="1"/>
  <c r="K113" i="11" s="1"/>
  <c r="J112" i="11"/>
  <c r="G112" i="11"/>
  <c r="H112" i="11" s="1"/>
  <c r="J111" i="11"/>
  <c r="G111" i="11"/>
  <c r="F109" i="11"/>
  <c r="J108" i="11"/>
  <c r="G108" i="11"/>
  <c r="H108" i="11" s="1"/>
  <c r="J107" i="11"/>
  <c r="G107" i="11"/>
  <c r="H107" i="11" s="1"/>
  <c r="J106" i="11"/>
  <c r="G106" i="11"/>
  <c r="H106" i="11" s="1"/>
  <c r="J105" i="11"/>
  <c r="G105" i="11"/>
  <c r="H105" i="11" s="1"/>
  <c r="J104" i="11"/>
  <c r="G104" i="11"/>
  <c r="H104" i="11" s="1"/>
  <c r="J103" i="11"/>
  <c r="G103" i="11"/>
  <c r="H103" i="11" s="1"/>
  <c r="J102" i="11"/>
  <c r="G102" i="11"/>
  <c r="H102" i="11" s="1"/>
  <c r="J101" i="11"/>
  <c r="G101" i="11"/>
  <c r="H101" i="11" s="1"/>
  <c r="J100" i="11"/>
  <c r="G100" i="11"/>
  <c r="H100" i="11" s="1"/>
  <c r="J99" i="11"/>
  <c r="G99" i="11"/>
  <c r="H99" i="11" s="1"/>
  <c r="F97" i="11"/>
  <c r="J96" i="11"/>
  <c r="G96" i="11"/>
  <c r="H96" i="11" s="1"/>
  <c r="K96" i="11" s="1"/>
  <c r="J95" i="11"/>
  <c r="G95" i="11"/>
  <c r="H95" i="11" s="1"/>
  <c r="J94" i="11"/>
  <c r="G94" i="11"/>
  <c r="H94" i="11" s="1"/>
  <c r="K94" i="11" s="1"/>
  <c r="J93" i="11"/>
  <c r="G93" i="11"/>
  <c r="H93" i="11" s="1"/>
  <c r="J92" i="11"/>
  <c r="G92" i="11"/>
  <c r="H92" i="11" s="1"/>
  <c r="K92" i="11" s="1"/>
  <c r="J91" i="11"/>
  <c r="G91" i="11"/>
  <c r="H91" i="11" s="1"/>
  <c r="J90" i="11"/>
  <c r="G90" i="11"/>
  <c r="H90" i="11" s="1"/>
  <c r="K90" i="11" s="1"/>
  <c r="J89" i="11"/>
  <c r="G89" i="11"/>
  <c r="H89" i="11" s="1"/>
  <c r="J88" i="11"/>
  <c r="G88" i="11"/>
  <c r="H88" i="11" s="1"/>
  <c r="K88" i="11" s="1"/>
  <c r="J87" i="11"/>
  <c r="G87" i="11"/>
  <c r="H87" i="11" s="1"/>
  <c r="J86" i="11"/>
  <c r="G86" i="11"/>
  <c r="H86" i="11" s="1"/>
  <c r="K86" i="11" s="1"/>
  <c r="J85" i="11"/>
  <c r="G85" i="11"/>
  <c r="H85" i="11" s="1"/>
  <c r="F83" i="11"/>
  <c r="J82" i="11"/>
  <c r="G82" i="11"/>
  <c r="H82" i="11" s="1"/>
  <c r="J81" i="11"/>
  <c r="G81" i="11"/>
  <c r="H81" i="11" s="1"/>
  <c r="J80" i="11"/>
  <c r="G80" i="11"/>
  <c r="H80" i="11" s="1"/>
  <c r="J79" i="11"/>
  <c r="G79" i="11"/>
  <c r="H79" i="11" s="1"/>
  <c r="J78" i="11"/>
  <c r="G78" i="11"/>
  <c r="H78" i="11" s="1"/>
  <c r="J77" i="11"/>
  <c r="G77" i="11"/>
  <c r="H77" i="11" s="1"/>
  <c r="J76" i="11"/>
  <c r="G76" i="11"/>
  <c r="H76" i="11" s="1"/>
  <c r="J75" i="11"/>
  <c r="G75" i="11"/>
  <c r="H75" i="11" s="1"/>
  <c r="J74" i="11"/>
  <c r="G74" i="11"/>
  <c r="H74" i="11" s="1"/>
  <c r="J73" i="11"/>
  <c r="G73" i="11"/>
  <c r="H73" i="11" s="1"/>
  <c r="J72" i="11"/>
  <c r="G72" i="11"/>
  <c r="H72" i="11" s="1"/>
  <c r="J71" i="11"/>
  <c r="G71" i="11"/>
  <c r="H71" i="11" s="1"/>
  <c r="F69" i="11"/>
  <c r="J68" i="11"/>
  <c r="G68" i="11"/>
  <c r="H68" i="11" s="1"/>
  <c r="J67" i="11"/>
  <c r="G67" i="11"/>
  <c r="H67" i="11" s="1"/>
  <c r="K67" i="11" s="1"/>
  <c r="J66" i="11"/>
  <c r="G66" i="11"/>
  <c r="H66" i="11" s="1"/>
  <c r="J65" i="11"/>
  <c r="G65" i="11"/>
  <c r="H65" i="11" s="1"/>
  <c r="K65" i="11" s="1"/>
  <c r="J64" i="11"/>
  <c r="G64" i="11"/>
  <c r="H64" i="11" s="1"/>
  <c r="J63" i="11"/>
  <c r="G63" i="11"/>
  <c r="H63" i="11" s="1"/>
  <c r="K63" i="11" s="1"/>
  <c r="J62" i="11"/>
  <c r="G62" i="11"/>
  <c r="H62" i="11" s="1"/>
  <c r="J61" i="11"/>
  <c r="G61" i="11"/>
  <c r="H61" i="11" s="1"/>
  <c r="K61" i="11" s="1"/>
  <c r="J60" i="11"/>
  <c r="G60" i="11"/>
  <c r="H60" i="11" s="1"/>
  <c r="J59" i="11"/>
  <c r="G59" i="11"/>
  <c r="H59" i="11" s="1"/>
  <c r="K59" i="11" s="1"/>
  <c r="J58" i="11"/>
  <c r="G58" i="11"/>
  <c r="H58" i="11" s="1"/>
  <c r="J57" i="11"/>
  <c r="G57" i="11"/>
  <c r="H57" i="11" s="1"/>
  <c r="K57" i="11" s="1"/>
  <c r="J56" i="11"/>
  <c r="G56" i="11"/>
  <c r="H56" i="11" s="1"/>
  <c r="F54" i="11"/>
  <c r="J53" i="11"/>
  <c r="G53" i="11"/>
  <c r="H53" i="11" s="1"/>
  <c r="J52" i="11"/>
  <c r="G52" i="11"/>
  <c r="H52" i="11" s="1"/>
  <c r="J51" i="11"/>
  <c r="G51" i="11"/>
  <c r="H51" i="11" s="1"/>
  <c r="J50" i="11"/>
  <c r="G50" i="11"/>
  <c r="H50" i="11" s="1"/>
  <c r="J49" i="11"/>
  <c r="G49" i="11"/>
  <c r="H49" i="11" s="1"/>
  <c r="J48" i="11"/>
  <c r="G48" i="11"/>
  <c r="H48" i="11" s="1"/>
  <c r="J47" i="11"/>
  <c r="G47" i="11"/>
  <c r="H47" i="11" s="1"/>
  <c r="J46" i="11"/>
  <c r="G46" i="11"/>
  <c r="H46" i="11" s="1"/>
  <c r="J45" i="11"/>
  <c r="G45" i="11"/>
  <c r="H45" i="11" s="1"/>
  <c r="J44" i="11"/>
  <c r="G44" i="11"/>
  <c r="H44" i="11" s="1"/>
  <c r="J43" i="11"/>
  <c r="G43" i="11"/>
  <c r="H43" i="11" s="1"/>
  <c r="J42" i="11"/>
  <c r="G42" i="11"/>
  <c r="H42" i="11" s="1"/>
  <c r="J41" i="11"/>
  <c r="G41" i="11"/>
  <c r="F39" i="11"/>
  <c r="J38" i="11"/>
  <c r="G38" i="11"/>
  <c r="H38" i="11" s="1"/>
  <c r="K38" i="11" s="1"/>
  <c r="J37" i="11"/>
  <c r="G37" i="11"/>
  <c r="H37" i="11" s="1"/>
  <c r="J36" i="11"/>
  <c r="G36" i="11"/>
  <c r="H36" i="11" s="1"/>
  <c r="K36" i="11" s="1"/>
  <c r="J35" i="11"/>
  <c r="G35" i="11"/>
  <c r="H35" i="11" s="1"/>
  <c r="J34" i="11"/>
  <c r="G34" i="11"/>
  <c r="H34" i="11" s="1"/>
  <c r="K34" i="11" s="1"/>
  <c r="J33" i="11"/>
  <c r="G33" i="11"/>
  <c r="H33" i="11" s="1"/>
  <c r="J32" i="11"/>
  <c r="G32" i="11"/>
  <c r="H32" i="11" s="1"/>
  <c r="K32" i="11" s="1"/>
  <c r="J31" i="11"/>
  <c r="G31" i="11"/>
  <c r="H31" i="11" s="1"/>
  <c r="J30" i="11"/>
  <c r="G30" i="11"/>
  <c r="H30" i="11" s="1"/>
  <c r="K30" i="11" s="1"/>
  <c r="J29" i="11"/>
  <c r="G29" i="11"/>
  <c r="H29" i="11" s="1"/>
  <c r="J28" i="11"/>
  <c r="G28" i="11"/>
  <c r="H28" i="11" s="1"/>
  <c r="K28" i="11" s="1"/>
  <c r="J27" i="11"/>
  <c r="G27" i="11"/>
  <c r="H27" i="11" s="1"/>
  <c r="F25" i="11"/>
  <c r="J24" i="11"/>
  <c r="G24" i="11"/>
  <c r="H24" i="11" s="1"/>
  <c r="J23" i="11"/>
  <c r="G23" i="11"/>
  <c r="H23" i="11" s="1"/>
  <c r="J22" i="11"/>
  <c r="G22" i="11"/>
  <c r="H22" i="11" s="1"/>
  <c r="J21" i="11"/>
  <c r="G21" i="11"/>
  <c r="H21" i="11" s="1"/>
  <c r="J20" i="11"/>
  <c r="G20" i="11"/>
  <c r="H20" i="11" s="1"/>
  <c r="J19" i="11"/>
  <c r="G19" i="11"/>
  <c r="H19" i="11" s="1"/>
  <c r="J18" i="11"/>
  <c r="G18" i="11"/>
  <c r="H18" i="11" s="1"/>
  <c r="J17" i="11"/>
  <c r="G17" i="11"/>
  <c r="H17" i="11" s="1"/>
  <c r="J16" i="11"/>
  <c r="G16" i="11"/>
  <c r="H16" i="11" s="1"/>
  <c r="J15" i="11"/>
  <c r="G15" i="11"/>
  <c r="H15" i="11" s="1"/>
  <c r="J14" i="11"/>
  <c r="G14" i="11"/>
  <c r="H14" i="11" s="1"/>
  <c r="J13" i="11"/>
  <c r="G13" i="11"/>
  <c r="H13" i="11" s="1"/>
  <c r="I13" i="10"/>
  <c r="F13" i="10"/>
  <c r="E64" i="8"/>
  <c r="I63" i="8"/>
  <c r="F63" i="8"/>
  <c r="G63" i="8" s="1"/>
  <c r="J63" i="8" s="1"/>
  <c r="I62" i="8"/>
  <c r="F62" i="8"/>
  <c r="G62" i="8" s="1"/>
  <c r="I59" i="8"/>
  <c r="F59" i="8"/>
  <c r="G59" i="8" s="1"/>
  <c r="J59" i="8" s="1"/>
  <c r="I58" i="8"/>
  <c r="F58" i="8"/>
  <c r="G58" i="8" s="1"/>
  <c r="I57" i="8"/>
  <c r="F57" i="8"/>
  <c r="G57" i="8" s="1"/>
  <c r="J57" i="8" s="1"/>
  <c r="I56" i="8"/>
  <c r="F56" i="8"/>
  <c r="G56" i="8" s="1"/>
  <c r="I53" i="8"/>
  <c r="F53" i="8"/>
  <c r="G53" i="8" s="1"/>
  <c r="J53" i="8" s="1"/>
  <c r="I52" i="8"/>
  <c r="F52" i="8"/>
  <c r="G52" i="8" s="1"/>
  <c r="I51" i="8"/>
  <c r="F51" i="8"/>
  <c r="I48" i="8"/>
  <c r="F48" i="8"/>
  <c r="G48" i="8" s="1"/>
  <c r="I47" i="8"/>
  <c r="F47" i="8"/>
  <c r="G47" i="8" s="1"/>
  <c r="J47" i="8" s="1"/>
  <c r="I46" i="8"/>
  <c r="F46" i="8"/>
  <c r="G46" i="8" s="1"/>
  <c r="I45" i="8"/>
  <c r="F45" i="8"/>
  <c r="G45" i="8" s="1"/>
  <c r="J45" i="8" s="1"/>
  <c r="I42" i="8"/>
  <c r="F42" i="8"/>
  <c r="G42" i="8" s="1"/>
  <c r="I41" i="8"/>
  <c r="F41" i="8"/>
  <c r="G41" i="8" s="1"/>
  <c r="J41" i="8" s="1"/>
  <c r="I40" i="8"/>
  <c r="F40" i="8"/>
  <c r="I37" i="8"/>
  <c r="F37" i="8"/>
  <c r="G37" i="8" s="1"/>
  <c r="J37" i="8" s="1"/>
  <c r="I36" i="8"/>
  <c r="F36" i="8"/>
  <c r="G36" i="8" s="1"/>
  <c r="I35" i="8"/>
  <c r="F35" i="8"/>
  <c r="G35" i="8" s="1"/>
  <c r="J35" i="8" s="1"/>
  <c r="I34" i="8"/>
  <c r="F34" i="8"/>
  <c r="I33" i="8"/>
  <c r="F33" i="8"/>
  <c r="G33" i="8" s="1"/>
  <c r="J33" i="8" s="1"/>
  <c r="E31" i="8"/>
  <c r="I30" i="8"/>
  <c r="F30" i="8"/>
  <c r="G30" i="8" s="1"/>
  <c r="I29" i="8"/>
  <c r="F29" i="8"/>
  <c r="G29" i="8" s="1"/>
  <c r="I28" i="8"/>
  <c r="F28" i="8"/>
  <c r="G28" i="8" s="1"/>
  <c r="I27" i="8"/>
  <c r="F27" i="8"/>
  <c r="G27" i="8" s="1"/>
  <c r="I26" i="8"/>
  <c r="F26" i="8"/>
  <c r="G26" i="8" s="1"/>
  <c r="I25" i="8"/>
  <c r="F25" i="8"/>
  <c r="G25" i="8" s="1"/>
  <c r="I24" i="8"/>
  <c r="F24" i="8"/>
  <c r="G24" i="8" s="1"/>
  <c r="I23" i="8"/>
  <c r="F23" i="8"/>
  <c r="G23" i="8" s="1"/>
  <c r="E21" i="8"/>
  <c r="I20" i="8"/>
  <c r="F20" i="8"/>
  <c r="G20" i="8" s="1"/>
  <c r="J20" i="8" s="1"/>
  <c r="I19" i="8"/>
  <c r="F19" i="8"/>
  <c r="G19" i="8" s="1"/>
  <c r="I18" i="8"/>
  <c r="F18" i="8"/>
  <c r="E16" i="8"/>
  <c r="I15" i="8"/>
  <c r="F15" i="8"/>
  <c r="G15" i="8" s="1"/>
  <c r="I14" i="8"/>
  <c r="F14" i="8"/>
  <c r="G14" i="8" s="1"/>
  <c r="I13" i="8"/>
  <c r="F13" i="8"/>
  <c r="I942" i="5"/>
  <c r="F942" i="5"/>
  <c r="G942" i="5" s="1"/>
  <c r="I941" i="5"/>
  <c r="F941" i="5"/>
  <c r="G941" i="5" s="1"/>
  <c r="I940" i="5"/>
  <c r="F940" i="5"/>
  <c r="G940" i="5" s="1"/>
  <c r="I939" i="5"/>
  <c r="F939" i="5"/>
  <c r="G939" i="5" s="1"/>
  <c r="I938" i="5"/>
  <c r="F938" i="5"/>
  <c r="G938" i="5" s="1"/>
  <c r="I937" i="5"/>
  <c r="F937" i="5"/>
  <c r="G937" i="5" s="1"/>
  <c r="I936" i="5"/>
  <c r="F936" i="5"/>
  <c r="G936" i="5" s="1"/>
  <c r="I935" i="5"/>
  <c r="F935" i="5"/>
  <c r="G935" i="5" s="1"/>
  <c r="I934" i="5"/>
  <c r="F934" i="5"/>
  <c r="G934" i="5" s="1"/>
  <c r="I933" i="5"/>
  <c r="F933" i="5"/>
  <c r="G933" i="5" s="1"/>
  <c r="I932" i="5"/>
  <c r="F932" i="5"/>
  <c r="G932" i="5" s="1"/>
  <c r="I931" i="5"/>
  <c r="F931" i="5"/>
  <c r="G931" i="5" s="1"/>
  <c r="I930" i="5"/>
  <c r="F930" i="5"/>
  <c r="I927" i="5"/>
  <c r="F927" i="5"/>
  <c r="G927" i="5" s="1"/>
  <c r="I926" i="5"/>
  <c r="F926" i="5"/>
  <c r="G926" i="5" s="1"/>
  <c r="I925" i="5"/>
  <c r="F925" i="5"/>
  <c r="G925" i="5" s="1"/>
  <c r="I924" i="5"/>
  <c r="F924" i="5"/>
  <c r="G924" i="5" s="1"/>
  <c r="I923" i="5"/>
  <c r="F923" i="5"/>
  <c r="G923" i="5" s="1"/>
  <c r="I922" i="5"/>
  <c r="F922" i="5"/>
  <c r="G922" i="5" s="1"/>
  <c r="I921" i="5"/>
  <c r="F921" i="5"/>
  <c r="G921" i="5" s="1"/>
  <c r="I920" i="5"/>
  <c r="F920" i="5"/>
  <c r="G920" i="5" s="1"/>
  <c r="I919" i="5"/>
  <c r="F919" i="5"/>
  <c r="G919" i="5" s="1"/>
  <c r="I918" i="5"/>
  <c r="F918" i="5"/>
  <c r="G918" i="5" s="1"/>
  <c r="I917" i="5"/>
  <c r="F917" i="5"/>
  <c r="G917" i="5" s="1"/>
  <c r="I914" i="5"/>
  <c r="F914" i="5"/>
  <c r="G914" i="5" s="1"/>
  <c r="I913" i="5"/>
  <c r="F913" i="5"/>
  <c r="G913" i="5" s="1"/>
  <c r="I912" i="5"/>
  <c r="F912" i="5"/>
  <c r="G912" i="5" s="1"/>
  <c r="I911" i="5"/>
  <c r="F911" i="5"/>
  <c r="G911" i="5" s="1"/>
  <c r="I910" i="5"/>
  <c r="F910" i="5"/>
  <c r="G910" i="5" s="1"/>
  <c r="I909" i="5"/>
  <c r="F909" i="5"/>
  <c r="G909" i="5" s="1"/>
  <c r="I908" i="5"/>
  <c r="F908" i="5"/>
  <c r="I907" i="5"/>
  <c r="F907" i="5"/>
  <c r="G907" i="5" s="1"/>
  <c r="I906" i="5"/>
  <c r="F906" i="5"/>
  <c r="G906" i="5" s="1"/>
  <c r="I905" i="5"/>
  <c r="F905" i="5"/>
  <c r="G905" i="5" s="1"/>
  <c r="I904" i="5"/>
  <c r="F904" i="5"/>
  <c r="G904" i="5" s="1"/>
  <c r="E902" i="5"/>
  <c r="I901" i="5"/>
  <c r="F901" i="5"/>
  <c r="G901" i="5" s="1"/>
  <c r="I900" i="5"/>
  <c r="F900" i="5"/>
  <c r="G900" i="5" s="1"/>
  <c r="I899" i="5"/>
  <c r="F899" i="5"/>
  <c r="G899" i="5" s="1"/>
  <c r="I898" i="5"/>
  <c r="F898" i="5"/>
  <c r="G898" i="5" s="1"/>
  <c r="I897" i="5"/>
  <c r="F897" i="5"/>
  <c r="G897" i="5" s="1"/>
  <c r="I896" i="5"/>
  <c r="F896" i="5"/>
  <c r="G896" i="5" s="1"/>
  <c r="I895" i="5"/>
  <c r="F895" i="5"/>
  <c r="G895" i="5" s="1"/>
  <c r="I894" i="5"/>
  <c r="F894" i="5"/>
  <c r="G894" i="5" s="1"/>
  <c r="I893" i="5"/>
  <c r="F893" i="5"/>
  <c r="G893" i="5" s="1"/>
  <c r="I892" i="5"/>
  <c r="F892" i="5"/>
  <c r="G892" i="5" s="1"/>
  <c r="I891" i="5"/>
  <c r="F891" i="5"/>
  <c r="G891" i="5" s="1"/>
  <c r="I890" i="5"/>
  <c r="F890" i="5"/>
  <c r="G890" i="5" s="1"/>
  <c r="E888" i="5"/>
  <c r="I887" i="5"/>
  <c r="F887" i="5"/>
  <c r="G887" i="5" s="1"/>
  <c r="I886" i="5"/>
  <c r="F886" i="5"/>
  <c r="G886" i="5" s="1"/>
  <c r="I885" i="5"/>
  <c r="F885" i="5"/>
  <c r="G885" i="5" s="1"/>
  <c r="I884" i="5"/>
  <c r="F884" i="5"/>
  <c r="G884" i="5" s="1"/>
  <c r="I883" i="5"/>
  <c r="F883" i="5"/>
  <c r="G883" i="5" s="1"/>
  <c r="I882" i="5"/>
  <c r="F882" i="5"/>
  <c r="G882" i="5" s="1"/>
  <c r="I881" i="5"/>
  <c r="F881" i="5"/>
  <c r="G881" i="5" s="1"/>
  <c r="I880" i="5"/>
  <c r="F880" i="5"/>
  <c r="G880" i="5" s="1"/>
  <c r="I879" i="5"/>
  <c r="F879" i="5"/>
  <c r="E877" i="5"/>
  <c r="I876" i="5"/>
  <c r="F876" i="5"/>
  <c r="G876" i="5" s="1"/>
  <c r="I875" i="5"/>
  <c r="F875" i="5"/>
  <c r="G875" i="5" s="1"/>
  <c r="I874" i="5"/>
  <c r="F874" i="5"/>
  <c r="G874" i="5" s="1"/>
  <c r="I873" i="5"/>
  <c r="F873" i="5"/>
  <c r="G873" i="5" s="1"/>
  <c r="I872" i="5"/>
  <c r="F872" i="5"/>
  <c r="G872" i="5" s="1"/>
  <c r="I871" i="5"/>
  <c r="F871" i="5"/>
  <c r="G871" i="5" s="1"/>
  <c r="I870" i="5"/>
  <c r="F870" i="5"/>
  <c r="G870" i="5" s="1"/>
  <c r="I869" i="5"/>
  <c r="F869" i="5"/>
  <c r="G869" i="5" s="1"/>
  <c r="I868" i="5"/>
  <c r="F868" i="5"/>
  <c r="G868" i="5" s="1"/>
  <c r="I867" i="5"/>
  <c r="F867" i="5"/>
  <c r="G867" i="5" s="1"/>
  <c r="I866" i="5"/>
  <c r="F866" i="5"/>
  <c r="G866" i="5" s="1"/>
  <c r="I865" i="5"/>
  <c r="F865" i="5"/>
  <c r="G865" i="5" s="1"/>
  <c r="I864" i="5"/>
  <c r="F864" i="5"/>
  <c r="G864" i="5" s="1"/>
  <c r="I863" i="5"/>
  <c r="F863" i="5"/>
  <c r="G863" i="5" s="1"/>
  <c r="E861" i="5"/>
  <c r="I860" i="5"/>
  <c r="F860" i="5"/>
  <c r="G860" i="5" s="1"/>
  <c r="I859" i="5"/>
  <c r="F859" i="5"/>
  <c r="G859" i="5" s="1"/>
  <c r="I858" i="5"/>
  <c r="F858" i="5"/>
  <c r="G858" i="5" s="1"/>
  <c r="I857" i="5"/>
  <c r="F857" i="5"/>
  <c r="G857" i="5" s="1"/>
  <c r="I856" i="5"/>
  <c r="F856" i="5"/>
  <c r="G856" i="5" s="1"/>
  <c r="I855" i="5"/>
  <c r="F855" i="5"/>
  <c r="G855" i="5" s="1"/>
  <c r="I854" i="5"/>
  <c r="F854" i="5"/>
  <c r="G854" i="5" s="1"/>
  <c r="I853" i="5"/>
  <c r="F853" i="5"/>
  <c r="E851" i="5"/>
  <c r="I850" i="5"/>
  <c r="F850" i="5"/>
  <c r="G850" i="5" s="1"/>
  <c r="I849" i="5"/>
  <c r="F849" i="5"/>
  <c r="G849" i="5" s="1"/>
  <c r="I848" i="5"/>
  <c r="F848" i="5"/>
  <c r="G848" i="5" s="1"/>
  <c r="I847" i="5"/>
  <c r="F847" i="5"/>
  <c r="G847" i="5" s="1"/>
  <c r="I846" i="5"/>
  <c r="F846" i="5"/>
  <c r="G846" i="5" s="1"/>
  <c r="I845" i="5"/>
  <c r="F845" i="5"/>
  <c r="G845" i="5" s="1"/>
  <c r="I844" i="5"/>
  <c r="F844" i="5"/>
  <c r="G844" i="5" s="1"/>
  <c r="I843" i="5"/>
  <c r="F843" i="5"/>
  <c r="E841" i="5"/>
  <c r="I840" i="5"/>
  <c r="F840" i="5"/>
  <c r="G840" i="5" s="1"/>
  <c r="I839" i="5"/>
  <c r="F839" i="5"/>
  <c r="G839" i="5" s="1"/>
  <c r="I838" i="5"/>
  <c r="F838" i="5"/>
  <c r="G838" i="5" s="1"/>
  <c r="I837" i="5"/>
  <c r="F837" i="5"/>
  <c r="G837" i="5" s="1"/>
  <c r="I836" i="5"/>
  <c r="F836" i="5"/>
  <c r="G836" i="5" s="1"/>
  <c r="I835" i="5"/>
  <c r="F835" i="5"/>
  <c r="G835" i="5" s="1"/>
  <c r="I834" i="5"/>
  <c r="F834" i="5"/>
  <c r="G834" i="5" s="1"/>
  <c r="I833" i="5"/>
  <c r="F833" i="5"/>
  <c r="I830" i="5"/>
  <c r="F830" i="5"/>
  <c r="G830" i="5" s="1"/>
  <c r="I829" i="5"/>
  <c r="F829" i="5"/>
  <c r="G829" i="5" s="1"/>
  <c r="I828" i="5"/>
  <c r="F828" i="5"/>
  <c r="G828" i="5" s="1"/>
  <c r="I827" i="5"/>
  <c r="F827" i="5"/>
  <c r="G827" i="5" s="1"/>
  <c r="I826" i="5"/>
  <c r="F826" i="5"/>
  <c r="G826" i="5" s="1"/>
  <c r="I825" i="5"/>
  <c r="F825" i="5"/>
  <c r="G825" i="5" s="1"/>
  <c r="I824" i="5"/>
  <c r="F824" i="5"/>
  <c r="G824" i="5" s="1"/>
  <c r="I823" i="5"/>
  <c r="F823" i="5"/>
  <c r="G823" i="5" s="1"/>
  <c r="I820" i="5"/>
  <c r="F820" i="5"/>
  <c r="G820" i="5" s="1"/>
  <c r="I819" i="5"/>
  <c r="F819" i="5"/>
  <c r="G819" i="5" s="1"/>
  <c r="I818" i="5"/>
  <c r="F818" i="5"/>
  <c r="G818" i="5" s="1"/>
  <c r="I817" i="5"/>
  <c r="F817" i="5"/>
  <c r="G817" i="5" s="1"/>
  <c r="I816" i="5"/>
  <c r="F816" i="5"/>
  <c r="G816" i="5" s="1"/>
  <c r="I815" i="5"/>
  <c r="F815" i="5"/>
  <c r="G815" i="5" s="1"/>
  <c r="I814" i="5"/>
  <c r="F814" i="5"/>
  <c r="G814" i="5" s="1"/>
  <c r="I813" i="5"/>
  <c r="F813" i="5"/>
  <c r="E811" i="5"/>
  <c r="I810" i="5"/>
  <c r="F810" i="5"/>
  <c r="G810" i="5" s="1"/>
  <c r="I809" i="5"/>
  <c r="F809" i="5"/>
  <c r="G809" i="5" s="1"/>
  <c r="I808" i="5"/>
  <c r="F808" i="5"/>
  <c r="G808" i="5" s="1"/>
  <c r="I807" i="5"/>
  <c r="F807" i="5"/>
  <c r="G807" i="5" s="1"/>
  <c r="I806" i="5"/>
  <c r="F806" i="5"/>
  <c r="G806" i="5" s="1"/>
  <c r="I805" i="5"/>
  <c r="F805" i="5"/>
  <c r="G805" i="5" s="1"/>
  <c r="I804" i="5"/>
  <c r="F804" i="5"/>
  <c r="G804" i="5" s="1"/>
  <c r="I803" i="5"/>
  <c r="F803" i="5"/>
  <c r="G803" i="5" s="1"/>
  <c r="I800" i="5"/>
  <c r="F800" i="5"/>
  <c r="G800" i="5" s="1"/>
  <c r="I799" i="5"/>
  <c r="F799" i="5"/>
  <c r="G799" i="5" s="1"/>
  <c r="I798" i="5"/>
  <c r="F798" i="5"/>
  <c r="G798" i="5" s="1"/>
  <c r="I797" i="5"/>
  <c r="F797" i="5"/>
  <c r="G797" i="5" s="1"/>
  <c r="I796" i="5"/>
  <c r="F796" i="5"/>
  <c r="G796" i="5" s="1"/>
  <c r="I795" i="5"/>
  <c r="F795" i="5"/>
  <c r="G795" i="5" s="1"/>
  <c r="I794" i="5"/>
  <c r="F794" i="5"/>
  <c r="G794" i="5" s="1"/>
  <c r="I793" i="5"/>
  <c r="F793" i="5"/>
  <c r="G793" i="5" s="1"/>
  <c r="E791" i="5"/>
  <c r="I790" i="5"/>
  <c r="F790" i="5"/>
  <c r="G790" i="5" s="1"/>
  <c r="I789" i="5"/>
  <c r="F789" i="5"/>
  <c r="G789" i="5" s="1"/>
  <c r="I788" i="5"/>
  <c r="F788" i="5"/>
  <c r="G788" i="5" s="1"/>
  <c r="I787" i="5"/>
  <c r="F787" i="5"/>
  <c r="G787" i="5" s="1"/>
  <c r="I786" i="5"/>
  <c r="F786" i="5"/>
  <c r="G786" i="5" s="1"/>
  <c r="I785" i="5"/>
  <c r="F785" i="5"/>
  <c r="G785" i="5" s="1"/>
  <c r="I784" i="5"/>
  <c r="F784" i="5"/>
  <c r="G784" i="5" s="1"/>
  <c r="I783" i="5"/>
  <c r="F783" i="5"/>
  <c r="G783" i="5" s="1"/>
  <c r="E781" i="5"/>
  <c r="I780" i="5"/>
  <c r="F780" i="5"/>
  <c r="G780" i="5" s="1"/>
  <c r="I779" i="5"/>
  <c r="F779" i="5"/>
  <c r="G779" i="5" s="1"/>
  <c r="I778" i="5"/>
  <c r="F778" i="5"/>
  <c r="G778" i="5" s="1"/>
  <c r="I777" i="5"/>
  <c r="F777" i="5"/>
  <c r="G777" i="5" s="1"/>
  <c r="I776" i="5"/>
  <c r="F776" i="5"/>
  <c r="G776" i="5" s="1"/>
  <c r="I775" i="5"/>
  <c r="F775" i="5"/>
  <c r="G775" i="5" s="1"/>
  <c r="I774" i="5"/>
  <c r="F774" i="5"/>
  <c r="G774" i="5" s="1"/>
  <c r="I773" i="5"/>
  <c r="F773" i="5"/>
  <c r="G773" i="5" s="1"/>
  <c r="E771" i="5"/>
  <c r="I770" i="5"/>
  <c r="F770" i="5"/>
  <c r="G770" i="5" s="1"/>
  <c r="I769" i="5"/>
  <c r="F769" i="5"/>
  <c r="G769" i="5" s="1"/>
  <c r="I768" i="5"/>
  <c r="F768" i="5"/>
  <c r="G768" i="5" s="1"/>
  <c r="I767" i="5"/>
  <c r="F767" i="5"/>
  <c r="G767" i="5" s="1"/>
  <c r="I766" i="5"/>
  <c r="F766" i="5"/>
  <c r="G766" i="5" s="1"/>
  <c r="I765" i="5"/>
  <c r="F765" i="5"/>
  <c r="G765" i="5" s="1"/>
  <c r="I764" i="5"/>
  <c r="F764" i="5"/>
  <c r="G764" i="5" s="1"/>
  <c r="I763" i="5"/>
  <c r="F763" i="5"/>
  <c r="G763" i="5" s="1"/>
  <c r="I760" i="5"/>
  <c r="F760" i="5"/>
  <c r="G760" i="5" s="1"/>
  <c r="I759" i="5"/>
  <c r="F759" i="5"/>
  <c r="G759" i="5" s="1"/>
  <c r="I758" i="5"/>
  <c r="F758" i="5"/>
  <c r="G758" i="5" s="1"/>
  <c r="I757" i="5"/>
  <c r="F757" i="5"/>
  <c r="G757" i="5" s="1"/>
  <c r="I756" i="5"/>
  <c r="F756" i="5"/>
  <c r="G756" i="5" s="1"/>
  <c r="I755" i="5"/>
  <c r="F755" i="5"/>
  <c r="G755" i="5" s="1"/>
  <c r="I754" i="5"/>
  <c r="F754" i="5"/>
  <c r="G754" i="5" s="1"/>
  <c r="I753" i="5"/>
  <c r="F753" i="5"/>
  <c r="G753" i="5" s="1"/>
  <c r="E751" i="5"/>
  <c r="I750" i="5"/>
  <c r="F750" i="5"/>
  <c r="G750" i="5" s="1"/>
  <c r="I749" i="5"/>
  <c r="F749" i="5"/>
  <c r="G749" i="5" s="1"/>
  <c r="I748" i="5"/>
  <c r="F748" i="5"/>
  <c r="G748" i="5" s="1"/>
  <c r="I747" i="5"/>
  <c r="F747" i="5"/>
  <c r="G747" i="5" s="1"/>
  <c r="I746" i="5"/>
  <c r="F746" i="5"/>
  <c r="G746" i="5" s="1"/>
  <c r="I745" i="5"/>
  <c r="F745" i="5"/>
  <c r="G745" i="5" s="1"/>
  <c r="I744" i="5"/>
  <c r="F744" i="5"/>
  <c r="G744" i="5" s="1"/>
  <c r="I743" i="5"/>
  <c r="F743" i="5"/>
  <c r="E741" i="5"/>
  <c r="I740" i="5"/>
  <c r="F740" i="5"/>
  <c r="G740" i="5" s="1"/>
  <c r="I739" i="5"/>
  <c r="F739" i="5"/>
  <c r="G739" i="5" s="1"/>
  <c r="I738" i="5"/>
  <c r="F738" i="5"/>
  <c r="G738" i="5" s="1"/>
  <c r="I737" i="5"/>
  <c r="F737" i="5"/>
  <c r="G737" i="5" s="1"/>
  <c r="I736" i="5"/>
  <c r="F736" i="5"/>
  <c r="G736" i="5" s="1"/>
  <c r="I735" i="5"/>
  <c r="F735" i="5"/>
  <c r="G735" i="5" s="1"/>
  <c r="I734" i="5"/>
  <c r="F734" i="5"/>
  <c r="G734" i="5" s="1"/>
  <c r="I733" i="5"/>
  <c r="F733" i="5"/>
  <c r="I730" i="5"/>
  <c r="F730" i="5"/>
  <c r="G730" i="5" s="1"/>
  <c r="I729" i="5"/>
  <c r="F729" i="5"/>
  <c r="G729" i="5" s="1"/>
  <c r="I728" i="5"/>
  <c r="F728" i="5"/>
  <c r="G728" i="5" s="1"/>
  <c r="I727" i="5"/>
  <c r="F727" i="5"/>
  <c r="G727" i="5" s="1"/>
  <c r="I726" i="5"/>
  <c r="F726" i="5"/>
  <c r="G726" i="5" s="1"/>
  <c r="I725" i="5"/>
  <c r="F725" i="5"/>
  <c r="G725" i="5" s="1"/>
  <c r="I724" i="5"/>
  <c r="F724" i="5"/>
  <c r="G724" i="5" s="1"/>
  <c r="I723" i="5"/>
  <c r="F723" i="5"/>
  <c r="E721" i="5"/>
  <c r="I720" i="5"/>
  <c r="F720" i="5"/>
  <c r="G720" i="5" s="1"/>
  <c r="I719" i="5"/>
  <c r="F719" i="5"/>
  <c r="G719" i="5" s="1"/>
  <c r="I718" i="5"/>
  <c r="F718" i="5"/>
  <c r="G718" i="5" s="1"/>
  <c r="I717" i="5"/>
  <c r="F717" i="5"/>
  <c r="G717" i="5" s="1"/>
  <c r="I716" i="5"/>
  <c r="F716" i="5"/>
  <c r="G716" i="5" s="1"/>
  <c r="I715" i="5"/>
  <c r="F715" i="5"/>
  <c r="G715" i="5" s="1"/>
  <c r="I714" i="5"/>
  <c r="F714" i="5"/>
  <c r="G714" i="5" s="1"/>
  <c r="I713" i="5"/>
  <c r="F713" i="5"/>
  <c r="G713" i="5" s="1"/>
  <c r="E711" i="5"/>
  <c r="I710" i="5"/>
  <c r="F710" i="5"/>
  <c r="G710" i="5" s="1"/>
  <c r="I709" i="5"/>
  <c r="F709" i="5"/>
  <c r="G709" i="5" s="1"/>
  <c r="I708" i="5"/>
  <c r="F708" i="5"/>
  <c r="G708" i="5" s="1"/>
  <c r="I707" i="5"/>
  <c r="F707" i="5"/>
  <c r="G707" i="5" s="1"/>
  <c r="I706" i="5"/>
  <c r="F706" i="5"/>
  <c r="G706" i="5" s="1"/>
  <c r="I705" i="5"/>
  <c r="F705" i="5"/>
  <c r="I704" i="5"/>
  <c r="F704" i="5"/>
  <c r="G704" i="5" s="1"/>
  <c r="I703" i="5"/>
  <c r="F703" i="5"/>
  <c r="G703" i="5" s="1"/>
  <c r="I700" i="5"/>
  <c r="F700" i="5"/>
  <c r="G700" i="5" s="1"/>
  <c r="I699" i="5"/>
  <c r="F699" i="5"/>
  <c r="G699" i="5" s="1"/>
  <c r="I698" i="5"/>
  <c r="F698" i="5"/>
  <c r="G698" i="5" s="1"/>
  <c r="I697" i="5"/>
  <c r="F697" i="5"/>
  <c r="G697" i="5" s="1"/>
  <c r="I696" i="5"/>
  <c r="F696" i="5"/>
  <c r="G696" i="5" s="1"/>
  <c r="I695" i="5"/>
  <c r="F695" i="5"/>
  <c r="G695" i="5" s="1"/>
  <c r="I694" i="5"/>
  <c r="F694" i="5"/>
  <c r="G694" i="5" s="1"/>
  <c r="I693" i="5"/>
  <c r="F693" i="5"/>
  <c r="G693" i="5" s="1"/>
  <c r="I690" i="5"/>
  <c r="F690" i="5"/>
  <c r="G690" i="5" s="1"/>
  <c r="I689" i="5"/>
  <c r="F689" i="5"/>
  <c r="G689" i="5" s="1"/>
  <c r="I688" i="5"/>
  <c r="F688" i="5"/>
  <c r="G688" i="5" s="1"/>
  <c r="I687" i="5"/>
  <c r="F687" i="5"/>
  <c r="G687" i="5" s="1"/>
  <c r="I686" i="5"/>
  <c r="F686" i="5"/>
  <c r="G686" i="5" s="1"/>
  <c r="I685" i="5"/>
  <c r="F685" i="5"/>
  <c r="G685" i="5" s="1"/>
  <c r="I684" i="5"/>
  <c r="F684" i="5"/>
  <c r="G684" i="5" s="1"/>
  <c r="I683" i="5"/>
  <c r="F683" i="5"/>
  <c r="G683" i="5" s="1"/>
  <c r="I680" i="5"/>
  <c r="F680" i="5"/>
  <c r="G680" i="5" s="1"/>
  <c r="I679" i="5"/>
  <c r="F679" i="5"/>
  <c r="G679" i="5" s="1"/>
  <c r="I678" i="5"/>
  <c r="F678" i="5"/>
  <c r="G678" i="5" s="1"/>
  <c r="I677" i="5"/>
  <c r="F677" i="5"/>
  <c r="G677" i="5" s="1"/>
  <c r="I676" i="5"/>
  <c r="F676" i="5"/>
  <c r="G676" i="5" s="1"/>
  <c r="I675" i="5"/>
  <c r="F675" i="5"/>
  <c r="G675" i="5" s="1"/>
  <c r="I674" i="5"/>
  <c r="F674" i="5"/>
  <c r="G674" i="5" s="1"/>
  <c r="I673" i="5"/>
  <c r="F673" i="5"/>
  <c r="G673" i="5" s="1"/>
  <c r="I670" i="5"/>
  <c r="F670" i="5"/>
  <c r="G670" i="5" s="1"/>
  <c r="I669" i="5"/>
  <c r="F669" i="5"/>
  <c r="G669" i="5" s="1"/>
  <c r="I668" i="5"/>
  <c r="F668" i="5"/>
  <c r="G668" i="5" s="1"/>
  <c r="I667" i="5"/>
  <c r="F667" i="5"/>
  <c r="G667" i="5" s="1"/>
  <c r="I666" i="5"/>
  <c r="F666" i="5"/>
  <c r="G666" i="5" s="1"/>
  <c r="I665" i="5"/>
  <c r="F665" i="5"/>
  <c r="G665" i="5" s="1"/>
  <c r="I664" i="5"/>
  <c r="F664" i="5"/>
  <c r="G664" i="5" s="1"/>
  <c r="I663" i="5"/>
  <c r="F663" i="5"/>
  <c r="G663" i="5" s="1"/>
  <c r="E661" i="5"/>
  <c r="I660" i="5"/>
  <c r="F660" i="5"/>
  <c r="G660" i="5" s="1"/>
  <c r="I659" i="5"/>
  <c r="F659" i="5"/>
  <c r="G659" i="5" s="1"/>
  <c r="I658" i="5"/>
  <c r="F658" i="5"/>
  <c r="G658" i="5" s="1"/>
  <c r="I657" i="5"/>
  <c r="F657" i="5"/>
  <c r="G657" i="5" s="1"/>
  <c r="I656" i="5"/>
  <c r="F656" i="5"/>
  <c r="I655" i="5"/>
  <c r="F655" i="5"/>
  <c r="G655" i="5" s="1"/>
  <c r="I654" i="5"/>
  <c r="F654" i="5"/>
  <c r="G654" i="5" s="1"/>
  <c r="I653" i="5"/>
  <c r="F653" i="5"/>
  <c r="G653" i="5" s="1"/>
  <c r="I650" i="5"/>
  <c r="F650" i="5"/>
  <c r="G650" i="5" s="1"/>
  <c r="I649" i="5"/>
  <c r="F649" i="5"/>
  <c r="G649" i="5" s="1"/>
  <c r="I648" i="5"/>
  <c r="F648" i="5"/>
  <c r="G648" i="5" s="1"/>
  <c r="I647" i="5"/>
  <c r="F647" i="5"/>
  <c r="G647" i="5" s="1"/>
  <c r="I646" i="5"/>
  <c r="F646" i="5"/>
  <c r="G646" i="5" s="1"/>
  <c r="I645" i="5"/>
  <c r="F645" i="5"/>
  <c r="G645" i="5" s="1"/>
  <c r="I644" i="5"/>
  <c r="F644" i="5"/>
  <c r="G644" i="5" s="1"/>
  <c r="I643" i="5"/>
  <c r="F643" i="5"/>
  <c r="G643" i="5" s="1"/>
  <c r="I640" i="5"/>
  <c r="F640" i="5"/>
  <c r="G640" i="5" s="1"/>
  <c r="I639" i="5"/>
  <c r="F639" i="5"/>
  <c r="G639" i="5" s="1"/>
  <c r="I638" i="5"/>
  <c r="F638" i="5"/>
  <c r="G638" i="5" s="1"/>
  <c r="I637" i="5"/>
  <c r="F637" i="5"/>
  <c r="G637" i="5" s="1"/>
  <c r="I636" i="5"/>
  <c r="F636" i="5"/>
  <c r="G636" i="5" s="1"/>
  <c r="I635" i="5"/>
  <c r="F635" i="5"/>
  <c r="G635" i="5" s="1"/>
  <c r="I634" i="5"/>
  <c r="F634" i="5"/>
  <c r="G634" i="5" s="1"/>
  <c r="I633" i="5"/>
  <c r="F633" i="5"/>
  <c r="E631" i="5"/>
  <c r="I630" i="5"/>
  <c r="F630" i="5"/>
  <c r="G630" i="5" s="1"/>
  <c r="I629" i="5"/>
  <c r="F629" i="5"/>
  <c r="G629" i="5" s="1"/>
  <c r="I628" i="5"/>
  <c r="F628" i="5"/>
  <c r="G628" i="5" s="1"/>
  <c r="I627" i="5"/>
  <c r="F627" i="5"/>
  <c r="G627" i="5" s="1"/>
  <c r="I626" i="5"/>
  <c r="F626" i="5"/>
  <c r="G626" i="5" s="1"/>
  <c r="I625" i="5"/>
  <c r="F625" i="5"/>
  <c r="G625" i="5" s="1"/>
  <c r="I624" i="5"/>
  <c r="F624" i="5"/>
  <c r="I623" i="5"/>
  <c r="F623" i="5"/>
  <c r="G623" i="5" s="1"/>
  <c r="E621" i="5"/>
  <c r="I620" i="5"/>
  <c r="F620" i="5"/>
  <c r="G620" i="5" s="1"/>
  <c r="I619" i="5"/>
  <c r="F619" i="5"/>
  <c r="G619" i="5" s="1"/>
  <c r="I618" i="5"/>
  <c r="F618" i="5"/>
  <c r="G618" i="5" s="1"/>
  <c r="I617" i="5"/>
  <c r="F617" i="5"/>
  <c r="G617" i="5" s="1"/>
  <c r="I616" i="5"/>
  <c r="F616" i="5"/>
  <c r="G616" i="5" s="1"/>
  <c r="I615" i="5"/>
  <c r="F615" i="5"/>
  <c r="G615" i="5" s="1"/>
  <c r="I614" i="5"/>
  <c r="F614" i="5"/>
  <c r="I613" i="5"/>
  <c r="F613" i="5"/>
  <c r="G613" i="5" s="1"/>
  <c r="E611" i="5"/>
  <c r="I610" i="5"/>
  <c r="F610" i="5"/>
  <c r="G610" i="5" s="1"/>
  <c r="I609" i="5"/>
  <c r="F609" i="5"/>
  <c r="G609" i="5" s="1"/>
  <c r="I608" i="5"/>
  <c r="F608" i="5"/>
  <c r="G608" i="5" s="1"/>
  <c r="I607" i="5"/>
  <c r="F607" i="5"/>
  <c r="G607" i="5" s="1"/>
  <c r="I606" i="5"/>
  <c r="F606" i="5"/>
  <c r="G606" i="5" s="1"/>
  <c r="I605" i="5"/>
  <c r="F605" i="5"/>
  <c r="G605" i="5" s="1"/>
  <c r="I604" i="5"/>
  <c r="F604" i="5"/>
  <c r="I603" i="5"/>
  <c r="F603" i="5"/>
  <c r="G603" i="5" s="1"/>
  <c r="E601" i="5"/>
  <c r="I600" i="5"/>
  <c r="F600" i="5"/>
  <c r="G600" i="5" s="1"/>
  <c r="I599" i="5"/>
  <c r="F599" i="5"/>
  <c r="G599" i="5" s="1"/>
  <c r="I598" i="5"/>
  <c r="F598" i="5"/>
  <c r="G598" i="5" s="1"/>
  <c r="I597" i="5"/>
  <c r="F597" i="5"/>
  <c r="G597" i="5" s="1"/>
  <c r="I596" i="5"/>
  <c r="F596" i="5"/>
  <c r="G596" i="5" s="1"/>
  <c r="I595" i="5"/>
  <c r="F595" i="5"/>
  <c r="G595" i="5" s="1"/>
  <c r="I594" i="5"/>
  <c r="F594" i="5"/>
  <c r="I593" i="5"/>
  <c r="F593" i="5"/>
  <c r="G593" i="5" s="1"/>
  <c r="I590" i="5"/>
  <c r="F590" i="5"/>
  <c r="G590" i="5" s="1"/>
  <c r="I589" i="5"/>
  <c r="F589" i="5"/>
  <c r="G589" i="5" s="1"/>
  <c r="I588" i="5"/>
  <c r="F588" i="5"/>
  <c r="G588" i="5" s="1"/>
  <c r="I587" i="5"/>
  <c r="F587" i="5"/>
  <c r="G587" i="5" s="1"/>
  <c r="I586" i="5"/>
  <c r="F586" i="5"/>
  <c r="G586" i="5" s="1"/>
  <c r="I585" i="5"/>
  <c r="F585" i="5"/>
  <c r="G585" i="5" s="1"/>
  <c r="I584" i="5"/>
  <c r="F584" i="5"/>
  <c r="G584" i="5" s="1"/>
  <c r="I583" i="5"/>
  <c r="F583" i="5"/>
  <c r="G583" i="5" s="1"/>
  <c r="I580" i="5"/>
  <c r="F580" i="5"/>
  <c r="G580" i="5" s="1"/>
  <c r="I579" i="5"/>
  <c r="F579" i="5"/>
  <c r="G579" i="5" s="1"/>
  <c r="I578" i="5"/>
  <c r="F578" i="5"/>
  <c r="G578" i="5" s="1"/>
  <c r="I577" i="5"/>
  <c r="F577" i="5"/>
  <c r="G577" i="5" s="1"/>
  <c r="I576" i="5"/>
  <c r="F576" i="5"/>
  <c r="G576" i="5" s="1"/>
  <c r="I575" i="5"/>
  <c r="F575" i="5"/>
  <c r="G575" i="5" s="1"/>
  <c r="I574" i="5"/>
  <c r="F574" i="5"/>
  <c r="G574" i="5" s="1"/>
  <c r="I573" i="5"/>
  <c r="F573" i="5"/>
  <c r="G573" i="5" s="1"/>
  <c r="I570" i="5"/>
  <c r="F570" i="5"/>
  <c r="G570" i="5" s="1"/>
  <c r="I569" i="5"/>
  <c r="F569" i="5"/>
  <c r="G569" i="5" s="1"/>
  <c r="I568" i="5"/>
  <c r="F568" i="5"/>
  <c r="G568" i="5" s="1"/>
  <c r="I567" i="5"/>
  <c r="F567" i="5"/>
  <c r="G567" i="5" s="1"/>
  <c r="I566" i="5"/>
  <c r="F566" i="5"/>
  <c r="G566" i="5" s="1"/>
  <c r="I565" i="5"/>
  <c r="F565" i="5"/>
  <c r="G565" i="5" s="1"/>
  <c r="I564" i="5"/>
  <c r="F564" i="5"/>
  <c r="G564" i="5" s="1"/>
  <c r="I563" i="5"/>
  <c r="F563" i="5"/>
  <c r="G563" i="5" s="1"/>
  <c r="I560" i="5"/>
  <c r="F560" i="5"/>
  <c r="G560" i="5" s="1"/>
  <c r="I559" i="5"/>
  <c r="F559" i="5"/>
  <c r="G559" i="5" s="1"/>
  <c r="I558" i="5"/>
  <c r="F558" i="5"/>
  <c r="G558" i="5" s="1"/>
  <c r="I557" i="5"/>
  <c r="F557" i="5"/>
  <c r="G557" i="5" s="1"/>
  <c r="I556" i="5"/>
  <c r="F556" i="5"/>
  <c r="G556" i="5" s="1"/>
  <c r="I555" i="5"/>
  <c r="F555" i="5"/>
  <c r="G555" i="5" s="1"/>
  <c r="I554" i="5"/>
  <c r="F554" i="5"/>
  <c r="G554" i="5" s="1"/>
  <c r="I553" i="5"/>
  <c r="F553" i="5"/>
  <c r="G553" i="5" s="1"/>
  <c r="I550" i="5"/>
  <c r="F550" i="5"/>
  <c r="G550" i="5" s="1"/>
  <c r="I549" i="5"/>
  <c r="F549" i="5"/>
  <c r="G549" i="5" s="1"/>
  <c r="I548" i="5"/>
  <c r="F548" i="5"/>
  <c r="G548" i="5" s="1"/>
  <c r="I547" i="5"/>
  <c r="F547" i="5"/>
  <c r="G547" i="5" s="1"/>
  <c r="I546" i="5"/>
  <c r="F546" i="5"/>
  <c r="G546" i="5" s="1"/>
  <c r="I545" i="5"/>
  <c r="F545" i="5"/>
  <c r="G545" i="5" s="1"/>
  <c r="I544" i="5"/>
  <c r="F544" i="5"/>
  <c r="G544" i="5" s="1"/>
  <c r="I543" i="5"/>
  <c r="F543" i="5"/>
  <c r="G543" i="5" s="1"/>
  <c r="E541" i="5"/>
  <c r="I540" i="5"/>
  <c r="F540" i="5"/>
  <c r="G540" i="5" s="1"/>
  <c r="I539" i="5"/>
  <c r="F539" i="5"/>
  <c r="G539" i="5" s="1"/>
  <c r="I538" i="5"/>
  <c r="F538" i="5"/>
  <c r="G538" i="5" s="1"/>
  <c r="I537" i="5"/>
  <c r="F537" i="5"/>
  <c r="G537" i="5" s="1"/>
  <c r="I536" i="5"/>
  <c r="F536" i="5"/>
  <c r="G536" i="5" s="1"/>
  <c r="I535" i="5"/>
  <c r="F535" i="5"/>
  <c r="G535" i="5" s="1"/>
  <c r="I534" i="5"/>
  <c r="F534" i="5"/>
  <c r="G534" i="5" s="1"/>
  <c r="I533" i="5"/>
  <c r="F533" i="5"/>
  <c r="E531" i="5"/>
  <c r="I530" i="5"/>
  <c r="F530" i="5"/>
  <c r="G530" i="5" s="1"/>
  <c r="I529" i="5"/>
  <c r="F529" i="5"/>
  <c r="G529" i="5" s="1"/>
  <c r="I528" i="5"/>
  <c r="F528" i="5"/>
  <c r="G528" i="5" s="1"/>
  <c r="I527" i="5"/>
  <c r="F527" i="5"/>
  <c r="G527" i="5" s="1"/>
  <c r="I526" i="5"/>
  <c r="F526" i="5"/>
  <c r="G526" i="5" s="1"/>
  <c r="I525" i="5"/>
  <c r="F525" i="5"/>
  <c r="G525" i="5" s="1"/>
  <c r="I524" i="5"/>
  <c r="F524" i="5"/>
  <c r="G524" i="5" s="1"/>
  <c r="I523" i="5"/>
  <c r="F523" i="5"/>
  <c r="I520" i="5"/>
  <c r="F520" i="5"/>
  <c r="G520" i="5" s="1"/>
  <c r="I519" i="5"/>
  <c r="F519" i="5"/>
  <c r="G519" i="5" s="1"/>
  <c r="I518" i="5"/>
  <c r="F518" i="5"/>
  <c r="G518" i="5" s="1"/>
  <c r="I517" i="5"/>
  <c r="F517" i="5"/>
  <c r="G517" i="5" s="1"/>
  <c r="I516" i="5"/>
  <c r="F516" i="5"/>
  <c r="G516" i="5" s="1"/>
  <c r="I515" i="5"/>
  <c r="F515" i="5"/>
  <c r="G515" i="5" s="1"/>
  <c r="I514" i="5"/>
  <c r="F514" i="5"/>
  <c r="G514" i="5" s="1"/>
  <c r="I513" i="5"/>
  <c r="F513" i="5"/>
  <c r="G513" i="5" s="1"/>
  <c r="E511" i="5"/>
  <c r="I510" i="5"/>
  <c r="F510" i="5"/>
  <c r="G510" i="5" s="1"/>
  <c r="I509" i="5"/>
  <c r="F509" i="5"/>
  <c r="G509" i="5" s="1"/>
  <c r="I508" i="5"/>
  <c r="F508" i="5"/>
  <c r="G508" i="5" s="1"/>
  <c r="I507" i="5"/>
  <c r="F507" i="5"/>
  <c r="G507" i="5" s="1"/>
  <c r="I506" i="5"/>
  <c r="F506" i="5"/>
  <c r="G506" i="5" s="1"/>
  <c r="I505" i="5"/>
  <c r="F505" i="5"/>
  <c r="G505" i="5" s="1"/>
  <c r="I504" i="5"/>
  <c r="F504" i="5"/>
  <c r="G504" i="5" s="1"/>
  <c r="I503" i="5"/>
  <c r="F503" i="5"/>
  <c r="G503" i="5" s="1"/>
  <c r="E501" i="5"/>
  <c r="I500" i="5"/>
  <c r="F500" i="5"/>
  <c r="G500" i="5" s="1"/>
  <c r="I499" i="5"/>
  <c r="F499" i="5"/>
  <c r="G499" i="5" s="1"/>
  <c r="I498" i="5"/>
  <c r="F498" i="5"/>
  <c r="G498" i="5" s="1"/>
  <c r="I497" i="5"/>
  <c r="F497" i="5"/>
  <c r="G497" i="5" s="1"/>
  <c r="I496" i="5"/>
  <c r="F496" i="5"/>
  <c r="G496" i="5" s="1"/>
  <c r="I495" i="5"/>
  <c r="F495" i="5"/>
  <c r="G495" i="5" s="1"/>
  <c r="I494" i="5"/>
  <c r="F494" i="5"/>
  <c r="G494" i="5" s="1"/>
  <c r="I493" i="5"/>
  <c r="F493" i="5"/>
  <c r="G493" i="5" s="1"/>
  <c r="I492" i="5"/>
  <c r="F492" i="5"/>
  <c r="G492" i="5" s="1"/>
  <c r="I491" i="5"/>
  <c r="F491" i="5"/>
  <c r="G491" i="5" s="1"/>
  <c r="I490" i="5"/>
  <c r="F490" i="5"/>
  <c r="G490" i="5" s="1"/>
  <c r="I489" i="5"/>
  <c r="F489" i="5"/>
  <c r="G489" i="5" s="1"/>
  <c r="I488" i="5"/>
  <c r="F488" i="5"/>
  <c r="G488" i="5" s="1"/>
  <c r="I487" i="5"/>
  <c r="F487" i="5"/>
  <c r="G487" i="5" s="1"/>
  <c r="I484" i="5"/>
  <c r="F484" i="5"/>
  <c r="G484" i="5" s="1"/>
  <c r="I483" i="5"/>
  <c r="F483" i="5"/>
  <c r="G483" i="5" s="1"/>
  <c r="I482" i="5"/>
  <c r="F482" i="5"/>
  <c r="G482" i="5" s="1"/>
  <c r="I481" i="5"/>
  <c r="F481" i="5"/>
  <c r="G481" i="5" s="1"/>
  <c r="I480" i="5"/>
  <c r="F480" i="5"/>
  <c r="G480" i="5" s="1"/>
  <c r="I479" i="5"/>
  <c r="F479" i="5"/>
  <c r="G479" i="5" s="1"/>
  <c r="I478" i="5"/>
  <c r="F478" i="5"/>
  <c r="G478" i="5" s="1"/>
  <c r="I477" i="5"/>
  <c r="F477" i="5"/>
  <c r="G477" i="5" s="1"/>
  <c r="I476" i="5"/>
  <c r="F476" i="5"/>
  <c r="G476" i="5" s="1"/>
  <c r="I475" i="5"/>
  <c r="F475" i="5"/>
  <c r="G475" i="5" s="1"/>
  <c r="I474" i="5"/>
  <c r="F474" i="5"/>
  <c r="G474" i="5" s="1"/>
  <c r="I473" i="5"/>
  <c r="F473" i="5"/>
  <c r="G473" i="5" s="1"/>
  <c r="I472" i="5"/>
  <c r="F472" i="5"/>
  <c r="G472" i="5" s="1"/>
  <c r="I471" i="5"/>
  <c r="F471" i="5"/>
  <c r="G471" i="5" s="1"/>
  <c r="E469" i="5"/>
  <c r="I468" i="5"/>
  <c r="F468" i="5"/>
  <c r="G468" i="5" s="1"/>
  <c r="I467" i="5"/>
  <c r="F467" i="5"/>
  <c r="G467" i="5" s="1"/>
  <c r="I466" i="5"/>
  <c r="F466" i="5"/>
  <c r="G466" i="5" s="1"/>
  <c r="I465" i="5"/>
  <c r="F465" i="5"/>
  <c r="G465" i="5" s="1"/>
  <c r="I464" i="5"/>
  <c r="F464" i="5"/>
  <c r="G464" i="5" s="1"/>
  <c r="I463" i="5"/>
  <c r="F463" i="5"/>
  <c r="G463" i="5" s="1"/>
  <c r="I462" i="5"/>
  <c r="F462" i="5"/>
  <c r="G462" i="5" s="1"/>
  <c r="I461" i="5"/>
  <c r="F461" i="5"/>
  <c r="G461" i="5" s="1"/>
  <c r="I460" i="5"/>
  <c r="F460" i="5"/>
  <c r="G460" i="5" s="1"/>
  <c r="I459" i="5"/>
  <c r="F459" i="5"/>
  <c r="G459" i="5" s="1"/>
  <c r="I458" i="5"/>
  <c r="F458" i="5"/>
  <c r="G458" i="5" s="1"/>
  <c r="I457" i="5"/>
  <c r="F457" i="5"/>
  <c r="G457" i="5" s="1"/>
  <c r="I456" i="5"/>
  <c r="F456" i="5"/>
  <c r="G456" i="5" s="1"/>
  <c r="I455" i="5"/>
  <c r="F455" i="5"/>
  <c r="G455" i="5" s="1"/>
  <c r="I452" i="5"/>
  <c r="F452" i="5"/>
  <c r="G452" i="5" s="1"/>
  <c r="I451" i="5"/>
  <c r="F451" i="5"/>
  <c r="G451" i="5" s="1"/>
  <c r="I450" i="5"/>
  <c r="F450" i="5"/>
  <c r="G450" i="5" s="1"/>
  <c r="I449" i="5"/>
  <c r="F449" i="5"/>
  <c r="G449" i="5" s="1"/>
  <c r="I448" i="5"/>
  <c r="F448" i="5"/>
  <c r="G448" i="5" s="1"/>
  <c r="I447" i="5"/>
  <c r="F447" i="5"/>
  <c r="G447" i="5" s="1"/>
  <c r="I446" i="5"/>
  <c r="F446" i="5"/>
  <c r="G446" i="5" s="1"/>
  <c r="I445" i="5"/>
  <c r="F445" i="5"/>
  <c r="G445" i="5" s="1"/>
  <c r="I444" i="5"/>
  <c r="F444" i="5"/>
  <c r="G444" i="5" s="1"/>
  <c r="I443" i="5"/>
  <c r="F443" i="5"/>
  <c r="G443" i="5" s="1"/>
  <c r="I442" i="5"/>
  <c r="F442" i="5"/>
  <c r="G442" i="5" s="1"/>
  <c r="I441" i="5"/>
  <c r="F441" i="5"/>
  <c r="G441" i="5" s="1"/>
  <c r="I440" i="5"/>
  <c r="F440" i="5"/>
  <c r="G440" i="5" s="1"/>
  <c r="I439" i="5"/>
  <c r="F439" i="5"/>
  <c r="G439" i="5" s="1"/>
  <c r="I436" i="5"/>
  <c r="F436" i="5"/>
  <c r="G436" i="5" s="1"/>
  <c r="I435" i="5"/>
  <c r="F435" i="5"/>
  <c r="G435" i="5" s="1"/>
  <c r="I434" i="5"/>
  <c r="F434" i="5"/>
  <c r="G434" i="5" s="1"/>
  <c r="I433" i="5"/>
  <c r="F433" i="5"/>
  <c r="G433" i="5" s="1"/>
  <c r="I432" i="5"/>
  <c r="F432" i="5"/>
  <c r="G432" i="5" s="1"/>
  <c r="I431" i="5"/>
  <c r="F431" i="5"/>
  <c r="G431" i="5" s="1"/>
  <c r="I430" i="5"/>
  <c r="F430" i="5"/>
  <c r="G430" i="5" s="1"/>
  <c r="I429" i="5"/>
  <c r="F429" i="5"/>
  <c r="G429" i="5" s="1"/>
  <c r="I428" i="5"/>
  <c r="F428" i="5"/>
  <c r="G428" i="5" s="1"/>
  <c r="I427" i="5"/>
  <c r="F427" i="5"/>
  <c r="G427" i="5" s="1"/>
  <c r="I426" i="5"/>
  <c r="F426" i="5"/>
  <c r="G426" i="5" s="1"/>
  <c r="I425" i="5"/>
  <c r="F425" i="5"/>
  <c r="G425" i="5" s="1"/>
  <c r="I424" i="5"/>
  <c r="F424" i="5"/>
  <c r="G424" i="5" s="1"/>
  <c r="I423" i="5"/>
  <c r="F423" i="5"/>
  <c r="E421" i="5"/>
  <c r="I420" i="5"/>
  <c r="F420" i="5"/>
  <c r="G420" i="5" s="1"/>
  <c r="I419" i="5"/>
  <c r="F419" i="5"/>
  <c r="G419" i="5" s="1"/>
  <c r="I418" i="5"/>
  <c r="F418" i="5"/>
  <c r="G418" i="5" s="1"/>
  <c r="I417" i="5"/>
  <c r="F417" i="5"/>
  <c r="G417" i="5" s="1"/>
  <c r="I416" i="5"/>
  <c r="F416" i="5"/>
  <c r="G416" i="5" s="1"/>
  <c r="I415" i="5"/>
  <c r="F415" i="5"/>
  <c r="G415" i="5" s="1"/>
  <c r="I414" i="5"/>
  <c r="F414" i="5"/>
  <c r="G414" i="5" s="1"/>
  <c r="I413" i="5"/>
  <c r="F413" i="5"/>
  <c r="G413" i="5" s="1"/>
  <c r="I412" i="5"/>
  <c r="F412" i="5"/>
  <c r="G412" i="5" s="1"/>
  <c r="I411" i="5"/>
  <c r="F411" i="5"/>
  <c r="G411" i="5" s="1"/>
  <c r="I410" i="5"/>
  <c r="F410" i="5"/>
  <c r="G410" i="5" s="1"/>
  <c r="I409" i="5"/>
  <c r="F409" i="5"/>
  <c r="G409" i="5" s="1"/>
  <c r="I408" i="5"/>
  <c r="F408" i="5"/>
  <c r="G408" i="5" s="1"/>
  <c r="I407" i="5"/>
  <c r="F407" i="5"/>
  <c r="E405" i="5"/>
  <c r="I404" i="5"/>
  <c r="F404" i="5"/>
  <c r="G404" i="5" s="1"/>
  <c r="I403" i="5"/>
  <c r="F403" i="5"/>
  <c r="G403" i="5" s="1"/>
  <c r="I402" i="5"/>
  <c r="F402" i="5"/>
  <c r="G402" i="5" s="1"/>
  <c r="I401" i="5"/>
  <c r="F401" i="5"/>
  <c r="G401" i="5" s="1"/>
  <c r="I400" i="5"/>
  <c r="F400" i="5"/>
  <c r="G400" i="5" s="1"/>
  <c r="I399" i="5"/>
  <c r="F399" i="5"/>
  <c r="G399" i="5" s="1"/>
  <c r="I398" i="5"/>
  <c r="F398" i="5"/>
  <c r="G398" i="5" s="1"/>
  <c r="I397" i="5"/>
  <c r="F397" i="5"/>
  <c r="G397" i="5" s="1"/>
  <c r="I396" i="5"/>
  <c r="F396" i="5"/>
  <c r="G396" i="5" s="1"/>
  <c r="I395" i="5"/>
  <c r="F395" i="5"/>
  <c r="G395" i="5" s="1"/>
  <c r="I394" i="5"/>
  <c r="F394" i="5"/>
  <c r="G394" i="5" s="1"/>
  <c r="I393" i="5"/>
  <c r="F393" i="5"/>
  <c r="G393" i="5" s="1"/>
  <c r="I392" i="5"/>
  <c r="F392" i="5"/>
  <c r="G392" i="5" s="1"/>
  <c r="I391" i="5"/>
  <c r="F391" i="5"/>
  <c r="I388" i="5"/>
  <c r="F388" i="5"/>
  <c r="G388" i="5" s="1"/>
  <c r="I387" i="5"/>
  <c r="F387" i="5"/>
  <c r="G387" i="5" s="1"/>
  <c r="I386" i="5"/>
  <c r="F386" i="5"/>
  <c r="G386" i="5" s="1"/>
  <c r="I385" i="5"/>
  <c r="F385" i="5"/>
  <c r="G385" i="5" s="1"/>
  <c r="I384" i="5"/>
  <c r="F384" i="5"/>
  <c r="G384" i="5" s="1"/>
  <c r="I383" i="5"/>
  <c r="F383" i="5"/>
  <c r="G383" i="5" s="1"/>
  <c r="I382" i="5"/>
  <c r="F382" i="5"/>
  <c r="G382" i="5" s="1"/>
  <c r="I381" i="5"/>
  <c r="F381" i="5"/>
  <c r="G381" i="5" s="1"/>
  <c r="I380" i="5"/>
  <c r="F380" i="5"/>
  <c r="G380" i="5" s="1"/>
  <c r="I379" i="5"/>
  <c r="F379" i="5"/>
  <c r="G379" i="5" s="1"/>
  <c r="I378" i="5"/>
  <c r="F378" i="5"/>
  <c r="G378" i="5" s="1"/>
  <c r="I377" i="5"/>
  <c r="F377" i="5"/>
  <c r="G377" i="5" s="1"/>
  <c r="I376" i="5"/>
  <c r="F376" i="5"/>
  <c r="G376" i="5" s="1"/>
  <c r="I375" i="5"/>
  <c r="F375" i="5"/>
  <c r="G375" i="5" s="1"/>
  <c r="I372" i="5"/>
  <c r="F372" i="5"/>
  <c r="G372" i="5" s="1"/>
  <c r="I371" i="5"/>
  <c r="F371" i="5"/>
  <c r="G371" i="5" s="1"/>
  <c r="I370" i="5"/>
  <c r="F370" i="5"/>
  <c r="G370" i="5" s="1"/>
  <c r="I369" i="5"/>
  <c r="F369" i="5"/>
  <c r="G369" i="5" s="1"/>
  <c r="I368" i="5"/>
  <c r="F368" i="5"/>
  <c r="G368" i="5" s="1"/>
  <c r="I367" i="5"/>
  <c r="F367" i="5"/>
  <c r="G367" i="5" s="1"/>
  <c r="I366" i="5"/>
  <c r="F366" i="5"/>
  <c r="G366" i="5" s="1"/>
  <c r="I365" i="5"/>
  <c r="F365" i="5"/>
  <c r="G365" i="5" s="1"/>
  <c r="I364" i="5"/>
  <c r="F364" i="5"/>
  <c r="G364" i="5" s="1"/>
  <c r="I363" i="5"/>
  <c r="F363" i="5"/>
  <c r="G363" i="5" s="1"/>
  <c r="I362" i="5"/>
  <c r="F362" i="5"/>
  <c r="G362" i="5" s="1"/>
  <c r="I361" i="5"/>
  <c r="F361" i="5"/>
  <c r="G361" i="5" s="1"/>
  <c r="I360" i="5"/>
  <c r="F360" i="5"/>
  <c r="G360" i="5" s="1"/>
  <c r="I359" i="5"/>
  <c r="F359" i="5"/>
  <c r="G359" i="5" s="1"/>
  <c r="E357" i="5"/>
  <c r="I356" i="5"/>
  <c r="F356" i="5"/>
  <c r="G356" i="5" s="1"/>
  <c r="I355" i="5"/>
  <c r="F355" i="5"/>
  <c r="G355" i="5" s="1"/>
  <c r="I354" i="5"/>
  <c r="F354" i="5"/>
  <c r="G354" i="5" s="1"/>
  <c r="I353" i="5"/>
  <c r="F353" i="5"/>
  <c r="G353" i="5" s="1"/>
  <c r="I352" i="5"/>
  <c r="F352" i="5"/>
  <c r="G352" i="5" s="1"/>
  <c r="I351" i="5"/>
  <c r="F351" i="5"/>
  <c r="G351" i="5" s="1"/>
  <c r="I350" i="5"/>
  <c r="F350" i="5"/>
  <c r="G350" i="5" s="1"/>
  <c r="I349" i="5"/>
  <c r="F349" i="5"/>
  <c r="G349" i="5" s="1"/>
  <c r="I348" i="5"/>
  <c r="F348" i="5"/>
  <c r="G348" i="5" s="1"/>
  <c r="I347" i="5"/>
  <c r="F347" i="5"/>
  <c r="G347" i="5" s="1"/>
  <c r="I346" i="5"/>
  <c r="F346" i="5"/>
  <c r="G346" i="5" s="1"/>
  <c r="I345" i="5"/>
  <c r="F345" i="5"/>
  <c r="G345" i="5" s="1"/>
  <c r="I344" i="5"/>
  <c r="F344" i="5"/>
  <c r="G344" i="5" s="1"/>
  <c r="I343" i="5"/>
  <c r="F343" i="5"/>
  <c r="E341" i="5"/>
  <c r="I340" i="5"/>
  <c r="F340" i="5"/>
  <c r="G340" i="5" s="1"/>
  <c r="I339" i="5"/>
  <c r="F339" i="5"/>
  <c r="G339" i="5" s="1"/>
  <c r="I338" i="5"/>
  <c r="F338" i="5"/>
  <c r="G338" i="5" s="1"/>
  <c r="I337" i="5"/>
  <c r="F337" i="5"/>
  <c r="G337" i="5" s="1"/>
  <c r="I336" i="5"/>
  <c r="F336" i="5"/>
  <c r="G336" i="5" s="1"/>
  <c r="I335" i="5"/>
  <c r="F335" i="5"/>
  <c r="G335" i="5" s="1"/>
  <c r="I334" i="5"/>
  <c r="F334" i="5"/>
  <c r="G334" i="5" s="1"/>
  <c r="I333" i="5"/>
  <c r="F333" i="5"/>
  <c r="G333" i="5" s="1"/>
  <c r="I332" i="5"/>
  <c r="F332" i="5"/>
  <c r="G332" i="5" s="1"/>
  <c r="I331" i="5"/>
  <c r="F331" i="5"/>
  <c r="G331" i="5" s="1"/>
  <c r="I330" i="5"/>
  <c r="F330" i="5"/>
  <c r="G330" i="5" s="1"/>
  <c r="I329" i="5"/>
  <c r="F329" i="5"/>
  <c r="G329" i="5" s="1"/>
  <c r="I328" i="5"/>
  <c r="F328" i="5"/>
  <c r="G328" i="5" s="1"/>
  <c r="E326" i="5"/>
  <c r="I325" i="5"/>
  <c r="F325" i="5"/>
  <c r="G325" i="5" s="1"/>
  <c r="I324" i="5"/>
  <c r="F324" i="5"/>
  <c r="G324" i="5" s="1"/>
  <c r="I323" i="5"/>
  <c r="F323" i="5"/>
  <c r="G323" i="5" s="1"/>
  <c r="I322" i="5"/>
  <c r="F322" i="5"/>
  <c r="G322" i="5" s="1"/>
  <c r="I321" i="5"/>
  <c r="F321" i="5"/>
  <c r="G321" i="5" s="1"/>
  <c r="I320" i="5"/>
  <c r="F320" i="5"/>
  <c r="G320" i="5" s="1"/>
  <c r="I319" i="5"/>
  <c r="F319" i="5"/>
  <c r="G319" i="5" s="1"/>
  <c r="I318" i="5"/>
  <c r="F318" i="5"/>
  <c r="G318" i="5" s="1"/>
  <c r="I317" i="5"/>
  <c r="F317" i="5"/>
  <c r="G317" i="5" s="1"/>
  <c r="I316" i="5"/>
  <c r="F316" i="5"/>
  <c r="G316" i="5" s="1"/>
  <c r="I315" i="5"/>
  <c r="F315" i="5"/>
  <c r="G315" i="5" s="1"/>
  <c r="I314" i="5"/>
  <c r="F314" i="5"/>
  <c r="G314" i="5" s="1"/>
  <c r="I313" i="5"/>
  <c r="F313" i="5"/>
  <c r="G313" i="5" s="1"/>
  <c r="E311" i="5"/>
  <c r="I310" i="5"/>
  <c r="F310" i="5"/>
  <c r="G310" i="5" s="1"/>
  <c r="I309" i="5"/>
  <c r="F309" i="5"/>
  <c r="G309" i="5" s="1"/>
  <c r="I308" i="5"/>
  <c r="F308" i="5"/>
  <c r="G308" i="5" s="1"/>
  <c r="I307" i="5"/>
  <c r="F307" i="5"/>
  <c r="G307" i="5" s="1"/>
  <c r="I306" i="5"/>
  <c r="F306" i="5"/>
  <c r="G306" i="5" s="1"/>
  <c r="I305" i="5"/>
  <c r="F305" i="5"/>
  <c r="G305" i="5" s="1"/>
  <c r="I304" i="5"/>
  <c r="F304" i="5"/>
  <c r="G304" i="5" s="1"/>
  <c r="I303" i="5"/>
  <c r="F303" i="5"/>
  <c r="G303" i="5" s="1"/>
  <c r="I302" i="5"/>
  <c r="F302" i="5"/>
  <c r="G302" i="5" s="1"/>
  <c r="I301" i="5"/>
  <c r="F301" i="5"/>
  <c r="G301" i="5" s="1"/>
  <c r="I300" i="5"/>
  <c r="F300" i="5"/>
  <c r="G300" i="5" s="1"/>
  <c r="I299" i="5"/>
  <c r="F299" i="5"/>
  <c r="G299" i="5" s="1"/>
  <c r="I298" i="5"/>
  <c r="F298" i="5"/>
  <c r="G298" i="5" s="1"/>
  <c r="E296" i="5"/>
  <c r="I295" i="5"/>
  <c r="F295" i="5"/>
  <c r="G295" i="5" s="1"/>
  <c r="I294" i="5"/>
  <c r="F294" i="5"/>
  <c r="G294" i="5" s="1"/>
  <c r="I293" i="5"/>
  <c r="F293" i="5"/>
  <c r="G293" i="5" s="1"/>
  <c r="I292" i="5"/>
  <c r="F292" i="5"/>
  <c r="G292" i="5" s="1"/>
  <c r="I291" i="5"/>
  <c r="F291" i="5"/>
  <c r="G291" i="5" s="1"/>
  <c r="I290" i="5"/>
  <c r="F290" i="5"/>
  <c r="G290" i="5" s="1"/>
  <c r="I289" i="5"/>
  <c r="F289" i="5"/>
  <c r="G289" i="5" s="1"/>
  <c r="I288" i="5"/>
  <c r="F288" i="5"/>
  <c r="G288" i="5" s="1"/>
  <c r="I287" i="5"/>
  <c r="F287" i="5"/>
  <c r="G287" i="5" s="1"/>
  <c r="I286" i="5"/>
  <c r="F286" i="5"/>
  <c r="G286" i="5" s="1"/>
  <c r="I285" i="5"/>
  <c r="F285" i="5"/>
  <c r="G285" i="5" s="1"/>
  <c r="I284" i="5"/>
  <c r="F284" i="5"/>
  <c r="G284" i="5" s="1"/>
  <c r="I283" i="5"/>
  <c r="F283" i="5"/>
  <c r="G283" i="5" s="1"/>
  <c r="E281" i="5"/>
  <c r="I280" i="5"/>
  <c r="F280" i="5"/>
  <c r="G280" i="5" s="1"/>
  <c r="I279" i="5"/>
  <c r="F279" i="5"/>
  <c r="G279" i="5" s="1"/>
  <c r="I278" i="5"/>
  <c r="F278" i="5"/>
  <c r="G278" i="5" s="1"/>
  <c r="I277" i="5"/>
  <c r="F277" i="5"/>
  <c r="G277" i="5" s="1"/>
  <c r="I276" i="5"/>
  <c r="F276" i="5"/>
  <c r="G276" i="5" s="1"/>
  <c r="I275" i="5"/>
  <c r="F275" i="5"/>
  <c r="G275" i="5" s="1"/>
  <c r="I274" i="5"/>
  <c r="F274" i="5"/>
  <c r="G274" i="5" s="1"/>
  <c r="I273" i="5"/>
  <c r="F273" i="5"/>
  <c r="G273" i="5" s="1"/>
  <c r="I272" i="5"/>
  <c r="F272" i="5"/>
  <c r="G272" i="5" s="1"/>
  <c r="I271" i="5"/>
  <c r="F271" i="5"/>
  <c r="G271" i="5" s="1"/>
  <c r="I270" i="5"/>
  <c r="F270" i="5"/>
  <c r="G270" i="5" s="1"/>
  <c r="I269" i="5"/>
  <c r="F269" i="5"/>
  <c r="G269" i="5" s="1"/>
  <c r="I268" i="5"/>
  <c r="F268" i="5"/>
  <c r="G268" i="5" s="1"/>
  <c r="I267" i="5"/>
  <c r="F267" i="5"/>
  <c r="E265" i="5"/>
  <c r="I264" i="5"/>
  <c r="F264" i="5"/>
  <c r="G264" i="5" s="1"/>
  <c r="I263" i="5"/>
  <c r="F263" i="5"/>
  <c r="G263" i="5" s="1"/>
  <c r="I262" i="5"/>
  <c r="F262" i="5"/>
  <c r="G262" i="5" s="1"/>
  <c r="I261" i="5"/>
  <c r="F261" i="5"/>
  <c r="G261" i="5" s="1"/>
  <c r="I260" i="5"/>
  <c r="F260" i="5"/>
  <c r="G260" i="5" s="1"/>
  <c r="I259" i="5"/>
  <c r="F259" i="5"/>
  <c r="G259" i="5" s="1"/>
  <c r="I258" i="5"/>
  <c r="F258" i="5"/>
  <c r="G258" i="5" s="1"/>
  <c r="I257" i="5"/>
  <c r="F257" i="5"/>
  <c r="G257" i="5" s="1"/>
  <c r="I256" i="5"/>
  <c r="F256" i="5"/>
  <c r="G256" i="5" s="1"/>
  <c r="I255" i="5"/>
  <c r="F255" i="5"/>
  <c r="G255" i="5" s="1"/>
  <c r="I254" i="5"/>
  <c r="F254" i="5"/>
  <c r="G254" i="5" s="1"/>
  <c r="I253" i="5"/>
  <c r="F253" i="5"/>
  <c r="G253" i="5" s="1"/>
  <c r="I252" i="5"/>
  <c r="F252" i="5"/>
  <c r="G252" i="5" s="1"/>
  <c r="E250" i="5"/>
  <c r="I249" i="5"/>
  <c r="F249" i="5"/>
  <c r="G249" i="5" s="1"/>
  <c r="I248" i="5"/>
  <c r="F248" i="5"/>
  <c r="G248" i="5" s="1"/>
  <c r="I247" i="5"/>
  <c r="F247" i="5"/>
  <c r="G247" i="5" s="1"/>
  <c r="I246" i="5"/>
  <c r="F246" i="5"/>
  <c r="G246" i="5" s="1"/>
  <c r="I245" i="5"/>
  <c r="F245" i="5"/>
  <c r="G245" i="5" s="1"/>
  <c r="I244" i="5"/>
  <c r="F244" i="5"/>
  <c r="G244" i="5" s="1"/>
  <c r="I243" i="5"/>
  <c r="F243" i="5"/>
  <c r="G243" i="5" s="1"/>
  <c r="I242" i="5"/>
  <c r="F242" i="5"/>
  <c r="G242" i="5" s="1"/>
  <c r="I241" i="5"/>
  <c r="F241" i="5"/>
  <c r="G241" i="5" s="1"/>
  <c r="I240" i="5"/>
  <c r="F240" i="5"/>
  <c r="G240" i="5" s="1"/>
  <c r="I239" i="5"/>
  <c r="F239" i="5"/>
  <c r="G239" i="5" s="1"/>
  <c r="I238" i="5"/>
  <c r="F238" i="5"/>
  <c r="G238" i="5" s="1"/>
  <c r="I237" i="5"/>
  <c r="F237" i="5"/>
  <c r="G237" i="5" s="1"/>
  <c r="I236" i="5"/>
  <c r="F236" i="5"/>
  <c r="G236" i="5" s="1"/>
  <c r="E234" i="5"/>
  <c r="I233" i="5"/>
  <c r="F233" i="5"/>
  <c r="G233" i="5" s="1"/>
  <c r="I232" i="5"/>
  <c r="F232" i="5"/>
  <c r="G232" i="5" s="1"/>
  <c r="I231" i="5"/>
  <c r="F231" i="5"/>
  <c r="G231" i="5" s="1"/>
  <c r="I230" i="5"/>
  <c r="F230" i="5"/>
  <c r="G230" i="5" s="1"/>
  <c r="I229" i="5"/>
  <c r="F229" i="5"/>
  <c r="G229" i="5" s="1"/>
  <c r="I228" i="5"/>
  <c r="F228" i="5"/>
  <c r="G228" i="5" s="1"/>
  <c r="I227" i="5"/>
  <c r="F227" i="5"/>
  <c r="G227" i="5" s="1"/>
  <c r="I226" i="5"/>
  <c r="F226" i="5"/>
  <c r="G226" i="5" s="1"/>
  <c r="I225" i="5"/>
  <c r="F225" i="5"/>
  <c r="G225" i="5" s="1"/>
  <c r="I224" i="5"/>
  <c r="F224" i="5"/>
  <c r="G224" i="5" s="1"/>
  <c r="I223" i="5"/>
  <c r="F223" i="5"/>
  <c r="G223" i="5" s="1"/>
  <c r="I222" i="5"/>
  <c r="F222" i="5"/>
  <c r="G222" i="5" s="1"/>
  <c r="I221" i="5"/>
  <c r="F221" i="5"/>
  <c r="G221" i="5" s="1"/>
  <c r="I220" i="5"/>
  <c r="F220" i="5"/>
  <c r="G220" i="5" s="1"/>
  <c r="E218" i="5"/>
  <c r="I217" i="5"/>
  <c r="F217" i="5"/>
  <c r="G217" i="5" s="1"/>
  <c r="I216" i="5"/>
  <c r="F216" i="5"/>
  <c r="G216" i="5" s="1"/>
  <c r="I215" i="5"/>
  <c r="F215" i="5"/>
  <c r="G215" i="5" s="1"/>
  <c r="I214" i="5"/>
  <c r="F214" i="5"/>
  <c r="G214" i="5" s="1"/>
  <c r="I213" i="5"/>
  <c r="F213" i="5"/>
  <c r="G213" i="5" s="1"/>
  <c r="I212" i="5"/>
  <c r="F212" i="5"/>
  <c r="G212" i="5" s="1"/>
  <c r="I211" i="5"/>
  <c r="F211" i="5"/>
  <c r="G211" i="5" s="1"/>
  <c r="I210" i="5"/>
  <c r="F210" i="5"/>
  <c r="G210" i="5" s="1"/>
  <c r="I209" i="5"/>
  <c r="F209" i="5"/>
  <c r="G209" i="5" s="1"/>
  <c r="I208" i="5"/>
  <c r="F208" i="5"/>
  <c r="G208" i="5" s="1"/>
  <c r="I207" i="5"/>
  <c r="F207" i="5"/>
  <c r="G207" i="5" s="1"/>
  <c r="I206" i="5"/>
  <c r="F206" i="5"/>
  <c r="G206" i="5" s="1"/>
  <c r="I205" i="5"/>
  <c r="F205" i="5"/>
  <c r="G205" i="5" s="1"/>
  <c r="I204" i="5"/>
  <c r="F204" i="5"/>
  <c r="G204" i="5" s="1"/>
  <c r="E202" i="5"/>
  <c r="I201" i="5"/>
  <c r="F201" i="5"/>
  <c r="G201" i="5" s="1"/>
  <c r="I200" i="5"/>
  <c r="F200" i="5"/>
  <c r="G200" i="5" s="1"/>
  <c r="I199" i="5"/>
  <c r="F199" i="5"/>
  <c r="G199" i="5" s="1"/>
  <c r="I198" i="5"/>
  <c r="F198" i="5"/>
  <c r="G198" i="5" s="1"/>
  <c r="I197" i="5"/>
  <c r="F197" i="5"/>
  <c r="G197" i="5" s="1"/>
  <c r="I196" i="5"/>
  <c r="F196" i="5"/>
  <c r="G196" i="5" s="1"/>
  <c r="I195" i="5"/>
  <c r="F195" i="5"/>
  <c r="G195" i="5" s="1"/>
  <c r="I194" i="5"/>
  <c r="F194" i="5"/>
  <c r="G194" i="5" s="1"/>
  <c r="I193" i="5"/>
  <c r="F193" i="5"/>
  <c r="G193" i="5" s="1"/>
  <c r="I192" i="5"/>
  <c r="F192" i="5"/>
  <c r="G192" i="5" s="1"/>
  <c r="I191" i="5"/>
  <c r="F191" i="5"/>
  <c r="G191" i="5" s="1"/>
  <c r="I190" i="5"/>
  <c r="F190" i="5"/>
  <c r="G190" i="5" s="1"/>
  <c r="I189" i="5"/>
  <c r="F189" i="5"/>
  <c r="G189" i="5" s="1"/>
  <c r="I188" i="5"/>
  <c r="F188" i="5"/>
  <c r="G188" i="5" s="1"/>
  <c r="E186" i="5"/>
  <c r="I185" i="5"/>
  <c r="F185" i="5"/>
  <c r="G185" i="5" s="1"/>
  <c r="I184" i="5"/>
  <c r="F184" i="5"/>
  <c r="G184" i="5" s="1"/>
  <c r="I183" i="5"/>
  <c r="F183" i="5"/>
  <c r="G183" i="5" s="1"/>
  <c r="I182" i="5"/>
  <c r="F182" i="5"/>
  <c r="G182" i="5" s="1"/>
  <c r="I181" i="5"/>
  <c r="F181" i="5"/>
  <c r="G181" i="5" s="1"/>
  <c r="I180" i="5"/>
  <c r="F180" i="5"/>
  <c r="G180" i="5" s="1"/>
  <c r="I179" i="5"/>
  <c r="F179" i="5"/>
  <c r="G179" i="5" s="1"/>
  <c r="I178" i="5"/>
  <c r="F178" i="5"/>
  <c r="G178" i="5" s="1"/>
  <c r="I177" i="5"/>
  <c r="F177" i="5"/>
  <c r="G177" i="5" s="1"/>
  <c r="I176" i="5"/>
  <c r="F176" i="5"/>
  <c r="G176" i="5" s="1"/>
  <c r="I175" i="5"/>
  <c r="F175" i="5"/>
  <c r="G175" i="5" s="1"/>
  <c r="I174" i="5"/>
  <c r="F174" i="5"/>
  <c r="G174" i="5" s="1"/>
  <c r="I173" i="5"/>
  <c r="F173" i="5"/>
  <c r="G173" i="5" s="1"/>
  <c r="I172" i="5"/>
  <c r="F172" i="5"/>
  <c r="G172" i="5" s="1"/>
  <c r="E170" i="5"/>
  <c r="I169" i="5"/>
  <c r="F169" i="5"/>
  <c r="G169" i="5" s="1"/>
  <c r="I168" i="5"/>
  <c r="F168" i="5"/>
  <c r="G168" i="5" s="1"/>
  <c r="I167" i="5"/>
  <c r="F167" i="5"/>
  <c r="G167" i="5" s="1"/>
  <c r="I166" i="5"/>
  <c r="F166" i="5"/>
  <c r="G166" i="5" s="1"/>
  <c r="I165" i="5"/>
  <c r="F165" i="5"/>
  <c r="G165" i="5" s="1"/>
  <c r="I164" i="5"/>
  <c r="F164" i="5"/>
  <c r="G164" i="5" s="1"/>
  <c r="I163" i="5"/>
  <c r="F163" i="5"/>
  <c r="G163" i="5" s="1"/>
  <c r="I162" i="5"/>
  <c r="F162" i="5"/>
  <c r="G162" i="5" s="1"/>
  <c r="I161" i="5"/>
  <c r="F161" i="5"/>
  <c r="G161" i="5" s="1"/>
  <c r="I160" i="5"/>
  <c r="F160" i="5"/>
  <c r="G160" i="5" s="1"/>
  <c r="I159" i="5"/>
  <c r="F159" i="5"/>
  <c r="G159" i="5" s="1"/>
  <c r="I158" i="5"/>
  <c r="F158" i="5"/>
  <c r="G158" i="5" s="1"/>
  <c r="I157" i="5"/>
  <c r="F157" i="5"/>
  <c r="G157" i="5" s="1"/>
  <c r="I156" i="5"/>
  <c r="F156" i="5"/>
  <c r="G156" i="5" s="1"/>
  <c r="I153" i="5"/>
  <c r="F153" i="5"/>
  <c r="G153" i="5" s="1"/>
  <c r="I152" i="5"/>
  <c r="F152" i="5"/>
  <c r="G152" i="5" s="1"/>
  <c r="I151" i="5"/>
  <c r="F151" i="5"/>
  <c r="G151" i="5" s="1"/>
  <c r="I150" i="5"/>
  <c r="F150" i="5"/>
  <c r="G150" i="5" s="1"/>
  <c r="I149" i="5"/>
  <c r="F149" i="5"/>
  <c r="G149" i="5" s="1"/>
  <c r="I148" i="5"/>
  <c r="F148" i="5"/>
  <c r="G148" i="5" s="1"/>
  <c r="I147" i="5"/>
  <c r="F147" i="5"/>
  <c r="G147" i="5" s="1"/>
  <c r="I146" i="5"/>
  <c r="F146" i="5"/>
  <c r="G146" i="5" s="1"/>
  <c r="I145" i="5"/>
  <c r="F145" i="5"/>
  <c r="G145" i="5" s="1"/>
  <c r="I144" i="5"/>
  <c r="F144" i="5"/>
  <c r="G144" i="5" s="1"/>
  <c r="I143" i="5"/>
  <c r="F143" i="5"/>
  <c r="G143" i="5" s="1"/>
  <c r="I142" i="5"/>
  <c r="F142" i="5"/>
  <c r="G142" i="5" s="1"/>
  <c r="I141" i="5"/>
  <c r="F141" i="5"/>
  <c r="G141" i="5" s="1"/>
  <c r="I140" i="5"/>
  <c r="F140" i="5"/>
  <c r="G140" i="5" s="1"/>
  <c r="E138" i="5"/>
  <c r="I137" i="5"/>
  <c r="F137" i="5"/>
  <c r="G137" i="5" s="1"/>
  <c r="I136" i="5"/>
  <c r="F136" i="5"/>
  <c r="G136" i="5" s="1"/>
  <c r="I135" i="5"/>
  <c r="F135" i="5"/>
  <c r="G135" i="5" s="1"/>
  <c r="I134" i="5"/>
  <c r="F134" i="5"/>
  <c r="G134" i="5" s="1"/>
  <c r="I133" i="5"/>
  <c r="F133" i="5"/>
  <c r="G133" i="5" s="1"/>
  <c r="I132" i="5"/>
  <c r="F132" i="5"/>
  <c r="G132" i="5" s="1"/>
  <c r="I131" i="5"/>
  <c r="F131" i="5"/>
  <c r="G131" i="5" s="1"/>
  <c r="I130" i="5"/>
  <c r="F130" i="5"/>
  <c r="G130" i="5" s="1"/>
  <c r="I129" i="5"/>
  <c r="F129" i="5"/>
  <c r="G129" i="5" s="1"/>
  <c r="I128" i="5"/>
  <c r="F128" i="5"/>
  <c r="G128" i="5" s="1"/>
  <c r="I127" i="5"/>
  <c r="F127" i="5"/>
  <c r="G127" i="5" s="1"/>
  <c r="I126" i="5"/>
  <c r="F126" i="5"/>
  <c r="G126" i="5" s="1"/>
  <c r="I125" i="5"/>
  <c r="F125" i="5"/>
  <c r="G125" i="5" s="1"/>
  <c r="E123" i="5"/>
  <c r="I122" i="5"/>
  <c r="F122" i="5"/>
  <c r="G122" i="5" s="1"/>
  <c r="I121" i="5"/>
  <c r="F121" i="5"/>
  <c r="G121" i="5" s="1"/>
  <c r="I120" i="5"/>
  <c r="F120" i="5"/>
  <c r="G120" i="5" s="1"/>
  <c r="I119" i="5"/>
  <c r="F119" i="5"/>
  <c r="G119" i="5" s="1"/>
  <c r="I118" i="5"/>
  <c r="F118" i="5"/>
  <c r="G118" i="5" s="1"/>
  <c r="I117" i="5"/>
  <c r="F117" i="5"/>
  <c r="G117" i="5" s="1"/>
  <c r="I116" i="5"/>
  <c r="F116" i="5"/>
  <c r="G116" i="5" s="1"/>
  <c r="I115" i="5"/>
  <c r="F115" i="5"/>
  <c r="G115" i="5" s="1"/>
  <c r="I114" i="5"/>
  <c r="F114" i="5"/>
  <c r="G114" i="5" s="1"/>
  <c r="I113" i="5"/>
  <c r="F113" i="5"/>
  <c r="G113" i="5" s="1"/>
  <c r="I112" i="5"/>
  <c r="F112" i="5"/>
  <c r="G112" i="5" s="1"/>
  <c r="I111" i="5"/>
  <c r="F111" i="5"/>
  <c r="G111" i="5" s="1"/>
  <c r="I110" i="5"/>
  <c r="F110" i="5"/>
  <c r="G110" i="5" s="1"/>
  <c r="I109" i="5"/>
  <c r="F109" i="5"/>
  <c r="E107" i="5"/>
  <c r="I106" i="5"/>
  <c r="F106" i="5"/>
  <c r="G106" i="5" s="1"/>
  <c r="I105" i="5"/>
  <c r="F105" i="5"/>
  <c r="G105" i="5" s="1"/>
  <c r="I104" i="5"/>
  <c r="F104" i="5"/>
  <c r="G104" i="5" s="1"/>
  <c r="I103" i="5"/>
  <c r="F103" i="5"/>
  <c r="G103" i="5" s="1"/>
  <c r="I102" i="5"/>
  <c r="F102" i="5"/>
  <c r="G102" i="5" s="1"/>
  <c r="I101" i="5"/>
  <c r="F101" i="5"/>
  <c r="G101" i="5" s="1"/>
  <c r="I100" i="5"/>
  <c r="F100" i="5"/>
  <c r="G100" i="5" s="1"/>
  <c r="I99" i="5"/>
  <c r="F99" i="5"/>
  <c r="G99" i="5" s="1"/>
  <c r="I98" i="5"/>
  <c r="F98" i="5"/>
  <c r="G98" i="5" s="1"/>
  <c r="I97" i="5"/>
  <c r="F97" i="5"/>
  <c r="G97" i="5" s="1"/>
  <c r="I96" i="5"/>
  <c r="F96" i="5"/>
  <c r="I95" i="5"/>
  <c r="F95" i="5"/>
  <c r="G95" i="5" s="1"/>
  <c r="I94" i="5"/>
  <c r="F94" i="5"/>
  <c r="G94" i="5" s="1"/>
  <c r="I93" i="5"/>
  <c r="F93" i="5"/>
  <c r="G93" i="5" s="1"/>
  <c r="E91" i="5"/>
  <c r="I90" i="5"/>
  <c r="F90" i="5"/>
  <c r="G90" i="5" s="1"/>
  <c r="I89" i="5"/>
  <c r="F89" i="5"/>
  <c r="G89" i="5" s="1"/>
  <c r="I88" i="5"/>
  <c r="F88" i="5"/>
  <c r="G88" i="5" s="1"/>
  <c r="I87" i="5"/>
  <c r="F87" i="5"/>
  <c r="G87" i="5" s="1"/>
  <c r="I86" i="5"/>
  <c r="F86" i="5"/>
  <c r="G86" i="5" s="1"/>
  <c r="I85" i="5"/>
  <c r="F85" i="5"/>
  <c r="G85" i="5" s="1"/>
  <c r="I84" i="5"/>
  <c r="F84" i="5"/>
  <c r="G84" i="5" s="1"/>
  <c r="I83" i="5"/>
  <c r="F83" i="5"/>
  <c r="G83" i="5" s="1"/>
  <c r="I82" i="5"/>
  <c r="F82" i="5"/>
  <c r="G82" i="5" s="1"/>
  <c r="I81" i="5"/>
  <c r="F81" i="5"/>
  <c r="G81" i="5" s="1"/>
  <c r="I80" i="5"/>
  <c r="F80" i="5"/>
  <c r="I79" i="5"/>
  <c r="F79" i="5"/>
  <c r="G79" i="5" s="1"/>
  <c r="I78" i="5"/>
  <c r="F78" i="5"/>
  <c r="G78" i="5" s="1"/>
  <c r="I77" i="5"/>
  <c r="F77" i="5"/>
  <c r="G77" i="5" s="1"/>
  <c r="E75" i="5"/>
  <c r="I74" i="5"/>
  <c r="F74" i="5"/>
  <c r="G74" i="5" s="1"/>
  <c r="I73" i="5"/>
  <c r="F73" i="5"/>
  <c r="G73" i="5" s="1"/>
  <c r="I72" i="5"/>
  <c r="F72" i="5"/>
  <c r="G72" i="5" s="1"/>
  <c r="I71" i="5"/>
  <c r="F71" i="5"/>
  <c r="G71" i="5" s="1"/>
  <c r="I70" i="5"/>
  <c r="F70" i="5"/>
  <c r="G70" i="5" s="1"/>
  <c r="I69" i="5"/>
  <c r="F69" i="5"/>
  <c r="G69" i="5" s="1"/>
  <c r="I68" i="5"/>
  <c r="F68" i="5"/>
  <c r="G68" i="5" s="1"/>
  <c r="I67" i="5"/>
  <c r="F67" i="5"/>
  <c r="G67" i="5" s="1"/>
  <c r="I66" i="5"/>
  <c r="F66" i="5"/>
  <c r="G66" i="5" s="1"/>
  <c r="I65" i="5"/>
  <c r="F65" i="5"/>
  <c r="G65" i="5" s="1"/>
  <c r="I64" i="5"/>
  <c r="F64" i="5"/>
  <c r="I63" i="5"/>
  <c r="F63" i="5"/>
  <c r="G63" i="5" s="1"/>
  <c r="I62" i="5"/>
  <c r="F62" i="5"/>
  <c r="G62" i="5" s="1"/>
  <c r="I61" i="5"/>
  <c r="F61" i="5"/>
  <c r="G61" i="5" s="1"/>
  <c r="I58" i="5"/>
  <c r="F58" i="5"/>
  <c r="G58" i="5" s="1"/>
  <c r="I57" i="5"/>
  <c r="F57" i="5"/>
  <c r="G57" i="5" s="1"/>
  <c r="I56" i="5"/>
  <c r="F56" i="5"/>
  <c r="G56" i="5" s="1"/>
  <c r="I55" i="5"/>
  <c r="F55" i="5"/>
  <c r="G55" i="5" s="1"/>
  <c r="I54" i="5"/>
  <c r="F54" i="5"/>
  <c r="G54" i="5" s="1"/>
  <c r="I53" i="5"/>
  <c r="F53" i="5"/>
  <c r="G53" i="5" s="1"/>
  <c r="I52" i="5"/>
  <c r="F52" i="5"/>
  <c r="G52" i="5" s="1"/>
  <c r="I51" i="5"/>
  <c r="F51" i="5"/>
  <c r="G51" i="5" s="1"/>
  <c r="I50" i="5"/>
  <c r="F50" i="5"/>
  <c r="G50" i="5" s="1"/>
  <c r="I49" i="5"/>
  <c r="F49" i="5"/>
  <c r="G49" i="5" s="1"/>
  <c r="I48" i="5"/>
  <c r="F48" i="5"/>
  <c r="G48" i="5" s="1"/>
  <c r="I47" i="5"/>
  <c r="F47" i="5"/>
  <c r="G47" i="5" s="1"/>
  <c r="I46" i="5"/>
  <c r="F46" i="5"/>
  <c r="G46" i="5" s="1"/>
  <c r="I45" i="5"/>
  <c r="F45" i="5"/>
  <c r="G45" i="5" s="1"/>
  <c r="I42" i="5"/>
  <c r="F42" i="5"/>
  <c r="G42" i="5" s="1"/>
  <c r="I41" i="5"/>
  <c r="F41" i="5"/>
  <c r="G41" i="5" s="1"/>
  <c r="I40" i="5"/>
  <c r="F40" i="5"/>
  <c r="G40" i="5" s="1"/>
  <c r="I39" i="5"/>
  <c r="F39" i="5"/>
  <c r="G39" i="5" s="1"/>
  <c r="I38" i="5"/>
  <c r="F38" i="5"/>
  <c r="G38" i="5" s="1"/>
  <c r="I37" i="5"/>
  <c r="F37" i="5"/>
  <c r="G37" i="5" s="1"/>
  <c r="I36" i="5"/>
  <c r="F36" i="5"/>
  <c r="G36" i="5" s="1"/>
  <c r="I35" i="5"/>
  <c r="F35" i="5"/>
  <c r="G35" i="5" s="1"/>
  <c r="I34" i="5"/>
  <c r="F34" i="5"/>
  <c r="G34" i="5" s="1"/>
  <c r="I33" i="5"/>
  <c r="F33" i="5"/>
  <c r="G33" i="5" s="1"/>
  <c r="I32" i="5"/>
  <c r="F32" i="5"/>
  <c r="G32" i="5" s="1"/>
  <c r="I31" i="5"/>
  <c r="F31" i="5"/>
  <c r="G31" i="5" s="1"/>
  <c r="I30" i="5"/>
  <c r="F30" i="5"/>
  <c r="I29" i="5"/>
  <c r="F29" i="5"/>
  <c r="G29" i="5" s="1"/>
  <c r="I26" i="5"/>
  <c r="F26" i="5"/>
  <c r="G26" i="5" s="1"/>
  <c r="I25" i="5"/>
  <c r="F25" i="5"/>
  <c r="G25" i="5" s="1"/>
  <c r="I24" i="5"/>
  <c r="F24" i="5"/>
  <c r="G24" i="5" s="1"/>
  <c r="I23" i="5"/>
  <c r="F23" i="5"/>
  <c r="G23" i="5" s="1"/>
  <c r="I22" i="5"/>
  <c r="F22" i="5"/>
  <c r="G22" i="5" s="1"/>
  <c r="I21" i="5"/>
  <c r="F21" i="5"/>
  <c r="G21" i="5" s="1"/>
  <c r="I20" i="5"/>
  <c r="F20" i="5"/>
  <c r="G20" i="5" s="1"/>
  <c r="I19" i="5"/>
  <c r="F19" i="5"/>
  <c r="G19" i="5" s="1"/>
  <c r="I18" i="5"/>
  <c r="F18" i="5"/>
  <c r="G18" i="5" s="1"/>
  <c r="I17" i="5"/>
  <c r="F17" i="5"/>
  <c r="G17" i="5" s="1"/>
  <c r="I16" i="5"/>
  <c r="F16" i="5"/>
  <c r="G16" i="5" s="1"/>
  <c r="I15" i="5"/>
  <c r="F15" i="5"/>
  <c r="G15" i="5" s="1"/>
  <c r="I14" i="5"/>
  <c r="F14" i="5"/>
  <c r="G14" i="5" s="1"/>
  <c r="I13" i="5"/>
  <c r="F13" i="5"/>
  <c r="J418" i="4"/>
  <c r="G418" i="4"/>
  <c r="H418" i="4" s="1"/>
  <c r="J417" i="4"/>
  <c r="G417" i="4"/>
  <c r="H417" i="4" s="1"/>
  <c r="J416" i="4"/>
  <c r="G416" i="4"/>
  <c r="H416" i="4" s="1"/>
  <c r="J415" i="4"/>
  <c r="G415" i="4"/>
  <c r="H415" i="4" s="1"/>
  <c r="J414" i="4"/>
  <c r="G414" i="4"/>
  <c r="H414" i="4" s="1"/>
  <c r="J413" i="4"/>
  <c r="G413" i="4"/>
  <c r="H413" i="4" s="1"/>
  <c r="J412" i="4"/>
  <c r="G412" i="4"/>
  <c r="H412" i="4" s="1"/>
  <c r="J411" i="4"/>
  <c r="G411" i="4"/>
  <c r="H411" i="4" s="1"/>
  <c r="J410" i="4"/>
  <c r="G410" i="4"/>
  <c r="F408" i="4"/>
  <c r="J407" i="4"/>
  <c r="G407" i="4"/>
  <c r="H407" i="4" s="1"/>
  <c r="J406" i="4"/>
  <c r="G406" i="4"/>
  <c r="H406" i="4" s="1"/>
  <c r="J405" i="4"/>
  <c r="G405" i="4"/>
  <c r="H405" i="4" s="1"/>
  <c r="J404" i="4"/>
  <c r="G404" i="4"/>
  <c r="H404" i="4" s="1"/>
  <c r="J403" i="4"/>
  <c r="G403" i="4"/>
  <c r="H403" i="4" s="1"/>
  <c r="J402" i="4"/>
  <c r="G402" i="4"/>
  <c r="H402" i="4" s="1"/>
  <c r="J401" i="4"/>
  <c r="G401" i="4"/>
  <c r="H401" i="4" s="1"/>
  <c r="J400" i="4"/>
  <c r="G400" i="4"/>
  <c r="H400" i="4" s="1"/>
  <c r="J399" i="4"/>
  <c r="G399" i="4"/>
  <c r="H399" i="4" s="1"/>
  <c r="J398" i="4"/>
  <c r="G398" i="4"/>
  <c r="H398" i="4" s="1"/>
  <c r="F396" i="4"/>
  <c r="J395" i="4"/>
  <c r="G395" i="4"/>
  <c r="H395" i="4" s="1"/>
  <c r="J394" i="4"/>
  <c r="G394" i="4"/>
  <c r="H394" i="4" s="1"/>
  <c r="J393" i="4"/>
  <c r="G393" i="4"/>
  <c r="H393" i="4" s="1"/>
  <c r="J392" i="4"/>
  <c r="G392" i="4"/>
  <c r="H392" i="4" s="1"/>
  <c r="J391" i="4"/>
  <c r="G391" i="4"/>
  <c r="H391" i="4" s="1"/>
  <c r="J390" i="4"/>
  <c r="G390" i="4"/>
  <c r="H390" i="4" s="1"/>
  <c r="J389" i="4"/>
  <c r="G389" i="4"/>
  <c r="H389" i="4" s="1"/>
  <c r="J388" i="4"/>
  <c r="G388" i="4"/>
  <c r="F386" i="4"/>
  <c r="J385" i="4"/>
  <c r="G385" i="4"/>
  <c r="H385" i="4" s="1"/>
  <c r="J384" i="4"/>
  <c r="G384" i="4"/>
  <c r="H384" i="4" s="1"/>
  <c r="J383" i="4"/>
  <c r="G383" i="4"/>
  <c r="H383" i="4" s="1"/>
  <c r="J382" i="4"/>
  <c r="G382" i="4"/>
  <c r="H382" i="4" s="1"/>
  <c r="J381" i="4"/>
  <c r="G381" i="4"/>
  <c r="H381" i="4" s="1"/>
  <c r="J380" i="4"/>
  <c r="G380" i="4"/>
  <c r="H380" i="4" s="1"/>
  <c r="J379" i="4"/>
  <c r="G379" i="4"/>
  <c r="H379" i="4" s="1"/>
  <c r="J378" i="4"/>
  <c r="G378" i="4"/>
  <c r="H378" i="4" s="1"/>
  <c r="J377" i="4"/>
  <c r="G377" i="4"/>
  <c r="H377" i="4" s="1"/>
  <c r="J376" i="4"/>
  <c r="G376" i="4"/>
  <c r="H376" i="4" s="1"/>
  <c r="F374" i="4"/>
  <c r="J373" i="4"/>
  <c r="G373" i="4"/>
  <c r="H373" i="4" s="1"/>
  <c r="J372" i="4"/>
  <c r="G372" i="4"/>
  <c r="H372" i="4" s="1"/>
  <c r="J371" i="4"/>
  <c r="G371" i="4"/>
  <c r="H371" i="4" s="1"/>
  <c r="J370" i="4"/>
  <c r="G370" i="4"/>
  <c r="H370" i="4" s="1"/>
  <c r="J369" i="4"/>
  <c r="G369" i="4"/>
  <c r="H369" i="4" s="1"/>
  <c r="J368" i="4"/>
  <c r="G368" i="4"/>
  <c r="H368" i="4" s="1"/>
  <c r="J367" i="4"/>
  <c r="G367" i="4"/>
  <c r="H367" i="4" s="1"/>
  <c r="J366" i="4"/>
  <c r="G366" i="4"/>
  <c r="J365" i="4"/>
  <c r="G365" i="4"/>
  <c r="H365" i="4" s="1"/>
  <c r="F363" i="4"/>
  <c r="J362" i="4"/>
  <c r="G362" i="4"/>
  <c r="H362" i="4" s="1"/>
  <c r="J361" i="4"/>
  <c r="G361" i="4"/>
  <c r="H361" i="4" s="1"/>
  <c r="J360" i="4"/>
  <c r="G360" i="4"/>
  <c r="H360" i="4" s="1"/>
  <c r="J359" i="4"/>
  <c r="G359" i="4"/>
  <c r="H359" i="4" s="1"/>
  <c r="J358" i="4"/>
  <c r="G358" i="4"/>
  <c r="H358" i="4" s="1"/>
  <c r="J357" i="4"/>
  <c r="G357" i="4"/>
  <c r="H357" i="4" s="1"/>
  <c r="J356" i="4"/>
  <c r="G356" i="4"/>
  <c r="H356" i="4" s="1"/>
  <c r="J355" i="4"/>
  <c r="G355" i="4"/>
  <c r="H355" i="4" s="1"/>
  <c r="J354" i="4"/>
  <c r="G354" i="4"/>
  <c r="H354" i="4" s="1"/>
  <c r="F352" i="4"/>
  <c r="J351" i="4"/>
  <c r="G351" i="4"/>
  <c r="H351" i="4" s="1"/>
  <c r="J350" i="4"/>
  <c r="G350" i="4"/>
  <c r="H350" i="4" s="1"/>
  <c r="J349" i="4"/>
  <c r="G349" i="4"/>
  <c r="H349" i="4" s="1"/>
  <c r="J348" i="4"/>
  <c r="G348" i="4"/>
  <c r="H348" i="4" s="1"/>
  <c r="J347" i="4"/>
  <c r="G347" i="4"/>
  <c r="H347" i="4" s="1"/>
  <c r="J346" i="4"/>
  <c r="G346" i="4"/>
  <c r="H346" i="4" s="1"/>
  <c r="J345" i="4"/>
  <c r="G345" i="4"/>
  <c r="H345" i="4" s="1"/>
  <c r="J344" i="4"/>
  <c r="G344" i="4"/>
  <c r="H344" i="4" s="1"/>
  <c r="J343" i="4"/>
  <c r="G343" i="4"/>
  <c r="F341" i="4"/>
  <c r="J340" i="4"/>
  <c r="G340" i="4"/>
  <c r="H340" i="4" s="1"/>
  <c r="J339" i="4"/>
  <c r="G339" i="4"/>
  <c r="H339" i="4" s="1"/>
  <c r="J338" i="4"/>
  <c r="G338" i="4"/>
  <c r="J337" i="4"/>
  <c r="G337" i="4"/>
  <c r="H337" i="4" s="1"/>
  <c r="J336" i="4"/>
  <c r="G336" i="4"/>
  <c r="H336" i="4" s="1"/>
  <c r="J335" i="4"/>
  <c r="G335" i="4"/>
  <c r="H335" i="4" s="1"/>
  <c r="J334" i="4"/>
  <c r="G334" i="4"/>
  <c r="H334" i="4" s="1"/>
  <c r="J333" i="4"/>
  <c r="G333" i="4"/>
  <c r="H333" i="4" s="1"/>
  <c r="J332" i="4"/>
  <c r="G332" i="4"/>
  <c r="H332" i="4" s="1"/>
  <c r="J329" i="4"/>
  <c r="G329" i="4"/>
  <c r="H329" i="4" s="1"/>
  <c r="J328" i="4"/>
  <c r="G328" i="4"/>
  <c r="H328" i="4" s="1"/>
  <c r="J327" i="4"/>
  <c r="G327" i="4"/>
  <c r="H327" i="4" s="1"/>
  <c r="J326" i="4"/>
  <c r="G326" i="4"/>
  <c r="H326" i="4" s="1"/>
  <c r="J325" i="4"/>
  <c r="G325" i="4"/>
  <c r="H325" i="4" s="1"/>
  <c r="J324" i="4"/>
  <c r="G324" i="4"/>
  <c r="H324" i="4" s="1"/>
  <c r="J323" i="4"/>
  <c r="G323" i="4"/>
  <c r="H323" i="4" s="1"/>
  <c r="J322" i="4"/>
  <c r="G322" i="4"/>
  <c r="H322" i="4" s="1"/>
  <c r="J321" i="4"/>
  <c r="G321" i="4"/>
  <c r="J320" i="4"/>
  <c r="G320" i="4"/>
  <c r="H320" i="4" s="1"/>
  <c r="F318" i="4"/>
  <c r="J317" i="4"/>
  <c r="G317" i="4"/>
  <c r="H317" i="4" s="1"/>
  <c r="J316" i="4"/>
  <c r="G316" i="4"/>
  <c r="H316" i="4" s="1"/>
  <c r="J315" i="4"/>
  <c r="G315" i="4"/>
  <c r="H315" i="4" s="1"/>
  <c r="J314" i="4"/>
  <c r="G314" i="4"/>
  <c r="H314" i="4" s="1"/>
  <c r="J313" i="4"/>
  <c r="G313" i="4"/>
  <c r="H313" i="4" s="1"/>
  <c r="J312" i="4"/>
  <c r="G312" i="4"/>
  <c r="H312" i="4" s="1"/>
  <c r="J311" i="4"/>
  <c r="G311" i="4"/>
  <c r="H311" i="4" s="1"/>
  <c r="J310" i="4"/>
  <c r="G310" i="4"/>
  <c r="H310" i="4" s="1"/>
  <c r="J309" i="4"/>
  <c r="G309" i="4"/>
  <c r="H309" i="4" s="1"/>
  <c r="J308" i="4"/>
  <c r="G308" i="4"/>
  <c r="J305" i="4"/>
  <c r="G305" i="4"/>
  <c r="H305" i="4" s="1"/>
  <c r="J304" i="4"/>
  <c r="G304" i="4"/>
  <c r="H304" i="4" s="1"/>
  <c r="J303" i="4"/>
  <c r="G303" i="4"/>
  <c r="H303" i="4" s="1"/>
  <c r="J302" i="4"/>
  <c r="G302" i="4"/>
  <c r="H302" i="4" s="1"/>
  <c r="J301" i="4"/>
  <c r="G301" i="4"/>
  <c r="H301" i="4" s="1"/>
  <c r="J300" i="4"/>
  <c r="G300" i="4"/>
  <c r="H300" i="4" s="1"/>
  <c r="J299" i="4"/>
  <c r="G299" i="4"/>
  <c r="H299" i="4" s="1"/>
  <c r="J298" i="4"/>
  <c r="G298" i="4"/>
  <c r="H298" i="4" s="1"/>
  <c r="F296" i="4"/>
  <c r="J295" i="4"/>
  <c r="G295" i="4"/>
  <c r="H295" i="4" s="1"/>
  <c r="J294" i="4"/>
  <c r="G294" i="4"/>
  <c r="H294" i="4" s="1"/>
  <c r="J293" i="4"/>
  <c r="G293" i="4"/>
  <c r="H293" i="4" s="1"/>
  <c r="J292" i="4"/>
  <c r="G292" i="4"/>
  <c r="H292" i="4" s="1"/>
  <c r="J291" i="4"/>
  <c r="G291" i="4"/>
  <c r="H291" i="4" s="1"/>
  <c r="J290" i="4"/>
  <c r="G290" i="4"/>
  <c r="H290" i="4" s="1"/>
  <c r="J289" i="4"/>
  <c r="G289" i="4"/>
  <c r="H289" i="4" s="1"/>
  <c r="J288" i="4"/>
  <c r="G288" i="4"/>
  <c r="J285" i="4"/>
  <c r="G285" i="4"/>
  <c r="H285" i="4" s="1"/>
  <c r="J284" i="4"/>
  <c r="G284" i="4"/>
  <c r="H284" i="4" s="1"/>
  <c r="J283" i="4"/>
  <c r="G283" i="4"/>
  <c r="H283" i="4" s="1"/>
  <c r="J282" i="4"/>
  <c r="G282" i="4"/>
  <c r="H282" i="4" s="1"/>
  <c r="J281" i="4"/>
  <c r="G281" i="4"/>
  <c r="H281" i="4" s="1"/>
  <c r="J280" i="4"/>
  <c r="G280" i="4"/>
  <c r="H280" i="4" s="1"/>
  <c r="J279" i="4"/>
  <c r="G279" i="4"/>
  <c r="H279" i="4" s="1"/>
  <c r="J278" i="4"/>
  <c r="G278" i="4"/>
  <c r="H278" i="4" s="1"/>
  <c r="J277" i="4"/>
  <c r="G277" i="4"/>
  <c r="H277" i="4" s="1"/>
  <c r="J276" i="4"/>
  <c r="G276" i="4"/>
  <c r="F274" i="4"/>
  <c r="J273" i="4"/>
  <c r="G273" i="4"/>
  <c r="H273" i="4" s="1"/>
  <c r="J272" i="4"/>
  <c r="G272" i="4"/>
  <c r="H272" i="4" s="1"/>
  <c r="J271" i="4"/>
  <c r="G271" i="4"/>
  <c r="H271" i="4" s="1"/>
  <c r="J270" i="4"/>
  <c r="G270" i="4"/>
  <c r="H270" i="4" s="1"/>
  <c r="J269" i="4"/>
  <c r="G269" i="4"/>
  <c r="H269" i="4" s="1"/>
  <c r="J268" i="4"/>
  <c r="G268" i="4"/>
  <c r="H268" i="4" s="1"/>
  <c r="J267" i="4"/>
  <c r="G267" i="4"/>
  <c r="H267" i="4" s="1"/>
  <c r="J266" i="4"/>
  <c r="G266" i="4"/>
  <c r="H266" i="4" s="1"/>
  <c r="F264" i="4"/>
  <c r="J263" i="4"/>
  <c r="G263" i="4"/>
  <c r="H263" i="4" s="1"/>
  <c r="J262" i="4"/>
  <c r="G262" i="4"/>
  <c r="H262" i="4" s="1"/>
  <c r="J261" i="4"/>
  <c r="G261" i="4"/>
  <c r="H261" i="4" s="1"/>
  <c r="J260" i="4"/>
  <c r="G260" i="4"/>
  <c r="H260" i="4" s="1"/>
  <c r="J253" i="4"/>
  <c r="G253" i="4"/>
  <c r="H253" i="4" s="1"/>
  <c r="J252" i="4"/>
  <c r="G252" i="4"/>
  <c r="H252" i="4" s="1"/>
  <c r="J251" i="4"/>
  <c r="G251" i="4"/>
  <c r="H251" i="4" s="1"/>
  <c r="J250" i="4"/>
  <c r="G250" i="4"/>
  <c r="H250" i="4" s="1"/>
  <c r="J249" i="4"/>
  <c r="G249" i="4"/>
  <c r="H249" i="4" s="1"/>
  <c r="J248" i="4"/>
  <c r="G248" i="4"/>
  <c r="H248" i="4" s="1"/>
  <c r="F244" i="4"/>
  <c r="J243" i="4"/>
  <c r="G243" i="4"/>
  <c r="H243" i="4" s="1"/>
  <c r="J242" i="4"/>
  <c r="G242" i="4"/>
  <c r="H242" i="4" s="1"/>
  <c r="J241" i="4"/>
  <c r="G241" i="4"/>
  <c r="H241" i="4" s="1"/>
  <c r="J240" i="4"/>
  <c r="G240" i="4"/>
  <c r="H240" i="4" s="1"/>
  <c r="J239" i="4"/>
  <c r="G239" i="4"/>
  <c r="H239" i="4" s="1"/>
  <c r="J238" i="4"/>
  <c r="G238" i="4"/>
  <c r="H238" i="4" s="1"/>
  <c r="J237" i="4"/>
  <c r="G237" i="4"/>
  <c r="H237" i="4" s="1"/>
  <c r="J236" i="4"/>
  <c r="G236" i="4"/>
  <c r="H236" i="4" s="1"/>
  <c r="J233" i="4"/>
  <c r="G233" i="4"/>
  <c r="H233" i="4" s="1"/>
  <c r="J232" i="4"/>
  <c r="G232" i="4"/>
  <c r="H232" i="4" s="1"/>
  <c r="J231" i="4"/>
  <c r="G231" i="4"/>
  <c r="H231" i="4" s="1"/>
  <c r="J230" i="4"/>
  <c r="G230" i="4"/>
  <c r="H230" i="4" s="1"/>
  <c r="J229" i="4"/>
  <c r="G229" i="4"/>
  <c r="H229" i="4" s="1"/>
  <c r="J228" i="4"/>
  <c r="G228" i="4"/>
  <c r="H228" i="4" s="1"/>
  <c r="J227" i="4"/>
  <c r="G227" i="4"/>
  <c r="H227" i="4" s="1"/>
  <c r="J226" i="4"/>
  <c r="G226" i="4"/>
  <c r="H226" i="4" s="1"/>
  <c r="J225" i="4"/>
  <c r="G225" i="4"/>
  <c r="J222" i="4"/>
  <c r="G222" i="4"/>
  <c r="H222" i="4" s="1"/>
  <c r="J221" i="4"/>
  <c r="G221" i="4"/>
  <c r="H221" i="4" s="1"/>
  <c r="J220" i="4"/>
  <c r="G220" i="4"/>
  <c r="H220" i="4" s="1"/>
  <c r="J219" i="4"/>
  <c r="G219" i="4"/>
  <c r="H219" i="4" s="1"/>
  <c r="J218" i="4"/>
  <c r="G218" i="4"/>
  <c r="H218" i="4" s="1"/>
  <c r="J217" i="4"/>
  <c r="G217" i="4"/>
  <c r="H217" i="4" s="1"/>
  <c r="J215" i="4"/>
  <c r="G215" i="4"/>
  <c r="H215" i="4" s="1"/>
  <c r="J214" i="4"/>
  <c r="G214" i="4"/>
  <c r="H214" i="4" s="1"/>
  <c r="F212" i="4"/>
  <c r="J211" i="4"/>
  <c r="G211" i="4"/>
  <c r="H211" i="4" s="1"/>
  <c r="J210" i="4"/>
  <c r="G210" i="4"/>
  <c r="H210" i="4" s="1"/>
  <c r="J209" i="4"/>
  <c r="G209" i="4"/>
  <c r="H209" i="4" s="1"/>
  <c r="J208" i="4"/>
  <c r="G208" i="4"/>
  <c r="H208" i="4" s="1"/>
  <c r="J207" i="4"/>
  <c r="G207" i="4"/>
  <c r="H207" i="4" s="1"/>
  <c r="J206" i="4"/>
  <c r="G206" i="4"/>
  <c r="H206" i="4" s="1"/>
  <c r="J205" i="4"/>
  <c r="G205" i="4"/>
  <c r="H205" i="4" s="1"/>
  <c r="J204" i="4"/>
  <c r="G204" i="4"/>
  <c r="H204" i="4" s="1"/>
  <c r="J203" i="4"/>
  <c r="G203" i="4"/>
  <c r="H203" i="4" s="1"/>
  <c r="F201" i="4"/>
  <c r="J200" i="4"/>
  <c r="G200" i="4"/>
  <c r="H200" i="4" s="1"/>
  <c r="J199" i="4"/>
  <c r="G199" i="4"/>
  <c r="H199" i="4" s="1"/>
  <c r="J198" i="4"/>
  <c r="G198" i="4"/>
  <c r="H198" i="4" s="1"/>
  <c r="J197" i="4"/>
  <c r="G197" i="4"/>
  <c r="H197" i="4" s="1"/>
  <c r="J196" i="4"/>
  <c r="G196" i="4"/>
  <c r="H196" i="4" s="1"/>
  <c r="J195" i="4"/>
  <c r="G195" i="4"/>
  <c r="H195" i="4" s="1"/>
  <c r="J194" i="4"/>
  <c r="G194" i="4"/>
  <c r="H194" i="4" s="1"/>
  <c r="J193" i="4"/>
  <c r="G193" i="4"/>
  <c r="H193" i="4" s="1"/>
  <c r="J192" i="4"/>
  <c r="G192" i="4"/>
  <c r="H192" i="4" s="1"/>
  <c r="J191" i="4"/>
  <c r="G191" i="4"/>
  <c r="H191" i="4" s="1"/>
  <c r="J190" i="4"/>
  <c r="G190" i="4"/>
  <c r="H190" i="4" s="1"/>
  <c r="J189" i="4"/>
  <c r="G189" i="4"/>
  <c r="H189" i="4" s="1"/>
  <c r="J188" i="4"/>
  <c r="G188" i="4"/>
  <c r="H188" i="4" s="1"/>
  <c r="F186" i="4"/>
  <c r="J185" i="4"/>
  <c r="G185" i="4"/>
  <c r="H185" i="4" s="1"/>
  <c r="J184" i="4"/>
  <c r="G184" i="4"/>
  <c r="H184" i="4" s="1"/>
  <c r="J183" i="4"/>
  <c r="G183" i="4"/>
  <c r="H183" i="4" s="1"/>
  <c r="J182" i="4"/>
  <c r="G182" i="4"/>
  <c r="H182" i="4" s="1"/>
  <c r="J181" i="4"/>
  <c r="G181" i="4"/>
  <c r="H181" i="4" s="1"/>
  <c r="J180" i="4"/>
  <c r="G180" i="4"/>
  <c r="H180" i="4" s="1"/>
  <c r="J179" i="4"/>
  <c r="G179" i="4"/>
  <c r="H179" i="4" s="1"/>
  <c r="J178" i="4"/>
  <c r="G178" i="4"/>
  <c r="H178" i="4" s="1"/>
  <c r="J177" i="4"/>
  <c r="G177" i="4"/>
  <c r="H177" i="4" s="1"/>
  <c r="J176" i="4"/>
  <c r="G176" i="4"/>
  <c r="H176" i="4" s="1"/>
  <c r="J175" i="4"/>
  <c r="G175" i="4"/>
  <c r="H175" i="4" s="1"/>
  <c r="J174" i="4"/>
  <c r="G174" i="4"/>
  <c r="H174" i="4" s="1"/>
  <c r="J173" i="4"/>
  <c r="G173" i="4"/>
  <c r="F171" i="4"/>
  <c r="J170" i="4"/>
  <c r="G170" i="4"/>
  <c r="H170" i="4" s="1"/>
  <c r="J169" i="4"/>
  <c r="G169" i="4"/>
  <c r="H169" i="4" s="1"/>
  <c r="J168" i="4"/>
  <c r="G168" i="4"/>
  <c r="H168" i="4" s="1"/>
  <c r="J167" i="4"/>
  <c r="G167" i="4"/>
  <c r="H167" i="4" s="1"/>
  <c r="J166" i="4"/>
  <c r="G166" i="4"/>
  <c r="H166" i="4" s="1"/>
  <c r="J165" i="4"/>
  <c r="G165" i="4"/>
  <c r="H165" i="4" s="1"/>
  <c r="J164" i="4"/>
  <c r="G164" i="4"/>
  <c r="H164" i="4" s="1"/>
  <c r="J163" i="4"/>
  <c r="G163" i="4"/>
  <c r="H163" i="4" s="1"/>
  <c r="J162" i="4"/>
  <c r="G162" i="4"/>
  <c r="H162" i="4" s="1"/>
  <c r="J161" i="4"/>
  <c r="G161" i="4"/>
  <c r="H161" i="4" s="1"/>
  <c r="J160" i="4"/>
  <c r="G160" i="4"/>
  <c r="H160" i="4" s="1"/>
  <c r="J159" i="4"/>
  <c r="G159" i="4"/>
  <c r="H159" i="4" s="1"/>
  <c r="J156" i="4"/>
  <c r="G156" i="4"/>
  <c r="H156" i="4" s="1"/>
  <c r="J155" i="4"/>
  <c r="G155" i="4"/>
  <c r="H155" i="4" s="1"/>
  <c r="J154" i="4"/>
  <c r="G154" i="4"/>
  <c r="H154" i="4" s="1"/>
  <c r="J153" i="4"/>
  <c r="G153" i="4"/>
  <c r="H153" i="4" s="1"/>
  <c r="J152" i="4"/>
  <c r="G152" i="4"/>
  <c r="H152" i="4" s="1"/>
  <c r="J151" i="4"/>
  <c r="G151" i="4"/>
  <c r="H151" i="4" s="1"/>
  <c r="J150" i="4"/>
  <c r="G150" i="4"/>
  <c r="H150" i="4" s="1"/>
  <c r="J149" i="4"/>
  <c r="G149" i="4"/>
  <c r="H149" i="4" s="1"/>
  <c r="J148" i="4"/>
  <c r="G148" i="4"/>
  <c r="H148" i="4" s="1"/>
  <c r="J147" i="4"/>
  <c r="G147" i="4"/>
  <c r="H147" i="4" s="1"/>
  <c r="J146" i="4"/>
  <c r="G146" i="4"/>
  <c r="H146" i="4" s="1"/>
  <c r="J145" i="4"/>
  <c r="G145" i="4"/>
  <c r="H145" i="4" s="1"/>
  <c r="J144" i="4"/>
  <c r="G144" i="4"/>
  <c r="J141" i="4"/>
  <c r="G141" i="4"/>
  <c r="H141" i="4" s="1"/>
  <c r="J138" i="4"/>
  <c r="G138" i="4"/>
  <c r="H138" i="4" s="1"/>
  <c r="J137" i="4"/>
  <c r="G137" i="4"/>
  <c r="H137" i="4" s="1"/>
  <c r="J136" i="4"/>
  <c r="G136" i="4"/>
  <c r="H136" i="4" s="1"/>
  <c r="J135" i="4"/>
  <c r="G135" i="4"/>
  <c r="H135" i="4" s="1"/>
  <c r="J134" i="4"/>
  <c r="G134" i="4"/>
  <c r="H134" i="4" s="1"/>
  <c r="J133" i="4"/>
  <c r="G133" i="4"/>
  <c r="H133" i="4" s="1"/>
  <c r="J132" i="4"/>
  <c r="G132" i="4"/>
  <c r="H132" i="4" s="1"/>
  <c r="J131" i="4"/>
  <c r="G131" i="4"/>
  <c r="J128" i="4"/>
  <c r="G128" i="4"/>
  <c r="H128" i="4" s="1"/>
  <c r="J127" i="4"/>
  <c r="G127" i="4"/>
  <c r="H127" i="4" s="1"/>
  <c r="J126" i="4"/>
  <c r="G126" i="4"/>
  <c r="H126" i="4" s="1"/>
  <c r="J125" i="4"/>
  <c r="G125" i="4"/>
  <c r="H125" i="4" s="1"/>
  <c r="J124" i="4"/>
  <c r="G124" i="4"/>
  <c r="H124" i="4" s="1"/>
  <c r="J123" i="4"/>
  <c r="G123" i="4"/>
  <c r="H123" i="4" s="1"/>
  <c r="J122" i="4"/>
  <c r="G122" i="4"/>
  <c r="H122" i="4" s="1"/>
  <c r="J121" i="4"/>
  <c r="G121" i="4"/>
  <c r="H121" i="4" s="1"/>
  <c r="J118" i="4"/>
  <c r="G118" i="4"/>
  <c r="H118" i="4" s="1"/>
  <c r="F116" i="4"/>
  <c r="J115" i="4"/>
  <c r="G115" i="4"/>
  <c r="H115" i="4" s="1"/>
  <c r="J114" i="4"/>
  <c r="G114" i="4"/>
  <c r="H114" i="4" s="1"/>
  <c r="J113" i="4"/>
  <c r="G113" i="4"/>
  <c r="H113" i="4" s="1"/>
  <c r="J112" i="4"/>
  <c r="G112" i="4"/>
  <c r="H112" i="4" s="1"/>
  <c r="J111" i="4"/>
  <c r="G111" i="4"/>
  <c r="H111" i="4" s="1"/>
  <c r="J110" i="4"/>
  <c r="G110" i="4"/>
  <c r="H110" i="4" s="1"/>
  <c r="J109" i="4"/>
  <c r="G109" i="4"/>
  <c r="H109" i="4" s="1"/>
  <c r="J108" i="4"/>
  <c r="G108" i="4"/>
  <c r="H108" i="4" s="1"/>
  <c r="J105" i="4"/>
  <c r="G105" i="4"/>
  <c r="H105" i="4" s="1"/>
  <c r="J102" i="4"/>
  <c r="G102" i="4"/>
  <c r="H102" i="4" s="1"/>
  <c r="J101" i="4"/>
  <c r="G101" i="4"/>
  <c r="H101" i="4" s="1"/>
  <c r="J100" i="4"/>
  <c r="G100" i="4"/>
  <c r="H100" i="4" s="1"/>
  <c r="J99" i="4"/>
  <c r="G99" i="4"/>
  <c r="H99" i="4" s="1"/>
  <c r="J98" i="4"/>
  <c r="G98" i="4"/>
  <c r="H98" i="4" s="1"/>
  <c r="J97" i="4"/>
  <c r="G97" i="4"/>
  <c r="H97" i="4" s="1"/>
  <c r="J96" i="4"/>
  <c r="G96" i="4"/>
  <c r="H96" i="4" s="1"/>
  <c r="J95" i="4"/>
  <c r="G95" i="4"/>
  <c r="H95" i="4" s="1"/>
  <c r="J94" i="4"/>
  <c r="G94" i="4"/>
  <c r="H94" i="4" s="1"/>
  <c r="J93" i="4"/>
  <c r="G93" i="4"/>
  <c r="F91" i="4"/>
  <c r="J90" i="4"/>
  <c r="G90" i="4"/>
  <c r="H90" i="4" s="1"/>
  <c r="J89" i="4"/>
  <c r="G89" i="4"/>
  <c r="H89" i="4" s="1"/>
  <c r="J88" i="4"/>
  <c r="G88" i="4"/>
  <c r="H88" i="4" s="1"/>
  <c r="J87" i="4"/>
  <c r="G87" i="4"/>
  <c r="H87" i="4" s="1"/>
  <c r="J86" i="4"/>
  <c r="G86" i="4"/>
  <c r="H86" i="4" s="1"/>
  <c r="J85" i="4"/>
  <c r="G85" i="4"/>
  <c r="H85" i="4" s="1"/>
  <c r="J84" i="4"/>
  <c r="G84" i="4"/>
  <c r="H84" i="4" s="1"/>
  <c r="J83" i="4"/>
  <c r="G83" i="4"/>
  <c r="H83" i="4" s="1"/>
  <c r="J82" i="4"/>
  <c r="G82" i="4"/>
  <c r="H82" i="4" s="1"/>
  <c r="J81" i="4"/>
  <c r="G81" i="4"/>
  <c r="F79" i="4"/>
  <c r="J78" i="4"/>
  <c r="G78" i="4"/>
  <c r="H78" i="4" s="1"/>
  <c r="J77" i="4"/>
  <c r="G77" i="4"/>
  <c r="H77" i="4" s="1"/>
  <c r="J76" i="4"/>
  <c r="G76" i="4"/>
  <c r="H76" i="4" s="1"/>
  <c r="J75" i="4"/>
  <c r="G75" i="4"/>
  <c r="H75" i="4" s="1"/>
  <c r="J74" i="4"/>
  <c r="G74" i="4"/>
  <c r="H74" i="4" s="1"/>
  <c r="J73" i="4"/>
  <c r="G73" i="4"/>
  <c r="H73" i="4" s="1"/>
  <c r="J72" i="4"/>
  <c r="G72" i="4"/>
  <c r="H72" i="4" s="1"/>
  <c r="J71" i="4"/>
  <c r="G71" i="4"/>
  <c r="H71" i="4" s="1"/>
  <c r="J70" i="4"/>
  <c r="G70" i="4"/>
  <c r="H70" i="4" s="1"/>
  <c r="J69" i="4"/>
  <c r="G69" i="4"/>
  <c r="F67" i="4"/>
  <c r="J66" i="4"/>
  <c r="G66" i="4"/>
  <c r="H66" i="4" s="1"/>
  <c r="J65" i="4"/>
  <c r="G65" i="4"/>
  <c r="H65" i="4" s="1"/>
  <c r="J64" i="4"/>
  <c r="G64" i="4"/>
  <c r="H64" i="4" s="1"/>
  <c r="J63" i="4"/>
  <c r="G63" i="4"/>
  <c r="H63" i="4" s="1"/>
  <c r="J62" i="4"/>
  <c r="G62" i="4"/>
  <c r="H62" i="4" s="1"/>
  <c r="J61" i="4"/>
  <c r="G61" i="4"/>
  <c r="H61" i="4" s="1"/>
  <c r="J60" i="4"/>
  <c r="G60" i="4"/>
  <c r="H60" i="4" s="1"/>
  <c r="J59" i="4"/>
  <c r="G59" i="4"/>
  <c r="H59" i="4" s="1"/>
  <c r="J58" i="4"/>
  <c r="G58" i="4"/>
  <c r="H58" i="4" s="1"/>
  <c r="J57" i="4"/>
  <c r="G57" i="4"/>
  <c r="H57" i="4" s="1"/>
  <c r="J56" i="4"/>
  <c r="G56" i="4"/>
  <c r="H56" i="4" s="1"/>
  <c r="J55" i="4"/>
  <c r="G55" i="4"/>
  <c r="H55" i="4" s="1"/>
  <c r="F53" i="4"/>
  <c r="J50" i="4"/>
  <c r="G50" i="4"/>
  <c r="H50" i="4" s="1"/>
  <c r="F39" i="4"/>
  <c r="J38" i="4"/>
  <c r="G38" i="4"/>
  <c r="H38" i="4" s="1"/>
  <c r="J37" i="4"/>
  <c r="G37" i="4"/>
  <c r="H37" i="4" s="1"/>
  <c r="J36" i="4"/>
  <c r="G36" i="4"/>
  <c r="H36" i="4" s="1"/>
  <c r="J35" i="4"/>
  <c r="G35" i="4"/>
  <c r="H35" i="4" s="1"/>
  <c r="J34" i="4"/>
  <c r="G34" i="4"/>
  <c r="H34" i="4" s="1"/>
  <c r="J33" i="4"/>
  <c r="G33" i="4"/>
  <c r="H33" i="4" s="1"/>
  <c r="J32" i="4"/>
  <c r="G32" i="4"/>
  <c r="H32" i="4" s="1"/>
  <c r="J31" i="4"/>
  <c r="G31" i="4"/>
  <c r="H31" i="4" s="1"/>
  <c r="J30" i="4"/>
  <c r="G30" i="4"/>
  <c r="H30" i="4" s="1"/>
  <c r="J29" i="4"/>
  <c r="G29" i="4"/>
  <c r="H29" i="4" s="1"/>
  <c r="J28" i="4"/>
  <c r="G28" i="4"/>
  <c r="H28" i="4" s="1"/>
  <c r="J27" i="4"/>
  <c r="G27" i="4"/>
  <c r="H27" i="4" s="1"/>
  <c r="J24" i="4"/>
  <c r="G24" i="4"/>
  <c r="H24" i="4" s="1"/>
  <c r="J23" i="4"/>
  <c r="G23" i="4"/>
  <c r="H23" i="4" s="1"/>
  <c r="J22" i="4"/>
  <c r="G22" i="4"/>
  <c r="H22" i="4" s="1"/>
  <c r="J21" i="4"/>
  <c r="G21" i="4"/>
  <c r="H21" i="4" s="1"/>
  <c r="J20" i="4"/>
  <c r="G20" i="4"/>
  <c r="H20" i="4" s="1"/>
  <c r="J19" i="4"/>
  <c r="G19" i="4"/>
  <c r="H19" i="4" s="1"/>
  <c r="J18" i="4"/>
  <c r="G18" i="4"/>
  <c r="H18" i="4" s="1"/>
  <c r="J17" i="4"/>
  <c r="G17" i="4"/>
  <c r="H17" i="4" s="1"/>
  <c r="J16" i="4"/>
  <c r="G16" i="4"/>
  <c r="H16" i="4" s="1"/>
  <c r="J15" i="4"/>
  <c r="G15" i="4"/>
  <c r="H15" i="4" s="1"/>
  <c r="J14" i="4"/>
  <c r="G14" i="4"/>
  <c r="H14" i="4" s="1"/>
  <c r="J13" i="4"/>
  <c r="G13" i="4"/>
  <c r="H13" i="4" s="1"/>
  <c r="E139" i="3"/>
  <c r="I138" i="3"/>
  <c r="I137" i="3"/>
  <c r="I136" i="3"/>
  <c r="E134" i="3"/>
  <c r="I133" i="3"/>
  <c r="F133" i="3"/>
  <c r="G133" i="3" s="1"/>
  <c r="I132" i="3"/>
  <c r="F132" i="3"/>
  <c r="G132" i="3" s="1"/>
  <c r="J132" i="3" s="1"/>
  <c r="I131" i="3"/>
  <c r="F131" i="3"/>
  <c r="E129" i="3"/>
  <c r="I128" i="3"/>
  <c r="F128" i="3"/>
  <c r="G128" i="3" s="1"/>
  <c r="I127" i="3"/>
  <c r="F127" i="3"/>
  <c r="G127" i="3" s="1"/>
  <c r="I126" i="3"/>
  <c r="E124" i="3"/>
  <c r="I123" i="3"/>
  <c r="F123" i="3"/>
  <c r="G123" i="3" s="1"/>
  <c r="I122" i="3"/>
  <c r="F122" i="3"/>
  <c r="G122" i="3" s="1"/>
  <c r="I121" i="3"/>
  <c r="F121" i="3"/>
  <c r="G121" i="3" s="1"/>
  <c r="E119" i="3"/>
  <c r="I118" i="3"/>
  <c r="F118" i="3"/>
  <c r="G118" i="3" s="1"/>
  <c r="I117" i="3"/>
  <c r="F117" i="3"/>
  <c r="G117" i="3" s="1"/>
  <c r="I116" i="3"/>
  <c r="F116" i="3"/>
  <c r="G116" i="3" s="1"/>
  <c r="I115" i="3"/>
  <c r="F115" i="3"/>
  <c r="G115" i="3" s="1"/>
  <c r="I114" i="3"/>
  <c r="F114" i="3"/>
  <c r="G114" i="3" s="1"/>
  <c r="I113" i="3"/>
  <c r="F113" i="3"/>
  <c r="G113" i="3" s="1"/>
  <c r="I112" i="3"/>
  <c r="F112" i="3"/>
  <c r="G112" i="3" s="1"/>
  <c r="I111" i="3"/>
  <c r="F111" i="3"/>
  <c r="I110" i="3"/>
  <c r="F110" i="3"/>
  <c r="G110" i="3" s="1"/>
  <c r="I107" i="3"/>
  <c r="F107" i="3"/>
  <c r="G107" i="3" s="1"/>
  <c r="J107" i="3" s="1"/>
  <c r="I106" i="3"/>
  <c r="F106" i="3"/>
  <c r="G106" i="3" s="1"/>
  <c r="I105" i="3"/>
  <c r="F105" i="3"/>
  <c r="G105" i="3" s="1"/>
  <c r="J105" i="3" s="1"/>
  <c r="I104" i="3"/>
  <c r="F104" i="3"/>
  <c r="G104" i="3" s="1"/>
  <c r="I103" i="3"/>
  <c r="F103" i="3"/>
  <c r="G103" i="3" s="1"/>
  <c r="J103" i="3" s="1"/>
  <c r="I102" i="3"/>
  <c r="F102" i="3"/>
  <c r="G102" i="3" s="1"/>
  <c r="I101" i="3"/>
  <c r="F101" i="3"/>
  <c r="G101" i="3" s="1"/>
  <c r="J101" i="3" s="1"/>
  <c r="E99" i="3"/>
  <c r="I98" i="3"/>
  <c r="F98" i="3"/>
  <c r="G98" i="3" s="1"/>
  <c r="I97" i="3"/>
  <c r="F97" i="3"/>
  <c r="G97" i="3" s="1"/>
  <c r="I96" i="3"/>
  <c r="F96" i="3"/>
  <c r="G96" i="3" s="1"/>
  <c r="I95" i="3"/>
  <c r="F95" i="3"/>
  <c r="G95" i="3" s="1"/>
  <c r="I94" i="3"/>
  <c r="F94" i="3"/>
  <c r="G94" i="3" s="1"/>
  <c r="I93" i="3"/>
  <c r="F93" i="3"/>
  <c r="G93" i="3" s="1"/>
  <c r="I92" i="3"/>
  <c r="F92" i="3"/>
  <c r="G92" i="3" s="1"/>
  <c r="I91" i="3"/>
  <c r="F91" i="3"/>
  <c r="I78" i="3"/>
  <c r="F78" i="3"/>
  <c r="G78" i="3" s="1"/>
  <c r="I77" i="3"/>
  <c r="F77" i="3"/>
  <c r="G77" i="3" s="1"/>
  <c r="I76" i="3"/>
  <c r="F76" i="3"/>
  <c r="G76" i="3" s="1"/>
  <c r="I75" i="3"/>
  <c r="F75" i="3"/>
  <c r="G75" i="3" s="1"/>
  <c r="I74" i="3"/>
  <c r="F74" i="3"/>
  <c r="G74" i="3" s="1"/>
  <c r="I73" i="3"/>
  <c r="F73" i="3"/>
  <c r="G73" i="3" s="1"/>
  <c r="I72" i="3"/>
  <c r="F72" i="3"/>
  <c r="G72" i="3" s="1"/>
  <c r="I71" i="3"/>
  <c r="F71" i="3"/>
  <c r="G71" i="3" s="1"/>
  <c r="E69" i="3"/>
  <c r="I68" i="3"/>
  <c r="F68" i="3"/>
  <c r="G68" i="3" s="1"/>
  <c r="I67" i="3"/>
  <c r="F67" i="3"/>
  <c r="G67" i="3" s="1"/>
  <c r="I66" i="3"/>
  <c r="F66" i="3"/>
  <c r="G66" i="3" s="1"/>
  <c r="I65" i="3"/>
  <c r="F65" i="3"/>
  <c r="G65" i="3" s="1"/>
  <c r="I64" i="3"/>
  <c r="F64" i="3"/>
  <c r="G64" i="3" s="1"/>
  <c r="I63" i="3"/>
  <c r="F63" i="3"/>
  <c r="G63" i="3" s="1"/>
  <c r="I62" i="3"/>
  <c r="F62" i="3"/>
  <c r="G62" i="3" s="1"/>
  <c r="I61" i="3"/>
  <c r="F61" i="3"/>
  <c r="E59" i="3"/>
  <c r="I58" i="3"/>
  <c r="F58" i="3"/>
  <c r="G58" i="3" s="1"/>
  <c r="I57" i="3"/>
  <c r="F57" i="3"/>
  <c r="G57" i="3" s="1"/>
  <c r="I56" i="3"/>
  <c r="F56" i="3"/>
  <c r="G56" i="3" s="1"/>
  <c r="I55" i="3"/>
  <c r="F55" i="3"/>
  <c r="G55" i="3" s="1"/>
  <c r="I54" i="3"/>
  <c r="F54" i="3"/>
  <c r="G54" i="3" s="1"/>
  <c r="I53" i="3"/>
  <c r="F53" i="3"/>
  <c r="G53" i="3" s="1"/>
  <c r="I52" i="3"/>
  <c r="F52" i="3"/>
  <c r="G52" i="3" s="1"/>
  <c r="I51" i="3"/>
  <c r="F51" i="3"/>
  <c r="I50" i="3"/>
  <c r="F50" i="3"/>
  <c r="G50" i="3" s="1"/>
  <c r="I49" i="3"/>
  <c r="F49" i="3"/>
  <c r="G49" i="3" s="1"/>
  <c r="E47" i="3"/>
  <c r="I46" i="3"/>
  <c r="F46" i="3"/>
  <c r="G46" i="3" s="1"/>
  <c r="I45" i="3"/>
  <c r="F45" i="3"/>
  <c r="G45" i="3" s="1"/>
  <c r="J45" i="3" s="1"/>
  <c r="I44" i="3"/>
  <c r="F44" i="3"/>
  <c r="G44" i="3" s="1"/>
  <c r="I43" i="3"/>
  <c r="F43" i="3"/>
  <c r="G43" i="3" s="1"/>
  <c r="J43" i="3" s="1"/>
  <c r="I42" i="3"/>
  <c r="F42" i="3"/>
  <c r="G42" i="3" s="1"/>
  <c r="I41" i="3"/>
  <c r="F41" i="3"/>
  <c r="G41" i="3" s="1"/>
  <c r="J41" i="3" s="1"/>
  <c r="I40" i="3"/>
  <c r="F40" i="3"/>
  <c r="G40" i="3" s="1"/>
  <c r="I39" i="3"/>
  <c r="F39" i="3"/>
  <c r="I38" i="3"/>
  <c r="F38" i="3"/>
  <c r="G38" i="3" s="1"/>
  <c r="I37" i="3"/>
  <c r="F37" i="3"/>
  <c r="G37" i="3" s="1"/>
  <c r="J37" i="3" s="1"/>
  <c r="E35" i="3"/>
  <c r="E140" i="3" s="1"/>
  <c r="I34" i="3"/>
  <c r="F34" i="3"/>
  <c r="G34" i="3" s="1"/>
  <c r="I33" i="3"/>
  <c r="F33" i="3"/>
  <c r="G33" i="3" s="1"/>
  <c r="I32" i="3"/>
  <c r="F32" i="3"/>
  <c r="G32" i="3" s="1"/>
  <c r="I31" i="3"/>
  <c r="F31" i="3"/>
  <c r="G31" i="3" s="1"/>
  <c r="I30" i="3"/>
  <c r="F30" i="3"/>
  <c r="G30" i="3" s="1"/>
  <c r="I29" i="3"/>
  <c r="F29" i="3"/>
  <c r="G29" i="3" s="1"/>
  <c r="I28" i="3"/>
  <c r="F28" i="3"/>
  <c r="G28" i="3" s="1"/>
  <c r="I27" i="3"/>
  <c r="F27" i="3"/>
  <c r="I26" i="3"/>
  <c r="F26" i="3"/>
  <c r="G26" i="3" s="1"/>
  <c r="I25" i="3"/>
  <c r="F25" i="3"/>
  <c r="G25" i="3" s="1"/>
  <c r="E23" i="3"/>
  <c r="I22" i="3"/>
  <c r="F22" i="3"/>
  <c r="G22" i="3" s="1"/>
  <c r="J22" i="3" s="1"/>
  <c r="I21" i="3"/>
  <c r="F21" i="3"/>
  <c r="G21" i="3" s="1"/>
  <c r="I20" i="3"/>
  <c r="F20" i="3"/>
  <c r="G20" i="3" s="1"/>
  <c r="J20" i="3" s="1"/>
  <c r="I19" i="3"/>
  <c r="F19" i="3"/>
  <c r="G19" i="3" s="1"/>
  <c r="I18" i="3"/>
  <c r="F18" i="3"/>
  <c r="G18" i="3" s="1"/>
  <c r="J18" i="3" s="1"/>
  <c r="I17" i="3"/>
  <c r="F17" i="3"/>
  <c r="G17" i="3" s="1"/>
  <c r="I16" i="3"/>
  <c r="F16" i="3"/>
  <c r="G16" i="3" s="1"/>
  <c r="J16" i="3" s="1"/>
  <c r="I15" i="3"/>
  <c r="F15" i="3"/>
  <c r="I14" i="3"/>
  <c r="F14" i="3"/>
  <c r="G14" i="3" s="1"/>
  <c r="J14" i="3" s="1"/>
  <c r="I13" i="3"/>
  <c r="F13" i="3"/>
  <c r="G13" i="3" s="1"/>
  <c r="F25" i="2"/>
  <c r="J24" i="2"/>
  <c r="G24" i="2"/>
  <c r="H24" i="2" s="1"/>
  <c r="J23" i="2"/>
  <c r="G23" i="2"/>
  <c r="H23" i="2" s="1"/>
  <c r="J22" i="2"/>
  <c r="G22" i="2"/>
  <c r="H22" i="2" s="1"/>
  <c r="J21" i="2"/>
  <c r="G21" i="2"/>
  <c r="H21" i="2" s="1"/>
  <c r="J20" i="2"/>
  <c r="G20" i="2"/>
  <c r="H20" i="2" s="1"/>
  <c r="F122" i="2"/>
  <c r="J121" i="2"/>
  <c r="G121" i="2"/>
  <c r="H121" i="2" s="1"/>
  <c r="J120" i="2"/>
  <c r="G120" i="2"/>
  <c r="H120" i="2" s="1"/>
  <c r="J119" i="2"/>
  <c r="G119" i="2"/>
  <c r="H119" i="2" s="1"/>
  <c r="J118" i="2"/>
  <c r="G118" i="2"/>
  <c r="H118" i="2" s="1"/>
  <c r="J117" i="2"/>
  <c r="G117" i="2"/>
  <c r="H117" i="2" s="1"/>
  <c r="J116" i="2"/>
  <c r="G116" i="2"/>
  <c r="H116" i="2" s="1"/>
  <c r="J115" i="2"/>
  <c r="G115" i="2"/>
  <c r="H115" i="2" s="1"/>
  <c r="J114" i="2"/>
  <c r="G114" i="2"/>
  <c r="H114" i="2" s="1"/>
  <c r="J113" i="2"/>
  <c r="G113" i="2"/>
  <c r="H113" i="2" s="1"/>
  <c r="J112" i="2"/>
  <c r="G112" i="2"/>
  <c r="H112" i="2" s="1"/>
  <c r="J111" i="2"/>
  <c r="G111" i="2"/>
  <c r="H111" i="2" s="1"/>
  <c r="F109" i="2"/>
  <c r="J108" i="2"/>
  <c r="G108" i="2"/>
  <c r="H108" i="2" s="1"/>
  <c r="J105" i="2"/>
  <c r="G105" i="2"/>
  <c r="H105" i="2" s="1"/>
  <c r="J104" i="2"/>
  <c r="G104" i="2"/>
  <c r="H104" i="2" s="1"/>
  <c r="J103" i="2"/>
  <c r="G103" i="2"/>
  <c r="H103" i="2" s="1"/>
  <c r="J102" i="2"/>
  <c r="G102" i="2"/>
  <c r="H102" i="2" s="1"/>
  <c r="J101" i="2"/>
  <c r="G101" i="2"/>
  <c r="H101" i="2" s="1"/>
  <c r="J100" i="2"/>
  <c r="G100" i="2"/>
  <c r="H100" i="2" s="1"/>
  <c r="J99" i="2"/>
  <c r="G99" i="2"/>
  <c r="H99" i="2" s="1"/>
  <c r="J98" i="2"/>
  <c r="G98" i="2"/>
  <c r="H98" i="2" s="1"/>
  <c r="J97" i="2"/>
  <c r="G97" i="2"/>
  <c r="H97" i="2" s="1"/>
  <c r="J96" i="2"/>
  <c r="G96" i="2"/>
  <c r="J91" i="2"/>
  <c r="G91" i="2"/>
  <c r="H91" i="2" s="1"/>
  <c r="J90" i="2"/>
  <c r="G90" i="2"/>
  <c r="H90" i="2" s="1"/>
  <c r="J89" i="2"/>
  <c r="G89" i="2"/>
  <c r="J88" i="2"/>
  <c r="G88" i="2"/>
  <c r="H88" i="2" s="1"/>
  <c r="J87" i="2"/>
  <c r="G87" i="2"/>
  <c r="F85" i="2"/>
  <c r="J84" i="2"/>
  <c r="G84" i="2"/>
  <c r="H84" i="2" s="1"/>
  <c r="J83" i="2"/>
  <c r="G83" i="2"/>
  <c r="H83" i="2" s="1"/>
  <c r="J82" i="2"/>
  <c r="G82" i="2"/>
  <c r="H82" i="2" s="1"/>
  <c r="J81" i="2"/>
  <c r="G81" i="2"/>
  <c r="H81" i="2" s="1"/>
  <c r="J80" i="2"/>
  <c r="G80" i="2"/>
  <c r="H80" i="2" s="1"/>
  <c r="J79" i="2"/>
  <c r="G79" i="2"/>
  <c r="H79" i="2" s="1"/>
  <c r="J78" i="2"/>
  <c r="G78" i="2"/>
  <c r="H78" i="2" s="1"/>
  <c r="J77" i="2"/>
  <c r="G77" i="2"/>
  <c r="H77" i="2" s="1"/>
  <c r="J76" i="2"/>
  <c r="G76" i="2"/>
  <c r="H76" i="2" s="1"/>
  <c r="J75" i="2"/>
  <c r="G75" i="2"/>
  <c r="H75" i="2" s="1"/>
  <c r="J74" i="2"/>
  <c r="G74" i="2"/>
  <c r="H74" i="2" s="1"/>
  <c r="J73" i="2"/>
  <c r="G73" i="2"/>
  <c r="F71" i="2"/>
  <c r="J70" i="2"/>
  <c r="G70" i="2"/>
  <c r="H70" i="2" s="1"/>
  <c r="J69" i="2"/>
  <c r="G69" i="2"/>
  <c r="H69" i="2" s="1"/>
  <c r="J68" i="2"/>
  <c r="G68" i="2"/>
  <c r="H68" i="2" s="1"/>
  <c r="J67" i="2"/>
  <c r="G67" i="2"/>
  <c r="H67" i="2" s="1"/>
  <c r="J66" i="2"/>
  <c r="G66" i="2"/>
  <c r="H66" i="2" s="1"/>
  <c r="J65" i="2"/>
  <c r="G65" i="2"/>
  <c r="H65" i="2" s="1"/>
  <c r="J64" i="2"/>
  <c r="G64" i="2"/>
  <c r="H64" i="2" s="1"/>
  <c r="J63" i="2"/>
  <c r="G63" i="2"/>
  <c r="H63" i="2" s="1"/>
  <c r="J62" i="2"/>
  <c r="G62" i="2"/>
  <c r="H62" i="2" s="1"/>
  <c r="J61" i="2"/>
  <c r="G61" i="2"/>
  <c r="H61" i="2" s="1"/>
  <c r="J60" i="2"/>
  <c r="G60" i="2"/>
  <c r="H60" i="2" s="1"/>
  <c r="J59" i="2"/>
  <c r="G59" i="2"/>
  <c r="J56" i="2"/>
  <c r="G56" i="2"/>
  <c r="H56" i="2" s="1"/>
  <c r="J55" i="2"/>
  <c r="G55" i="2"/>
  <c r="H55" i="2" s="1"/>
  <c r="J54" i="2"/>
  <c r="G54" i="2"/>
  <c r="H54" i="2" s="1"/>
  <c r="J53" i="2"/>
  <c r="G53" i="2"/>
  <c r="H53" i="2" s="1"/>
  <c r="J52" i="2"/>
  <c r="G52" i="2"/>
  <c r="J51" i="2"/>
  <c r="G51" i="2"/>
  <c r="H51" i="2" s="1"/>
  <c r="J50" i="2"/>
  <c r="G50" i="2"/>
  <c r="H50" i="2" s="1"/>
  <c r="J49" i="2"/>
  <c r="G49" i="2"/>
  <c r="H49" i="2" s="1"/>
  <c r="J48" i="2"/>
  <c r="G48" i="2"/>
  <c r="H48" i="2" s="1"/>
  <c r="J47" i="2"/>
  <c r="G47" i="2"/>
  <c r="H47" i="2" s="1"/>
  <c r="J46" i="2"/>
  <c r="G46" i="2"/>
  <c r="H46" i="2" s="1"/>
  <c r="F44" i="2"/>
  <c r="J43" i="2"/>
  <c r="G43" i="2"/>
  <c r="H43" i="2" s="1"/>
  <c r="J42" i="2"/>
  <c r="G42" i="2"/>
  <c r="H42" i="2" s="1"/>
  <c r="J41" i="2"/>
  <c r="G41" i="2"/>
  <c r="H41" i="2" s="1"/>
  <c r="J40" i="2"/>
  <c r="G40" i="2"/>
  <c r="H40" i="2" s="1"/>
  <c r="J39" i="2"/>
  <c r="G39" i="2"/>
  <c r="H39" i="2" s="1"/>
  <c r="J38" i="2"/>
  <c r="G38" i="2"/>
  <c r="H38" i="2" s="1"/>
  <c r="J37" i="2"/>
  <c r="G37" i="2"/>
  <c r="H37" i="2" s="1"/>
  <c r="F35" i="2"/>
  <c r="J34" i="2"/>
  <c r="G34" i="2"/>
  <c r="H34" i="2" s="1"/>
  <c r="J33" i="2"/>
  <c r="G33" i="2"/>
  <c r="H33" i="2" s="1"/>
  <c r="J32" i="2"/>
  <c r="G32" i="2"/>
  <c r="H32" i="2" s="1"/>
  <c r="J31" i="2"/>
  <c r="G31" i="2"/>
  <c r="H31" i="2" s="1"/>
  <c r="J30" i="2"/>
  <c r="G30" i="2"/>
  <c r="H30" i="2" s="1"/>
  <c r="J29" i="2"/>
  <c r="G29" i="2"/>
  <c r="H29" i="2" s="1"/>
  <c r="J28" i="2"/>
  <c r="G28" i="2"/>
  <c r="H28" i="2" s="1"/>
  <c r="J27" i="2"/>
  <c r="G27" i="2"/>
  <c r="H27" i="2" s="1"/>
  <c r="F18" i="2"/>
  <c r="J17" i="2"/>
  <c r="G17" i="2"/>
  <c r="H17" i="2" s="1"/>
  <c r="J16" i="2"/>
  <c r="G16" i="2"/>
  <c r="H16" i="2" s="1"/>
  <c r="J15" i="2"/>
  <c r="G15" i="2"/>
  <c r="H15" i="2" s="1"/>
  <c r="J14" i="2"/>
  <c r="G14" i="2"/>
  <c r="H14" i="2" s="1"/>
  <c r="J13" i="2"/>
  <c r="G13" i="2"/>
  <c r="H13" i="2" s="1"/>
  <c r="J14" i="5" l="1"/>
  <c r="J16" i="5"/>
  <c r="J18" i="5"/>
  <c r="J20" i="5"/>
  <c r="J22" i="5"/>
  <c r="J24" i="5"/>
  <c r="J26" i="5"/>
  <c r="J32" i="5"/>
  <c r="J34" i="5"/>
  <c r="J36" i="5"/>
  <c r="J38" i="5"/>
  <c r="J40" i="5"/>
  <c r="J42" i="5"/>
  <c r="J93" i="5"/>
  <c r="J95" i="5"/>
  <c r="J97" i="5"/>
  <c r="J99" i="5"/>
  <c r="J101" i="5"/>
  <c r="J103" i="5"/>
  <c r="J105" i="5"/>
  <c r="J173" i="5"/>
  <c r="J175" i="5"/>
  <c r="J177" i="5"/>
  <c r="J179" i="5"/>
  <c r="J181" i="5"/>
  <c r="J183" i="5"/>
  <c r="J185" i="5"/>
  <c r="J204" i="5"/>
  <c r="J206" i="5"/>
  <c r="J208" i="5"/>
  <c r="J210" i="5"/>
  <c r="J212" i="5"/>
  <c r="J214" i="5"/>
  <c r="J216" i="5"/>
  <c r="J237" i="5"/>
  <c r="J239" i="5"/>
  <c r="J241" i="5"/>
  <c r="J243" i="5"/>
  <c r="J245" i="5"/>
  <c r="J247" i="5"/>
  <c r="J249" i="5"/>
  <c r="J268" i="5"/>
  <c r="J270" i="5"/>
  <c r="J272" i="5"/>
  <c r="J274" i="5"/>
  <c r="J276" i="5"/>
  <c r="J278" i="5"/>
  <c r="J280" i="5"/>
  <c r="J299" i="5"/>
  <c r="J301" i="5"/>
  <c r="J303" i="5"/>
  <c r="J305" i="5"/>
  <c r="J307" i="5"/>
  <c r="J309" i="5"/>
  <c r="J328" i="5"/>
  <c r="J330" i="5"/>
  <c r="J332" i="5"/>
  <c r="J334" i="5"/>
  <c r="J336" i="5"/>
  <c r="J338" i="5"/>
  <c r="J340" i="5"/>
  <c r="J359" i="5"/>
  <c r="J361" i="5"/>
  <c r="J363" i="5"/>
  <c r="J365" i="5"/>
  <c r="J367" i="5"/>
  <c r="J369" i="5"/>
  <c r="J371" i="5"/>
  <c r="J375" i="5"/>
  <c r="J377" i="5"/>
  <c r="J379" i="5"/>
  <c r="J381" i="5"/>
  <c r="J383" i="5"/>
  <c r="J385" i="5"/>
  <c r="J387" i="5"/>
  <c r="J393" i="5"/>
  <c r="J395" i="5"/>
  <c r="J397" i="5"/>
  <c r="J399" i="5"/>
  <c r="J401" i="5"/>
  <c r="J403" i="5"/>
  <c r="J424" i="5"/>
  <c r="J426" i="5"/>
  <c r="J428" i="5"/>
  <c r="J430" i="5"/>
  <c r="J432" i="5"/>
  <c r="J434" i="5"/>
  <c r="J436" i="5"/>
  <c r="J440" i="5"/>
  <c r="J442" i="5"/>
  <c r="J444" i="5"/>
  <c r="J446" i="5"/>
  <c r="J448" i="5"/>
  <c r="J450" i="5"/>
  <c r="J452" i="5"/>
  <c r="J456" i="5"/>
  <c r="J458" i="5"/>
  <c r="J460" i="5"/>
  <c r="J462" i="5"/>
  <c r="J464" i="5"/>
  <c r="J466" i="5"/>
  <c r="J468" i="5"/>
  <c r="J503" i="5"/>
  <c r="J505" i="5"/>
  <c r="J507" i="5"/>
  <c r="J509" i="5"/>
  <c r="J534" i="5"/>
  <c r="J536" i="5"/>
  <c r="J538" i="5"/>
  <c r="J540" i="5"/>
  <c r="J603" i="5"/>
  <c r="J605" i="5"/>
  <c r="J607" i="5"/>
  <c r="J609" i="5"/>
  <c r="J626" i="5"/>
  <c r="J628" i="5"/>
  <c r="J630" i="5"/>
  <c r="J663" i="5"/>
  <c r="J665" i="5"/>
  <c r="J667" i="5"/>
  <c r="J669" i="5"/>
  <c r="J673" i="5"/>
  <c r="J675" i="5"/>
  <c r="J677" i="5"/>
  <c r="J679" i="5"/>
  <c r="J683" i="5"/>
  <c r="J685" i="5"/>
  <c r="J687" i="5"/>
  <c r="J689" i="5"/>
  <c r="J693" i="5"/>
  <c r="J695" i="5"/>
  <c r="J697" i="5"/>
  <c r="J699" i="5"/>
  <c r="J703" i="5"/>
  <c r="J707" i="5"/>
  <c r="J709" i="5"/>
  <c r="J724" i="5"/>
  <c r="J726" i="5"/>
  <c r="J728" i="5"/>
  <c r="J730" i="5"/>
  <c r="J734" i="5"/>
  <c r="J736" i="5"/>
  <c r="J738" i="5"/>
  <c r="J740" i="5"/>
  <c r="J753" i="5"/>
  <c r="J755" i="5"/>
  <c r="J757" i="5"/>
  <c r="J759" i="5"/>
  <c r="J763" i="5"/>
  <c r="J765" i="5"/>
  <c r="J767" i="5"/>
  <c r="J769" i="5"/>
  <c r="J784" i="5"/>
  <c r="J786" i="5"/>
  <c r="J788" i="5"/>
  <c r="J790" i="5"/>
  <c r="J815" i="5"/>
  <c r="J817" i="5"/>
  <c r="J819" i="5"/>
  <c r="J823" i="5"/>
  <c r="J825" i="5"/>
  <c r="J827" i="5"/>
  <c r="J829" i="5"/>
  <c r="J835" i="5"/>
  <c r="J837" i="5"/>
  <c r="J839" i="5"/>
  <c r="J854" i="5"/>
  <c r="J856" i="5"/>
  <c r="J858" i="5"/>
  <c r="J860" i="5"/>
  <c r="J881" i="5"/>
  <c r="J883" i="5"/>
  <c r="J885" i="5"/>
  <c r="J887" i="5"/>
  <c r="J904" i="5"/>
  <c r="J906" i="5"/>
  <c r="J910" i="5"/>
  <c r="J912" i="5"/>
  <c r="J914" i="5"/>
  <c r="J918" i="5"/>
  <c r="J920" i="5"/>
  <c r="J922" i="5"/>
  <c r="J924" i="5"/>
  <c r="J926" i="5"/>
  <c r="J932" i="5"/>
  <c r="J934" i="5"/>
  <c r="J936" i="5"/>
  <c r="J938" i="5"/>
  <c r="J940" i="5"/>
  <c r="J942" i="5"/>
  <c r="H196" i="11"/>
  <c r="K196" i="11" s="1"/>
  <c r="H476" i="11"/>
  <c r="K476" i="11" s="1"/>
  <c r="H144" i="11"/>
  <c r="K144" i="11" s="1"/>
  <c r="K645" i="11"/>
  <c r="K647" i="11"/>
  <c r="G84" i="16"/>
  <c r="J84" i="16" s="1"/>
  <c r="K464" i="4"/>
  <c r="K470" i="4" s="1"/>
  <c r="K518" i="4"/>
  <c r="K642" i="11"/>
  <c r="F414" i="2"/>
  <c r="J56" i="12"/>
  <c r="J58" i="12"/>
  <c r="J60" i="12"/>
  <c r="J62" i="12"/>
  <c r="J64" i="12"/>
  <c r="J66" i="12"/>
  <c r="J105" i="12"/>
  <c r="J107" i="12"/>
  <c r="J111" i="12"/>
  <c r="J113" i="12"/>
  <c r="J101" i="12"/>
  <c r="J95" i="12"/>
  <c r="J113" i="3"/>
  <c r="J115" i="3"/>
  <c r="J117" i="3"/>
  <c r="K368" i="4"/>
  <c r="K389" i="4"/>
  <c r="K391" i="4"/>
  <c r="K13" i="4"/>
  <c r="K15" i="4"/>
  <c r="K17" i="4"/>
  <c r="K19" i="4"/>
  <c r="K21" i="4"/>
  <c r="K23" i="4"/>
  <c r="K27" i="4"/>
  <c r="K29" i="4"/>
  <c r="K31" i="4"/>
  <c r="K33" i="4"/>
  <c r="K35" i="4"/>
  <c r="K37" i="4"/>
  <c r="K55" i="4"/>
  <c r="K57" i="4"/>
  <c r="K59" i="4"/>
  <c r="K61" i="4"/>
  <c r="K63" i="4"/>
  <c r="K65" i="4"/>
  <c r="K82" i="4"/>
  <c r="K84" i="4"/>
  <c r="K86" i="4"/>
  <c r="K88" i="4"/>
  <c r="K133" i="4"/>
  <c r="K135" i="4"/>
  <c r="K137" i="4"/>
  <c r="K90" i="4"/>
  <c r="K393" i="4"/>
  <c r="J17" i="7"/>
  <c r="J34" i="12"/>
  <c r="J36" i="12"/>
  <c r="J38" i="12"/>
  <c r="J40" i="12"/>
  <c r="J42" i="12"/>
  <c r="J44" i="12"/>
  <c r="J46" i="12"/>
  <c r="J48" i="12"/>
  <c r="J50" i="12"/>
  <c r="J52" i="12"/>
  <c r="J73" i="12"/>
  <c r="J75" i="12"/>
  <c r="J77" i="12"/>
  <c r="J79" i="12"/>
  <c r="J81" i="12"/>
  <c r="J26" i="14"/>
  <c r="J87" i="12"/>
  <c r="J126" i="5"/>
  <c r="J128" i="5"/>
  <c r="J130" i="5"/>
  <c r="J132" i="5"/>
  <c r="J134" i="5"/>
  <c r="J136" i="5"/>
  <c r="J46" i="5"/>
  <c r="J48" i="5"/>
  <c r="J50" i="5"/>
  <c r="J52" i="5"/>
  <c r="J54" i="5"/>
  <c r="J56" i="5"/>
  <c r="J58" i="5"/>
  <c r="J20" i="7"/>
  <c r="J17" i="14"/>
  <c r="J21" i="14"/>
  <c r="J57" i="12"/>
  <c r="J59" i="12"/>
  <c r="J61" i="12"/>
  <c r="J63" i="12"/>
  <c r="J65" i="12"/>
  <c r="J67" i="12"/>
  <c r="J88" i="12"/>
  <c r="J90" i="12"/>
  <c r="J94" i="12"/>
  <c r="J96" i="12"/>
  <c r="J100" i="12"/>
  <c r="J102" i="12"/>
  <c r="J106" i="12"/>
  <c r="J108" i="12"/>
  <c r="J112" i="12"/>
  <c r="J62" i="5"/>
  <c r="J66" i="5"/>
  <c r="J68" i="5"/>
  <c r="J70" i="5"/>
  <c r="J72" i="5"/>
  <c r="J74" i="5"/>
  <c r="J78" i="5"/>
  <c r="J82" i="5"/>
  <c r="J84" i="5"/>
  <c r="J86" i="5"/>
  <c r="J88" i="5"/>
  <c r="J90" i="5"/>
  <c r="J111" i="5"/>
  <c r="J113" i="5"/>
  <c r="J115" i="5"/>
  <c r="J117" i="5"/>
  <c r="J119" i="5"/>
  <c r="J121" i="5"/>
  <c r="J140" i="5"/>
  <c r="J142" i="5"/>
  <c r="J144" i="5"/>
  <c r="J146" i="5"/>
  <c r="J148" i="5"/>
  <c r="J150" i="5"/>
  <c r="J152" i="5"/>
  <c r="J156" i="5"/>
  <c r="J158" i="5"/>
  <c r="J160" i="5"/>
  <c r="J162" i="5"/>
  <c r="J164" i="5"/>
  <c r="J166" i="5"/>
  <c r="J168" i="5"/>
  <c r="J189" i="5"/>
  <c r="J191" i="5"/>
  <c r="J193" i="5"/>
  <c r="J195" i="5"/>
  <c r="J197" i="5"/>
  <c r="J199" i="5"/>
  <c r="J201" i="5"/>
  <c r="J220" i="5"/>
  <c r="J222" i="5"/>
  <c r="J224" i="5"/>
  <c r="J226" i="5"/>
  <c r="J228" i="5"/>
  <c r="J230" i="5"/>
  <c r="J232" i="5"/>
  <c r="J253" i="5"/>
  <c r="J255" i="5"/>
  <c r="J257" i="5"/>
  <c r="J259" i="5"/>
  <c r="J261" i="5"/>
  <c r="J263" i="5"/>
  <c r="J284" i="5"/>
  <c r="J286" i="5"/>
  <c r="J288" i="5"/>
  <c r="J290" i="5"/>
  <c r="J292" i="5"/>
  <c r="J294" i="5"/>
  <c r="J313" i="5"/>
  <c r="J315" i="5"/>
  <c r="J317" i="5"/>
  <c r="J319" i="5"/>
  <c r="J321" i="5"/>
  <c r="J323" i="5"/>
  <c r="J325" i="5"/>
  <c r="J15" i="5"/>
  <c r="J17" i="5"/>
  <c r="J19" i="5"/>
  <c r="J21" i="5"/>
  <c r="J23" i="5"/>
  <c r="J25" i="5"/>
  <c r="J29" i="5"/>
  <c r="J31" i="5"/>
  <c r="J33" i="5"/>
  <c r="J35" i="5"/>
  <c r="J37" i="5"/>
  <c r="J39" i="5"/>
  <c r="J41" i="5"/>
  <c r="J45" i="5"/>
  <c r="J47" i="5"/>
  <c r="J49" i="5"/>
  <c r="J51" i="5"/>
  <c r="J53" i="5"/>
  <c r="J55" i="5"/>
  <c r="J57" i="5"/>
  <c r="J94" i="5"/>
  <c r="J98" i="5"/>
  <c r="J100" i="5"/>
  <c r="J102" i="5"/>
  <c r="J104" i="5"/>
  <c r="J106" i="5"/>
  <c r="J125" i="5"/>
  <c r="J127" i="5"/>
  <c r="J129" i="5"/>
  <c r="J172" i="5"/>
  <c r="J174" i="5"/>
  <c r="J176" i="5"/>
  <c r="J178" i="5"/>
  <c r="J180" i="5"/>
  <c r="J182" i="5"/>
  <c r="J205" i="5"/>
  <c r="J207" i="5"/>
  <c r="J209" i="5"/>
  <c r="J211" i="5"/>
  <c r="J213" i="5"/>
  <c r="J215" i="5"/>
  <c r="J217" i="5"/>
  <c r="J236" i="5"/>
  <c r="J238" i="5"/>
  <c r="J240" i="5"/>
  <c r="J242" i="5"/>
  <c r="J244" i="5"/>
  <c r="J246" i="5"/>
  <c r="J248" i="5"/>
  <c r="J269" i="5"/>
  <c r="J271" i="5"/>
  <c r="J273" i="5"/>
  <c r="J275" i="5"/>
  <c r="J277" i="5"/>
  <c r="J279" i="5"/>
  <c r="J298" i="5"/>
  <c r="J300" i="5"/>
  <c r="J302" i="5"/>
  <c r="J304" i="5"/>
  <c r="J306" i="5"/>
  <c r="J308" i="5"/>
  <c r="J310" i="5"/>
  <c r="J329" i="5"/>
  <c r="J331" i="5"/>
  <c r="J333" i="5"/>
  <c r="J335" i="5"/>
  <c r="J337" i="5"/>
  <c r="J339" i="5"/>
  <c r="J360" i="5"/>
  <c r="J362" i="5"/>
  <c r="J364" i="5"/>
  <c r="J366" i="5"/>
  <c r="J368" i="5"/>
  <c r="J370" i="5"/>
  <c r="J372" i="5"/>
  <c r="J376" i="5"/>
  <c r="J378" i="5"/>
  <c r="J380" i="5"/>
  <c r="J382" i="5"/>
  <c r="J384" i="5"/>
  <c r="J386" i="5"/>
  <c r="J388" i="5"/>
  <c r="J392" i="5"/>
  <c r="J394" i="5"/>
  <c r="J396" i="5"/>
  <c r="J398" i="5"/>
  <c r="J344" i="5"/>
  <c r="J346" i="5"/>
  <c r="J348" i="5"/>
  <c r="J350" i="5"/>
  <c r="J352" i="5"/>
  <c r="J354" i="5"/>
  <c r="J356" i="5"/>
  <c r="J409" i="5"/>
  <c r="J411" i="5"/>
  <c r="J413" i="5"/>
  <c r="J415" i="5"/>
  <c r="J417" i="5"/>
  <c r="J419" i="5"/>
  <c r="J472" i="5"/>
  <c r="J474" i="5"/>
  <c r="J476" i="5"/>
  <c r="J478" i="5"/>
  <c r="J480" i="5"/>
  <c r="J482" i="5"/>
  <c r="J484" i="5"/>
  <c r="J488" i="5"/>
  <c r="J490" i="5"/>
  <c r="J492" i="5"/>
  <c r="J494" i="5"/>
  <c r="J496" i="5"/>
  <c r="J498" i="5"/>
  <c r="J500" i="5"/>
  <c r="J513" i="5"/>
  <c r="J515" i="5"/>
  <c r="J517" i="5"/>
  <c r="J519" i="5"/>
  <c r="J525" i="5"/>
  <c r="J527" i="5"/>
  <c r="J529" i="5"/>
  <c r="J544" i="5"/>
  <c r="J546" i="5"/>
  <c r="J548" i="5"/>
  <c r="J550" i="5"/>
  <c r="J554" i="5"/>
  <c r="J556" i="5"/>
  <c r="J558" i="5"/>
  <c r="J560" i="5"/>
  <c r="J564" i="5"/>
  <c r="J566" i="5"/>
  <c r="J568" i="5"/>
  <c r="J570" i="5"/>
  <c r="J574" i="5"/>
  <c r="J576" i="5"/>
  <c r="J578" i="5"/>
  <c r="J580" i="5"/>
  <c r="J584" i="5"/>
  <c r="J586" i="5"/>
  <c r="J588" i="5"/>
  <c r="J590" i="5"/>
  <c r="J596" i="5"/>
  <c r="J598" i="5"/>
  <c r="J600" i="5"/>
  <c r="J613" i="5"/>
  <c r="J615" i="5"/>
  <c r="J617" i="5"/>
  <c r="J619" i="5"/>
  <c r="J634" i="5"/>
  <c r="J636" i="5"/>
  <c r="J713" i="5"/>
  <c r="J715" i="5"/>
  <c r="J717" i="5"/>
  <c r="J719" i="5"/>
  <c r="J744" i="5"/>
  <c r="J746" i="5"/>
  <c r="J748" i="5"/>
  <c r="J750" i="5"/>
  <c r="J773" i="5"/>
  <c r="J775" i="5"/>
  <c r="J777" i="5"/>
  <c r="J779" i="5"/>
  <c r="J794" i="5"/>
  <c r="J796" i="5"/>
  <c r="J798" i="5"/>
  <c r="J845" i="5"/>
  <c r="J847" i="5"/>
  <c r="J425" i="5"/>
  <c r="J427" i="5"/>
  <c r="J429" i="5"/>
  <c r="J431" i="5"/>
  <c r="J433" i="5"/>
  <c r="J606" i="5"/>
  <c r="J608" i="5"/>
  <c r="J610" i="5"/>
  <c r="J623" i="5"/>
  <c r="J625" i="5"/>
  <c r="J627" i="5"/>
  <c r="J629" i="5"/>
  <c r="J664" i="5"/>
  <c r="J666" i="5"/>
  <c r="J668" i="5"/>
  <c r="J670" i="5"/>
  <c r="J674" i="5"/>
  <c r="J676" i="5"/>
  <c r="J678" i="5"/>
  <c r="J680" i="5"/>
  <c r="J684" i="5"/>
  <c r="J686" i="5"/>
  <c r="J688" i="5"/>
  <c r="J690" i="5"/>
  <c r="J694" i="5"/>
  <c r="J696" i="5"/>
  <c r="J698" i="5"/>
  <c r="J700" i="5"/>
  <c r="J704" i="5"/>
  <c r="J706" i="5"/>
  <c r="J708" i="5"/>
  <c r="J710" i="5"/>
  <c r="J725" i="5"/>
  <c r="J727" i="5"/>
  <c r="J729" i="5"/>
  <c r="J735" i="5"/>
  <c r="J737" i="5"/>
  <c r="J739" i="5"/>
  <c r="J754" i="5"/>
  <c r="J756" i="5"/>
  <c r="J758" i="5"/>
  <c r="J760" i="5"/>
  <c r="J764" i="5"/>
  <c r="J766" i="5"/>
  <c r="J768" i="5"/>
  <c r="J770" i="5"/>
  <c r="J783" i="5"/>
  <c r="J785" i="5"/>
  <c r="J787" i="5"/>
  <c r="J789" i="5"/>
  <c r="J814" i="5"/>
  <c r="J816" i="5"/>
  <c r="J818" i="5"/>
  <c r="J820" i="5"/>
  <c r="J824" i="5"/>
  <c r="J826" i="5"/>
  <c r="J828" i="5"/>
  <c r="J830" i="5"/>
  <c r="J834" i="5"/>
  <c r="J836" i="5"/>
  <c r="J838" i="5"/>
  <c r="J855" i="5"/>
  <c r="J857" i="5"/>
  <c r="J859" i="5"/>
  <c r="J880" i="5"/>
  <c r="J882" i="5"/>
  <c r="J884" i="5"/>
  <c r="J886" i="5"/>
  <c r="J905" i="5"/>
  <c r="J907" i="5"/>
  <c r="J909" i="5"/>
  <c r="J911" i="5"/>
  <c r="J913" i="5"/>
  <c r="J917" i="5"/>
  <c r="J919" i="5"/>
  <c r="J921" i="5"/>
  <c r="J923" i="5"/>
  <c r="J925" i="5"/>
  <c r="J927" i="5"/>
  <c r="J931" i="5"/>
  <c r="J933" i="5"/>
  <c r="J935" i="5"/>
  <c r="J937" i="5"/>
  <c r="J939" i="5"/>
  <c r="J941" i="5"/>
  <c r="J14" i="8"/>
  <c r="J23" i="8"/>
  <c r="J25" i="8"/>
  <c r="J27" i="8"/>
  <c r="J29" i="8"/>
  <c r="J13" i="14"/>
  <c r="K640" i="11"/>
  <c r="K297" i="11"/>
  <c r="K299" i="11"/>
  <c r="K301" i="11"/>
  <c r="K303" i="11"/>
  <c r="K305" i="11"/>
  <c r="K320" i="11"/>
  <c r="K322" i="11"/>
  <c r="K324" i="11"/>
  <c r="K345" i="11"/>
  <c r="K347" i="11"/>
  <c r="K432" i="11"/>
  <c r="K434" i="11"/>
  <c r="K436" i="11"/>
  <c r="K438" i="11"/>
  <c r="K440" i="11"/>
  <c r="K442" i="11"/>
  <c r="K444" i="11"/>
  <c r="K463" i="11"/>
  <c r="K465" i="11"/>
  <c r="K467" i="11"/>
  <c r="K469" i="11"/>
  <c r="K471" i="11"/>
  <c r="K473" i="11"/>
  <c r="K475" i="11"/>
  <c r="K498" i="11"/>
  <c r="K500" i="11"/>
  <c r="K502" i="11"/>
  <c r="K508" i="11"/>
  <c r="K510" i="11"/>
  <c r="K512" i="11"/>
  <c r="K537" i="11"/>
  <c r="K539" i="11"/>
  <c r="K541" i="11"/>
  <c r="K554" i="11"/>
  <c r="K558" i="11"/>
  <c r="K562" i="11"/>
  <c r="K564" i="11"/>
  <c r="K568" i="11"/>
  <c r="K574" i="11"/>
  <c r="K576" i="11"/>
  <c r="K578" i="11"/>
  <c r="K587" i="11"/>
  <c r="K589" i="11"/>
  <c r="K591" i="11"/>
  <c r="K593" i="11"/>
  <c r="K599" i="11"/>
  <c r="K603" i="11"/>
  <c r="K605" i="11"/>
  <c r="K611" i="11"/>
  <c r="K628" i="11"/>
  <c r="K630" i="11"/>
  <c r="K634" i="11"/>
  <c r="K636" i="11"/>
  <c r="K646" i="11"/>
  <c r="J13" i="3"/>
  <c r="J17" i="3"/>
  <c r="J19" i="3"/>
  <c r="J38" i="3"/>
  <c r="J40" i="3"/>
  <c r="J63" i="3"/>
  <c r="J65" i="3"/>
  <c r="J102" i="3"/>
  <c r="J104" i="3"/>
  <c r="J106" i="3"/>
  <c r="J110" i="3"/>
  <c r="J112" i="3"/>
  <c r="J114" i="3"/>
  <c r="J116" i="3"/>
  <c r="J133" i="3"/>
  <c r="J26" i="3"/>
  <c r="J28" i="3"/>
  <c r="J30" i="3"/>
  <c r="J32" i="3"/>
  <c r="J34" i="3"/>
  <c r="J49" i="3"/>
  <c r="J53" i="3"/>
  <c r="J55" i="3"/>
  <c r="J57" i="3"/>
  <c r="J72" i="3"/>
  <c r="J74" i="3"/>
  <c r="J76" i="3"/>
  <c r="J121" i="3"/>
  <c r="J123" i="3"/>
  <c r="J127" i="3"/>
  <c r="K121" i="4"/>
  <c r="K123" i="4"/>
  <c r="K125" i="4"/>
  <c r="K127" i="4"/>
  <c r="K395" i="4"/>
  <c r="J61" i="5"/>
  <c r="J63" i="5"/>
  <c r="J65" i="5"/>
  <c r="J67" i="5"/>
  <c r="J69" i="5"/>
  <c r="K34" i="15"/>
  <c r="K36" i="15"/>
  <c r="K38" i="15"/>
  <c r="K40" i="15"/>
  <c r="K42" i="15"/>
  <c r="K44" i="15"/>
  <c r="K46" i="15"/>
  <c r="K69" i="15"/>
  <c r="K71" i="15"/>
  <c r="K73" i="15"/>
  <c r="K75" i="15"/>
  <c r="K77" i="15"/>
  <c r="K79" i="15"/>
  <c r="K81" i="15"/>
  <c r="K83" i="15"/>
  <c r="K104" i="15"/>
  <c r="K106" i="15"/>
  <c r="K108" i="15"/>
  <c r="K110" i="15"/>
  <c r="K112" i="15"/>
  <c r="K114" i="15"/>
  <c r="K116" i="15"/>
  <c r="K118" i="15"/>
  <c r="K139" i="15"/>
  <c r="K141" i="15"/>
  <c r="K143" i="15"/>
  <c r="K145" i="15"/>
  <c r="K147" i="15"/>
  <c r="K149" i="15"/>
  <c r="K151" i="15"/>
  <c r="K174" i="15"/>
  <c r="K176" i="15"/>
  <c r="K178" i="15"/>
  <c r="K180" i="15"/>
  <c r="K182" i="15"/>
  <c r="K184" i="15"/>
  <c r="K186" i="15"/>
  <c r="K209" i="15"/>
  <c r="K211" i="15"/>
  <c r="K213" i="15"/>
  <c r="K215" i="15"/>
  <c r="K217" i="15"/>
  <c r="K219" i="15"/>
  <c r="K221" i="15"/>
  <c r="K246" i="15"/>
  <c r="K248" i="15"/>
  <c r="K250" i="15"/>
  <c r="K252" i="15"/>
  <c r="K254" i="15"/>
  <c r="K256" i="15"/>
  <c r="K258" i="15"/>
  <c r="K260" i="15"/>
  <c r="K285" i="15"/>
  <c r="K287" i="15"/>
  <c r="K289" i="15"/>
  <c r="K291" i="15"/>
  <c r="K293" i="15"/>
  <c r="K295" i="15"/>
  <c r="K297" i="15"/>
  <c r="K330" i="15"/>
  <c r="K332" i="15"/>
  <c r="K334" i="15"/>
  <c r="K336" i="15"/>
  <c r="K338" i="15"/>
  <c r="K340" i="15"/>
  <c r="K342" i="15"/>
  <c r="K348" i="15"/>
  <c r="K350" i="15"/>
  <c r="K352" i="15"/>
  <c r="K354" i="15"/>
  <c r="K356" i="15"/>
  <c r="K358" i="15"/>
  <c r="K362" i="15"/>
  <c r="K364" i="15"/>
  <c r="K366" i="15"/>
  <c r="K368" i="15"/>
  <c r="J62" i="8"/>
  <c r="K13" i="15"/>
  <c r="K17" i="15"/>
  <c r="K19" i="15"/>
  <c r="K21" i="15"/>
  <c r="K23" i="15"/>
  <c r="K25" i="15"/>
  <c r="K27" i="15"/>
  <c r="K29" i="15"/>
  <c r="K50" i="15"/>
  <c r="K52" i="15"/>
  <c r="K54" i="15"/>
  <c r="K56" i="15"/>
  <c r="K58" i="15"/>
  <c r="K60" i="15"/>
  <c r="K62" i="15"/>
  <c r="K64" i="15"/>
  <c r="K89" i="15"/>
  <c r="K91" i="15"/>
  <c r="K93" i="15"/>
  <c r="K95" i="15"/>
  <c r="K97" i="15"/>
  <c r="K101" i="15"/>
  <c r="K122" i="15"/>
  <c r="K124" i="15"/>
  <c r="K126" i="15"/>
  <c r="K128" i="15"/>
  <c r="K130" i="15"/>
  <c r="K132" i="15"/>
  <c r="K134" i="15"/>
  <c r="K157" i="15"/>
  <c r="K159" i="15"/>
  <c r="K161" i="15"/>
  <c r="K163" i="15"/>
  <c r="K165" i="15"/>
  <c r="K167" i="15"/>
  <c r="K169" i="15"/>
  <c r="K190" i="15"/>
  <c r="K194" i="15"/>
  <c r="K196" i="15"/>
  <c r="K198" i="15"/>
  <c r="K200" i="15"/>
  <c r="K202" i="15"/>
  <c r="K204" i="15"/>
  <c r="K227" i="15"/>
  <c r="K229" i="15"/>
  <c r="K231" i="15"/>
  <c r="K233" i="15"/>
  <c r="K235" i="15"/>
  <c r="K237" i="15"/>
  <c r="K239" i="15"/>
  <c r="K241" i="15"/>
  <c r="K264" i="15"/>
  <c r="K266" i="15"/>
  <c r="K268" i="15"/>
  <c r="K270" i="15"/>
  <c r="K272" i="15"/>
  <c r="K274" i="15"/>
  <c r="K276" i="15"/>
  <c r="K278" i="15"/>
  <c r="K301" i="15"/>
  <c r="K305" i="15"/>
  <c r="K307" i="15"/>
  <c r="K309" i="15"/>
  <c r="K311" i="15"/>
  <c r="K315" i="15"/>
  <c r="K317" i="15"/>
  <c r="K319" i="15"/>
  <c r="K321" i="15"/>
  <c r="K323" i="15"/>
  <c r="K325" i="15"/>
  <c r="K327" i="15"/>
  <c r="K410" i="15"/>
  <c r="K412" i="15"/>
  <c r="K414" i="15"/>
  <c r="K416" i="15"/>
  <c r="K418" i="15"/>
  <c r="K420" i="15"/>
  <c r="K422" i="15"/>
  <c r="K443" i="15"/>
  <c r="K445" i="15"/>
  <c r="K447" i="15"/>
  <c r="K449" i="15"/>
  <c r="K451" i="15"/>
  <c r="K453" i="15"/>
  <c r="K455" i="15"/>
  <c r="K478" i="15"/>
  <c r="K480" i="15"/>
  <c r="K482" i="15"/>
  <c r="K484" i="15"/>
  <c r="K486" i="15"/>
  <c r="K488" i="15"/>
  <c r="K490" i="15"/>
  <c r="K492" i="15"/>
  <c r="K513" i="15"/>
  <c r="K517" i="15"/>
  <c r="K519" i="15"/>
  <c r="K521" i="15"/>
  <c r="K523" i="15"/>
  <c r="K525" i="15"/>
  <c r="J78" i="3"/>
  <c r="J92" i="3"/>
  <c r="J94" i="3"/>
  <c r="J42" i="3"/>
  <c r="J44" i="3"/>
  <c r="J136" i="3"/>
  <c r="J67" i="3"/>
  <c r="K146" i="4"/>
  <c r="K148" i="4"/>
  <c r="K150" i="4"/>
  <c r="K152" i="4"/>
  <c r="K154" i="4"/>
  <c r="K156" i="4"/>
  <c r="K160" i="4"/>
  <c r="K162" i="4"/>
  <c r="K164" i="4"/>
  <c r="K166" i="4"/>
  <c r="K168" i="4"/>
  <c r="K170" i="4"/>
  <c r="K189" i="4"/>
  <c r="K191" i="4"/>
  <c r="K193" i="4"/>
  <c r="K195" i="4"/>
  <c r="K197" i="4"/>
  <c r="K199" i="4"/>
  <c r="K214" i="4"/>
  <c r="K218" i="4"/>
  <c r="K220" i="4"/>
  <c r="K222" i="4"/>
  <c r="K226" i="4"/>
  <c r="K228" i="4"/>
  <c r="K230" i="4"/>
  <c r="K232" i="4"/>
  <c r="K236" i="4"/>
  <c r="K238" i="4"/>
  <c r="K240" i="4"/>
  <c r="K267" i="4"/>
  <c r="K269" i="4"/>
  <c r="K298" i="4"/>
  <c r="K300" i="4"/>
  <c r="K27" i="2"/>
  <c r="K29" i="2"/>
  <c r="K31" i="2"/>
  <c r="K33" i="2"/>
  <c r="K46" i="2"/>
  <c r="K48" i="2"/>
  <c r="K50" i="2"/>
  <c r="K54" i="2"/>
  <c r="K56" i="2"/>
  <c r="K60" i="2"/>
  <c r="K62" i="2"/>
  <c r="K64" i="2"/>
  <c r="K66" i="2"/>
  <c r="K68" i="2"/>
  <c r="K70" i="2"/>
  <c r="K91" i="2"/>
  <c r="K97" i="2"/>
  <c r="K99" i="2"/>
  <c r="K101" i="2"/>
  <c r="K103" i="2"/>
  <c r="K105" i="2"/>
  <c r="K20" i="2"/>
  <c r="K22" i="2"/>
  <c r="K24" i="2"/>
  <c r="J62" i="3"/>
  <c r="J64" i="3"/>
  <c r="J66" i="3"/>
  <c r="J68" i="3"/>
  <c r="K111" i="2"/>
  <c r="K113" i="2"/>
  <c r="K115" i="2"/>
  <c r="K117" i="2"/>
  <c r="K302" i="4"/>
  <c r="K345" i="4"/>
  <c r="K14" i="2"/>
  <c r="K16" i="2"/>
  <c r="K38" i="2"/>
  <c r="K40" i="2"/>
  <c r="K42" i="2"/>
  <c r="K75" i="2"/>
  <c r="K77" i="2"/>
  <c r="K79" i="2"/>
  <c r="K81" i="2"/>
  <c r="K83" i="2"/>
  <c r="K112" i="2"/>
  <c r="K114" i="2"/>
  <c r="K116" i="2"/>
  <c r="K118" i="2"/>
  <c r="K120" i="2"/>
  <c r="K412" i="4"/>
  <c r="K414" i="4"/>
  <c r="K416" i="4"/>
  <c r="K418" i="4"/>
  <c r="J15" i="8"/>
  <c r="J24" i="8"/>
  <c r="J26" i="8"/>
  <c r="J28" i="8"/>
  <c r="J30" i="8"/>
  <c r="J19" i="8"/>
  <c r="J36" i="8"/>
  <c r="J42" i="8"/>
  <c r="J46" i="8"/>
  <c r="J48" i="8"/>
  <c r="J52" i="8"/>
  <c r="J56" i="8"/>
  <c r="J58" i="8"/>
  <c r="E179" i="16"/>
  <c r="H179" i="16"/>
  <c r="J122" i="16"/>
  <c r="J120" i="16"/>
  <c r="J118" i="16"/>
  <c r="J96" i="16"/>
  <c r="J92" i="16"/>
  <c r="J149" i="16"/>
  <c r="J139" i="16"/>
  <c r="J140" i="16"/>
  <c r="J126" i="16"/>
  <c r="J77" i="16"/>
  <c r="J14" i="16"/>
  <c r="J16" i="16"/>
  <c r="J18" i="16"/>
  <c r="J22" i="16"/>
  <c r="J24" i="16"/>
  <c r="J26" i="16"/>
  <c r="J32" i="16"/>
  <c r="J34" i="16"/>
  <c r="J39" i="16"/>
  <c r="J41" i="16"/>
  <c r="J43" i="16"/>
  <c r="J45" i="16"/>
  <c r="J47" i="16"/>
  <c r="J49" i="16"/>
  <c r="J55" i="16"/>
  <c r="J57" i="16"/>
  <c r="J68" i="16"/>
  <c r="J70" i="16"/>
  <c r="J72" i="16"/>
  <c r="J15" i="16"/>
  <c r="J17" i="16"/>
  <c r="J23" i="16"/>
  <c r="J25" i="16"/>
  <c r="J29" i="16"/>
  <c r="J31" i="16"/>
  <c r="J33" i="16"/>
  <c r="J38" i="16"/>
  <c r="J40" i="16"/>
  <c r="J42" i="16"/>
  <c r="J44" i="16"/>
  <c r="J46" i="16"/>
  <c r="J48" i="16"/>
  <c r="J52" i="16"/>
  <c r="J54" i="16"/>
  <c r="J56" i="16"/>
  <c r="J69" i="16"/>
  <c r="J71" i="16"/>
  <c r="J150" i="16"/>
  <c r="J141" i="16"/>
  <c r="J136" i="16"/>
  <c r="J127" i="16"/>
  <c r="J78" i="16"/>
  <c r="J121" i="16"/>
  <c r="J119" i="16"/>
  <c r="J147" i="16"/>
  <c r="J93" i="16"/>
  <c r="J142" i="16"/>
  <c r="J133" i="16"/>
  <c r="J79" i="16"/>
  <c r="J135" i="16"/>
  <c r="J128" i="16"/>
  <c r="J60" i="16"/>
  <c r="J62" i="16"/>
  <c r="J64" i="16"/>
  <c r="J95" i="16"/>
  <c r="J88" i="16"/>
  <c r="J61" i="16"/>
  <c r="J63" i="16"/>
  <c r="J148" i="16"/>
  <c r="J143" i="16"/>
  <c r="J134" i="16"/>
  <c r="J129" i="16"/>
  <c r="J94" i="16"/>
  <c r="J80" i="16"/>
  <c r="J76" i="16"/>
  <c r="J96" i="3"/>
  <c r="J98" i="3"/>
  <c r="J138" i="3"/>
  <c r="J21" i="3"/>
  <c r="J46" i="3"/>
  <c r="J118" i="3"/>
  <c r="J137" i="3"/>
  <c r="J25" i="3"/>
  <c r="J29" i="3"/>
  <c r="J31" i="3"/>
  <c r="J33" i="3"/>
  <c r="J50" i="3"/>
  <c r="J52" i="3"/>
  <c r="J54" i="3"/>
  <c r="J56" i="3"/>
  <c r="J58" i="3"/>
  <c r="J71" i="3"/>
  <c r="J73" i="3"/>
  <c r="J75" i="3"/>
  <c r="J77" i="3"/>
  <c r="J93" i="3"/>
  <c r="J95" i="3"/>
  <c r="J97" i="3"/>
  <c r="J122" i="3"/>
  <c r="J128" i="3"/>
  <c r="K13" i="2"/>
  <c r="K15" i="2"/>
  <c r="K17" i="2"/>
  <c r="K37" i="2"/>
  <c r="K39" i="2"/>
  <c r="K41" i="2"/>
  <c r="K43" i="2"/>
  <c r="K74" i="2"/>
  <c r="K76" i="2"/>
  <c r="K78" i="2"/>
  <c r="K80" i="2"/>
  <c r="K82" i="2"/>
  <c r="K84" i="2"/>
  <c r="K119" i="2"/>
  <c r="K121" i="2"/>
  <c r="K28" i="2"/>
  <c r="K30" i="2"/>
  <c r="K32" i="2"/>
  <c r="K34" i="2"/>
  <c r="K47" i="2"/>
  <c r="K49" i="2"/>
  <c r="K51" i="2"/>
  <c r="K53" i="2"/>
  <c r="K55" i="2"/>
  <c r="K61" i="2"/>
  <c r="K63" i="2"/>
  <c r="K65" i="2"/>
  <c r="K67" i="2"/>
  <c r="K69" i="2"/>
  <c r="K88" i="2"/>
  <c r="K90" i="2"/>
  <c r="K98" i="2"/>
  <c r="K100" i="2"/>
  <c r="K102" i="2"/>
  <c r="K104" i="2"/>
  <c r="K108" i="2"/>
  <c r="K21" i="2"/>
  <c r="K23" i="2"/>
  <c r="K27" i="11"/>
  <c r="K29" i="11"/>
  <c r="K31" i="11"/>
  <c r="K33" i="11"/>
  <c r="K35" i="11"/>
  <c r="K37" i="11"/>
  <c r="K56" i="11"/>
  <c r="K58" i="11"/>
  <c r="K60" i="11"/>
  <c r="K62" i="11"/>
  <c r="K64" i="11"/>
  <c r="K66" i="11"/>
  <c r="K68" i="11"/>
  <c r="K85" i="11"/>
  <c r="K87" i="11"/>
  <c r="K89" i="11"/>
  <c r="K91" i="11"/>
  <c r="K93" i="11"/>
  <c r="K95" i="11"/>
  <c r="K112" i="11"/>
  <c r="K114" i="11"/>
  <c r="K116" i="11"/>
  <c r="K118" i="11"/>
  <c r="K120" i="11"/>
  <c r="K135" i="11"/>
  <c r="K137" i="11"/>
  <c r="K139" i="11"/>
  <c r="K141" i="11"/>
  <c r="K143" i="11"/>
  <c r="K160" i="11"/>
  <c r="K162" i="11"/>
  <c r="K164" i="11"/>
  <c r="K166" i="11"/>
  <c r="K185" i="11"/>
  <c r="K187" i="11"/>
  <c r="K189" i="11"/>
  <c r="K191" i="11"/>
  <c r="K193" i="11"/>
  <c r="K195" i="11"/>
  <c r="K197" i="11"/>
  <c r="K216" i="11"/>
  <c r="K218" i="11"/>
  <c r="K220" i="11"/>
  <c r="K222" i="11"/>
  <c r="K224" i="11"/>
  <c r="K226" i="11"/>
  <c r="K326" i="11"/>
  <c r="K328" i="11"/>
  <c r="K349" i="11"/>
  <c r="K351" i="11"/>
  <c r="K353" i="11"/>
  <c r="K355" i="11"/>
  <c r="J68" i="12"/>
  <c r="J33" i="12"/>
  <c r="J35" i="12"/>
  <c r="J37" i="12"/>
  <c r="J39" i="12"/>
  <c r="J41" i="12"/>
  <c r="J43" i="12"/>
  <c r="J45" i="12"/>
  <c r="J47" i="12"/>
  <c r="J49" i="12"/>
  <c r="J51" i="12"/>
  <c r="J72" i="12"/>
  <c r="J74" i="12"/>
  <c r="J76" i="12"/>
  <c r="J78" i="12"/>
  <c r="J80" i="12"/>
  <c r="J82" i="12"/>
  <c r="J84" i="12"/>
  <c r="J83" i="12"/>
  <c r="K242" i="4"/>
  <c r="K271" i="4"/>
  <c r="K273" i="4"/>
  <c r="K304" i="4"/>
  <c r="K310" i="4"/>
  <c r="K312" i="4"/>
  <c r="K314" i="4"/>
  <c r="K316" i="4"/>
  <c r="K347" i="4"/>
  <c r="K349" i="4"/>
  <c r="K351" i="4"/>
  <c r="K370" i="4"/>
  <c r="K372" i="4"/>
  <c r="K174" i="4"/>
  <c r="K248" i="4"/>
  <c r="K250" i="4"/>
  <c r="K252" i="4"/>
  <c r="K277" i="4"/>
  <c r="K279" i="4"/>
  <c r="K281" i="4"/>
  <c r="K320" i="4"/>
  <c r="K322" i="4"/>
  <c r="K324" i="4"/>
  <c r="K326" i="4"/>
  <c r="K328" i="4"/>
  <c r="K332" i="4"/>
  <c r="K334" i="4"/>
  <c r="K336" i="4"/>
  <c r="K355" i="4"/>
  <c r="K357" i="4"/>
  <c r="K359" i="4"/>
  <c r="K361" i="4"/>
  <c r="K376" i="4"/>
  <c r="K380" i="4"/>
  <c r="K382" i="4"/>
  <c r="K384" i="4"/>
  <c r="K399" i="4"/>
  <c r="K401" i="4"/>
  <c r="K403" i="4"/>
  <c r="J71" i="5"/>
  <c r="J77" i="5"/>
  <c r="J638" i="5"/>
  <c r="J640" i="5"/>
  <c r="J644" i="5"/>
  <c r="J646" i="5"/>
  <c r="J648" i="5"/>
  <c r="J650" i="5"/>
  <c r="J654" i="5"/>
  <c r="J658" i="5"/>
  <c r="J660" i="5"/>
  <c r="J800" i="5"/>
  <c r="J804" i="5"/>
  <c r="J806" i="5"/>
  <c r="J808" i="5"/>
  <c r="J810" i="5"/>
  <c r="J849" i="5"/>
  <c r="J864" i="5"/>
  <c r="J866" i="5"/>
  <c r="J868" i="5"/>
  <c r="J870" i="5"/>
  <c r="J872" i="5"/>
  <c r="J874" i="5"/>
  <c r="J876" i="5"/>
  <c r="J891" i="5"/>
  <c r="J893" i="5"/>
  <c r="J895" i="5"/>
  <c r="J897" i="5"/>
  <c r="J899" i="5"/>
  <c r="J901" i="5"/>
  <c r="J73" i="5"/>
  <c r="J131" i="5"/>
  <c r="J133" i="5"/>
  <c r="J135" i="5"/>
  <c r="J137" i="5"/>
  <c r="J184" i="5"/>
  <c r="J400" i="5"/>
  <c r="J402" i="5"/>
  <c r="J404" i="5"/>
  <c r="J435" i="5"/>
  <c r="J439" i="5"/>
  <c r="J441" i="5"/>
  <c r="J443" i="5"/>
  <c r="J445" i="5"/>
  <c r="J447" i="5"/>
  <c r="J449" i="5"/>
  <c r="J451" i="5"/>
  <c r="J455" i="5"/>
  <c r="J457" i="5"/>
  <c r="J459" i="5"/>
  <c r="J461" i="5"/>
  <c r="J463" i="5"/>
  <c r="J465" i="5"/>
  <c r="J467" i="5"/>
  <c r="J504" i="5"/>
  <c r="J506" i="5"/>
  <c r="J508" i="5"/>
  <c r="J510" i="5"/>
  <c r="J535" i="5"/>
  <c r="J537" i="5"/>
  <c r="J539" i="5"/>
  <c r="J840" i="5"/>
  <c r="J79" i="5"/>
  <c r="J81" i="5"/>
  <c r="J83" i="5"/>
  <c r="J85" i="5"/>
  <c r="J87" i="5"/>
  <c r="J89" i="5"/>
  <c r="J110" i="5"/>
  <c r="J112" i="5"/>
  <c r="J114" i="5"/>
  <c r="J116" i="5"/>
  <c r="J118" i="5"/>
  <c r="J120" i="5"/>
  <c r="J122" i="5"/>
  <c r="J141" i="5"/>
  <c r="J143" i="5"/>
  <c r="J145" i="5"/>
  <c r="J147" i="5"/>
  <c r="J149" i="5"/>
  <c r="J151" i="5"/>
  <c r="J153" i="5"/>
  <c r="J157" i="5"/>
  <c r="J159" i="5"/>
  <c r="J161" i="5"/>
  <c r="J163" i="5"/>
  <c r="J165" i="5"/>
  <c r="J167" i="5"/>
  <c r="J169" i="5"/>
  <c r="J188" i="5"/>
  <c r="J190" i="5"/>
  <c r="J192" i="5"/>
  <c r="J194" i="5"/>
  <c r="J196" i="5"/>
  <c r="J198" i="5"/>
  <c r="J200" i="5"/>
  <c r="J221" i="5"/>
  <c r="J223" i="5"/>
  <c r="J225" i="5"/>
  <c r="J227" i="5"/>
  <c r="J229" i="5"/>
  <c r="J231" i="5"/>
  <c r="J233" i="5"/>
  <c r="J252" i="5"/>
  <c r="J254" i="5"/>
  <c r="J256" i="5"/>
  <c r="J258" i="5"/>
  <c r="J260" i="5"/>
  <c r="J262" i="5"/>
  <c r="J264" i="5"/>
  <c r="J283" i="5"/>
  <c r="J285" i="5"/>
  <c r="J287" i="5"/>
  <c r="J289" i="5"/>
  <c r="J291" i="5"/>
  <c r="J293" i="5"/>
  <c r="J295" i="5"/>
  <c r="J314" i="5"/>
  <c r="J316" i="5"/>
  <c r="J318" i="5"/>
  <c r="J320" i="5"/>
  <c r="J322" i="5"/>
  <c r="J324" i="5"/>
  <c r="J345" i="5"/>
  <c r="J347" i="5"/>
  <c r="J349" i="5"/>
  <c r="J351" i="5"/>
  <c r="J353" i="5"/>
  <c r="J355" i="5"/>
  <c r="J408" i="5"/>
  <c r="J410" i="5"/>
  <c r="J412" i="5"/>
  <c r="J414" i="5"/>
  <c r="J416" i="5"/>
  <c r="J418" i="5"/>
  <c r="J420" i="5"/>
  <c r="J471" i="5"/>
  <c r="J473" i="5"/>
  <c r="J475" i="5"/>
  <c r="J477" i="5"/>
  <c r="J479" i="5"/>
  <c r="J481" i="5"/>
  <c r="J483" i="5"/>
  <c r="J487" i="5"/>
  <c r="J489" i="5"/>
  <c r="J491" i="5"/>
  <c r="J493" i="5"/>
  <c r="J495" i="5"/>
  <c r="J497" i="5"/>
  <c r="J499" i="5"/>
  <c r="J514" i="5"/>
  <c r="J516" i="5"/>
  <c r="J518" i="5"/>
  <c r="J520" i="5"/>
  <c r="J524" i="5"/>
  <c r="J526" i="5"/>
  <c r="J528" i="5"/>
  <c r="J530" i="5"/>
  <c r="J543" i="5"/>
  <c r="J545" i="5"/>
  <c r="J547" i="5"/>
  <c r="J549" i="5"/>
  <c r="J553" i="5"/>
  <c r="J555" i="5"/>
  <c r="J557" i="5"/>
  <c r="J559" i="5"/>
  <c r="J563" i="5"/>
  <c r="J565" i="5"/>
  <c r="J567" i="5"/>
  <c r="J569" i="5"/>
  <c r="J573" i="5"/>
  <c r="J575" i="5"/>
  <c r="J577" i="5"/>
  <c r="J579" i="5"/>
  <c r="J583" i="5"/>
  <c r="J585" i="5"/>
  <c r="J587" i="5"/>
  <c r="J589" i="5"/>
  <c r="J593" i="5"/>
  <c r="J595" i="5"/>
  <c r="J597" i="5"/>
  <c r="J599" i="5"/>
  <c r="J616" i="5"/>
  <c r="J618" i="5"/>
  <c r="J620" i="5"/>
  <c r="J635" i="5"/>
  <c r="J637" i="5"/>
  <c r="J639" i="5"/>
  <c r="J643" i="5"/>
  <c r="J645" i="5"/>
  <c r="J647" i="5"/>
  <c r="J649" i="5"/>
  <c r="J653" i="5"/>
  <c r="J655" i="5"/>
  <c r="J657" i="5"/>
  <c r="J659" i="5"/>
  <c r="J714" i="5"/>
  <c r="J716" i="5"/>
  <c r="J718" i="5"/>
  <c r="J720" i="5"/>
  <c r="J745" i="5"/>
  <c r="J747" i="5"/>
  <c r="J749" i="5"/>
  <c r="J774" i="5"/>
  <c r="J776" i="5"/>
  <c r="J778" i="5"/>
  <c r="J780" i="5"/>
  <c r="J793" i="5"/>
  <c r="J795" i="5"/>
  <c r="J797" i="5"/>
  <c r="J799" i="5"/>
  <c r="J803" i="5"/>
  <c r="J805" i="5"/>
  <c r="J807" i="5"/>
  <c r="J809" i="5"/>
  <c r="J844" i="5"/>
  <c r="J846" i="5"/>
  <c r="J848" i="5"/>
  <c r="J850" i="5"/>
  <c r="J863" i="5"/>
  <c r="J865" i="5"/>
  <c r="J867" i="5"/>
  <c r="J869" i="5"/>
  <c r="J871" i="5"/>
  <c r="J873" i="5"/>
  <c r="J875" i="5"/>
  <c r="J890" i="5"/>
  <c r="J892" i="5"/>
  <c r="J894" i="5"/>
  <c r="J896" i="5"/>
  <c r="J898" i="5"/>
  <c r="J900" i="5"/>
  <c r="K33" i="15"/>
  <c r="K35" i="15"/>
  <c r="K37" i="15"/>
  <c r="K39" i="15"/>
  <c r="K41" i="15"/>
  <c r="K43" i="15"/>
  <c r="K45" i="15"/>
  <c r="K47" i="15"/>
  <c r="K70" i="15"/>
  <c r="K72" i="15"/>
  <c r="K74" i="15"/>
  <c r="K76" i="15"/>
  <c r="K78" i="15"/>
  <c r="K80" i="15"/>
  <c r="K82" i="15"/>
  <c r="K105" i="15"/>
  <c r="K107" i="15"/>
  <c r="K109" i="15"/>
  <c r="K111" i="15"/>
  <c r="K113" i="15"/>
  <c r="K115" i="15"/>
  <c r="K117" i="15"/>
  <c r="K138" i="15"/>
  <c r="K140" i="15"/>
  <c r="K142" i="15"/>
  <c r="K144" i="15"/>
  <c r="K146" i="15"/>
  <c r="K148" i="15"/>
  <c r="K150" i="15"/>
  <c r="K152" i="15"/>
  <c r="K173" i="15"/>
  <c r="K175" i="15"/>
  <c r="K177" i="15"/>
  <c r="K179" i="15"/>
  <c r="K181" i="15"/>
  <c r="K183" i="15"/>
  <c r="K185" i="15"/>
  <c r="K187" i="15"/>
  <c r="K208" i="15"/>
  <c r="K210" i="15"/>
  <c r="K212" i="15"/>
  <c r="K214" i="15"/>
  <c r="K216" i="15"/>
  <c r="K218" i="15"/>
  <c r="K220" i="15"/>
  <c r="K222" i="15"/>
  <c r="K245" i="15"/>
  <c r="K247" i="15"/>
  <c r="K249" i="15"/>
  <c r="K251" i="15"/>
  <c r="K253" i="15"/>
  <c r="K255" i="15"/>
  <c r="K257" i="15"/>
  <c r="K259" i="15"/>
  <c r="K282" i="15"/>
  <c r="K284" i="15"/>
  <c r="K286" i="15"/>
  <c r="K288" i="15"/>
  <c r="K290" i="15"/>
  <c r="K292" i="15"/>
  <c r="K294" i="15"/>
  <c r="K296" i="15"/>
  <c r="K298" i="15"/>
  <c r="K331" i="15"/>
  <c r="K333" i="15"/>
  <c r="K335" i="15"/>
  <c r="K337" i="15"/>
  <c r="K339" i="15"/>
  <c r="K341" i="15"/>
  <c r="K343" i="15"/>
  <c r="K347" i="15"/>
  <c r="K349" i="15"/>
  <c r="K351" i="15"/>
  <c r="K353" i="15"/>
  <c r="K355" i="15"/>
  <c r="K357" i="15"/>
  <c r="K361" i="15"/>
  <c r="K363" i="15"/>
  <c r="K365" i="15"/>
  <c r="K367" i="15"/>
  <c r="K369" i="15"/>
  <c r="K371" i="15"/>
  <c r="K373" i="15"/>
  <c r="K377" i="15"/>
  <c r="K379" i="15"/>
  <c r="K381" i="15"/>
  <c r="K383" i="15"/>
  <c r="K385" i="15"/>
  <c r="K387" i="15"/>
  <c r="K389" i="15"/>
  <c r="K393" i="15"/>
  <c r="K395" i="15"/>
  <c r="K397" i="15"/>
  <c r="K399" i="15"/>
  <c r="K401" i="15"/>
  <c r="K403" i="15"/>
  <c r="K405" i="15"/>
  <c r="K426" i="15"/>
  <c r="K428" i="15"/>
  <c r="K430" i="15"/>
  <c r="K432" i="15"/>
  <c r="K434" i="15"/>
  <c r="K436" i="15"/>
  <c r="K438" i="15"/>
  <c r="K459" i="15"/>
  <c r="K461" i="15"/>
  <c r="K463" i="15"/>
  <c r="K465" i="15"/>
  <c r="K467" i="15"/>
  <c r="K469" i="15"/>
  <c r="K471" i="15"/>
  <c r="K473" i="15"/>
  <c r="K496" i="15"/>
  <c r="K498" i="15"/>
  <c r="K500" i="15"/>
  <c r="K502" i="15"/>
  <c r="K504" i="15"/>
  <c r="K506" i="15"/>
  <c r="K508" i="15"/>
  <c r="K510" i="15"/>
  <c r="K529" i="15"/>
  <c r="K531" i="15"/>
  <c r="K533" i="15"/>
  <c r="K535" i="15"/>
  <c r="K537" i="15"/>
  <c r="K539" i="15"/>
  <c r="K541" i="15"/>
  <c r="K14" i="15"/>
  <c r="K16" i="15"/>
  <c r="K18" i="15"/>
  <c r="K20" i="15"/>
  <c r="K22" i="15"/>
  <c r="K24" i="15"/>
  <c r="K26" i="15"/>
  <c r="K28" i="15"/>
  <c r="K53" i="15"/>
  <c r="K55" i="15"/>
  <c r="K57" i="15"/>
  <c r="K59" i="15"/>
  <c r="K61" i="15"/>
  <c r="K63" i="15"/>
  <c r="K65" i="15"/>
  <c r="K86" i="15"/>
  <c r="K88" i="15"/>
  <c r="K90" i="15"/>
  <c r="K92" i="15"/>
  <c r="K94" i="15"/>
  <c r="K96" i="15"/>
  <c r="K98" i="15"/>
  <c r="K121" i="15"/>
  <c r="K123" i="15"/>
  <c r="K125" i="15"/>
  <c r="K127" i="15"/>
  <c r="K129" i="15"/>
  <c r="K131" i="15"/>
  <c r="K133" i="15"/>
  <c r="K135" i="15"/>
  <c r="K156" i="15"/>
  <c r="K158" i="15"/>
  <c r="K160" i="15"/>
  <c r="K162" i="15"/>
  <c r="K164" i="15"/>
  <c r="K166" i="15"/>
  <c r="K168" i="15"/>
  <c r="K170" i="15"/>
  <c r="K191" i="15"/>
  <c r="K193" i="15"/>
  <c r="K195" i="15"/>
  <c r="K197" i="15"/>
  <c r="K199" i="15"/>
  <c r="K201" i="15"/>
  <c r="K203" i="15"/>
  <c r="K205" i="15"/>
  <c r="K226" i="15"/>
  <c r="K228" i="15"/>
  <c r="K230" i="15"/>
  <c r="K232" i="15"/>
  <c r="K234" i="15"/>
  <c r="K236" i="15"/>
  <c r="K238" i="15"/>
  <c r="K240" i="15"/>
  <c r="K265" i="15"/>
  <c r="K267" i="15"/>
  <c r="K269" i="15"/>
  <c r="K271" i="15"/>
  <c r="K273" i="15"/>
  <c r="K275" i="15"/>
  <c r="K277" i="15"/>
  <c r="K279" i="15"/>
  <c r="K302" i="15"/>
  <c r="K304" i="15"/>
  <c r="K306" i="15"/>
  <c r="K308" i="15"/>
  <c r="K310" i="15"/>
  <c r="K314" i="15"/>
  <c r="K316" i="15"/>
  <c r="K318" i="15"/>
  <c r="K320" i="15"/>
  <c r="K322" i="15"/>
  <c r="K324" i="15"/>
  <c r="K326" i="15"/>
  <c r="K411" i="15"/>
  <c r="K413" i="15"/>
  <c r="K415" i="15"/>
  <c r="K417" i="15"/>
  <c r="K419" i="15"/>
  <c r="K421" i="15"/>
  <c r="K442" i="15"/>
  <c r="K444" i="15"/>
  <c r="K446" i="15"/>
  <c r="K448" i="15"/>
  <c r="K450" i="15"/>
  <c r="K452" i="15"/>
  <c r="K454" i="15"/>
  <c r="K456" i="15"/>
  <c r="K479" i="15"/>
  <c r="K481" i="15"/>
  <c r="K483" i="15"/>
  <c r="K485" i="15"/>
  <c r="K487" i="15"/>
  <c r="K489" i="15"/>
  <c r="K491" i="15"/>
  <c r="K514" i="15"/>
  <c r="K516" i="15"/>
  <c r="K518" i="15"/>
  <c r="K520" i="15"/>
  <c r="K522" i="15"/>
  <c r="K524" i="15"/>
  <c r="K526" i="15"/>
  <c r="K887" i="15"/>
  <c r="K370" i="15"/>
  <c r="K372" i="15"/>
  <c r="K378" i="15"/>
  <c r="K380" i="15"/>
  <c r="K382" i="15"/>
  <c r="K384" i="15"/>
  <c r="K386" i="15"/>
  <c r="K388" i="15"/>
  <c r="K392" i="15"/>
  <c r="K394" i="15"/>
  <c r="K396" i="15"/>
  <c r="K398" i="15"/>
  <c r="K400" i="15"/>
  <c r="K402" i="15"/>
  <c r="K404" i="15"/>
  <c r="K406" i="15"/>
  <c r="K427" i="15"/>
  <c r="K429" i="15"/>
  <c r="K431" i="15"/>
  <c r="K433" i="15"/>
  <c r="K435" i="15"/>
  <c r="K437" i="15"/>
  <c r="K460" i="15"/>
  <c r="K462" i="15"/>
  <c r="K464" i="15"/>
  <c r="K466" i="15"/>
  <c r="K468" i="15"/>
  <c r="K470" i="15"/>
  <c r="K472" i="15"/>
  <c r="K474" i="15"/>
  <c r="K495" i="15"/>
  <c r="K497" i="15"/>
  <c r="K499" i="15"/>
  <c r="K501" i="15"/>
  <c r="K503" i="15"/>
  <c r="K505" i="15"/>
  <c r="K507" i="15"/>
  <c r="K509" i="15"/>
  <c r="K530" i="15"/>
  <c r="K532" i="15"/>
  <c r="K534" i="15"/>
  <c r="K536" i="15"/>
  <c r="K538" i="15"/>
  <c r="K540" i="15"/>
  <c r="K542" i="15"/>
  <c r="E65" i="8"/>
  <c r="I43" i="8"/>
  <c r="F1355" i="15"/>
  <c r="H644" i="4"/>
  <c r="K641" i="4"/>
  <c r="K644" i="4" s="1"/>
  <c r="K50" i="4"/>
  <c r="K53" i="4" s="1"/>
  <c r="K71" i="4"/>
  <c r="K73" i="4"/>
  <c r="K75" i="4"/>
  <c r="K77" i="4"/>
  <c r="K94" i="4"/>
  <c r="K96" i="4"/>
  <c r="K98" i="4"/>
  <c r="K100" i="4"/>
  <c r="K102" i="4"/>
  <c r="K109" i="4"/>
  <c r="K111" i="4"/>
  <c r="K113" i="4"/>
  <c r="K115" i="4"/>
  <c r="K176" i="4"/>
  <c r="K178" i="4"/>
  <c r="K180" i="4"/>
  <c r="K182" i="4"/>
  <c r="K184" i="4"/>
  <c r="K203" i="4"/>
  <c r="K205" i="4"/>
  <c r="K207" i="4"/>
  <c r="K209" i="4"/>
  <c r="K211" i="4"/>
  <c r="K260" i="4"/>
  <c r="K262" i="4"/>
  <c r="K283" i="4"/>
  <c r="K285" i="4"/>
  <c r="K289" i="4"/>
  <c r="K291" i="4"/>
  <c r="K293" i="4"/>
  <c r="K295" i="4"/>
  <c r="K340" i="4"/>
  <c r="K405" i="4"/>
  <c r="K407" i="4"/>
  <c r="K14" i="4"/>
  <c r="K16" i="4"/>
  <c r="K18" i="4"/>
  <c r="K20" i="4"/>
  <c r="K22" i="4"/>
  <c r="K24" i="4"/>
  <c r="K28" i="4"/>
  <c r="K30" i="4"/>
  <c r="K32" i="4"/>
  <c r="K34" i="4"/>
  <c r="K36" i="4"/>
  <c r="K38" i="4"/>
  <c r="K56" i="4"/>
  <c r="K58" i="4"/>
  <c r="K60" i="4"/>
  <c r="K62" i="4"/>
  <c r="K64" i="4"/>
  <c r="K66" i="4"/>
  <c r="K83" i="4"/>
  <c r="K85" i="4"/>
  <c r="K87" i="4"/>
  <c r="K89" i="4"/>
  <c r="K118" i="4"/>
  <c r="K122" i="4"/>
  <c r="K124" i="4"/>
  <c r="K126" i="4"/>
  <c r="K128" i="4"/>
  <c r="K132" i="4"/>
  <c r="K134" i="4"/>
  <c r="K136" i="4"/>
  <c r="K138" i="4"/>
  <c r="K141" i="4"/>
  <c r="K145" i="4"/>
  <c r="K147" i="4"/>
  <c r="K149" i="4"/>
  <c r="K151" i="4"/>
  <c r="K153" i="4"/>
  <c r="K155" i="4"/>
  <c r="K159" i="4"/>
  <c r="K161" i="4"/>
  <c r="K163" i="4"/>
  <c r="K165" i="4"/>
  <c r="K167" i="4"/>
  <c r="K169" i="4"/>
  <c r="K188" i="4"/>
  <c r="K190" i="4"/>
  <c r="K192" i="4"/>
  <c r="K194" i="4"/>
  <c r="K196" i="4"/>
  <c r="K198" i="4"/>
  <c r="K200" i="4"/>
  <c r="K215" i="4"/>
  <c r="K217" i="4"/>
  <c r="K219" i="4"/>
  <c r="K221" i="4"/>
  <c r="K227" i="4"/>
  <c r="K229" i="4"/>
  <c r="K231" i="4"/>
  <c r="K233" i="4"/>
  <c r="K237" i="4"/>
  <c r="K239" i="4"/>
  <c r="K241" i="4"/>
  <c r="K243" i="4"/>
  <c r="K266" i="4"/>
  <c r="K268" i="4"/>
  <c r="K270" i="4"/>
  <c r="K272" i="4"/>
  <c r="K299" i="4"/>
  <c r="K301" i="4"/>
  <c r="K303" i="4"/>
  <c r="K305" i="4"/>
  <c r="K309" i="4"/>
  <c r="K311" i="4"/>
  <c r="K313" i="4"/>
  <c r="K315" i="4"/>
  <c r="K317" i="4"/>
  <c r="K344" i="4"/>
  <c r="K346" i="4"/>
  <c r="K348" i="4"/>
  <c r="K350" i="4"/>
  <c r="K365" i="4"/>
  <c r="K367" i="4"/>
  <c r="K369" i="4"/>
  <c r="K371" i="4"/>
  <c r="K373" i="4"/>
  <c r="K390" i="4"/>
  <c r="K392" i="4"/>
  <c r="K394" i="4"/>
  <c r="K411" i="4"/>
  <c r="K413" i="4"/>
  <c r="K415" i="4"/>
  <c r="K417" i="4"/>
  <c r="K70" i="4"/>
  <c r="K72" i="4"/>
  <c r="K74" i="4"/>
  <c r="K76" i="4"/>
  <c r="K78" i="4"/>
  <c r="K95" i="4"/>
  <c r="K97" i="4"/>
  <c r="K99" i="4"/>
  <c r="K101" i="4"/>
  <c r="K105" i="4"/>
  <c r="K108" i="4"/>
  <c r="K110" i="4"/>
  <c r="K112" i="4"/>
  <c r="K114" i="4"/>
  <c r="K175" i="4"/>
  <c r="K177" i="4"/>
  <c r="K179" i="4"/>
  <c r="K181" i="4"/>
  <c r="K183" i="4"/>
  <c r="K185" i="4"/>
  <c r="K204" i="4"/>
  <c r="K206" i="4"/>
  <c r="K208" i="4"/>
  <c r="K210" i="4"/>
  <c r="K249" i="4"/>
  <c r="K251" i="4"/>
  <c r="K253" i="4"/>
  <c r="K261" i="4"/>
  <c r="K263" i="4"/>
  <c r="K278" i="4"/>
  <c r="K280" i="4"/>
  <c r="K282" i="4"/>
  <c r="K284" i="4"/>
  <c r="K290" i="4"/>
  <c r="K292" i="4"/>
  <c r="K294" i="4"/>
  <c r="K323" i="4"/>
  <c r="K325" i="4"/>
  <c r="K327" i="4"/>
  <c r="K329" i="4"/>
  <c r="K333" i="4"/>
  <c r="K335" i="4"/>
  <c r="K337" i="4"/>
  <c r="K339" i="4"/>
  <c r="K354" i="4"/>
  <c r="K356" i="4"/>
  <c r="K358" i="4"/>
  <c r="K360" i="4"/>
  <c r="K362" i="4"/>
  <c r="K377" i="4"/>
  <c r="K379" i="4"/>
  <c r="K381" i="4"/>
  <c r="K383" i="4"/>
  <c r="K385" i="4"/>
  <c r="K398" i="4"/>
  <c r="K400" i="4"/>
  <c r="K402" i="4"/>
  <c r="K404" i="4"/>
  <c r="K406" i="4"/>
  <c r="K14" i="11"/>
  <c r="K16" i="11"/>
  <c r="K18" i="11"/>
  <c r="K20" i="11"/>
  <c r="K22" i="11"/>
  <c r="K24" i="11"/>
  <c r="K43" i="11"/>
  <c r="K45" i="11"/>
  <c r="K47" i="11"/>
  <c r="K49" i="11"/>
  <c r="K51" i="11"/>
  <c r="K53" i="11"/>
  <c r="K72" i="11"/>
  <c r="K74" i="11"/>
  <c r="K76" i="11"/>
  <c r="K78" i="11"/>
  <c r="K80" i="11"/>
  <c r="K82" i="11"/>
  <c r="K99" i="11"/>
  <c r="K101" i="11"/>
  <c r="K103" i="11"/>
  <c r="K105" i="11"/>
  <c r="K107" i="11"/>
  <c r="K124" i="11"/>
  <c r="K126" i="11"/>
  <c r="K128" i="11"/>
  <c r="K130" i="11"/>
  <c r="K132" i="11"/>
  <c r="K147" i="11"/>
  <c r="K149" i="11"/>
  <c r="K151" i="11"/>
  <c r="K153" i="11"/>
  <c r="K155" i="11"/>
  <c r="K172" i="11"/>
  <c r="K174" i="11"/>
  <c r="K176" i="11"/>
  <c r="K178" i="11"/>
  <c r="K180" i="11"/>
  <c r="K182" i="11"/>
  <c r="K201" i="11"/>
  <c r="K203" i="11"/>
  <c r="K205" i="11"/>
  <c r="K207" i="11"/>
  <c r="K209" i="11"/>
  <c r="K211" i="11"/>
  <c r="K232" i="11"/>
  <c r="K234" i="11"/>
  <c r="K236" i="11"/>
  <c r="K238" i="11"/>
  <c r="K240" i="11"/>
  <c r="K244" i="11"/>
  <c r="K246" i="11"/>
  <c r="K248" i="11"/>
  <c r="K13" i="11"/>
  <c r="K15" i="11"/>
  <c r="K17" i="11"/>
  <c r="K19" i="11"/>
  <c r="K21" i="11"/>
  <c r="K23" i="11"/>
  <c r="K42" i="11"/>
  <c r="K44" i="11"/>
  <c r="K46" i="11"/>
  <c r="K48" i="11"/>
  <c r="K50" i="11"/>
  <c r="K52" i="11"/>
  <c r="K71" i="11"/>
  <c r="K73" i="11"/>
  <c r="K75" i="11"/>
  <c r="K77" i="11"/>
  <c r="K79" i="11"/>
  <c r="K81" i="11"/>
  <c r="K100" i="11"/>
  <c r="K102" i="11"/>
  <c r="K104" i="11"/>
  <c r="K106" i="11"/>
  <c r="K108" i="11"/>
  <c r="K123" i="11"/>
  <c r="K125" i="11"/>
  <c r="K127" i="11"/>
  <c r="K129" i="11"/>
  <c r="K131" i="11"/>
  <c r="K148" i="11"/>
  <c r="K150" i="11"/>
  <c r="K152" i="11"/>
  <c r="K154" i="11"/>
  <c r="K156" i="11"/>
  <c r="K171" i="11"/>
  <c r="K173" i="11"/>
  <c r="K175" i="11"/>
  <c r="K177" i="11"/>
  <c r="K179" i="11"/>
  <c r="K181" i="11"/>
  <c r="K200" i="11"/>
  <c r="K202" i="11"/>
  <c r="K204" i="11"/>
  <c r="K206" i="11"/>
  <c r="K208" i="11"/>
  <c r="K210" i="11"/>
  <c r="K212" i="11"/>
  <c r="K231" i="11"/>
  <c r="K233" i="11"/>
  <c r="K235" i="11"/>
  <c r="K237" i="11"/>
  <c r="K239" i="11"/>
  <c r="K241" i="11"/>
  <c r="K245" i="11"/>
  <c r="K247" i="11"/>
  <c r="K249" i="11"/>
  <c r="K252" i="11"/>
  <c r="K254" i="11"/>
  <c r="K260" i="11"/>
  <c r="K262" i="11"/>
  <c r="K264" i="11"/>
  <c r="K266" i="11"/>
  <c r="K268" i="11"/>
  <c r="K272" i="11"/>
  <c r="K274" i="11"/>
  <c r="K276" i="11"/>
  <c r="K278" i="11"/>
  <c r="K280" i="11"/>
  <c r="K282" i="11"/>
  <c r="K286" i="11"/>
  <c r="K288" i="11"/>
  <c r="K290" i="11"/>
  <c r="K292" i="11"/>
  <c r="K294" i="11"/>
  <c r="K309" i="11"/>
  <c r="K311" i="11"/>
  <c r="K313" i="11"/>
  <c r="K315" i="11"/>
  <c r="K332" i="11"/>
  <c r="K334" i="11"/>
  <c r="K336" i="11"/>
  <c r="K338" i="11"/>
  <c r="K340" i="11"/>
  <c r="K342" i="11"/>
  <c r="K359" i="11"/>
  <c r="K361" i="11"/>
  <c r="K363" i="11"/>
  <c r="K365" i="11"/>
  <c r="K367" i="11"/>
  <c r="K371" i="11"/>
  <c r="K373" i="11"/>
  <c r="K375" i="11"/>
  <c r="K377" i="11"/>
  <c r="K379" i="11"/>
  <c r="K381" i="11"/>
  <c r="K387" i="11"/>
  <c r="K389" i="11"/>
  <c r="K391" i="11"/>
  <c r="K393" i="11"/>
  <c r="K399" i="11"/>
  <c r="K403" i="11"/>
  <c r="K405" i="11"/>
  <c r="K409" i="11"/>
  <c r="K411" i="11"/>
  <c r="K415" i="11"/>
  <c r="K417" i="11"/>
  <c r="K419" i="11"/>
  <c r="K421" i="11"/>
  <c r="K423" i="11"/>
  <c r="K425" i="11"/>
  <c r="K427" i="11"/>
  <c r="K448" i="11"/>
  <c r="K450" i="11"/>
  <c r="K452" i="11"/>
  <c r="K454" i="11"/>
  <c r="K456" i="11"/>
  <c r="K458" i="11"/>
  <c r="K460" i="11"/>
  <c r="K479" i="11"/>
  <c r="K481" i="11"/>
  <c r="K483" i="11"/>
  <c r="K485" i="11"/>
  <c r="K489" i="11"/>
  <c r="K491" i="11"/>
  <c r="K493" i="11"/>
  <c r="K516" i="11"/>
  <c r="K518" i="11"/>
  <c r="K524" i="11"/>
  <c r="K526" i="11"/>
  <c r="K530" i="11"/>
  <c r="K532" i="11"/>
  <c r="K545" i="11"/>
  <c r="K547" i="11"/>
  <c r="K549" i="11"/>
  <c r="K584" i="11"/>
  <c r="K617" i="11"/>
  <c r="K621" i="11"/>
  <c r="K623" i="11"/>
  <c r="K625" i="11"/>
  <c r="K652" i="11"/>
  <c r="K251" i="11"/>
  <c r="K253" i="11"/>
  <c r="K255" i="11"/>
  <c r="K259" i="11"/>
  <c r="K261" i="11"/>
  <c r="K263" i="11"/>
  <c r="K265" i="11"/>
  <c r="K267" i="11"/>
  <c r="K269" i="11"/>
  <c r="K273" i="11"/>
  <c r="K275" i="11"/>
  <c r="K277" i="11"/>
  <c r="K279" i="11"/>
  <c r="K281" i="11"/>
  <c r="K283" i="11"/>
  <c r="K289" i="11"/>
  <c r="K291" i="11"/>
  <c r="K293" i="11"/>
  <c r="K310" i="11"/>
  <c r="K312" i="11"/>
  <c r="K314" i="11"/>
  <c r="K316" i="11"/>
  <c r="K333" i="11"/>
  <c r="K335" i="11"/>
  <c r="K337" i="11"/>
  <c r="K339" i="11"/>
  <c r="K341" i="11"/>
  <c r="K358" i="11"/>
  <c r="K360" i="11"/>
  <c r="K362" i="11"/>
  <c r="K364" i="11"/>
  <c r="K366" i="11"/>
  <c r="K368" i="11"/>
  <c r="K374" i="11"/>
  <c r="K376" i="11"/>
  <c r="K378" i="11"/>
  <c r="K380" i="11"/>
  <c r="K384" i="11"/>
  <c r="K386" i="11"/>
  <c r="K388" i="11"/>
  <c r="K390" i="11"/>
  <c r="K392" i="11"/>
  <c r="K394" i="11"/>
  <c r="K398" i="11"/>
  <c r="K400" i="11"/>
  <c r="K404" i="11"/>
  <c r="K406" i="11"/>
  <c r="K410" i="11"/>
  <c r="K412" i="11"/>
  <c r="K416" i="11"/>
  <c r="K418" i="11"/>
  <c r="K420" i="11"/>
  <c r="K422" i="11"/>
  <c r="K424" i="11"/>
  <c r="K426" i="11"/>
  <c r="K428" i="11"/>
  <c r="K447" i="11"/>
  <c r="K449" i="11"/>
  <c r="K451" i="11"/>
  <c r="K453" i="11"/>
  <c r="K455" i="11"/>
  <c r="K457" i="11"/>
  <c r="K459" i="11"/>
  <c r="K480" i="11"/>
  <c r="K482" i="11"/>
  <c r="K484" i="11"/>
  <c r="K488" i="11"/>
  <c r="K490" i="11"/>
  <c r="K492" i="11"/>
  <c r="K494" i="11"/>
  <c r="K517" i="11"/>
  <c r="K519" i="11"/>
  <c r="K523" i="11"/>
  <c r="K525" i="11"/>
  <c r="K529" i="11"/>
  <c r="K531" i="11"/>
  <c r="K533" i="11"/>
  <c r="K546" i="11"/>
  <c r="K548" i="11"/>
  <c r="K583" i="11"/>
  <c r="K616" i="11"/>
  <c r="K618" i="11"/>
  <c r="K624" i="11"/>
  <c r="F909" i="11"/>
  <c r="G19" i="13"/>
  <c r="J19" i="13" s="1"/>
  <c r="E34" i="9"/>
  <c r="J555" i="11"/>
  <c r="F665" i="4"/>
  <c r="K649" i="4"/>
  <c r="K521" i="4"/>
  <c r="K664" i="4"/>
  <c r="H654" i="4"/>
  <c r="K632" i="4"/>
  <c r="H587" i="4"/>
  <c r="K659" i="4"/>
  <c r="K587" i="4"/>
  <c r="K434" i="4"/>
  <c r="K479" i="4"/>
  <c r="K596" i="4"/>
  <c r="K654" i="4"/>
  <c r="K446" i="4"/>
  <c r="K488" i="4"/>
  <c r="K639" i="4"/>
  <c r="K560" i="4"/>
  <c r="K605" i="4"/>
  <c r="K458" i="4"/>
  <c r="K497" i="4"/>
  <c r="K569" i="4"/>
  <c r="K614" i="4"/>
  <c r="H614" i="4"/>
  <c r="K534" i="4"/>
  <c r="K506" i="4"/>
  <c r="K547" i="4"/>
  <c r="K578" i="4"/>
  <c r="K623" i="4"/>
  <c r="E944" i="5"/>
  <c r="F43" i="8"/>
  <c r="G16" i="20"/>
  <c r="G17" i="20" s="1"/>
  <c r="E26" i="17" s="1"/>
  <c r="J16" i="20"/>
  <c r="J17" i="20" s="1"/>
  <c r="G19" i="19"/>
  <c r="G20" i="19" s="1"/>
  <c r="J19" i="19"/>
  <c r="J20" i="19" s="1"/>
  <c r="G33" i="17" s="1"/>
  <c r="H87" i="2"/>
  <c r="K87" i="2" s="1"/>
  <c r="G94" i="2"/>
  <c r="H94" i="2" s="1"/>
  <c r="I23" i="14"/>
  <c r="I54" i="8"/>
  <c r="I16" i="8"/>
  <c r="G22" i="7"/>
  <c r="G23" i="7" s="1"/>
  <c r="E12" i="17" s="1"/>
  <c r="I22" i="7"/>
  <c r="I23" i="7" s="1"/>
  <c r="F12" i="17" s="1"/>
  <c r="F22" i="7"/>
  <c r="F23" i="7" s="1"/>
  <c r="D12" i="17" s="1"/>
  <c r="F129" i="3"/>
  <c r="F21" i="9"/>
  <c r="J21" i="9" s="1"/>
  <c r="G13" i="9"/>
  <c r="J13" i="9" s="1"/>
  <c r="F33" i="9"/>
  <c r="I21" i="9"/>
  <c r="I33" i="9"/>
  <c r="I144" i="16"/>
  <c r="F130" i="16"/>
  <c r="G130" i="16" s="1"/>
  <c r="F144" i="16"/>
  <c r="G144" i="16" s="1"/>
  <c r="I130" i="16"/>
  <c r="F151" i="16"/>
  <c r="G151" i="16" s="1"/>
  <c r="J125" i="16"/>
  <c r="I151" i="16"/>
  <c r="J146" i="16"/>
  <c r="I81" i="16"/>
  <c r="F137" i="16"/>
  <c r="G137" i="16" s="1"/>
  <c r="I137" i="16"/>
  <c r="I89" i="16"/>
  <c r="J132" i="16"/>
  <c r="F89" i="16"/>
  <c r="G89" i="16" s="1"/>
  <c r="F81" i="16"/>
  <c r="G81" i="16" s="1"/>
  <c r="I97" i="16"/>
  <c r="G83" i="16"/>
  <c r="J83" i="16" s="1"/>
  <c r="F97" i="16"/>
  <c r="G97" i="16" s="1"/>
  <c r="G91" i="16"/>
  <c r="J91" i="16" s="1"/>
  <c r="G75" i="16"/>
  <c r="J75" i="16" s="1"/>
  <c r="G23" i="14"/>
  <c r="G13" i="12"/>
  <c r="J13" i="12" s="1"/>
  <c r="J14" i="12" s="1"/>
  <c r="J54" i="11"/>
  <c r="G109" i="2"/>
  <c r="H109" i="2" s="1"/>
  <c r="I64" i="8"/>
  <c r="G16" i="10"/>
  <c r="J16" i="10" s="1"/>
  <c r="G139" i="4"/>
  <c r="H139" i="4" s="1"/>
  <c r="G67" i="16"/>
  <c r="J67" i="16" s="1"/>
  <c r="F73" i="16"/>
  <c r="G73" i="16" s="1"/>
  <c r="I19" i="16"/>
  <c r="I27" i="16"/>
  <c r="F35" i="16"/>
  <c r="G35" i="16" s="1"/>
  <c r="G30" i="16"/>
  <c r="J30" i="16" s="1"/>
  <c r="I154" i="16"/>
  <c r="G13" i="16"/>
  <c r="J13" i="16" s="1"/>
  <c r="F19" i="16"/>
  <c r="F27" i="16"/>
  <c r="G27" i="16" s="1"/>
  <c r="G21" i="16"/>
  <c r="J21" i="16" s="1"/>
  <c r="I35" i="16"/>
  <c r="I50" i="16"/>
  <c r="F154" i="16"/>
  <c r="J153" i="16"/>
  <c r="G53" i="16"/>
  <c r="J53" i="16" s="1"/>
  <c r="F58" i="16"/>
  <c r="G58" i="16" s="1"/>
  <c r="I73" i="16"/>
  <c r="I65" i="16"/>
  <c r="I58" i="16"/>
  <c r="F123" i="16"/>
  <c r="G123" i="16" s="1"/>
  <c r="F50" i="16"/>
  <c r="F65" i="16"/>
  <c r="G65" i="16" s="1"/>
  <c r="J65" i="16" s="1"/>
  <c r="I123" i="16"/>
  <c r="J223" i="15"/>
  <c r="J359" i="15"/>
  <c r="J188" i="15"/>
  <c r="J328" i="15"/>
  <c r="G242" i="15"/>
  <c r="J280" i="15"/>
  <c r="J119" i="15"/>
  <c r="J242" i="15"/>
  <c r="J889" i="15"/>
  <c r="J493" i="15"/>
  <c r="G66" i="15"/>
  <c r="G280" i="15"/>
  <c r="J312" i="15"/>
  <c r="G299" i="15"/>
  <c r="J344" i="15"/>
  <c r="J390" i="15"/>
  <c r="J84" i="15"/>
  <c r="G889" i="15"/>
  <c r="H888" i="15"/>
  <c r="K888" i="15" s="1"/>
  <c r="G543" i="15"/>
  <c r="H543" i="15" s="1"/>
  <c r="G527" i="15"/>
  <c r="H527" i="15" s="1"/>
  <c r="G30" i="15"/>
  <c r="H15" i="15"/>
  <c r="K15" i="15" s="1"/>
  <c r="G84" i="15"/>
  <c r="K68" i="15"/>
  <c r="G102" i="15"/>
  <c r="H223" i="15"/>
  <c r="J299" i="15"/>
  <c r="H119" i="15"/>
  <c r="H136" i="15"/>
  <c r="G223" i="15"/>
  <c r="G457" i="15"/>
  <c r="K441" i="15"/>
  <c r="H511" i="15"/>
  <c r="J48" i="15"/>
  <c r="H51" i="15"/>
  <c r="K51" i="15" s="1"/>
  <c r="H102" i="15"/>
  <c r="G119" i="15"/>
  <c r="J153" i="15"/>
  <c r="H192" i="15"/>
  <c r="K192" i="15" s="1"/>
  <c r="G206" i="15"/>
  <c r="G312" i="15"/>
  <c r="H303" i="15"/>
  <c r="K303" i="15" s="1"/>
  <c r="G328" i="15"/>
  <c r="J30" i="15"/>
  <c r="J136" i="15"/>
  <c r="G171" i="15"/>
  <c r="K155" i="15"/>
  <c r="H344" i="15"/>
  <c r="H407" i="15"/>
  <c r="G188" i="15"/>
  <c r="J261" i="15"/>
  <c r="H328" i="15"/>
  <c r="G359" i="15"/>
  <c r="H359" i="15" s="1"/>
  <c r="K346" i="15"/>
  <c r="J374" i="15"/>
  <c r="G390" i="15"/>
  <c r="K376" i="15"/>
  <c r="K425" i="15"/>
  <c r="G439" i="15"/>
  <c r="J457" i="15"/>
  <c r="J511" i="15"/>
  <c r="G48" i="15"/>
  <c r="K32" i="15"/>
  <c r="J102" i="15"/>
  <c r="G153" i="15"/>
  <c r="H188" i="15"/>
  <c r="J206" i="15"/>
  <c r="H283" i="15"/>
  <c r="K283" i="15" s="1"/>
  <c r="G344" i="15"/>
  <c r="G374" i="15"/>
  <c r="H374" i="15" s="1"/>
  <c r="K409" i="15"/>
  <c r="G423" i="15"/>
  <c r="G511" i="15"/>
  <c r="J66" i="15"/>
  <c r="G136" i="15"/>
  <c r="H153" i="15"/>
  <c r="J171" i="15"/>
  <c r="G261" i="15"/>
  <c r="H244" i="15"/>
  <c r="K244" i="15" s="1"/>
  <c r="K263" i="15"/>
  <c r="G407" i="15"/>
  <c r="H475" i="15"/>
  <c r="G475" i="15"/>
  <c r="J407" i="15"/>
  <c r="J423" i="15"/>
  <c r="J439" i="15"/>
  <c r="J475" i="15"/>
  <c r="J527" i="15"/>
  <c r="G493" i="15"/>
  <c r="K477" i="15"/>
  <c r="H515" i="15"/>
  <c r="K515" i="15" s="1"/>
  <c r="J543" i="15"/>
  <c r="F23" i="14"/>
  <c r="I15" i="14"/>
  <c r="F19" i="14"/>
  <c r="I27" i="14"/>
  <c r="I14" i="12"/>
  <c r="I114" i="12"/>
  <c r="F53" i="12"/>
  <c r="G53" i="12" s="1"/>
  <c r="G32" i="12"/>
  <c r="J32" i="12" s="1"/>
  <c r="F97" i="12"/>
  <c r="G97" i="12" s="1"/>
  <c r="G93" i="12"/>
  <c r="J93" i="12" s="1"/>
  <c r="I91" i="12"/>
  <c r="G99" i="12"/>
  <c r="J99" i="12" s="1"/>
  <c r="F103" i="12"/>
  <c r="G103" i="12" s="1"/>
  <c r="I97" i="12"/>
  <c r="F109" i="12"/>
  <c r="G109" i="12" s="1"/>
  <c r="F14" i="13"/>
  <c r="J585" i="11"/>
  <c r="J382" i="11"/>
  <c r="H648" i="11"/>
  <c r="J39" i="11"/>
  <c r="J632" i="11"/>
  <c r="G54" i="11"/>
  <c r="H54" i="11" s="1"/>
  <c r="G69" i="11"/>
  <c r="H69" i="11" s="1"/>
  <c r="J145" i="11"/>
  <c r="H41" i="11"/>
  <c r="K41" i="11" s="1"/>
  <c r="G121" i="11"/>
  <c r="H121" i="11" s="1"/>
  <c r="J565" i="11"/>
  <c r="G565" i="11"/>
  <c r="G613" i="11"/>
  <c r="H613" i="11" s="1"/>
  <c r="H609" i="11"/>
  <c r="K609" i="11" s="1"/>
  <c r="J648" i="11"/>
  <c r="J198" i="11"/>
  <c r="G317" i="11"/>
  <c r="H317" i="11" s="1"/>
  <c r="J401" i="11"/>
  <c r="J560" i="11"/>
  <c r="H565" i="11"/>
  <c r="G601" i="11"/>
  <c r="H601" i="11" s="1"/>
  <c r="H597" i="11"/>
  <c r="K597" i="11" s="1"/>
  <c r="J183" i="11"/>
  <c r="H308" i="11"/>
  <c r="K308" i="11" s="1"/>
  <c r="J407" i="11"/>
  <c r="G407" i="11"/>
  <c r="H407" i="11" s="1"/>
  <c r="J542" i="11"/>
  <c r="H557" i="11"/>
  <c r="K557" i="11" s="1"/>
  <c r="G560" i="11"/>
  <c r="G619" i="11"/>
  <c r="H619" i="11" s="1"/>
  <c r="H615" i="11"/>
  <c r="K615" i="11" s="1"/>
  <c r="G585" i="11"/>
  <c r="J613" i="11"/>
  <c r="J619" i="11"/>
  <c r="G643" i="11"/>
  <c r="H582" i="11"/>
  <c r="J601" i="11"/>
  <c r="H643" i="11"/>
  <c r="G648" i="11"/>
  <c r="G85" i="2"/>
  <c r="H85" i="2" s="1"/>
  <c r="J35" i="2"/>
  <c r="G57" i="2"/>
  <c r="H57" i="2" s="1"/>
  <c r="J71" i="2"/>
  <c r="H52" i="2"/>
  <c r="K52" i="2" s="1"/>
  <c r="G18" i="2"/>
  <c r="G44" i="2"/>
  <c r="H44" i="2" s="1"/>
  <c r="J94" i="2"/>
  <c r="J106" i="2"/>
  <c r="J122" i="2"/>
  <c r="F99" i="3"/>
  <c r="G99" i="3" s="1"/>
  <c r="I134" i="3"/>
  <c r="G126" i="3"/>
  <c r="J126" i="3" s="1"/>
  <c r="I139" i="3"/>
  <c r="F124" i="3"/>
  <c r="F79" i="3"/>
  <c r="G79" i="3" s="1"/>
  <c r="I108" i="3"/>
  <c r="J79" i="4"/>
  <c r="G318" i="4"/>
  <c r="H318" i="4" s="1"/>
  <c r="J386" i="4"/>
  <c r="J286" i="4"/>
  <c r="G330" i="4"/>
  <c r="H330" i="4" s="1"/>
  <c r="J318" i="4"/>
  <c r="H131" i="4"/>
  <c r="K131" i="4" s="1"/>
  <c r="G142" i="4"/>
  <c r="H142" i="4" s="1"/>
  <c r="J244" i="4"/>
  <c r="J254" i="4"/>
  <c r="J306" i="4"/>
  <c r="H308" i="4"/>
  <c r="K308" i="4" s="1"/>
  <c r="H321" i="4"/>
  <c r="K321" i="4" s="1"/>
  <c r="J352" i="4"/>
  <c r="J363" i="4"/>
  <c r="G386" i="4"/>
  <c r="H386" i="4" s="1"/>
  <c r="J201" i="4"/>
  <c r="G419" i="4"/>
  <c r="H419" i="4" s="1"/>
  <c r="G341" i="4"/>
  <c r="H341" i="4" s="1"/>
  <c r="J25" i="4"/>
  <c r="G116" i="4"/>
  <c r="H116" i="4" s="1"/>
  <c r="G201" i="4"/>
  <c r="H201" i="4" s="1"/>
  <c r="G244" i="4"/>
  <c r="H244" i="4" s="1"/>
  <c r="G254" i="4"/>
  <c r="H254" i="4" s="1"/>
  <c r="G274" i="4"/>
  <c r="H274" i="4" s="1"/>
  <c r="G296" i="4"/>
  <c r="H296" i="4" s="1"/>
  <c r="G374" i="4"/>
  <c r="H374" i="4" s="1"/>
  <c r="H410" i="4"/>
  <c r="K410" i="4" s="1"/>
  <c r="I691" i="5"/>
  <c r="I861" i="5"/>
  <c r="I75" i="5"/>
  <c r="I91" i="5"/>
  <c r="I107" i="5"/>
  <c r="F511" i="5"/>
  <c r="G511" i="5" s="1"/>
  <c r="I27" i="5"/>
  <c r="F107" i="5"/>
  <c r="G107" i="5" s="1"/>
  <c r="I701" i="5"/>
  <c r="F711" i="5"/>
  <c r="G711" i="5" s="1"/>
  <c r="I741" i="5"/>
  <c r="G705" i="5"/>
  <c r="J705" i="5" s="1"/>
  <c r="F821" i="5"/>
  <c r="G821" i="5" s="1"/>
  <c r="F75" i="5"/>
  <c r="G75" i="5" s="1"/>
  <c r="F91" i="5"/>
  <c r="G91" i="5" s="1"/>
  <c r="I138" i="5"/>
  <c r="F453" i="5"/>
  <c r="G453" i="5" s="1"/>
  <c r="I731" i="5"/>
  <c r="I811" i="5"/>
  <c r="F841" i="5"/>
  <c r="G841" i="5" s="1"/>
  <c r="I851" i="5"/>
  <c r="F641" i="5"/>
  <c r="G641" i="5" s="1"/>
  <c r="I841" i="5"/>
  <c r="I43" i="5"/>
  <c r="I59" i="5"/>
  <c r="F123" i="5"/>
  <c r="G123" i="5" s="1"/>
  <c r="G633" i="5"/>
  <c r="J633" i="5" s="1"/>
  <c r="F731" i="5"/>
  <c r="G731" i="5" s="1"/>
  <c r="I771" i="5"/>
  <c r="G813" i="5"/>
  <c r="J813" i="5" s="1"/>
  <c r="I888" i="5"/>
  <c r="F27" i="5"/>
  <c r="F43" i="5"/>
  <c r="I561" i="5"/>
  <c r="G723" i="5"/>
  <c r="J723" i="5" s="1"/>
  <c r="F791" i="5"/>
  <c r="G791" i="5" s="1"/>
  <c r="I928" i="5"/>
  <c r="I915" i="5"/>
  <c r="G64" i="8"/>
  <c r="G40" i="8"/>
  <c r="J40" i="8" s="1"/>
  <c r="I60" i="8"/>
  <c r="F16" i="8"/>
  <c r="F21" i="8"/>
  <c r="I31" i="8"/>
  <c r="F38" i="8"/>
  <c r="I49" i="8"/>
  <c r="F54" i="8"/>
  <c r="F64" i="8"/>
  <c r="F49" i="8"/>
  <c r="G13" i="8"/>
  <c r="G18" i="8"/>
  <c r="G34" i="8"/>
  <c r="I19" i="14"/>
  <c r="F15" i="14"/>
  <c r="G19" i="14"/>
  <c r="G15" i="14"/>
  <c r="F27" i="14"/>
  <c r="G25" i="14"/>
  <c r="J25" i="14" s="1"/>
  <c r="I20" i="13"/>
  <c r="I21" i="13" s="1"/>
  <c r="F21" i="17" s="1"/>
  <c r="F17" i="13"/>
  <c r="G16" i="13"/>
  <c r="J16" i="13" s="1"/>
  <c r="J14" i="13"/>
  <c r="G14" i="13"/>
  <c r="G89" i="12"/>
  <c r="J89" i="12" s="1"/>
  <c r="F91" i="12"/>
  <c r="G91" i="12" s="1"/>
  <c r="G55" i="12"/>
  <c r="J55" i="12" s="1"/>
  <c r="F69" i="12"/>
  <c r="G69" i="12" s="1"/>
  <c r="G71" i="12"/>
  <c r="J71" i="12" s="1"/>
  <c r="F85" i="12"/>
  <c r="G85" i="12" s="1"/>
  <c r="I103" i="12"/>
  <c r="I109" i="12"/>
  <c r="G114" i="12"/>
  <c r="J114" i="12" s="1"/>
  <c r="G14" i="12"/>
  <c r="I53" i="12"/>
  <c r="I69" i="12"/>
  <c r="I85" i="12"/>
  <c r="F114" i="12"/>
  <c r="G39" i="11"/>
  <c r="H39" i="11" s="1"/>
  <c r="J97" i="11"/>
  <c r="J109" i="11"/>
  <c r="G109" i="11"/>
  <c r="H109" i="11" s="1"/>
  <c r="J157" i="11"/>
  <c r="G198" i="11"/>
  <c r="H198" i="11" s="1"/>
  <c r="H186" i="11"/>
  <c r="K186" i="11" s="1"/>
  <c r="G25" i="11"/>
  <c r="G83" i="11"/>
  <c r="H83" i="11" s="1"/>
  <c r="J83" i="11"/>
  <c r="J69" i="11"/>
  <c r="G97" i="11"/>
  <c r="H97" i="11" s="1"/>
  <c r="G145" i="11"/>
  <c r="H145" i="11" s="1"/>
  <c r="J228" i="11"/>
  <c r="J256" i="11"/>
  <c r="J284" i="11"/>
  <c r="G133" i="11"/>
  <c r="H133" i="11" s="1"/>
  <c r="G213" i="11"/>
  <c r="H213" i="11" s="1"/>
  <c r="J242" i="11"/>
  <c r="H250" i="11"/>
  <c r="K250" i="11" s="1"/>
  <c r="G256" i="11"/>
  <c r="H256" i="11" s="1"/>
  <c r="G369" i="11"/>
  <c r="H369" i="11" s="1"/>
  <c r="J25" i="11"/>
  <c r="H111" i="11"/>
  <c r="K111" i="11" s="1"/>
  <c r="J133" i="11"/>
  <c r="G168" i="11"/>
  <c r="H168" i="11" s="1"/>
  <c r="H159" i="11"/>
  <c r="K159" i="11" s="1"/>
  <c r="J213" i="11"/>
  <c r="J121" i="11"/>
  <c r="G157" i="11"/>
  <c r="H157" i="11" s="1"/>
  <c r="J168" i="11"/>
  <c r="G183" i="11"/>
  <c r="H183" i="11" s="1"/>
  <c r="H170" i="11"/>
  <c r="K170" i="11" s="1"/>
  <c r="G228" i="11"/>
  <c r="H228" i="11" s="1"/>
  <c r="K228" i="11" s="1"/>
  <c r="G242" i="11"/>
  <c r="H242" i="11" s="1"/>
  <c r="K242" i="11" s="1"/>
  <c r="H230" i="11"/>
  <c r="K230" i="11" s="1"/>
  <c r="J295" i="11"/>
  <c r="J330" i="11"/>
  <c r="J356" i="11"/>
  <c r="G270" i="11"/>
  <c r="H270" i="11" s="1"/>
  <c r="G306" i="11"/>
  <c r="H306" i="11" s="1"/>
  <c r="J317" i="11"/>
  <c r="G343" i="11"/>
  <c r="H343" i="11" s="1"/>
  <c r="J369" i="11"/>
  <c r="H385" i="11"/>
  <c r="K385" i="11" s="1"/>
  <c r="G395" i="11"/>
  <c r="H395" i="11" s="1"/>
  <c r="J413" i="11"/>
  <c r="J429" i="11"/>
  <c r="H215" i="11"/>
  <c r="K215" i="11" s="1"/>
  <c r="H258" i="11"/>
  <c r="K258" i="11" s="1"/>
  <c r="G295" i="11"/>
  <c r="H295" i="11" s="1"/>
  <c r="H287" i="11"/>
  <c r="K287" i="11" s="1"/>
  <c r="J306" i="11"/>
  <c r="G330" i="11"/>
  <c r="H330" i="11" s="1"/>
  <c r="K330" i="11" s="1"/>
  <c r="G356" i="11"/>
  <c r="H356" i="11" s="1"/>
  <c r="K356" i="11" s="1"/>
  <c r="J270" i="11"/>
  <c r="G284" i="11"/>
  <c r="H284" i="11" s="1"/>
  <c r="J343" i="11"/>
  <c r="H372" i="11"/>
  <c r="K372" i="11" s="1"/>
  <c r="G382" i="11"/>
  <c r="H382" i="11" s="1"/>
  <c r="J395" i="11"/>
  <c r="J461" i="11"/>
  <c r="J445" i="11"/>
  <c r="J477" i="11"/>
  <c r="H544" i="11"/>
  <c r="K544" i="11" s="1"/>
  <c r="G550" i="11"/>
  <c r="H550" i="11" s="1"/>
  <c r="J550" i="11"/>
  <c r="H552" i="11"/>
  <c r="K552" i="11" s="1"/>
  <c r="G555" i="11"/>
  <c r="G413" i="11"/>
  <c r="H413" i="11" s="1"/>
  <c r="G429" i="11"/>
  <c r="H429" i="11" s="1"/>
  <c r="G461" i="11"/>
  <c r="H461" i="11" s="1"/>
  <c r="J520" i="11"/>
  <c r="J486" i="11"/>
  <c r="G495" i="11"/>
  <c r="H495" i="11" s="1"/>
  <c r="J504" i="11"/>
  <c r="H506" i="11"/>
  <c r="K506" i="11" s="1"/>
  <c r="G513" i="11"/>
  <c r="H513" i="11" s="1"/>
  <c r="G527" i="11"/>
  <c r="H527" i="11" s="1"/>
  <c r="H522" i="11"/>
  <c r="K522" i="11" s="1"/>
  <c r="G534" i="11"/>
  <c r="H534" i="11" s="1"/>
  <c r="H567" i="11"/>
  <c r="K567" i="11" s="1"/>
  <c r="G570" i="11"/>
  <c r="J570" i="11"/>
  <c r="G401" i="11"/>
  <c r="H401" i="11" s="1"/>
  <c r="H397" i="11"/>
  <c r="K397" i="11" s="1"/>
  <c r="G445" i="11"/>
  <c r="H445" i="11" s="1"/>
  <c r="K445" i="11" s="1"/>
  <c r="G477" i="11"/>
  <c r="H477" i="11" s="1"/>
  <c r="K477" i="11" s="1"/>
  <c r="G542" i="11"/>
  <c r="H542" i="11" s="1"/>
  <c r="G580" i="11"/>
  <c r="H580" i="11" s="1"/>
  <c r="H572" i="11"/>
  <c r="K572" i="11" s="1"/>
  <c r="G626" i="11"/>
  <c r="H626" i="11" s="1"/>
  <c r="H622" i="11"/>
  <c r="K622" i="11" s="1"/>
  <c r="G520" i="11"/>
  <c r="H520" i="11" s="1"/>
  <c r="J580" i="11"/>
  <c r="J595" i="11"/>
  <c r="G486" i="11"/>
  <c r="H486" i="11" s="1"/>
  <c r="G504" i="11"/>
  <c r="H504" i="11" s="1"/>
  <c r="J513" i="11"/>
  <c r="J527" i="11"/>
  <c r="J534" i="11"/>
  <c r="J638" i="11"/>
  <c r="J653" i="11"/>
  <c r="J495" i="11"/>
  <c r="G595" i="11"/>
  <c r="H595" i="11" s="1"/>
  <c r="G607" i="11"/>
  <c r="H607" i="11" s="1"/>
  <c r="H515" i="11"/>
  <c r="K515" i="11" s="1"/>
  <c r="J607" i="11"/>
  <c r="G638" i="11"/>
  <c r="H638" i="11" s="1"/>
  <c r="J626" i="11"/>
  <c r="G632" i="11"/>
  <c r="H632" i="11" s="1"/>
  <c r="J643" i="11"/>
  <c r="G653" i="11"/>
  <c r="H650" i="11"/>
  <c r="K650" i="11" s="1"/>
  <c r="F14" i="10"/>
  <c r="F18" i="10" s="1"/>
  <c r="D19" i="17" s="1"/>
  <c r="G13" i="10"/>
  <c r="J13" i="10" s="1"/>
  <c r="I14" i="10"/>
  <c r="I18" i="10" s="1"/>
  <c r="F19" i="17" s="1"/>
  <c r="G60" i="8"/>
  <c r="F60" i="8"/>
  <c r="I21" i="8"/>
  <c r="F31" i="8"/>
  <c r="I38" i="8"/>
  <c r="G31" i="8"/>
  <c r="G51" i="8"/>
  <c r="J51" i="8" s="1"/>
  <c r="G49" i="8"/>
  <c r="I123" i="5"/>
  <c r="F154" i="5"/>
  <c r="G154" i="5" s="1"/>
  <c r="I202" i="5"/>
  <c r="F218" i="5"/>
  <c r="G218" i="5" s="1"/>
  <c r="F296" i="5"/>
  <c r="G296" i="5" s="1"/>
  <c r="I469" i="5"/>
  <c r="I601" i="5"/>
  <c r="I621" i="5"/>
  <c r="F59" i="5"/>
  <c r="G59" i="5" s="1"/>
  <c r="G13" i="5"/>
  <c r="J13" i="5" s="1"/>
  <c r="G30" i="5"/>
  <c r="J30" i="5" s="1"/>
  <c r="G64" i="5"/>
  <c r="J64" i="5" s="1"/>
  <c r="G80" i="5"/>
  <c r="J80" i="5" s="1"/>
  <c r="G96" i="5"/>
  <c r="J96" i="5" s="1"/>
  <c r="I154" i="5"/>
  <c r="F170" i="5"/>
  <c r="G170" i="5" s="1"/>
  <c r="I218" i="5"/>
  <c r="F234" i="5"/>
  <c r="G234" i="5" s="1"/>
  <c r="F265" i="5"/>
  <c r="G265" i="5" s="1"/>
  <c r="I296" i="5"/>
  <c r="I311" i="5"/>
  <c r="F341" i="5"/>
  <c r="G341" i="5" s="1"/>
  <c r="I373" i="5"/>
  <c r="F373" i="5"/>
  <c r="G373" i="5" s="1"/>
  <c r="I389" i="5"/>
  <c r="F405" i="5"/>
  <c r="G405" i="5" s="1"/>
  <c r="G391" i="5"/>
  <c r="J391" i="5" s="1"/>
  <c r="F421" i="5"/>
  <c r="G421" i="5" s="1"/>
  <c r="G407" i="5"/>
  <c r="J407" i="5" s="1"/>
  <c r="F437" i="5"/>
  <c r="G437" i="5" s="1"/>
  <c r="G423" i="5"/>
  <c r="J423" i="5" s="1"/>
  <c r="I511" i="5"/>
  <c r="F571" i="5"/>
  <c r="G571" i="5" s="1"/>
  <c r="G594" i="5"/>
  <c r="J594" i="5" s="1"/>
  <c r="F601" i="5"/>
  <c r="G601" i="5" s="1"/>
  <c r="G614" i="5"/>
  <c r="J614" i="5" s="1"/>
  <c r="F621" i="5"/>
  <c r="G621" i="5" s="1"/>
  <c r="I943" i="5"/>
  <c r="G109" i="5"/>
  <c r="J109" i="5" s="1"/>
  <c r="F138" i="5"/>
  <c r="G138" i="5" s="1"/>
  <c r="I170" i="5"/>
  <c r="F186" i="5"/>
  <c r="G186" i="5" s="1"/>
  <c r="I234" i="5"/>
  <c r="F250" i="5"/>
  <c r="G250" i="5" s="1"/>
  <c r="G267" i="5"/>
  <c r="J267" i="5" s="1"/>
  <c r="F281" i="5"/>
  <c r="G281" i="5" s="1"/>
  <c r="F326" i="5"/>
  <c r="G326" i="5" s="1"/>
  <c r="G343" i="5"/>
  <c r="J343" i="5" s="1"/>
  <c r="F357" i="5"/>
  <c r="G357" i="5" s="1"/>
  <c r="I453" i="5"/>
  <c r="I551" i="5"/>
  <c r="I611" i="5"/>
  <c r="I631" i="5"/>
  <c r="I681" i="5"/>
  <c r="F851" i="5"/>
  <c r="G851" i="5" s="1"/>
  <c r="G843" i="5"/>
  <c r="J843" i="5" s="1"/>
  <c r="I186" i="5"/>
  <c r="F202" i="5"/>
  <c r="G202" i="5" s="1"/>
  <c r="I250" i="5"/>
  <c r="I265" i="5"/>
  <c r="I281" i="5"/>
  <c r="F311" i="5"/>
  <c r="G311" i="5" s="1"/>
  <c r="I326" i="5"/>
  <c r="I341" i="5"/>
  <c r="I357" i="5"/>
  <c r="F389" i="5"/>
  <c r="G389" i="5" s="1"/>
  <c r="I437" i="5"/>
  <c r="I485" i="5"/>
  <c r="F485" i="5"/>
  <c r="G485" i="5" s="1"/>
  <c r="I501" i="5"/>
  <c r="F501" i="5"/>
  <c r="G501" i="5" s="1"/>
  <c r="F541" i="5"/>
  <c r="G541" i="5" s="1"/>
  <c r="G533" i="5"/>
  <c r="J533" i="5" s="1"/>
  <c r="G604" i="5"/>
  <c r="J604" i="5" s="1"/>
  <c r="F611" i="5"/>
  <c r="G611" i="5" s="1"/>
  <c r="G624" i="5"/>
  <c r="J624" i="5" s="1"/>
  <c r="F631" i="5"/>
  <c r="G631" i="5" s="1"/>
  <c r="G656" i="5"/>
  <c r="J656" i="5" s="1"/>
  <c r="F661" i="5"/>
  <c r="G661" i="5" s="1"/>
  <c r="I405" i="5"/>
  <c r="I421" i="5"/>
  <c r="F469" i="5"/>
  <c r="G469" i="5" s="1"/>
  <c r="I521" i="5"/>
  <c r="F531" i="5"/>
  <c r="G531" i="5" s="1"/>
  <c r="G523" i="5"/>
  <c r="J523" i="5" s="1"/>
  <c r="I541" i="5"/>
  <c r="I571" i="5"/>
  <c r="I581" i="5"/>
  <c r="F591" i="5"/>
  <c r="G591" i="5" s="1"/>
  <c r="F671" i="5"/>
  <c r="G671" i="5" s="1"/>
  <c r="I721" i="5"/>
  <c r="F741" i="5"/>
  <c r="G741" i="5" s="1"/>
  <c r="G733" i="5"/>
  <c r="J733" i="5" s="1"/>
  <c r="F751" i="5"/>
  <c r="G751" i="5" s="1"/>
  <c r="F888" i="5"/>
  <c r="G888" i="5" s="1"/>
  <c r="G879" i="5"/>
  <c r="J879" i="5" s="1"/>
  <c r="I531" i="5"/>
  <c r="F561" i="5"/>
  <c r="G561" i="5" s="1"/>
  <c r="I591" i="5"/>
  <c r="I641" i="5"/>
  <c r="F651" i="5"/>
  <c r="G651" i="5" s="1"/>
  <c r="F691" i="5"/>
  <c r="G691" i="5" s="1"/>
  <c r="I751" i="5"/>
  <c r="I791" i="5"/>
  <c r="G908" i="5"/>
  <c r="J908" i="5" s="1"/>
  <c r="F915" i="5"/>
  <c r="G915" i="5" s="1"/>
  <c r="F521" i="5"/>
  <c r="G521" i="5" s="1"/>
  <c r="F551" i="5"/>
  <c r="G551" i="5" s="1"/>
  <c r="F581" i="5"/>
  <c r="G581" i="5" s="1"/>
  <c r="I651" i="5"/>
  <c r="I661" i="5"/>
  <c r="I671" i="5"/>
  <c r="F681" i="5"/>
  <c r="G681" i="5" s="1"/>
  <c r="F761" i="5"/>
  <c r="G761" i="5" s="1"/>
  <c r="I781" i="5"/>
  <c r="F861" i="5"/>
  <c r="G861" i="5" s="1"/>
  <c r="I877" i="5"/>
  <c r="F811" i="5"/>
  <c r="G811" i="5" s="1"/>
  <c r="I902" i="5"/>
  <c r="F701" i="5"/>
  <c r="G701" i="5" s="1"/>
  <c r="I711" i="5"/>
  <c r="F721" i="5"/>
  <c r="G721" i="5" s="1"/>
  <c r="I761" i="5"/>
  <c r="F771" i="5"/>
  <c r="G771" i="5" s="1"/>
  <c r="F801" i="5"/>
  <c r="G801" i="5" s="1"/>
  <c r="F831" i="5"/>
  <c r="G831" i="5" s="1"/>
  <c r="F902" i="5"/>
  <c r="G902" i="5" s="1"/>
  <c r="F943" i="5"/>
  <c r="G943" i="5" s="1"/>
  <c r="G930" i="5"/>
  <c r="J930" i="5" s="1"/>
  <c r="G743" i="5"/>
  <c r="J743" i="5" s="1"/>
  <c r="F781" i="5"/>
  <c r="G781" i="5" s="1"/>
  <c r="I801" i="5"/>
  <c r="I831" i="5"/>
  <c r="F877" i="5"/>
  <c r="G877" i="5" s="1"/>
  <c r="F928" i="5"/>
  <c r="G928" i="5" s="1"/>
  <c r="I821" i="5"/>
  <c r="G833" i="5"/>
  <c r="J833" i="5" s="1"/>
  <c r="G853" i="5"/>
  <c r="J853" i="5" s="1"/>
  <c r="G53" i="4"/>
  <c r="H53" i="4" s="1"/>
  <c r="G67" i="4"/>
  <c r="H67" i="4" s="1"/>
  <c r="G103" i="4"/>
  <c r="H103" i="4" s="1"/>
  <c r="H93" i="4"/>
  <c r="K93" i="4" s="1"/>
  <c r="G171" i="4"/>
  <c r="H171" i="4" s="1"/>
  <c r="J264" i="4"/>
  <c r="G25" i="4"/>
  <c r="J39" i="4"/>
  <c r="J53" i="4"/>
  <c r="G91" i="4"/>
  <c r="H91" i="4" s="1"/>
  <c r="H81" i="4"/>
  <c r="K81" i="4" s="1"/>
  <c r="J103" i="4"/>
  <c r="J119" i="4"/>
  <c r="J129" i="4"/>
  <c r="J139" i="4"/>
  <c r="G157" i="4"/>
  <c r="H157" i="4" s="1"/>
  <c r="H144" i="4"/>
  <c r="K144" i="4" s="1"/>
  <c r="J212" i="4"/>
  <c r="G212" i="4"/>
  <c r="H212" i="4" s="1"/>
  <c r="J223" i="4"/>
  <c r="G234" i="4"/>
  <c r="H234" i="4" s="1"/>
  <c r="H225" i="4"/>
  <c r="K225" i="4" s="1"/>
  <c r="G39" i="4"/>
  <c r="H39" i="4" s="1"/>
  <c r="G79" i="4"/>
  <c r="H79" i="4" s="1"/>
  <c r="H69" i="4"/>
  <c r="K69" i="4" s="1"/>
  <c r="J91" i="4"/>
  <c r="G106" i="4"/>
  <c r="H106" i="4" s="1"/>
  <c r="J106" i="4"/>
  <c r="J116" i="4"/>
  <c r="G119" i="4"/>
  <c r="H119" i="4" s="1"/>
  <c r="J157" i="4"/>
  <c r="G186" i="4"/>
  <c r="H186" i="4" s="1"/>
  <c r="H173" i="4"/>
  <c r="K173" i="4" s="1"/>
  <c r="J186" i="4"/>
  <c r="G286" i="4"/>
  <c r="H286" i="4" s="1"/>
  <c r="H276" i="4"/>
  <c r="K276" i="4" s="1"/>
  <c r="J330" i="4"/>
  <c r="J67" i="4"/>
  <c r="J171" i="4"/>
  <c r="G129" i="4"/>
  <c r="H129" i="4" s="1"/>
  <c r="J142" i="4"/>
  <c r="G223" i="4"/>
  <c r="H223" i="4" s="1"/>
  <c r="G264" i="4"/>
  <c r="H264" i="4" s="1"/>
  <c r="G306" i="4"/>
  <c r="H306" i="4" s="1"/>
  <c r="J341" i="4"/>
  <c r="H338" i="4"/>
  <c r="K338" i="4" s="1"/>
  <c r="H366" i="4"/>
  <c r="K366" i="4" s="1"/>
  <c r="K378" i="4"/>
  <c r="J408" i="4"/>
  <c r="J419" i="4"/>
  <c r="J234" i="4"/>
  <c r="J274" i="4"/>
  <c r="H288" i="4"/>
  <c r="K288" i="4" s="1"/>
  <c r="G363" i="4"/>
  <c r="H363" i="4" s="1"/>
  <c r="J396" i="4"/>
  <c r="J296" i="4"/>
  <c r="G352" i="4"/>
  <c r="H352" i="4" s="1"/>
  <c r="H343" i="4"/>
  <c r="K343" i="4" s="1"/>
  <c r="J374" i="4"/>
  <c r="G396" i="4"/>
  <c r="H396" i="4" s="1"/>
  <c r="G408" i="4"/>
  <c r="H408" i="4" s="1"/>
  <c r="H388" i="4"/>
  <c r="K388" i="4" s="1"/>
  <c r="I69" i="3"/>
  <c r="F119" i="3"/>
  <c r="G119" i="3" s="1"/>
  <c r="G111" i="3"/>
  <c r="J111" i="3" s="1"/>
  <c r="G131" i="3"/>
  <c r="J131" i="3" s="1"/>
  <c r="F134" i="3"/>
  <c r="I35" i="3"/>
  <c r="F35" i="3"/>
  <c r="G35" i="3" s="1"/>
  <c r="G27" i="3"/>
  <c r="J27" i="3" s="1"/>
  <c r="G124" i="3"/>
  <c r="G139" i="3"/>
  <c r="I47" i="3"/>
  <c r="F47" i="3"/>
  <c r="G47" i="3" s="1"/>
  <c r="G39" i="3"/>
  <c r="J39" i="3" s="1"/>
  <c r="I99" i="3"/>
  <c r="I23" i="3"/>
  <c r="F23" i="3"/>
  <c r="G15" i="3"/>
  <c r="J15" i="3" s="1"/>
  <c r="I59" i="3"/>
  <c r="F59" i="3"/>
  <c r="G59" i="3" s="1"/>
  <c r="G51" i="3"/>
  <c r="J51" i="3" s="1"/>
  <c r="F69" i="3"/>
  <c r="G69" i="3" s="1"/>
  <c r="F108" i="3"/>
  <c r="G108" i="3" s="1"/>
  <c r="I119" i="3"/>
  <c r="I124" i="3"/>
  <c r="I129" i="3"/>
  <c r="F139" i="3"/>
  <c r="I79" i="3"/>
  <c r="G91" i="3"/>
  <c r="J91" i="3" s="1"/>
  <c r="G61" i="3"/>
  <c r="J61" i="3" s="1"/>
  <c r="J57" i="2"/>
  <c r="J18" i="2"/>
  <c r="G35" i="2"/>
  <c r="H35" i="2" s="1"/>
  <c r="H89" i="2"/>
  <c r="K89" i="2" s="1"/>
  <c r="J109" i="2"/>
  <c r="G122" i="2"/>
  <c r="H122" i="2" s="1"/>
  <c r="G71" i="2"/>
  <c r="H71" i="2" s="1"/>
  <c r="H73" i="2"/>
  <c r="K73" i="2" s="1"/>
  <c r="G25" i="2"/>
  <c r="H25" i="2" s="1"/>
  <c r="J44" i="2"/>
  <c r="J85" i="2"/>
  <c r="G106" i="2"/>
  <c r="H106" i="2" s="1"/>
  <c r="H96" i="2"/>
  <c r="K96" i="2" s="1"/>
  <c r="J25" i="2"/>
  <c r="H59" i="2"/>
  <c r="K59" i="2" s="1"/>
  <c r="J928" i="5" l="1"/>
  <c r="K382" i="11"/>
  <c r="K54" i="11"/>
  <c r="K183" i="11"/>
  <c r="G414" i="2"/>
  <c r="J414" i="2"/>
  <c r="F17" i="17" s="1"/>
  <c r="J124" i="3"/>
  <c r="J59" i="5"/>
  <c r="G20" i="13"/>
  <c r="J841" i="5"/>
  <c r="J943" i="5"/>
  <c r="J915" i="5"/>
  <c r="J741" i="5"/>
  <c r="J531" i="5"/>
  <c r="J541" i="5"/>
  <c r="J281" i="5"/>
  <c r="J421" i="5"/>
  <c r="J771" i="5"/>
  <c r="J761" i="5"/>
  <c r="J311" i="5"/>
  <c r="J15" i="14"/>
  <c r="J91" i="12"/>
  <c r="J108" i="3"/>
  <c r="J389" i="5"/>
  <c r="J218" i="5"/>
  <c r="J326" i="5"/>
  <c r="J831" i="5"/>
  <c r="J701" i="5"/>
  <c r="J691" i="5"/>
  <c r="J681" i="5"/>
  <c r="J671" i="5"/>
  <c r="J373" i="5"/>
  <c r="J341" i="5"/>
  <c r="J250" i="5"/>
  <c r="J186" i="5"/>
  <c r="J791" i="5"/>
  <c r="J888" i="5"/>
  <c r="J631" i="5"/>
  <c r="J357" i="5"/>
  <c r="J621" i="5"/>
  <c r="J721" i="5"/>
  <c r="J123" i="5"/>
  <c r="J405" i="5"/>
  <c r="J731" i="5"/>
  <c r="J781" i="5"/>
  <c r="J154" i="5"/>
  <c r="J851" i="5"/>
  <c r="J711" i="5"/>
  <c r="J234" i="5"/>
  <c r="J511" i="5"/>
  <c r="J437" i="5"/>
  <c r="J641" i="5"/>
  <c r="J861" i="5"/>
  <c r="J751" i="5"/>
  <c r="J611" i="5"/>
  <c r="J107" i="5"/>
  <c r="J821" i="5"/>
  <c r="J521" i="5"/>
  <c r="J170" i="5"/>
  <c r="J138" i="5"/>
  <c r="J33" i="9"/>
  <c r="K632" i="11"/>
  <c r="K157" i="11"/>
  <c r="K607" i="11"/>
  <c r="K595" i="11"/>
  <c r="K401" i="11"/>
  <c r="K565" i="11"/>
  <c r="K122" i="2"/>
  <c r="J23" i="3"/>
  <c r="J75" i="5"/>
  <c r="K889" i="15"/>
  <c r="K527" i="15"/>
  <c r="J47" i="3"/>
  <c r="J119" i="3"/>
  <c r="J59" i="3"/>
  <c r="J69" i="3"/>
  <c r="K106" i="2"/>
  <c r="K109" i="2"/>
  <c r="K264" i="4"/>
  <c r="K286" i="4"/>
  <c r="K103" i="4"/>
  <c r="K396" i="4"/>
  <c r="K25" i="4"/>
  <c r="K341" i="4"/>
  <c r="K223" i="4"/>
  <c r="K129" i="4"/>
  <c r="K119" i="4"/>
  <c r="K67" i="4"/>
  <c r="K39" i="4"/>
  <c r="G38" i="8"/>
  <c r="J34" i="8"/>
  <c r="J38" i="8" s="1"/>
  <c r="G21" i="8"/>
  <c r="J18" i="8"/>
  <c r="J21" i="8" s="1"/>
  <c r="G43" i="8"/>
  <c r="G16" i="8"/>
  <c r="J13" i="8"/>
  <c r="I179" i="16"/>
  <c r="F24" i="17" s="1"/>
  <c r="G50" i="16"/>
  <c r="J50" i="16" s="1"/>
  <c r="F179" i="16"/>
  <c r="D24" i="17" s="1"/>
  <c r="J27" i="16"/>
  <c r="J123" i="16"/>
  <c r="J58" i="16"/>
  <c r="J35" i="16"/>
  <c r="J81" i="16"/>
  <c r="J97" i="16"/>
  <c r="J89" i="16"/>
  <c r="J137" i="16"/>
  <c r="J151" i="16"/>
  <c r="J144" i="16"/>
  <c r="J130" i="16"/>
  <c r="J73" i="16"/>
  <c r="J79" i="3"/>
  <c r="J99" i="3"/>
  <c r="J35" i="3"/>
  <c r="K44" i="2"/>
  <c r="K25" i="2"/>
  <c r="K71" i="2"/>
  <c r="K35" i="2"/>
  <c r="K85" i="2"/>
  <c r="K94" i="2"/>
  <c r="K57" i="2"/>
  <c r="K69" i="11"/>
  <c r="K648" i="11"/>
  <c r="K580" i="11"/>
  <c r="K550" i="11"/>
  <c r="K168" i="11"/>
  <c r="K638" i="11"/>
  <c r="K486" i="11"/>
  <c r="K256" i="11"/>
  <c r="K145" i="11"/>
  <c r="K83" i="11"/>
  <c r="K39" i="11"/>
  <c r="K643" i="11"/>
  <c r="K619" i="11"/>
  <c r="K407" i="11"/>
  <c r="K413" i="11"/>
  <c r="K198" i="11"/>
  <c r="K626" i="11"/>
  <c r="K461" i="11"/>
  <c r="K97" i="11"/>
  <c r="K109" i="11"/>
  <c r="K601" i="11"/>
  <c r="K613" i="11"/>
  <c r="J109" i="12"/>
  <c r="J69" i="12"/>
  <c r="J85" i="12"/>
  <c r="J103" i="12"/>
  <c r="J97" i="12"/>
  <c r="K330" i="4"/>
  <c r="K244" i="4"/>
  <c r="K201" i="4"/>
  <c r="K116" i="4"/>
  <c r="K306" i="4"/>
  <c r="K186" i="4"/>
  <c r="K157" i="4"/>
  <c r="K386" i="4"/>
  <c r="K254" i="4"/>
  <c r="J661" i="5"/>
  <c r="J651" i="5"/>
  <c r="J485" i="5"/>
  <c r="J469" i="5"/>
  <c r="J91" i="5"/>
  <c r="J877" i="5"/>
  <c r="J811" i="5"/>
  <c r="J801" i="5"/>
  <c r="J501" i="5"/>
  <c r="J265" i="5"/>
  <c r="J902" i="5"/>
  <c r="J601" i="5"/>
  <c r="J591" i="5"/>
  <c r="J581" i="5"/>
  <c r="J571" i="5"/>
  <c r="J561" i="5"/>
  <c r="J551" i="5"/>
  <c r="J296" i="5"/>
  <c r="J202" i="5"/>
  <c r="J453" i="5"/>
  <c r="K543" i="15"/>
  <c r="H242" i="15"/>
  <c r="K225" i="15"/>
  <c r="K242" i="15" s="1"/>
  <c r="J1355" i="15"/>
  <c r="F13" i="17" s="1"/>
  <c r="G1355" i="15"/>
  <c r="D13" i="17" s="1"/>
  <c r="G12" i="17"/>
  <c r="G19" i="23" s="1"/>
  <c r="K352" i="4"/>
  <c r="K91" i="4"/>
  <c r="K419" i="4"/>
  <c r="K142" i="4"/>
  <c r="K408" i="4"/>
  <c r="K106" i="4"/>
  <c r="K274" i="4"/>
  <c r="K374" i="4"/>
  <c r="K296" i="4"/>
  <c r="K234" i="4"/>
  <c r="K318" i="4"/>
  <c r="K171" i="4"/>
  <c r="K212" i="4"/>
  <c r="K79" i="4"/>
  <c r="K139" i="4"/>
  <c r="K363" i="4"/>
  <c r="J139" i="3"/>
  <c r="K270" i="11"/>
  <c r="K527" i="11"/>
  <c r="K495" i="11"/>
  <c r="K429" i="11"/>
  <c r="K295" i="11"/>
  <c r="K343" i="11"/>
  <c r="K121" i="11"/>
  <c r="K504" i="11"/>
  <c r="K520" i="11"/>
  <c r="K513" i="11"/>
  <c r="K395" i="11"/>
  <c r="K369" i="11"/>
  <c r="K213" i="11"/>
  <c r="K317" i="11"/>
  <c r="K542" i="11"/>
  <c r="K534" i="11"/>
  <c r="K284" i="11"/>
  <c r="K306" i="11"/>
  <c r="K133" i="11"/>
  <c r="H585" i="11"/>
  <c r="K585" i="11" s="1"/>
  <c r="K582" i="11"/>
  <c r="G909" i="11"/>
  <c r="D18" i="17" s="1"/>
  <c r="J909" i="11"/>
  <c r="F18" i="17" s="1"/>
  <c r="J53" i="12"/>
  <c r="J23" i="14"/>
  <c r="G26" i="17"/>
  <c r="G33" i="23" s="1"/>
  <c r="D17" i="17"/>
  <c r="J665" i="4"/>
  <c r="G665" i="4"/>
  <c r="D15" i="17" s="1"/>
  <c r="K299" i="15"/>
  <c r="J20" i="13"/>
  <c r="F28" i="14"/>
  <c r="D23" i="17" s="1"/>
  <c r="J22" i="7"/>
  <c r="J23" i="7" s="1"/>
  <c r="J64" i="8"/>
  <c r="J16" i="8"/>
  <c r="G129" i="3"/>
  <c r="G34" i="9"/>
  <c r="E20" i="17" s="1"/>
  <c r="F34" i="9"/>
  <c r="D20" i="17" s="1"/>
  <c r="J129" i="3"/>
  <c r="I34" i="9"/>
  <c r="F20" i="17" s="1"/>
  <c r="G19" i="16"/>
  <c r="J19" i="14"/>
  <c r="I28" i="14"/>
  <c r="F23" i="17" s="1"/>
  <c r="E22" i="17"/>
  <c r="F22" i="17"/>
  <c r="D22" i="17"/>
  <c r="F21" i="13"/>
  <c r="D21" i="17" s="1"/>
  <c r="H25" i="11"/>
  <c r="K25" i="11" s="1"/>
  <c r="H18" i="2"/>
  <c r="H414" i="2" s="1"/>
  <c r="G23" i="3"/>
  <c r="F140" i="3"/>
  <c r="D16" i="17" s="1"/>
  <c r="I140" i="3"/>
  <c r="F16" i="17" s="1"/>
  <c r="H25" i="4"/>
  <c r="H665" i="4" s="1"/>
  <c r="E15" i="17" s="1"/>
  <c r="F944" i="5"/>
  <c r="D14" i="17" s="1"/>
  <c r="I944" i="5"/>
  <c r="F14" i="17" s="1"/>
  <c r="J60" i="8"/>
  <c r="F65" i="8"/>
  <c r="D11" i="17" s="1"/>
  <c r="I65" i="8"/>
  <c r="F11" i="17" s="1"/>
  <c r="J43" i="8"/>
  <c r="J31" i="8"/>
  <c r="G17" i="10"/>
  <c r="J17" i="10" s="1"/>
  <c r="K511" i="15"/>
  <c r="G154" i="16"/>
  <c r="J154" i="16" s="1"/>
  <c r="H299" i="15"/>
  <c r="K312" i="15"/>
  <c r="H66" i="15"/>
  <c r="K136" i="15"/>
  <c r="K328" i="15"/>
  <c r="H206" i="15"/>
  <c r="K119" i="15"/>
  <c r="K359" i="15"/>
  <c r="H889" i="15"/>
  <c r="K153" i="15"/>
  <c r="H390" i="15"/>
  <c r="K390" i="15"/>
  <c r="H280" i="15"/>
  <c r="K280" i="15"/>
  <c r="K66" i="15"/>
  <c r="K206" i="15"/>
  <c r="K407" i="15"/>
  <c r="K374" i="15"/>
  <c r="H84" i="15"/>
  <c r="K84" i="15"/>
  <c r="K188" i="15"/>
  <c r="K475" i="15"/>
  <c r="K261" i="15"/>
  <c r="H261" i="15"/>
  <c r="K423" i="15"/>
  <c r="H423" i="15"/>
  <c r="H312" i="15"/>
  <c r="H48" i="15"/>
  <c r="H171" i="15"/>
  <c r="K171" i="15"/>
  <c r="K223" i="15"/>
  <c r="H493" i="15"/>
  <c r="K439" i="15"/>
  <c r="H439" i="15"/>
  <c r="K102" i="15"/>
  <c r="H457" i="15"/>
  <c r="K344" i="15"/>
  <c r="K30" i="15"/>
  <c r="H30" i="15"/>
  <c r="H560" i="11"/>
  <c r="K560" i="11" s="1"/>
  <c r="G43" i="5"/>
  <c r="J49" i="8"/>
  <c r="G27" i="14"/>
  <c r="G28" i="14" s="1"/>
  <c r="J27" i="14"/>
  <c r="G17" i="13"/>
  <c r="G21" i="13" s="1"/>
  <c r="J17" i="13"/>
  <c r="H653" i="11"/>
  <c r="K653" i="11" s="1"/>
  <c r="H570" i="11"/>
  <c r="K570" i="11" s="1"/>
  <c r="H555" i="11"/>
  <c r="K555" i="11" s="1"/>
  <c r="G14" i="10"/>
  <c r="J14" i="10" s="1"/>
  <c r="J54" i="8"/>
  <c r="G54" i="8"/>
  <c r="J43" i="5"/>
  <c r="G27" i="5"/>
  <c r="G134" i="3"/>
  <c r="J134" i="3"/>
  <c r="E21" i="17" l="1"/>
  <c r="G21" i="17" s="1"/>
  <c r="G28" i="23" s="1"/>
  <c r="G65" i="8"/>
  <c r="E11" i="17" s="1"/>
  <c r="G11" i="17" s="1"/>
  <c r="G18" i="23" s="1"/>
  <c r="E23" i="17"/>
  <c r="G23" i="17" s="1"/>
  <c r="G30" i="23" s="1"/>
  <c r="F15" i="17"/>
  <c r="G15" i="17" s="1"/>
  <c r="G22" i="23" s="1"/>
  <c r="D28" i="17"/>
  <c r="G179" i="16"/>
  <c r="J19" i="16"/>
  <c r="J179" i="16" s="1"/>
  <c r="K18" i="2"/>
  <c r="K414" i="2" s="1"/>
  <c r="H1355" i="15"/>
  <c r="H909" i="11"/>
  <c r="G20" i="17"/>
  <c r="G27" i="23" s="1"/>
  <c r="J21" i="13"/>
  <c r="G22" i="17"/>
  <c r="G29" i="23" s="1"/>
  <c r="K909" i="11"/>
  <c r="K493" i="15"/>
  <c r="J34" i="9"/>
  <c r="K457" i="15"/>
  <c r="J140" i="3"/>
  <c r="J27" i="5"/>
  <c r="J944" i="5" s="1"/>
  <c r="J28" i="14"/>
  <c r="J18" i="10"/>
  <c r="G18" i="10"/>
  <c r="G140" i="3"/>
  <c r="K665" i="4"/>
  <c r="G944" i="5"/>
  <c r="K48" i="15"/>
  <c r="J65" i="8"/>
  <c r="E18" i="17" l="1"/>
  <c r="G18" i="17" s="1"/>
  <c r="G25" i="23" s="1"/>
  <c r="E14" i="17"/>
  <c r="G14" i="17" s="1"/>
  <c r="G21" i="23" s="1"/>
  <c r="E13" i="17"/>
  <c r="G13" i="17" s="1"/>
  <c r="G20" i="23" s="1"/>
  <c r="E19" i="17"/>
  <c r="G19" i="17" s="1"/>
  <c r="G26" i="23" s="1"/>
  <c r="E16" i="17"/>
  <c r="G16" i="17" s="1"/>
  <c r="G23" i="23" s="1"/>
  <c r="E17" i="17"/>
  <c r="G17" i="17" s="1"/>
  <c r="G24" i="23" s="1"/>
  <c r="G32" i="17"/>
  <c r="G34" i="17" s="1"/>
  <c r="E24" i="17"/>
  <c r="K1355" i="15"/>
  <c r="E28" i="17" l="1"/>
  <c r="G31" i="17" s="1"/>
  <c r="G24" i="17"/>
  <c r="G31" i="23" s="1"/>
  <c r="G35" i="17" l="1"/>
  <c r="G37" i="17" s="1"/>
  <c r="G36" i="17" s="1"/>
  <c r="G36" i="23"/>
  <c r="G38" i="23" s="1"/>
  <c r="G37" i="23" s="1"/>
</calcChain>
</file>

<file path=xl/sharedStrings.xml><?xml version="1.0" encoding="utf-8"?>
<sst xmlns="http://schemas.openxmlformats.org/spreadsheetml/2006/main" count="9833" uniqueCount="1269">
  <si>
    <t>Org.Nr.:</t>
  </si>
  <si>
    <t>Adresse:</t>
  </si>
  <si>
    <t>Epost:</t>
  </si>
  <si>
    <t>Selvkost</t>
  </si>
  <si>
    <t xml:space="preserve">   Element Post</t>
  </si>
  <si>
    <t>Informasjon</t>
  </si>
  <si>
    <t>Prosjekt:</t>
  </si>
  <si>
    <t>Kalkulasjon:</t>
  </si>
  <si>
    <t>Beskrivelse</t>
  </si>
  <si>
    <t>Enhet</t>
  </si>
  <si>
    <t>Mengde</t>
  </si>
  <si>
    <t>Timeverk</t>
  </si>
  <si>
    <t>Lønn</t>
  </si>
  <si>
    <t>Material</t>
  </si>
  <si>
    <t>Ringmurselement med såleblokk h=450, 148-198mm tykke vegger</t>
  </si>
  <si>
    <t>lm</t>
  </si>
  <si>
    <t xml:space="preserve">    Fiberpuss + armering utvendig</t>
  </si>
  <si>
    <t>m²</t>
  </si>
  <si>
    <t xml:space="preserve">    Ringmurselement RSB450 m/såleblokk</t>
  </si>
  <si>
    <t>Sum (eks. mva):</t>
  </si>
  <si>
    <t>Ringmurselement med såleblokk h=450, garasje, etc.</t>
  </si>
  <si>
    <t xml:space="preserve">    Ringmurselement R450 m/såleblokk</t>
  </si>
  <si>
    <t>Ringmur, betong m/såle 200x750 på 50mm xps</t>
  </si>
  <si>
    <t xml:space="preserve">    Polystyren ekstr. (32 kg/m³)</t>
  </si>
  <si>
    <t xml:space="preserve">    Betong B30 i vegg</t>
  </si>
  <si>
    <t>m³</t>
  </si>
  <si>
    <t xml:space="preserve">    Forskaling av stripefundament, system</t>
  </si>
  <si>
    <t xml:space="preserve">    Armering med B500C&lt;20 tonn</t>
  </si>
  <si>
    <t>kg</t>
  </si>
  <si>
    <t xml:space="preserve">    Betong B25 i fundamenter</t>
  </si>
  <si>
    <t xml:space="preserve">    Forskaling av vegg</t>
  </si>
  <si>
    <t xml:space="preserve">    Armering med 2 stk o.k/u.k</t>
  </si>
  <si>
    <t xml:space="preserve">    Avtrekking av betongoverflate</t>
  </si>
  <si>
    <t>Ringmur, betong 200x1250mm på 50mm xps</t>
  </si>
  <si>
    <t>Ringmur, lettklinker 200x500 mm</t>
  </si>
  <si>
    <t xml:space="preserve">    Kostrapping + slemming</t>
  </si>
  <si>
    <t xml:space="preserve">    Lettklinker såle (såleblokk)</t>
  </si>
  <si>
    <t xml:space="preserve">    Lettklinker-blokk</t>
  </si>
  <si>
    <t>Ringmur, lettklinker 200x1000mm</t>
  </si>
  <si>
    <t xml:space="preserve">    Lettklinker, h=1000 mm</t>
  </si>
  <si>
    <t xml:space="preserve">    Lettklinker U-blokk</t>
  </si>
  <si>
    <t>Søylefundament</t>
  </si>
  <si>
    <t>stk</t>
  </si>
  <si>
    <t xml:space="preserve">    Kantforskaling av fundament</t>
  </si>
  <si>
    <t xml:space="preserve">    Armering med kamstenger Ø10</t>
  </si>
  <si>
    <t xml:space="preserve">    Betong B30 i stripefundamenter</t>
  </si>
  <si>
    <t>Ringmur L-Element</t>
  </si>
  <si>
    <t xml:space="preserve">    Ringmurselement rett L-Element</t>
  </si>
  <si>
    <t xml:space="preserve">    Jackofoam XPS 50mm telesikring</t>
  </si>
  <si>
    <t xml:space="preserve">    Festekile</t>
  </si>
  <si>
    <t xml:space="preserve">    Armering med kamstenger Ø12</t>
  </si>
  <si>
    <t>Ringmur L-Element utv. hjørne</t>
  </si>
  <si>
    <t xml:space="preserve">    Ringmur L-Element utv. hjørne</t>
  </si>
  <si>
    <t>Dragere og søyler, limtre / stål - Enebolig</t>
  </si>
  <si>
    <t>Bindingsverk av tre 48x198, 50mm påforing, dobbel vindtetting, Tømmermannspanel, gips</t>
  </si>
  <si>
    <t xml:space="preserve">    2 strøk beis, utvendig</t>
  </si>
  <si>
    <t xml:space="preserve">    Tømmermannspanel</t>
  </si>
  <si>
    <t xml:space="preserve">    Utlekting på fasade c/c 600</t>
  </si>
  <si>
    <t xml:space="preserve">    Sløyfer vegg</t>
  </si>
  <si>
    <t xml:space="preserve">    Musebånd</t>
  </si>
  <si>
    <t>m</t>
  </si>
  <si>
    <t xml:space="preserve">    Vindsperre-remse, tape</t>
  </si>
  <si>
    <t xml:space="preserve">    Vindsperresjikt på vegg, etasjehøy</t>
  </si>
  <si>
    <t xml:space="preserve">    Gipspl. utvendig, 9,5 mm underkledn</t>
  </si>
  <si>
    <t xml:space="preserve">    Enkelt bindingsverk heltre u/spikerslag</t>
  </si>
  <si>
    <t xml:space="preserve">    Mineralull A-plate - vegg</t>
  </si>
  <si>
    <t xml:space="preserve">    Diffusjonstett plast (Vegg)</t>
  </si>
  <si>
    <t xml:space="preserve">    Utlekting for innv. kledning c/c 600</t>
  </si>
  <si>
    <t xml:space="preserve">    Mineralull </t>
  </si>
  <si>
    <t xml:space="preserve">    Gipsplate innvendig kledning, enkel gips</t>
  </si>
  <si>
    <t xml:space="preserve">    Sparkling, grunning, 2 strøk maling</t>
  </si>
  <si>
    <t xml:space="preserve">    Taklist furu, ferdig malt</t>
  </si>
  <si>
    <t xml:space="preserve">    Gulvlist furu, ferdig malt</t>
  </si>
  <si>
    <t>Bindingsverk av tre 48x198, 50mm påforing, dobbel vindtetting, Tømmermannspanel, MDF skygge</t>
  </si>
  <si>
    <t xml:space="preserve">    MDF Tradisjon hvit Skyggepanel 5 bord</t>
  </si>
  <si>
    <t>Bindingsverk av tre 48x198, 50mm påforing, dobbel vindtetting, Tømmermannspanel, sponplate</t>
  </si>
  <si>
    <t xml:space="preserve">    Sponplate innv. vegg Walls2Paint</t>
  </si>
  <si>
    <t>Bindingsverk av tre 48x198, 50mm påforing, dobbel vindtetting, Tømmermannspanel, skyggepanel</t>
  </si>
  <si>
    <t xml:space="preserve">    Skyggepanel, furu hvitmalt, skrå </t>
  </si>
  <si>
    <t>Bindingsverk av tre 48x198, 50mm påforing, stående dobbelfals, gips</t>
  </si>
  <si>
    <t xml:space="preserve">    Stående panel med dobbeltfals</t>
  </si>
  <si>
    <t xml:space="preserve">    Sløyfer, impregnert vegg</t>
  </si>
  <si>
    <t>Bindingsverk av tre 48x198, 50mm påforing, stående dobbelfals, trefiberplater</t>
  </si>
  <si>
    <t xml:space="preserve">    Trefiberplate innv. vegg, hvit</t>
  </si>
  <si>
    <t>Bindingsverk av tre 48x198, 50mm påforing, stående dobbelfals, sponplater</t>
  </si>
  <si>
    <t>Bindingsverk av tre 48x198, 50mm påforing, stående dobbelfals, skyggepanel</t>
  </si>
  <si>
    <t>Bindingsverk av tre 48x198, Tømmermannspanel, 50mm påforing, gips</t>
  </si>
  <si>
    <t>Bindingsverk av tre 48x198, Tømmermannspanel, 50mm påforing, sponplate klar for maling</t>
  </si>
  <si>
    <t>Bindingsverk av tre 48x198, Tømmermannspanel, 50mm påforing, fermacell</t>
  </si>
  <si>
    <t xml:space="preserve">    Gipspl. innvendig Fermacell</t>
  </si>
  <si>
    <t xml:space="preserve">    Sparkel fermacell gipsplater</t>
  </si>
  <si>
    <t>Bindingsverk av tre 48x198, Tømmermannspanel, 50mm påforing, skyggepanel</t>
  </si>
  <si>
    <t>Bindingsverk av tre, precut, panel stående, innv. utlektet</t>
  </si>
  <si>
    <t xml:space="preserve">    Klemlist</t>
  </si>
  <si>
    <t xml:space="preserve">    Enkelt bindingsverk heltre precut h=2,4m, 3 svill</t>
  </si>
  <si>
    <t xml:space="preserve">    Mineralull X32-plate</t>
  </si>
  <si>
    <t xml:space="preserve">    Vindsperresjikt på vegg, soft xtra m/avstivining</t>
  </si>
  <si>
    <t xml:space="preserve">    Vindsperresjikt på vegg, asfalt vindtett</t>
  </si>
  <si>
    <t xml:space="preserve">    Gipspl. utvendig, 15 mm underkledn. brann</t>
  </si>
  <si>
    <t>Støpte vegger, forblending, panel stående, uisolert</t>
  </si>
  <si>
    <t xml:space="preserve">    Forskaling av vegg. Storflak, kran</t>
  </si>
  <si>
    <t xml:space="preserve">    Armering med B500C&lt;20 tonn, i vegger</t>
  </si>
  <si>
    <t xml:space="preserve">    Kostet puss, innvendig</t>
  </si>
  <si>
    <t xml:space="preserve">    Grunning og 2 strøk maling på mur</t>
  </si>
  <si>
    <t>Bindingsverk av heltre 48x198, mot våtrom, Tømmermannspanel, membranplate for flis</t>
  </si>
  <si>
    <t xml:space="preserve">    Underpanel, gran, skrudd</t>
  </si>
  <si>
    <t xml:space="preserve">    Våtromsplater Litex på vegger</t>
  </si>
  <si>
    <t xml:space="preserve">    Smøremembran forsegl. av plater, vegg</t>
  </si>
  <si>
    <t>Bindingsverk av tre 48x198, liggende panel dobbelfals, gips</t>
  </si>
  <si>
    <t xml:space="preserve">    Liggende, utvendig panel m/dobbelfals</t>
  </si>
  <si>
    <t>Bindingsverk av tre 48x198, liggende panel dobbelfals, skyggepanel liggende</t>
  </si>
  <si>
    <t xml:space="preserve">    Skyggepanel, furu hvit, skrå, liggende</t>
  </si>
  <si>
    <t>Bindingsverk av tre 48x198, liggende panel dobbelfals, sponplate</t>
  </si>
  <si>
    <t>Bindingsverk av tre 48x198, liggende panel dobbelfals, skyggepanel</t>
  </si>
  <si>
    <t xml:space="preserve">    Spikerslag c/c 600</t>
  </si>
  <si>
    <t>Bindingsverk av tre 48x198, liggende dobbelfals, dobbel v.tett, 50mm påforing, gips</t>
  </si>
  <si>
    <t>Bindingsverk av tre 48x198, liggende dobbelfals, dobbel v.tett, 50mm påforing, MDF skygge</t>
  </si>
  <si>
    <t xml:space="preserve">Bindingsverk av tre 48x198, liggende dobbelfals, dobbel v.tett, 50mm påforing, sponplate klar for maling </t>
  </si>
  <si>
    <t>Bindingsverk av tre, precut, panel liggende, innv. utlektet</t>
  </si>
  <si>
    <t>Vindu, trevegg toppsving 10x8</t>
  </si>
  <si>
    <t xml:space="preserve">    Utvendig karmlist dør/vindu</t>
  </si>
  <si>
    <t xml:space="preserve">    Vannbrettbeslag, galv. stål, over</t>
  </si>
  <si>
    <t xml:space="preserve">    Vannbrett gran for beslag</t>
  </si>
  <si>
    <t xml:space="preserve">    Vannbrettbeslag, galv. stål, under</t>
  </si>
  <si>
    <t xml:space="preserve">    Åpninger i bindingsverk, &lt; 1m²</t>
  </si>
  <si>
    <t xml:space="preserve">    Membran smyg vinduer-dør</t>
  </si>
  <si>
    <t xml:space="preserve">    Vindu av furu, toppsv. hvitm.</t>
  </si>
  <si>
    <t xml:space="preserve">    Utforing furu dør/vindu</t>
  </si>
  <si>
    <t xml:space="preserve">    Dytteremse rundt vindu</t>
  </si>
  <si>
    <t xml:space="preserve">    Fuging, bunnfyllingslist, vindu+dør</t>
  </si>
  <si>
    <t xml:space="preserve">    Karmlist furu, ferdig malt</t>
  </si>
  <si>
    <t>Vindu, trevegg toppsving 10x10</t>
  </si>
  <si>
    <t>Vindu, trevegg toppsving 10x12</t>
  </si>
  <si>
    <t xml:space="preserve">    Åpninger i bindingsverk, 1-2 m²</t>
  </si>
  <si>
    <t>Vindu, trevegg fastkram 10x15</t>
  </si>
  <si>
    <t xml:space="preserve">    Vindu av furu, fastkarm, hvitm.</t>
  </si>
  <si>
    <t>Vindu, trevegg fastkarm 10x18</t>
  </si>
  <si>
    <t>Vindu, trevegg fastkarm 10x20</t>
  </si>
  <si>
    <t>Vinduer passivhus, toppsving, 12x5</t>
  </si>
  <si>
    <t xml:space="preserve"> </t>
  </si>
  <si>
    <t xml:space="preserve">    Utforing dør/vindu furu limtre</t>
  </si>
  <si>
    <t>Vindu, trevegg toppsving 12x8</t>
  </si>
  <si>
    <t>Vindu, trevegg toppsving 12x10</t>
  </si>
  <si>
    <t>Vindu, trevegg toppsving 12x12</t>
  </si>
  <si>
    <t>Vindu, trevegg toppsving 12x16</t>
  </si>
  <si>
    <t xml:space="preserve">    Åpninger i bindingsverk, 2-3 m²</t>
  </si>
  <si>
    <t>Vindu, trevegg fastkarm 12x20</t>
  </si>
  <si>
    <t>Vindu, trevegg toppsving 14x6</t>
  </si>
  <si>
    <t>Vindu, trevegg toppsving14x8</t>
  </si>
  <si>
    <t>Vindu, trevegg toppsving 14x11</t>
  </si>
  <si>
    <t>Vindu, trevegg fastkarm 14x17</t>
  </si>
  <si>
    <t xml:space="preserve">    Klemlist 2</t>
  </si>
  <si>
    <t xml:space="preserve">    Fuging, polyure. fugem. vindu+dør</t>
  </si>
  <si>
    <t xml:space="preserve">    Vindu av furu, fastkarm. hvitm.</t>
  </si>
  <si>
    <t>Vindu i trevegg toppsving 16x9</t>
  </si>
  <si>
    <t xml:space="preserve">    Dytteremse rundt dør</t>
  </si>
  <si>
    <t>Vindu, trevegg toppsving 16x13</t>
  </si>
  <si>
    <t>Vindu, trevegg fastkarm 16x16</t>
  </si>
  <si>
    <t>Vindu, trevegg fastkarm 16x20</t>
  </si>
  <si>
    <t xml:space="preserve">    Karmlist eik rund</t>
  </si>
  <si>
    <t xml:space="preserve">    Vindu av furu, fastkarm hvitm. </t>
  </si>
  <si>
    <t>Vindu i trevegg, 18x12, faskarm</t>
  </si>
  <si>
    <t xml:space="preserve">    Mineralull Dytteremse</t>
  </si>
  <si>
    <t>Vindu, trevegg toppsving 6x6</t>
  </si>
  <si>
    <t>Vindu, trevegg toppsving 6x12</t>
  </si>
  <si>
    <t>Vindu, trevegg fastkarm 6x15</t>
  </si>
  <si>
    <t>Vindu, trevegg fastkarm 6x18</t>
  </si>
  <si>
    <t xml:space="preserve">    Vindu, furu, fastkarm, hvit </t>
  </si>
  <si>
    <t>Vindu, trevegg fastkarm 6x20</t>
  </si>
  <si>
    <t>Vindu, trevegg Toppsving 8x6</t>
  </si>
  <si>
    <t>Vindu, trevegg Toppsving 8x8</t>
  </si>
  <si>
    <t>Vindu, trevegg Toppsving 8x10</t>
  </si>
  <si>
    <t>Vindu, trevegg Toppsving 8x12</t>
  </si>
  <si>
    <t>Vindu, trevegg Toppsving 8x14</t>
  </si>
  <si>
    <t>Vindu i murvegg 6x6 Toppsving</t>
  </si>
  <si>
    <t xml:space="preserve">    Utvendig karmlist dør/vindu, tilpasses i bredden</t>
  </si>
  <si>
    <t xml:space="preserve">    Sålebenkbeslag, plastisert stål (1m)</t>
  </si>
  <si>
    <t xml:space="preserve">    Pussing smyg, vindusutsparing</t>
  </si>
  <si>
    <t>Vindu i murvegg 6x8 Toppsving</t>
  </si>
  <si>
    <t>Vindu i murvegg 6x10 Toppsving</t>
  </si>
  <si>
    <t>Vindu i murvegg 6x12 Toppsving</t>
  </si>
  <si>
    <t>Vindu i murvegg 6x14 Toppsving</t>
  </si>
  <si>
    <t>Vindu i murvegg 8x6 Toppsving</t>
  </si>
  <si>
    <t>Vindu i murvegg 8x8 Toppsving</t>
  </si>
  <si>
    <t>Vindu i murvegg 8x10 Toppsving</t>
  </si>
  <si>
    <t>Vindu i murvegg 8x12 Toppsving</t>
  </si>
  <si>
    <t>Vindu i murvegg 8x14 Toppsving</t>
  </si>
  <si>
    <t>Vindu i murvegg 10x6 Toppsving</t>
  </si>
  <si>
    <t>Vindu i murvegg 10x8 Toppsving</t>
  </si>
  <si>
    <t>Vindu i murvegg 10x10 Toppsving</t>
  </si>
  <si>
    <t>Vindu i murvegg 10x12 Toppsving</t>
  </si>
  <si>
    <t>Vindu i murvegg 12x6 Toppsving</t>
  </si>
  <si>
    <t>Vindu i murvegg 12x8 Toppsving</t>
  </si>
  <si>
    <t>Vindu i murvegg 12x10 Toppsving</t>
  </si>
  <si>
    <t xml:space="preserve">    Utforing dør/vindu furu limtre - tilpasses</t>
  </si>
  <si>
    <t>Vindu i murvegg 12x12 Toppsving</t>
  </si>
  <si>
    <t>Vindu i murvegg 12x16 Toppsving</t>
  </si>
  <si>
    <t>Vindu i murvegg 14x6 Toppsving</t>
  </si>
  <si>
    <t>Vindu i murvegg 14x8 Toppsving</t>
  </si>
  <si>
    <t>Vindu i murvegg 14x12 Toppsving</t>
  </si>
  <si>
    <t>Vindu i murvegg 14x14 Toppsving</t>
  </si>
  <si>
    <t>Vindu i murvegg 16x6 Toppsving</t>
  </si>
  <si>
    <t>Vindu i murvegg 16x9 Toppsving</t>
  </si>
  <si>
    <t>Vindu i murvegg 16x12 Toppsving</t>
  </si>
  <si>
    <t>Vindu i murvegg 16x14 Toppsving</t>
  </si>
  <si>
    <t>Vindu i murvegg 12x18 Fastkarm</t>
  </si>
  <si>
    <t xml:space="preserve">    Vindu av furu, fastkarm hvitm.</t>
  </si>
  <si>
    <t>Vindu i murvegg 20x18 Fastkarm</t>
  </si>
  <si>
    <t>Vindu i murvegg 18x09 Fastkarm</t>
  </si>
  <si>
    <t>Vindu i murvegg 18x06 Fastkarm</t>
  </si>
  <si>
    <t>Vindu i murvegg 18x11 Fastkarm</t>
  </si>
  <si>
    <t>Vindu i murvegg 9x18 Fastkarm</t>
  </si>
  <si>
    <t>Vindu i murvegg 6x18 Fastkarm</t>
  </si>
  <si>
    <t>Vindu i murvegg 14x17 Fastkarm</t>
  </si>
  <si>
    <t>Vindu i murvegg 18x12 Fastkarm</t>
  </si>
  <si>
    <t>Ytterdør av tre, i bindingsverksvegg, hvit, 10x21</t>
  </si>
  <si>
    <t xml:space="preserve">    Terskelbeslag 1 knekk, plastisert stål </t>
  </si>
  <si>
    <t xml:space="preserve">    Ytterdør, hvit</t>
  </si>
  <si>
    <t xml:space="preserve">    Dørvrider Ytterdør</t>
  </si>
  <si>
    <t xml:space="preserve">    Feielist, eik lakkert, 9x50mm</t>
  </si>
  <si>
    <t>Ytterdør av aluminium, i betongvegg, 10x21</t>
  </si>
  <si>
    <t xml:space="preserve">    Balkongdør av alu/tre, tofløyet</t>
  </si>
  <si>
    <t xml:space="preserve">    Vannbrett furu imp. for beslag</t>
  </si>
  <si>
    <t xml:space="preserve">    Forskaling for dørutsparinger</t>
  </si>
  <si>
    <t xml:space="preserve">    Dørlukker, DL 240 uten arm</t>
  </si>
  <si>
    <t xml:space="preserve">    Feielist, eik lakkert, 9x30mm</t>
  </si>
  <si>
    <t>Hovedinngangsdør med sidefelter i murvegg, sidefelt 4x21</t>
  </si>
  <si>
    <t xml:space="preserve">    Sidefelt, malt</t>
  </si>
  <si>
    <t xml:space="preserve">    Ytterdør, hvit m/ glass</t>
  </si>
  <si>
    <t xml:space="preserve">    Dørvrider Innerdør</t>
  </si>
  <si>
    <t>Sidefelt for ytterdør tre, i bindingsverksvegg 4x21</t>
  </si>
  <si>
    <t>Sidefelt for ytterdør tre, i bindingsverksvegg 3x21</t>
  </si>
  <si>
    <t xml:space="preserve">    Sidefelt, furu m/glass</t>
  </si>
  <si>
    <t>Tofløyet ytterdør av tre, hvit, i bindingsverksvegg 14x21</t>
  </si>
  <si>
    <t xml:space="preserve">    Ytterdør, hvit, tofløyet</t>
  </si>
  <si>
    <t>Bindingsverk av heltre 48x198, mot våtrom, impregnert Tømmermannspanel, membranplate for flis</t>
  </si>
  <si>
    <t xml:space="preserve">    Tømmermannspanel imp.</t>
  </si>
  <si>
    <t>Våtromsvegg m/ baderomspanel</t>
  </si>
  <si>
    <t xml:space="preserve">    Spikerslag for membran i våtrom</t>
  </si>
  <si>
    <t xml:space="preserve">    Baderomspanel innv.vegg</t>
  </si>
  <si>
    <t>Våtromsvegg m/panel - våtromspl. + flis 25x33</t>
  </si>
  <si>
    <t xml:space="preserve">    Fliser, keram. på vegg, hvit</t>
  </si>
  <si>
    <t xml:space="preserve">    Ifylling med fugemasse i hjørner</t>
  </si>
  <si>
    <t>Våtromsvegg m/panel - våtromspl. + flis 20x30</t>
  </si>
  <si>
    <t>Våtromsvegg m/panel/gips + flis 20x30</t>
  </si>
  <si>
    <t xml:space="preserve">    Gipsplate på rupanel 2 x 13 mm våtrom</t>
  </si>
  <si>
    <t xml:space="preserve">    Smøremembran i våtsoner, vegg</t>
  </si>
  <si>
    <t>Bindingsverk av stål 2x75mm, dobbelt, isolert, gips</t>
  </si>
  <si>
    <t xml:space="preserve">    Fuging v/ lydvegg/tak m/fugem.</t>
  </si>
  <si>
    <t xml:space="preserve">    Dobbelt bindingsverk, stål c/c 60</t>
  </si>
  <si>
    <t xml:space="preserve">    Mineralull i stålstender </t>
  </si>
  <si>
    <t>Bindingsverk av stål 2x100mm, dobbelt, isolert, gips</t>
  </si>
  <si>
    <t>Bindingsverk av stål 2x75mm, dobbelt, isolert, dobbel gips</t>
  </si>
  <si>
    <t xml:space="preserve">    Gipsplate innvendig kledning, dobbel gips</t>
  </si>
  <si>
    <t>Bindingsverk av stål 2x100mm, dobbelt, isolert, dobbel gips</t>
  </si>
  <si>
    <t>Bindingsverk av stål 2x75mm, dobbelt, isolert, sponplate</t>
  </si>
  <si>
    <t>Bindingsverk av stål 2x100mm, dobbelt, isolert, sponplate</t>
  </si>
  <si>
    <t>Bindingsverk av stål 75mm, isolert, gips</t>
  </si>
  <si>
    <t xml:space="preserve">    Enkelt bindingsverk stål c/c 60</t>
  </si>
  <si>
    <t>Bindingsverk av stål 100mm, isolert, gips</t>
  </si>
  <si>
    <t>Bindingsverk av stål 75mm, isolert, trefiberplate hvit</t>
  </si>
  <si>
    <t>Bindingsverk av stål 100mm, isolert, trefiberplate hvit</t>
  </si>
  <si>
    <t>Bindingsverk av stål 75mm, isolert, sponplate</t>
  </si>
  <si>
    <t xml:space="preserve">    Sponplate innv. vegg</t>
  </si>
  <si>
    <t>Bindingsverk av stål 100mm, isolert, sponplate</t>
  </si>
  <si>
    <t>Bindingsverk av tre, 198mm, spon, isolert</t>
  </si>
  <si>
    <t>Bindingsverk av tre 48x98, dobbel lydvegg, dobbel gips</t>
  </si>
  <si>
    <t xml:space="preserve">    Mineralull A-plate</t>
  </si>
  <si>
    <t>Bindingsverk av tre 48x98, dobbel lydvegg, trefiber og gips</t>
  </si>
  <si>
    <t xml:space="preserve">    Trefiber- gipsplate innv. vegg</t>
  </si>
  <si>
    <t>Bindingsverk av tre 48x98, dobbel lydvegg, robust gips</t>
  </si>
  <si>
    <t xml:space="preserve">    Gipsplate protect F15 innvendig kledning</t>
  </si>
  <si>
    <t>Bindingsverk av tre 48x98, dobbel lydvegg, spon og gips</t>
  </si>
  <si>
    <t xml:space="preserve">    Spon-Gipsplate innvendig kledning</t>
  </si>
  <si>
    <t>Bindingsverk av tre, dobbelt/forskjøvet, isolert x 3</t>
  </si>
  <si>
    <t xml:space="preserve">    Forskjøvet bindingsv. heltre m/2 spikerslag</t>
  </si>
  <si>
    <t xml:space="preserve">    Sviller, gran</t>
  </si>
  <si>
    <t>Bindingsverk av tre 48x98, isolert, herregårdspanel, malt</t>
  </si>
  <si>
    <t xml:space="preserve">    Herregårdspanel furu, malt, stående</t>
  </si>
  <si>
    <t xml:space="preserve">    Enkelt bindingsverk heltre m/3 spikerslag</t>
  </si>
  <si>
    <t>Bindingsverk av tre 48x98, isolert, perlestaff</t>
  </si>
  <si>
    <t xml:space="preserve">    Perlestaff, furu, rett stående</t>
  </si>
  <si>
    <t>Bindingsverk av tre 48x98, isolert, skyggepanel, hvit</t>
  </si>
  <si>
    <t>Bindingsverk av tre 48x98, isolert, glattpanel</t>
  </si>
  <si>
    <t xml:space="preserve">    Glattpanel gran, stående</t>
  </si>
  <si>
    <t>Bindingsverk av tre 48x98, isolert, enkel gips</t>
  </si>
  <si>
    <t xml:space="preserve">    Helsparkling, grunning, 2 strøk maling</t>
  </si>
  <si>
    <t>Bindingsverk av tre 48x98, isolert, MDF skygge, hvit</t>
  </si>
  <si>
    <t>Bindingsverk av tre 48x98, isolert,  sponplater, klar for maling</t>
  </si>
  <si>
    <t xml:space="preserve">    Enkelt bindingsverk heltre m/2 spikerslag</t>
  </si>
  <si>
    <t>Bindingsverk av tre 48x98, isolert, fermacell</t>
  </si>
  <si>
    <t xml:space="preserve">Bindingsverk av tre 36x148, isolert, gipsplater </t>
  </si>
  <si>
    <t>Bindingsverk av tre 48x98, precut h=2400, herregårdspanel stående</t>
  </si>
  <si>
    <t>Bindingsverk av tre 48x98, precut h=2400, perlestaff stående</t>
  </si>
  <si>
    <t xml:space="preserve">    Perlestaff, furu, malt</t>
  </si>
  <si>
    <t>Bindingsverk av tre 48x98, precut h=2400, skyggepanel stående</t>
  </si>
  <si>
    <t>Bindingsverk av tre 48x98, precut h=2400, gips</t>
  </si>
  <si>
    <t>Bindingsverk av tre 48x98, precut h=2400, MDF skyggepanel</t>
  </si>
  <si>
    <t>Bindingsverk av tre 48x98, precut h=2400, sponplate</t>
  </si>
  <si>
    <t xml:space="preserve">    Gipsplate på rupanel 1 x 13 mm våtrom</t>
  </si>
  <si>
    <t>Våtromsvegg 48x98, isolert, gipsplate - baderomspanel</t>
  </si>
  <si>
    <t>Entredør, Lyd og brann, hvit 10x21</t>
  </si>
  <si>
    <t xml:space="preserve">    Entredør, Lyd og br.dør, hvit EI30C/30dB</t>
  </si>
  <si>
    <t xml:space="preserve">    Fuging m/ akryl fugem. vindu og dør</t>
  </si>
  <si>
    <t xml:space="preserve">    Feielist, eik lakkert, 9x20mm</t>
  </si>
  <si>
    <t>Entredør, Lyd og brann, hvit 9x21</t>
  </si>
  <si>
    <t xml:space="preserve">    Entredør, Lyd og br.dør, hvit EI30C/35dB</t>
  </si>
  <si>
    <t>Innerdør, furu 10x21</t>
  </si>
  <si>
    <t xml:space="preserve">    Innerdør Furu</t>
  </si>
  <si>
    <t>Innerdør, furu 9x21</t>
  </si>
  <si>
    <t>Innerdør, branndør, koto 9x21</t>
  </si>
  <si>
    <t xml:space="preserve">    Innerdør, Branndør Koto EI30</t>
  </si>
  <si>
    <t>Innerdører med skåtefelt m/glass, hvit 9+4x21</t>
  </si>
  <si>
    <t xml:space="preserve">    Innerdør hvitmalt m/glass og skåtedel</t>
  </si>
  <si>
    <t>Innerdør, brann, hvit 9x21</t>
  </si>
  <si>
    <t xml:space="preserve">    Innerdør, Branndør Hvitmalt EI30</t>
  </si>
  <si>
    <t xml:space="preserve">    Utforing gran dør/vindu</t>
  </si>
  <si>
    <t xml:space="preserve">    Fuging, brannfuge, vindu og dør</t>
  </si>
  <si>
    <t>Tofløyet pocketdør, komplett laminat 18x20</t>
  </si>
  <si>
    <t xml:space="preserve">    Skyvedør laminat, inkl innbyggingskarm</t>
  </si>
  <si>
    <t>Tofløyet pocketdør, komplett, furu 18x21</t>
  </si>
  <si>
    <t xml:space="preserve">    Skyvedør furu, inkl innbyggingskarm</t>
  </si>
  <si>
    <t>Tofløyet pocketdør, komplett, malt 20x21</t>
  </si>
  <si>
    <t xml:space="preserve">    Skyvedør malt, inkl innbyggingskarm</t>
  </si>
  <si>
    <t>Tofløyet pocketdør, komplett, hvit med glassfelt, 20x21</t>
  </si>
  <si>
    <t xml:space="preserve">    Skyvedør hvit m/glass og innb.karm</t>
  </si>
  <si>
    <t>25. Dekker</t>
  </si>
  <si>
    <t>Gulv på grunn, plasstøpt, isolert, påstøp</t>
  </si>
  <si>
    <t xml:space="preserve">    Avtrekking og stålgl. av betongoverflate</t>
  </si>
  <si>
    <t xml:space="preserve">    Armering med nett, K 131 (2,1 kg pr m²)</t>
  </si>
  <si>
    <t xml:space="preserve">    Betong B30 i gulv på grunn</t>
  </si>
  <si>
    <t xml:space="preserve">    Radonstopp på grunn</t>
  </si>
  <si>
    <t xml:space="preserve">    Polystyren m/fals, EPS, 150 kPa</t>
  </si>
  <si>
    <t>Gulv på grunn, for garasje m/kantforst.</t>
  </si>
  <si>
    <t xml:space="preserve">    Lakk to lag to-komp. betonggulv</t>
  </si>
  <si>
    <t xml:space="preserve">    Armering med B500C&lt; 5 tonn</t>
  </si>
  <si>
    <t xml:space="preserve">    Armering med nett, K 257 (4,11 kg pr m²)</t>
  </si>
  <si>
    <t xml:space="preserve">    Diffusjonstett plast (Gulv)</t>
  </si>
  <si>
    <t xml:space="preserve">    Polystyren, XPS, 300 kPa m/fals</t>
  </si>
  <si>
    <t xml:space="preserve">    Forskaling av dekkeforkanter, 250mm, valgfr.</t>
  </si>
  <si>
    <t>Bjelkelag av tre 48x198, fullisolert etasjeskille, - gips</t>
  </si>
  <si>
    <t xml:space="preserve">    Undergulv av sponplater, impr.</t>
  </si>
  <si>
    <t xml:space="preserve">    Kantbjelke av heltre</t>
  </si>
  <si>
    <t xml:space="preserve">    Mineralull A-plate i bjelkelag</t>
  </si>
  <si>
    <t xml:space="preserve">    Bjelkelag, c/c 600 mm</t>
  </si>
  <si>
    <t xml:space="preserve">    Nedforing av himling c/c 600</t>
  </si>
  <si>
    <t xml:space="preserve">    Gipsplater i himling, enkel </t>
  </si>
  <si>
    <t>Bjelkelag av tre 48x198, fullisolert over kjeller,- gips</t>
  </si>
  <si>
    <t xml:space="preserve">    Grunnmurspapp </t>
  </si>
  <si>
    <t xml:space="preserve">    Mineralull Lafteremse</t>
  </si>
  <si>
    <t xml:space="preserve">    Vindsperresjikt på bjelkelag / tak, papp</t>
  </si>
  <si>
    <t>Bjelkelag av tre 48x198, lydkonstruksjon,- gips</t>
  </si>
  <si>
    <t xml:space="preserve">    Undergulv av plater, gips</t>
  </si>
  <si>
    <t xml:space="preserve">    Trinnlydplater, (Silencio el.l)</t>
  </si>
  <si>
    <t xml:space="preserve">    Undergulv av sponplater, flytende</t>
  </si>
  <si>
    <t xml:space="preserve">    Lydbøyler type B til trebjelkelag</t>
  </si>
  <si>
    <t xml:space="preserve">    Gipsplater i himling, dobbelt lag</t>
  </si>
  <si>
    <t xml:space="preserve">Bjelkelag av tre 48x198, mot kryprom, påforet 98mm, </t>
  </si>
  <si>
    <t xml:space="preserve">    Undergulv av sponplater</t>
  </si>
  <si>
    <t xml:space="preserve">    Spikerslag</t>
  </si>
  <si>
    <t xml:space="preserve">    Asfaltimp. trefiberplate, stubbloftplate</t>
  </si>
  <si>
    <t xml:space="preserve">    Bord under bjelker for stubbloft, impr.</t>
  </si>
  <si>
    <t>Bjelkelag av I-profil 70x250, fullisolert etasjeskiller,- gips</t>
  </si>
  <si>
    <t xml:space="preserve">    Kantbjelke av spon til I-bjelker</t>
  </si>
  <si>
    <t xml:space="preserve">    Bjelkelag, trebasert I-profil c/c 600</t>
  </si>
  <si>
    <t xml:space="preserve">    Mineralull I-plate A  Bjelkelag</t>
  </si>
  <si>
    <t>Bjelkelag av I-profil 70x250, fullisolert over kjeller, - MDF plater</t>
  </si>
  <si>
    <t xml:space="preserve">    Vindsperresjikt under svill</t>
  </si>
  <si>
    <t xml:space="preserve">    Plater i himling 11 mm antikk</t>
  </si>
  <si>
    <t>Bjelkelag av I-profil 70x250, fullisolert over kjeller, - gips</t>
  </si>
  <si>
    <t>Bjelkelag av I-profil 70x250, fullisolert over kjeller,- dobbel gips</t>
  </si>
  <si>
    <t xml:space="preserve">    Fliser, keram. på gulv, farvet</t>
  </si>
  <si>
    <t xml:space="preserve">    Smøremembran i våtsoner, gulv</t>
  </si>
  <si>
    <t xml:space="preserve">    Netting type kylling el lign.</t>
  </si>
  <si>
    <t xml:space="preserve">    Betong B30 i påstøp på baderom</t>
  </si>
  <si>
    <t xml:space="preserve">Gulv på grunn, plasstøpt, Radonstopp, </t>
  </si>
  <si>
    <t>Overflate dekker parkett</t>
  </si>
  <si>
    <t xml:space="preserve">    Parkett på undergulv, eik</t>
  </si>
  <si>
    <t xml:space="preserve">Sperretak av tre, shingel, gipsplater, </t>
  </si>
  <si>
    <t xml:space="preserve">    Taktekking shingel møneplate</t>
  </si>
  <si>
    <t xml:space="preserve">    Taktekking shingel takfotplate</t>
  </si>
  <si>
    <t xml:space="preserve">    Taktekking shingel kullsort</t>
  </si>
  <si>
    <t xml:space="preserve">    Taktro av vannfast finér</t>
  </si>
  <si>
    <t xml:space="preserve">    Oppforing av tak for luftespalte c/c 600</t>
  </si>
  <si>
    <t xml:space="preserve">    Undertak takfolie</t>
  </si>
  <si>
    <t xml:space="preserve">    Sperretak av heltre, c/c 600</t>
  </si>
  <si>
    <t xml:space="preserve">    Mineralull A-plate, m/papir</t>
  </si>
  <si>
    <t xml:space="preserve">    Diffusjonstett plast (Himl.)</t>
  </si>
  <si>
    <t xml:space="preserve">Sperretak av tre, shingel, skyggepanel, </t>
  </si>
  <si>
    <t xml:space="preserve">    Skyggepanel, furu, skrå, himling</t>
  </si>
  <si>
    <t>Sperretak av heltre 48x198+98, isolert, 2 lag papp, dobbel gips</t>
  </si>
  <si>
    <t xml:space="preserve">    Taktekking papp 2 lag</t>
  </si>
  <si>
    <t>Sperretak av heltre 48x198+98, isolert, 2 lag papp, gips</t>
  </si>
  <si>
    <t>Sperretak av heltre 48x198+98, isolert, 2 lag papp, panel</t>
  </si>
  <si>
    <t xml:space="preserve">    Underpanel i himling</t>
  </si>
  <si>
    <t>Sperretak av heltre 48x198+98, isolert, 2 lag papp, takess</t>
  </si>
  <si>
    <t xml:space="preserve">    Plater i himling, takess</t>
  </si>
  <si>
    <t>Sperretak av I-bjelker, opplektet membrantekking</t>
  </si>
  <si>
    <t xml:space="preserve">    Taktekking helsveiset membranfolie</t>
  </si>
  <si>
    <t xml:space="preserve">    Sperretak Huntonit I-bjelke HI 300</t>
  </si>
  <si>
    <t xml:space="preserve">    Mineralull I-plate A bjelkelag</t>
  </si>
  <si>
    <t>Sperretak av I-bjelker, papptekking, dobbel gips innv.</t>
  </si>
  <si>
    <t>Sperretak av I-bjelker, papptekking, gipsplater innv.</t>
  </si>
  <si>
    <t>Sperretak av I-bjelker, papptekking, takess innv.</t>
  </si>
  <si>
    <t>Sperretak av I-bjelker, opplektet stålplate</t>
  </si>
  <si>
    <t xml:space="preserve">    Lekter, for takstein c/c 350</t>
  </si>
  <si>
    <t xml:space="preserve">    Taksteinimitert stålplate</t>
  </si>
  <si>
    <t xml:space="preserve">    Sløyfer, impregnert</t>
  </si>
  <si>
    <t xml:space="preserve">    Undertaksbelegg Diffusjonstett D-pluss</t>
  </si>
  <si>
    <t xml:space="preserve">    Taktro av kryssfinér</t>
  </si>
  <si>
    <t xml:space="preserve">    Vindsperresjikt på bj.lag/tak, Windbreak</t>
  </si>
  <si>
    <t>Sperretak av I-bjelker, opplektet decra</t>
  </si>
  <si>
    <t xml:space="preserve">    Taktekking med decra Takplater</t>
  </si>
  <si>
    <t>Sperretak av I-bjelker, opplektet takstein</t>
  </si>
  <si>
    <t xml:space="preserve">    Takstein dobbelkrom, rustikk sort, Zanda</t>
  </si>
  <si>
    <t xml:space="preserve">    Takstein dobbeltkrom, beh, sort Benders</t>
  </si>
  <si>
    <t>Sperretak av I-bjelker, takbord av sibirsk lerk</t>
  </si>
  <si>
    <t xml:space="preserve">    Tekking med takbord - sibirsk lerk</t>
  </si>
  <si>
    <t xml:space="preserve">    Lekter, for takbord c/c 500 imp</t>
  </si>
  <si>
    <t xml:space="preserve">    Undertaksbelegg Diffusjonstett D-super</t>
  </si>
  <si>
    <t xml:space="preserve">    Sperretak Huntonit I-bjelke HI 400</t>
  </si>
  <si>
    <t>Sperretak av I-bjelker, takbord av sibirsk lerk, REI30</t>
  </si>
  <si>
    <t>Sperretak av I-bjelker, takbord av furu royal</t>
  </si>
  <si>
    <t xml:space="preserve">    Tekking med takbord - furu royal</t>
  </si>
  <si>
    <t>Sperretak av I-bjelker, takbord av furu impregnert</t>
  </si>
  <si>
    <t xml:space="preserve">    Tekking med takbord -  imp kl 1</t>
  </si>
  <si>
    <t>Sperretak av heltre, torvtekking</t>
  </si>
  <si>
    <t xml:space="preserve">    Taktekking med torv</t>
  </si>
  <si>
    <t xml:space="preserve">    Torvstokk imp</t>
  </si>
  <si>
    <t>Sperretak av tre med stålplater, prof., isolert, tekket</t>
  </si>
  <si>
    <t xml:space="preserve">    Profilert stålplate tak</t>
  </si>
  <si>
    <t xml:space="preserve">    Sløyfer - tak</t>
  </si>
  <si>
    <t xml:space="preserve">    Undertak Diff. åpen Brettex</t>
  </si>
  <si>
    <t xml:space="preserve">    Mineralull I-plate A i sperretak</t>
  </si>
  <si>
    <t xml:space="preserve">    Plater i himling mdf malt</t>
  </si>
  <si>
    <t>Sperretak av tre med stålplater, takstein prof., isolert, tekket</t>
  </si>
  <si>
    <t xml:space="preserve">    Profilert stålplate taksteinestimert sort</t>
  </si>
  <si>
    <t>Sperretak av limtre, oppforet åser, papptekking</t>
  </si>
  <si>
    <t xml:space="preserve">    Sperretak, limtre c/c 900</t>
  </si>
  <si>
    <t xml:space="preserve">    Åser, c/c 600</t>
  </si>
  <si>
    <t xml:space="preserve">    Glattpanel, gran, himling</t>
  </si>
  <si>
    <t xml:space="preserve">    Undertak Diff. åpen Tyvek</t>
  </si>
  <si>
    <t xml:space="preserve">    Plater i himling gips 2-lag</t>
  </si>
  <si>
    <t>Sperretak 48x198, omvend isolert,  (m² takflate)</t>
  </si>
  <si>
    <t xml:space="preserve">    Taktekking, underlag D-polyester</t>
  </si>
  <si>
    <t xml:space="preserve">    Taktekking, Ettlag,  Selvbygger</t>
  </si>
  <si>
    <t xml:space="preserve">    Taktekking isolasjon XPS, 300 kPa</t>
  </si>
  <si>
    <t xml:space="preserve">    Mineralull Brannisolasjon</t>
  </si>
  <si>
    <t xml:space="preserve">    Taktro av bord</t>
  </si>
  <si>
    <t xml:space="preserve">    Lekter for omvendt tak c/c 600</t>
  </si>
  <si>
    <t xml:space="preserve">    Taktekking, Ettlag,  Mestertekk</t>
  </si>
  <si>
    <t xml:space="preserve">    Taktekking, Ettlag,  Topsafe</t>
  </si>
  <si>
    <t>Sperretak, tre 48x148, uisolert, papptekking, vannfast finér 12mm</t>
  </si>
  <si>
    <t>Sperretak, tre 48x148, uisolert, papptekking, vannfast finér 18mm</t>
  </si>
  <si>
    <t>Sperretak, tre 48x148, uisolert, papptekking, rupanel 21mm</t>
  </si>
  <si>
    <t>Sperretak, tre 48x198, luftet, nedforet 100mm, stålplate</t>
  </si>
  <si>
    <t xml:space="preserve">    Undertaksbelegg Diffusjonstett D-glass</t>
  </si>
  <si>
    <t xml:space="preserve">    Taktro av fuktbest. OSB el.tilsv.</t>
  </si>
  <si>
    <t>Sperretak, tre 48x198, luftet, nedforet 100mm, Decra</t>
  </si>
  <si>
    <t>Sperretak, tre 73x198, luftet, nedforet 100mm, Zanda sort</t>
  </si>
  <si>
    <t>Sperretak, tre 48x198, luftet, nedforet 100mm, Benders sort</t>
  </si>
  <si>
    <t>Sperretak, tre 48x148, tegltakstein, uisolert, rupanel 21mm</t>
  </si>
  <si>
    <t xml:space="preserve">    Takstein dobbelfalset tegl </t>
  </si>
  <si>
    <t xml:space="preserve">    Lekter, for takstein c/c 350 imp.</t>
  </si>
  <si>
    <t>Sperretak, tre 48x148, tegltakstein, uisolert, vannfast finèr 12mm</t>
  </si>
  <si>
    <t>Sperretak, tre 48x148, tegltakstein, uisolert, OSB 15mm</t>
  </si>
  <si>
    <t>Gesims forkant, panel, netting, spikerslag, fugleband.</t>
  </si>
  <si>
    <t xml:space="preserve">    Netting for lufting</t>
  </si>
  <si>
    <t xml:space="preserve">    Forkantbord på sperre-ender</t>
  </si>
  <si>
    <t xml:space="preserve">    Fuglelist for takstein Lafarge</t>
  </si>
  <si>
    <t xml:space="preserve">    Spaltepanel kasse i gavl b=600mm </t>
  </si>
  <si>
    <t xml:space="preserve">    Faspanel, gran, til gesimskasse</t>
  </si>
  <si>
    <t>Gesimsavslutning, flate tak inkl. beslag</t>
  </si>
  <si>
    <t xml:space="preserve">    Trekantlekter</t>
  </si>
  <si>
    <t xml:space="preserve">    Gesimsbeslag, galvanisert stål</t>
  </si>
  <si>
    <t xml:space="preserve">    Enkelt bindingsverk til gesims flate tak</t>
  </si>
  <si>
    <t>Vindskier, 19x148, 2 bord, inkl. beslag og kasse</t>
  </si>
  <si>
    <t xml:space="preserve">    Israftbeslag-dekkbord, plastisert stål</t>
  </si>
  <si>
    <t xml:space="preserve">    Vindskier av tre (2 bord i høyden)</t>
  </si>
  <si>
    <t xml:space="preserve">    Dekkbord på vindskier</t>
  </si>
  <si>
    <t xml:space="preserve">    Spaltepanel kasse i gavl b=300mm</t>
  </si>
  <si>
    <t xml:space="preserve">    Spikerslag c/c 600 til kasse i gavl</t>
  </si>
  <si>
    <t>Vindskier, 19x123, 3 bord, inkl. beslag og kasse</t>
  </si>
  <si>
    <t xml:space="preserve">    Vindskier av tre (3 bord i høyden)</t>
  </si>
  <si>
    <t xml:space="preserve">    Innvendig utforing og lister på takvindu</t>
  </si>
  <si>
    <t xml:space="preserve">    Takvindu midth. hvit, inkl utv. inndekning</t>
  </si>
  <si>
    <t xml:space="preserve">    Åpninger i bjelkelag 1-2 m²</t>
  </si>
  <si>
    <t>Takrenner, stål plastisert, 125mm</t>
  </si>
  <si>
    <t xml:space="preserve">    Bordtakbeslag steintekking, plastis. stål</t>
  </si>
  <si>
    <t xml:space="preserve">    Takrenner, plastisert stål</t>
  </si>
  <si>
    <t xml:space="preserve">    Endebunn H/V, plastisert stål</t>
  </si>
  <si>
    <t xml:space="preserve">    Skjøtestykke, Plastisert stål</t>
  </si>
  <si>
    <t xml:space="preserve">    Takrennevinkel plastisert stål, innv</t>
  </si>
  <si>
    <t xml:space="preserve">    Takrennevinkel plastisert stål, utv</t>
  </si>
  <si>
    <t xml:space="preserve">    Tappstykke takrenne, plastisert stål</t>
  </si>
  <si>
    <t xml:space="preserve">    Kombikrok for takrenne, plastisert stål</t>
  </si>
  <si>
    <t>Takrenner, sink</t>
  </si>
  <si>
    <t xml:space="preserve">    Takrenner, sink, komplett</t>
  </si>
  <si>
    <t xml:space="preserve">    Tappstykke takrenne, sink</t>
  </si>
  <si>
    <t xml:space="preserve">    Takrennevinkel, sink</t>
  </si>
  <si>
    <t>Takrenner, kobber</t>
  </si>
  <si>
    <t xml:space="preserve">    Kassekrok m/ol. for takrenne, kobber</t>
  </si>
  <si>
    <t xml:space="preserve">    Løvsil for takrenne, Kobber</t>
  </si>
  <si>
    <t xml:space="preserve">    Takrenner, kobber, ekskl. krok/besl.</t>
  </si>
  <si>
    <t xml:space="preserve">    Tappstykke takrenne, kobber</t>
  </si>
  <si>
    <t xml:space="preserve">    Takrennevinkel, kobber</t>
  </si>
  <si>
    <t xml:space="preserve">    Bordtakbeslag steintekking, kobber</t>
  </si>
  <si>
    <t xml:space="preserve">    Endebunn  for takrenne, H/V, Kobber</t>
  </si>
  <si>
    <t xml:space="preserve">    Skjøtestykke, takrenne kobber</t>
  </si>
  <si>
    <t>Nedløp for takrenne, stål plastisert 75mm</t>
  </si>
  <si>
    <t xml:space="preserve">    Klammer for nedløpsrør, plastisert stål</t>
  </si>
  <si>
    <t xml:space="preserve">    Nedløp, plastisert stål</t>
  </si>
  <si>
    <t xml:space="preserve">    Utkast, Plastisert stål</t>
  </si>
  <si>
    <t xml:space="preserve">    Bend, Plastisert stål, 70º</t>
  </si>
  <si>
    <t>Nedløp for takrenne, stål plastisert 85mm</t>
  </si>
  <si>
    <t xml:space="preserve">    Bend, Plastisert stål, 60º</t>
  </si>
  <si>
    <t>Nedløp for takrenne, PVC-U 87mm</t>
  </si>
  <si>
    <t xml:space="preserve">    Nedløp, PVC-U, ekskl. fester/bend</t>
  </si>
  <si>
    <t xml:space="preserve">    Klammer for nedløpsrør, PVC</t>
  </si>
  <si>
    <t xml:space="preserve">    Bend, PVC-U, 60 º</t>
  </si>
  <si>
    <t xml:space="preserve">    Utkast, PVC-U</t>
  </si>
  <si>
    <t>Himling på undergurt, isolert, nedforet 73mm, plater</t>
  </si>
  <si>
    <t>Himling på undergurt, isolert, nedforet 73mm, gips</t>
  </si>
  <si>
    <t>Himling på undergurt, isolert, nedforet 73mm, skyggepanel</t>
  </si>
  <si>
    <t>Mønepanner, etc.</t>
  </si>
  <si>
    <t xml:space="preserve">    Møne og gavl tettebånd</t>
  </si>
  <si>
    <t xml:space="preserve">    Mønekam for takstein</t>
  </si>
  <si>
    <t xml:space="preserve">    Mønepanner glassert KDN Zanda</t>
  </si>
  <si>
    <t xml:space="preserve">    Mønepanner glassert GLS Nortegl</t>
  </si>
  <si>
    <t xml:space="preserve">    Mønepanner Rustikk - Zanda</t>
  </si>
  <si>
    <t>Innredning i bolig, kjøkken overskap</t>
  </si>
  <si>
    <t xml:space="preserve">    Overskap furu 1 dør</t>
  </si>
  <si>
    <t xml:space="preserve">    Kjøkkenknotter pors. hvit</t>
  </si>
  <si>
    <t xml:space="preserve">    Lyslist overskap, profilert furu (2,4 lm)</t>
  </si>
  <si>
    <t xml:space="preserve">    Tillpassningstykke kjøkken eik folie</t>
  </si>
  <si>
    <t xml:space="preserve">    Overskap furu krydderhylle</t>
  </si>
  <si>
    <t xml:space="preserve">    Overskap furu 2 dører</t>
  </si>
  <si>
    <t>Innredning i bolig, kjøkken underskap</t>
  </si>
  <si>
    <t xml:space="preserve">    Benkeplater bøk</t>
  </si>
  <si>
    <t xml:space="preserve">    Kjøkkensokkel, furu</t>
  </si>
  <si>
    <t xml:space="preserve">    Underskap furu 2 hyller</t>
  </si>
  <si>
    <t xml:space="preserve">    Underskap furu benkeskap + beslag</t>
  </si>
  <si>
    <t xml:space="preserve">    Underskap furu gryteskap</t>
  </si>
  <si>
    <t xml:space="preserve">    Underskap furu skuffseksjon</t>
  </si>
  <si>
    <t xml:space="preserve">    Høye skap furu matskap</t>
  </si>
  <si>
    <t>Balansert vent. m varmegjenv. 90 m²</t>
  </si>
  <si>
    <t xml:space="preserve">    Balansert vent. m varmegjenv. 90 m²</t>
  </si>
  <si>
    <t>Balansert vent. m varmegjenv. 120m²</t>
  </si>
  <si>
    <t xml:space="preserve">    Balansert vent. m varmegjenv. 120m²</t>
  </si>
  <si>
    <t>Balansert vent. m varmegjenv. 200m²</t>
  </si>
  <si>
    <t xml:space="preserve">    Balansert vent. m varmegjenv. 200m²</t>
  </si>
  <si>
    <t>Rekkverk av rustfritt stål og glass</t>
  </si>
  <si>
    <t xml:space="preserve">    Rekkverk, glass / Rustfritt stål - Icopal</t>
  </si>
  <si>
    <t>Svalgang av treverk, b=1,5m, dekke, rekkverk og tak</t>
  </si>
  <si>
    <t xml:space="preserve">    Skottrenne, plastisert stål</t>
  </si>
  <si>
    <t xml:space="preserve">    Terrassegulv Kebony pr/lm, br 1,5m</t>
  </si>
  <si>
    <t xml:space="preserve">    Kile av heltre, for fall 1:40</t>
  </si>
  <si>
    <t xml:space="preserve">    Helsveiset membranfolie </t>
  </si>
  <si>
    <t xml:space="preserve">    Undergulv av sponplater, impr. </t>
  </si>
  <si>
    <t xml:space="preserve">    Bjelke av heltre, skråskjært for fall, 1,5m</t>
  </si>
  <si>
    <t xml:space="preserve">    Imp.bjelkelag balkong, c/c 600, pr. lm, br 1,5m</t>
  </si>
  <si>
    <t xml:space="preserve">    Mineralull Brannisolasjon for utv. dekke</t>
  </si>
  <si>
    <t xml:space="preserve">    Glattpanel, gran, for utv himling, 1,5m bredde</t>
  </si>
  <si>
    <t xml:space="preserve">    Stolper, inkl kledningsbord</t>
  </si>
  <si>
    <t xml:space="preserve">    Sperretak av heltre, pr/lm, br 1,75m</t>
  </si>
  <si>
    <t xml:space="preserve">    Taktro av bord pr/lm, br 1,75m</t>
  </si>
  <si>
    <t xml:space="preserve">    Undertaksbelegg Diffusjonstett D-super 1,75m</t>
  </si>
  <si>
    <t xml:space="preserve">    Sløyfer - tak pr/lm, br 1,75m</t>
  </si>
  <si>
    <t xml:space="preserve">    Lekter, for takstein c/c 350 - pr/m, 1,75m</t>
  </si>
  <si>
    <t xml:space="preserve">    Takstein dobbelkrom, sort, pr lm, 1,75m</t>
  </si>
  <si>
    <t>Takterrasse, omvendt tak</t>
  </si>
  <si>
    <t xml:space="preserve">    Terrassegulv trykkimpregnert</t>
  </si>
  <si>
    <t xml:space="preserve">    Fuktbestandige sementbasert underplate</t>
  </si>
  <si>
    <t xml:space="preserve">    Bjelkelag, c/c 400 mm</t>
  </si>
  <si>
    <t>Terrasse av Impr. tre, ca 20 m²</t>
  </si>
  <si>
    <t xml:space="preserve">    Stolper, impr sammenspikret</t>
  </si>
  <si>
    <t xml:space="preserve">    Rekkverk av trykkimpregnert tre</t>
  </si>
  <si>
    <t xml:space="preserve">    Imp.bjelkelag balkong, c/c 600</t>
  </si>
  <si>
    <t>Terrasse av impregnert tre, furu impregert</t>
  </si>
  <si>
    <t>Trapper innvendig, tre rettløp</t>
  </si>
  <si>
    <t xml:space="preserve">    Åpninger i bjelkelag &gt;4 m²</t>
  </si>
  <si>
    <t xml:space="preserve">    Trapp rett hvit gr. prefab., furu eik toning</t>
  </si>
  <si>
    <t>Trapper innvendig, tre svingtrapp</t>
  </si>
  <si>
    <t xml:space="preserve">    Trapp 180° sving furu lakkert bxh:</t>
  </si>
  <si>
    <t>Trapper innvendig, tre toløp</t>
  </si>
  <si>
    <t xml:space="preserve">    Trapp pref.furu toløp kork bxh:</t>
  </si>
  <si>
    <t>Trapper innvendig, tre vinkeltrapp</t>
  </si>
  <si>
    <t xml:space="preserve">    Trapp 90° repos furu lakkert bxh:</t>
  </si>
  <si>
    <t>Plasser, terrassegulv på grus</t>
  </si>
  <si>
    <t xml:space="preserve">    Tilfarere, trykkimp. c/c 600</t>
  </si>
  <si>
    <t xml:space="preserve">    Bærelag grus &lt;1000 m²</t>
  </si>
  <si>
    <t>Total (eks. mva)</t>
  </si>
  <si>
    <t>Firma navn</t>
  </si>
  <si>
    <t>Enh.tids</t>
  </si>
  <si>
    <t>Enh.mater.</t>
  </si>
  <si>
    <t>Time pris.    Val.kaina</t>
  </si>
  <si>
    <t>Materialer påslag %</t>
  </si>
  <si>
    <t xml:space="preserve"> Innerdører</t>
  </si>
  <si>
    <t>Kjøkken</t>
  </si>
  <si>
    <t>Flislegging</t>
  </si>
  <si>
    <t xml:space="preserve"> Grunn og fundamenter</t>
  </si>
  <si>
    <t>Grunn og fundamenter</t>
  </si>
  <si>
    <t>Bæresystemer</t>
  </si>
  <si>
    <t>Innervegger</t>
  </si>
  <si>
    <t xml:space="preserve"> Vinduer og ytterdører</t>
  </si>
  <si>
    <t>Vinduer og ytterdører</t>
  </si>
  <si>
    <t xml:space="preserve"> Dekker</t>
  </si>
  <si>
    <t xml:space="preserve"> Yttertak</t>
  </si>
  <si>
    <t>Parkett og laminat</t>
  </si>
  <si>
    <t>Ventilasjon</t>
  </si>
  <si>
    <t xml:space="preserve"> Terrasser, rekkverk og svalgang</t>
  </si>
  <si>
    <t>Innvendige trapper</t>
  </si>
  <si>
    <t>Yttervegger</t>
  </si>
  <si>
    <t xml:space="preserve"> Innervegger</t>
  </si>
  <si>
    <t>Laminat gulv, eik</t>
  </si>
  <si>
    <t>Laminat gulv på undergulv, eik</t>
  </si>
  <si>
    <t>Takvindu komplett innsetting 55x78</t>
  </si>
  <si>
    <t>Takvindu komplett innsetting 78x140</t>
  </si>
  <si>
    <t>Takvindu komplett innsetting 94x118</t>
  </si>
  <si>
    <t>Takvindu komplett innsetting 114x140</t>
  </si>
  <si>
    <t>Innv. våtromsv. m/20 mm våtromspl +flis 20x20</t>
  </si>
  <si>
    <t>Innv. våtromsv. m/panel - gips + flis 20x20</t>
  </si>
  <si>
    <t>Innv. våtromsv. m/ dobbel gips + flis 20x20</t>
  </si>
  <si>
    <t>Innv. våtromsvegg m/panel - våtromspl + flis 20x20</t>
  </si>
  <si>
    <t>Overflate dekker våtrom fliser 10x20</t>
  </si>
  <si>
    <t xml:space="preserve">    Fliser grå, keram. på vegg 90x90cm</t>
  </si>
  <si>
    <t>Innv. våtromsvegg m/panel - våtromspl + flis grå 90x90</t>
  </si>
  <si>
    <t>Innv. våtromsvegg m/panel - våtromspl + flis sort 90x90</t>
  </si>
  <si>
    <t>Innv. våtromsvegg m/panel - våtromspl + flis Wood, keramisk 20x120</t>
  </si>
  <si>
    <t xml:space="preserve">    Fliser grå, keram. på vegg 20x120cm</t>
  </si>
  <si>
    <t>Overflate dekker fliser 10x20</t>
  </si>
  <si>
    <t>Overflate dekker våtrom fliser 25x25</t>
  </si>
  <si>
    <t>Overflate dekker våtrom fliser 33x33</t>
  </si>
  <si>
    <t>Overflate dekker våtrom fliser 20x20</t>
  </si>
  <si>
    <t>Overflate dekker våtrom fliser 20x30</t>
  </si>
  <si>
    <t>Budsjett</t>
  </si>
  <si>
    <t xml:space="preserve">   </t>
  </si>
  <si>
    <t>Kontonr</t>
  </si>
  <si>
    <t>Kostnadsart</t>
  </si>
  <si>
    <t>Sum materialkostnad</t>
  </si>
  <si>
    <t>Sum lønn</t>
  </si>
  <si>
    <t>Totale kostnader, (eksl. mva)</t>
  </si>
  <si>
    <t>Mva</t>
  </si>
  <si>
    <t>Totale kostnader, (inkl. mva)</t>
  </si>
  <si>
    <t>Materialer frakt</t>
  </si>
  <si>
    <t xml:space="preserve">    Limtrebjelke 115x315</t>
  </si>
  <si>
    <t xml:space="preserve">    Limtrebjelke 90x225</t>
  </si>
  <si>
    <t xml:space="preserve">    Limtrebjelke impr 90x300</t>
  </si>
  <si>
    <t xml:space="preserve">    Limtrebjelke impr 90x270</t>
  </si>
  <si>
    <t xml:space="preserve">    Limtre stolpe impr 90x90</t>
  </si>
  <si>
    <t xml:space="preserve">    Limtre stolpe 115x115</t>
  </si>
  <si>
    <t xml:space="preserve">    Limtre stolpe 90x90</t>
  </si>
  <si>
    <t xml:space="preserve">    Stålbjelke, HEB 220 (73,63 kg/lm) 220mm</t>
  </si>
  <si>
    <t xml:space="preserve">    Stålsøyle HUP (14,63 kg/lm) 100x100x5</t>
  </si>
  <si>
    <t xml:space="preserve">      Sparkling strimmel, flekksp.1, skjøtsp. 2, helsp.1, grunning. 2 strøk maling</t>
  </si>
  <si>
    <t xml:space="preserve">    Sparkling strimmel, flekksp.1, skjøtsp. 2, helsp.1, grunning. 2 strøk maling</t>
  </si>
  <si>
    <t xml:space="preserve">     Sparkling strimmel, flekksp.1, skjøtsp. 2, helsp.1, grunning. 2 strøk maling</t>
  </si>
  <si>
    <t xml:space="preserve">        Sparkling strimmel, flekksp.1, skjøtsp. 2, helsp.1, grunning. 2 strøk maling</t>
  </si>
  <si>
    <t xml:space="preserve">       Sparkling strimmel, flekksp.1, skjøtsp. 2, helsp.1, grunning. 2 strøk maling</t>
  </si>
  <si>
    <t xml:space="preserve">   Sparkling strimmel, flekksp.1, skjøtsp. 2, helsp.1, grunning. 2 strøk maling</t>
  </si>
  <si>
    <t>RS</t>
  </si>
  <si>
    <t>Container 10 m³: Tømme-avgift. Rent treverk</t>
  </si>
  <si>
    <t>Container 10 m³: Leie pr. Uke</t>
  </si>
  <si>
    <t>Container 10 m³: Utsetting</t>
  </si>
  <si>
    <t>Container 10 m³: Innhenting. Rent treverk</t>
  </si>
  <si>
    <t>Container 10 m³: Innhenting. Takst. og mur</t>
  </si>
  <si>
    <t>Container 10 m³: Tømme-avgift. Takst. og mur</t>
  </si>
  <si>
    <t>Avfall flytting</t>
  </si>
  <si>
    <t>Leie av stillas pr. m²/mnd. - 132m²</t>
  </si>
  <si>
    <t>Montering av Lett stillase</t>
  </si>
  <si>
    <t>Demontering av Lett stillase</t>
  </si>
  <si>
    <t>Stillas monterig og demontering</t>
  </si>
  <si>
    <t>Innervegger ny bygg.</t>
  </si>
  <si>
    <t>Murte vegger, utlektet kledning tosidig</t>
  </si>
  <si>
    <t xml:space="preserve">    Gulvlist furu, ferdig malt 12x58</t>
  </si>
  <si>
    <t xml:space="preserve">    Taklist furu, ferdig malt 21x45</t>
  </si>
  <si>
    <t xml:space="preserve">    Spikerslag 23x48</t>
  </si>
  <si>
    <t xml:space="preserve">    Eksisterende reisverksvegg</t>
  </si>
  <si>
    <t xml:space="preserve">    Taklist furu, ferdig malt 12x58</t>
  </si>
  <si>
    <t xml:space="preserve">    Gulvlist furu, ferdig malt 21x45</t>
  </si>
  <si>
    <t xml:space="preserve">    MDF Tradisjon hvit Skyggepanel 5 bord 11mm</t>
  </si>
  <si>
    <t xml:space="preserve">    Sponplate innv. vegg, falset 12mm</t>
  </si>
  <si>
    <t>Reisverk av tre, etterisolering ensidig</t>
  </si>
  <si>
    <t xml:space="preserve">    Mineralull 50mm</t>
  </si>
  <si>
    <t xml:space="preserve">    Enkelt bindingsverk 36x48</t>
  </si>
  <si>
    <t xml:space="preserve">    Mineralull  50mm</t>
  </si>
  <si>
    <t>Reisverk av tre, etterisolering tosidig</t>
  </si>
  <si>
    <t xml:space="preserve">    Taklist furu, ferdig malt 12x45</t>
  </si>
  <si>
    <t>Støpte vegger, etterisolering ensidig</t>
  </si>
  <si>
    <t xml:space="preserve">    Enkelt bindingsverk heltre 48x48</t>
  </si>
  <si>
    <t xml:space="preserve">    Våtromspl. sementbasert fuktbest. plate 8mm</t>
  </si>
  <si>
    <t xml:space="preserve">    Mineralull A-plate - vegg 70mm</t>
  </si>
  <si>
    <t xml:space="preserve">    Eksisterende konstruksjon</t>
  </si>
  <si>
    <t xml:space="preserve">    Enkelt bindingsverk heltre u/spikerslag 48x73</t>
  </si>
  <si>
    <t>Innvegger riving.</t>
  </si>
  <si>
    <t>Riving av dør i innervegg komplett</t>
  </si>
  <si>
    <t xml:space="preserve">    Riving av utforinger &lt; 150mm</t>
  </si>
  <si>
    <t xml:space="preserve">    Riving av karmlister</t>
  </si>
  <si>
    <t xml:space="preserve">    Riving dør innvendig</t>
  </si>
  <si>
    <t>Riving innervegger av tre, underpanel 15mm+gipspl.13mm</t>
  </si>
  <si>
    <t xml:space="preserve">    Riving underpanel 15mm+gipspl.13mm</t>
  </si>
  <si>
    <t xml:space="preserve">    Riving isolasjon i innervegg</t>
  </si>
  <si>
    <t xml:space="preserve">    Riving bindingsverk</t>
  </si>
  <si>
    <t>Riving innervegger av tre,  gipsplater ferdigbehandlet</t>
  </si>
  <si>
    <t xml:space="preserve">    Riving gipsplater ferdigbehandlet</t>
  </si>
  <si>
    <t>Riving innervegger av tre,  dobbel gipsplater ferdigbehandlet</t>
  </si>
  <si>
    <t xml:space="preserve">    Riving dobbel gipsplater ferdigbehandlet</t>
  </si>
  <si>
    <t>Riving murte vegger, gassbetong pusset</t>
  </si>
  <si>
    <t xml:space="preserve">    Riving puss standard, innvendig</t>
  </si>
  <si>
    <t xml:space="preserve">    Riving gassbetong innervegger</t>
  </si>
  <si>
    <t>Riving murte vegger, tegl pusset</t>
  </si>
  <si>
    <t xml:space="preserve">    Riving teglforblend. 0,5 steins</t>
  </si>
  <si>
    <t xml:space="preserve"> Yttervegger ny bygg.</t>
  </si>
  <si>
    <t xml:space="preserve"> Yttervegger ombygging.</t>
  </si>
  <si>
    <t>Innervegger ombygging.</t>
  </si>
  <si>
    <t>Bindingsverk av tre, etterisol. ny panel</t>
  </si>
  <si>
    <t xml:space="preserve">    Stående utv, rektangular, Royalimp, sort 19x148</t>
  </si>
  <si>
    <t xml:space="preserve">    Utlekting på fasade c/c 600 30x48</t>
  </si>
  <si>
    <t xml:space="preserve">    Mineralull A-plate - vegg 50</t>
  </si>
  <si>
    <t xml:space="preserve">    Utlekting på fasade c/c 600 48x48</t>
  </si>
  <si>
    <t xml:space="preserve">    Utlekting på fasade c/c 600 48x73</t>
  </si>
  <si>
    <t xml:space="preserve">    Utlekting på fasade c/c 600 48x98</t>
  </si>
  <si>
    <t xml:space="preserve">    Mineralull A-plate 100mm</t>
  </si>
  <si>
    <t xml:space="preserve">    Liggende, utvendig panel m/dobbelfals 19x148</t>
  </si>
  <si>
    <t xml:space="preserve">    Mineralull A-plate - vegg 50mm</t>
  </si>
  <si>
    <t xml:space="preserve">    Liggende, utvendig panel m/dobbelfals 19x148mm</t>
  </si>
  <si>
    <t xml:space="preserve">    Tømmermannspanel 19x123</t>
  </si>
  <si>
    <t xml:space="preserve">    Weatherboard, impregnert 19x148</t>
  </si>
  <si>
    <t>Bindingsverk av tre, etterisol. nye plater</t>
  </si>
  <si>
    <t xml:space="preserve">    Spikerslag 22x73</t>
  </si>
  <si>
    <t xml:space="preserve">    Spikerslag c/c 400 48x98</t>
  </si>
  <si>
    <t xml:space="preserve">    Steniplater Nature 8mm</t>
  </si>
  <si>
    <t xml:space="preserve">    Profilert stålplate vegg polyester sort, VP18/050  1035mm</t>
  </si>
  <si>
    <t xml:space="preserve">    Spikerslag c/c 400 48x48</t>
  </si>
  <si>
    <t>Bindingsverk av tre, etterisol. nye stålplater</t>
  </si>
  <si>
    <t xml:space="preserve">    Utlekting på fasade c/c 600 36x48</t>
  </si>
  <si>
    <t xml:space="preserve">    Spikerslag 48x73</t>
  </si>
  <si>
    <t xml:space="preserve">    Utlekting for innv. kledning c/c 600 48x48</t>
  </si>
  <si>
    <t>Bindingsverk av tre, etterisol. utv., ny kledn. innv.</t>
  </si>
  <si>
    <t xml:space="preserve">    Spikerslag c/c 600 48x73</t>
  </si>
  <si>
    <t xml:space="preserve">    Utlekting for innv. kledning c/c 600 23x48</t>
  </si>
  <si>
    <t xml:space="preserve">    Diffusjonstett plast (Vegg) 0,20mm</t>
  </si>
  <si>
    <t xml:space="preserve">    Trefiberplate innv. vegg, hvit 11mm</t>
  </si>
  <si>
    <t xml:space="preserve">    Skyggepanel, furu hvitmalt, skrå 15x120</t>
  </si>
  <si>
    <t>Bindingsverk av tre, etterisolering innv., panel</t>
  </si>
  <si>
    <t xml:space="preserve">    Spikerslag c/c 600 48x48</t>
  </si>
  <si>
    <t xml:space="preserve">    Rustikkpanel, furu, skrå, stående 14x170</t>
  </si>
  <si>
    <t xml:space="preserve">    Panel furu skygge 14x120</t>
  </si>
  <si>
    <t xml:space="preserve">    Faspanel, gran, himling 14x120</t>
  </si>
  <si>
    <t xml:space="preserve">    Spikerslag c/c 600  48x48</t>
  </si>
  <si>
    <t xml:space="preserve">    Glattpanel gran, stående 14x145</t>
  </si>
  <si>
    <t>Bindingsverk av tre, etterisolering innv., plater</t>
  </si>
  <si>
    <t xml:space="preserve">    Gipsplate innvendig kledning, dobbel gips </t>
  </si>
  <si>
    <t>Murte vegger, etterisolering + ny kledn utv+innv.</t>
  </si>
  <si>
    <t xml:space="preserve">    Spikerslag c/c 600 48x78</t>
  </si>
  <si>
    <t xml:space="preserve">    Enkelt bindingsverk heltre u/spikerslag 48x78</t>
  </si>
  <si>
    <t xml:space="preserve">    Steniplater perlegrå 7mm</t>
  </si>
  <si>
    <t xml:space="preserve">    Stålplate plane(vegg) 0,6</t>
  </si>
  <si>
    <t>Riving av dør i yttervegg komplett</t>
  </si>
  <si>
    <t xml:space="preserve">    Riving av utv. karmlister</t>
  </si>
  <si>
    <t xml:space="preserve">    Riving utv.innkl. dør/vindu</t>
  </si>
  <si>
    <t xml:space="preserve">    Riving av listverk innv.</t>
  </si>
  <si>
    <t xml:space="preserve">    Riving av ytterdør m/glass</t>
  </si>
  <si>
    <t>Riving av vindu i yttervegg komplett</t>
  </si>
  <si>
    <t xml:space="preserve">    Riving vindu</t>
  </si>
  <si>
    <t>Riving bindingsverk av tre, teglforblending, 0,5 steins 48X148, underpanel 15mm+gipspl.13mm</t>
  </si>
  <si>
    <t xml:space="preserve">    Riving asfaltplate</t>
  </si>
  <si>
    <t xml:space="preserve">    Riving mineralull plater, yttervegg</t>
  </si>
  <si>
    <t>Riving bindingsverk av tre, teglforblending, 0,5 steins 48X98, underpanel 15mm+gipspl.13mm</t>
  </si>
  <si>
    <t>Riving bindingsverk av tre, teglforblending 0,5 steins, 48X148,  gipsplater ferdigbehandlet</t>
  </si>
  <si>
    <t>Riving bindingsverk av tre, teglforblending 0,5 steins, 48x98,  gipsplater ferdigbehandlet</t>
  </si>
  <si>
    <t>Riving bindingsverk av tre, teglforblending 0,5 steins, 48X148,  dobbel gipsplater ferdigbehandlet.</t>
  </si>
  <si>
    <t>Riving bindingsverk av tre, teglforblending. 0,5 steins 48X98,  dobbel gipsplater ferdigbehandlet.</t>
  </si>
  <si>
    <t>Riving bindingsverk av tre, trepanel, 48x148  underpanel 15mm+gipspl.13mm</t>
  </si>
  <si>
    <t xml:space="preserve">    Riving panel yttervegg</t>
  </si>
  <si>
    <t xml:space="preserve">    Riving spikerslag vegger</t>
  </si>
  <si>
    <t>Riving bindingsverk av tre, trepanel, 48x148, gipsplater ferdigbehandlet</t>
  </si>
  <si>
    <t>Riving bindingsverk av tre, trepanel 48x148, dobbel gipsplater ferdigbehandlet</t>
  </si>
  <si>
    <t>Riving murte vegger, tegl</t>
  </si>
  <si>
    <t xml:space="preserve">    Riving teglvegg 1 steins</t>
  </si>
  <si>
    <t>Riving pusset gassbet. innv. støpte vegger 200mm</t>
  </si>
  <si>
    <t xml:space="preserve">    Riving gassbetong innside ytterv.</t>
  </si>
  <si>
    <t>Riving pusset gassbet. innv. støpte vegger 250mm</t>
  </si>
  <si>
    <t>Riving reisverk av tre, teglforblending</t>
  </si>
  <si>
    <t xml:space="preserve">    Riving gipsplate GU</t>
  </si>
  <si>
    <t xml:space="preserve">    Riving reisverk, yttervegg</t>
  </si>
  <si>
    <t xml:space="preserve">    Riving trefiberplate</t>
  </si>
  <si>
    <t xml:space="preserve">    Riving papp</t>
  </si>
  <si>
    <t>Riving reisverk av tre, trepanel</t>
  </si>
  <si>
    <t xml:space="preserve">    Riving lektepanel, utvendig</t>
  </si>
  <si>
    <t xml:space="preserve">    Riving reisverk, yttervegg 100mm</t>
  </si>
  <si>
    <t xml:space="preserve">    Riving panel</t>
  </si>
  <si>
    <t>Riving støpte vegg, teglforb., gassbetong innv. 150mm/200mm</t>
  </si>
  <si>
    <t xml:space="preserve">    Riving betongvegg armert T=150</t>
  </si>
  <si>
    <t xml:space="preserve">    Riving gassbetong innside ytterv. 200mm</t>
  </si>
  <si>
    <t>Riving støpte vegg, teglforb., gassbetong innv. 150/150mm</t>
  </si>
  <si>
    <t xml:space="preserve">    Riving gassbetong innside ytterv. 150</t>
  </si>
  <si>
    <t>Riving støpte vegger, gassbetong innvendig T=150 200mm</t>
  </si>
  <si>
    <t>Riving støpte vegger, gassbetong innvendig T=150 150mm</t>
  </si>
  <si>
    <t xml:space="preserve">    Riving gassbetong innside ytterv. 150mm</t>
  </si>
  <si>
    <t>Riving støpte vegger, gassbetong innvendig T=200 200mm</t>
  </si>
  <si>
    <t xml:space="preserve">    Riving betongvegg armert T=200</t>
  </si>
  <si>
    <t xml:space="preserve"> Yttervegger riving.</t>
  </si>
  <si>
    <t xml:space="preserve"> Dekker ny bygg.</t>
  </si>
  <si>
    <t>Bjelkelag av tre, etterisolering underside</t>
  </si>
  <si>
    <t xml:space="preserve">    Nedforing av himling c/c 600 48x48</t>
  </si>
  <si>
    <t xml:space="preserve">    Vindsperresjikt på bjelkelag / tak, papp  1,25x16m</t>
  </si>
  <si>
    <t xml:space="preserve">    Vindsperresjikt på bjelkelag / tak, papp 1,25x16m</t>
  </si>
  <si>
    <t xml:space="preserve">    Plater i himling, takess 12mm</t>
  </si>
  <si>
    <t>Bjelkelag av tre, ny himling av plater</t>
  </si>
  <si>
    <t xml:space="preserve">    Nedforing av himling c/c 600 48x73</t>
  </si>
  <si>
    <t xml:space="preserve">    Nedforing av himling c/c 600 48x148</t>
  </si>
  <si>
    <t>Bjelkelag av tre, ny oppforing isolert</t>
  </si>
  <si>
    <t xml:space="preserve">    Flersjikts parkett på undergulv , eik</t>
  </si>
  <si>
    <t xml:space="preserve">    Tilfarere, trykkimp. c/c 600 48x98</t>
  </si>
  <si>
    <t xml:space="preserve">    Mineralull A-plate i bjelkelag 100mm</t>
  </si>
  <si>
    <t xml:space="preserve">    Heltre gulvbord furu natur 25mm</t>
  </si>
  <si>
    <t xml:space="preserve">    Bordgulv på bjelker/tilfarere 28x70mm</t>
  </si>
  <si>
    <t xml:space="preserve">    Undergulv av sponplater 22mm</t>
  </si>
  <si>
    <t>Bjelkelag av tre, trinnlyd-forbedring</t>
  </si>
  <si>
    <t xml:space="preserve">    Flersjikts parkett på undergulv, bøk</t>
  </si>
  <si>
    <t xml:space="preserve">    Trinnlydplater, (Silencio el.l) 12mm</t>
  </si>
  <si>
    <t xml:space="preserve">    Parkett på undergulv, ask</t>
  </si>
  <si>
    <t>Plasstøpte dekker, etterisolering mot loft</t>
  </si>
  <si>
    <t xml:space="preserve">    Mineralull A-plate, m/papir - vegg 150mm</t>
  </si>
  <si>
    <t xml:space="preserve">    Mineralull A-plate - vegg 200mm</t>
  </si>
  <si>
    <t>Plasstøpte dekker, ny påstøp, belegg</t>
  </si>
  <si>
    <t xml:space="preserve">    Linoleum 3,2mm</t>
  </si>
  <si>
    <t xml:space="preserve">    Maskinsliping og støvsuging av betong</t>
  </si>
  <si>
    <t xml:space="preserve">    Armering med nett, K 189 (3,02 kg pr m²)</t>
  </si>
  <si>
    <t xml:space="preserve">    Betong B30 i påstøp på gulv 50mm</t>
  </si>
  <si>
    <t xml:space="preserve">    Gummibelegg 1000x1000mm</t>
  </si>
  <si>
    <t xml:space="preserve">    Vinyl 2mm</t>
  </si>
  <si>
    <t xml:space="preserve">    Linoleum 2mm</t>
  </si>
  <si>
    <t>Plasstøpte dekker, nytt underg. og park. flytende</t>
  </si>
  <si>
    <t xml:space="preserve">    Undergulv av plater trefiber 6mm</t>
  </si>
  <si>
    <t xml:space="preserve">    Parkett på undergulv, ask 14mm</t>
  </si>
  <si>
    <t>Plasstøpte dekker, påstøp, tung mineralull, parkett</t>
  </si>
  <si>
    <t xml:space="preserve">    Parkett på undergulv, eik 14mm</t>
  </si>
  <si>
    <t xml:space="preserve">    Diffusjonstett plast (Gulv) 0,20mm</t>
  </si>
  <si>
    <t xml:space="preserve">    Betong B30 i påstøp på gulv 60mm</t>
  </si>
  <si>
    <t xml:space="preserve">    Mineralull tung plate 150, 50mm</t>
  </si>
  <si>
    <t xml:space="preserve"> Dekker ombygging</t>
  </si>
  <si>
    <t>Gulv på grunn, fjerning av påstøp, linoleum</t>
  </si>
  <si>
    <t xml:space="preserve">    Riving linoleum</t>
  </si>
  <si>
    <t xml:space="preserve">    Riving påstøp T=40</t>
  </si>
  <si>
    <t>Gulv på grunn, fjerning av påstøp, parkett</t>
  </si>
  <si>
    <t xml:space="preserve">    Riving parkett</t>
  </si>
  <si>
    <t>Riving bjelkelag av tre, bordgulv, inoleum</t>
  </si>
  <si>
    <t xml:space="preserve">    Riving trefiberplate hard</t>
  </si>
  <si>
    <t xml:space="preserve">    Riving bordgulv</t>
  </si>
  <si>
    <t xml:space="preserve">Riving bjelkelag av tre, bordgulv, tekstilteppe </t>
  </si>
  <si>
    <t xml:space="preserve">    Riving tekstilteppe </t>
  </si>
  <si>
    <t>Riving bjelkelag av tre, bordgulv, parkett</t>
  </si>
  <si>
    <t>Riving bjelkelag av tre, himling av plank, himling trepanel</t>
  </si>
  <si>
    <t xml:space="preserve">    Riving trebjelker</t>
  </si>
  <si>
    <t xml:space="preserve">    Riving himling trepanel</t>
  </si>
  <si>
    <t>Riving bjelkelag av tre, himling av plank</t>
  </si>
  <si>
    <t xml:space="preserve">    Riving nedforet himling</t>
  </si>
  <si>
    <t>Riving bjelkelag av tre, panel, linoleum</t>
  </si>
  <si>
    <t xml:space="preserve">    Riving trebjelker (3,0 lm/m2)</t>
  </si>
  <si>
    <t>Riving bjelkelag av tre, panel, keramikkfliser i mørtel</t>
  </si>
  <si>
    <t xml:space="preserve">    Riving keramikkfliser i mørtel</t>
  </si>
  <si>
    <t>Riving bjelkelag av tre, stubbloft, linoleum</t>
  </si>
  <si>
    <t xml:space="preserve">    Riving slamsuging stubbloftsleire</t>
  </si>
  <si>
    <t xml:space="preserve">    Riving bordgang UK stubbeloftsgulv</t>
  </si>
  <si>
    <t>Riving bjelkelag av tre, stubbloft, keramikkfliser i mørtel</t>
  </si>
  <si>
    <t>Riving dekkeelement, gassbetong 200mm. tilfarergulv</t>
  </si>
  <si>
    <t xml:space="preserve">    Riving gassbetong dekkeelement</t>
  </si>
  <si>
    <t xml:space="preserve">    Riving trefiberplate porøs</t>
  </si>
  <si>
    <t xml:space="preserve">    Riving tilfarergulv</t>
  </si>
  <si>
    <t>Riving dekkeelement, gassbetong 200mm. linoleum</t>
  </si>
  <si>
    <t>Riving dekkeelement, gassbetong 200mm. keramikkfliser i mørtel</t>
  </si>
  <si>
    <t>Riving dekkeelement, gassbetong 200mm. linoleum + påstøp 40 mm</t>
  </si>
  <si>
    <t xml:space="preserve">    Riving linoleum + påstøp 40 mm</t>
  </si>
  <si>
    <t>Riving plasstøpte dekker 160mm. tilfarergulv</t>
  </si>
  <si>
    <t xml:space="preserve">    Riving betongdekke armert</t>
  </si>
  <si>
    <t>Riving plasstøpte dekker 160mm. linoleum</t>
  </si>
  <si>
    <t>Riving plasstøpte dekker 160mm. keramikkfliser i mørtel</t>
  </si>
  <si>
    <t>Riving plasstøpte dekker 160mm.  linoleum + påstøp 40 mm</t>
  </si>
  <si>
    <t>Riving undergulv og banebelegg, tilfarergulv</t>
  </si>
  <si>
    <t>Riving undergulv og banebelegg, linoleum</t>
  </si>
  <si>
    <t xml:space="preserve">Riving undergulv og banebelegg, tekstilteppe </t>
  </si>
  <si>
    <t>Riving undergulv og banebelegg, keramikkfliser i mørtel</t>
  </si>
  <si>
    <t xml:space="preserve"> Dekker riving.</t>
  </si>
  <si>
    <t xml:space="preserve"> Yttertak ny bygg.</t>
  </si>
  <si>
    <t xml:space="preserve"> Yttertak ombygging.</t>
  </si>
  <si>
    <t>Bjelkelag av tre, etterisol utv.+papptekking</t>
  </si>
  <si>
    <t xml:space="preserve">    Steinull takisolasjon 50mm</t>
  </si>
  <si>
    <t xml:space="preserve">    Steinull takplate 100mm</t>
  </si>
  <si>
    <t xml:space="preserve">    Eksisterende takkonstruksjon</t>
  </si>
  <si>
    <t>Stålplater, bærende, etterisol. utv +papptekking</t>
  </si>
  <si>
    <t>Taksperrer, tre, etterisolering innv.</t>
  </si>
  <si>
    <t xml:space="preserve">    Nedforing av himling c/c 600 48x98</t>
  </si>
  <si>
    <t xml:space="preserve">    Diffusjonstett plast (Himl.) 0,15mm</t>
  </si>
  <si>
    <t>Taksperrer, tre, ny taktro+ takplater</t>
  </si>
  <si>
    <t xml:space="preserve">    Taktekking med decra Takplater 369x1260</t>
  </si>
  <si>
    <t xml:space="preserve">    Taktro av bord 21x120</t>
  </si>
  <si>
    <t xml:space="preserve">    Lekter, for skifer tak c/c 250 36x48</t>
  </si>
  <si>
    <t xml:space="preserve">    Sløyfer, impregnert 36x48</t>
  </si>
  <si>
    <t xml:space="preserve">    Undertaksbelegg Diffusjonstett D-glass 1lag</t>
  </si>
  <si>
    <t xml:space="preserve">    Taksteinimitert stålplate 105x147</t>
  </si>
  <si>
    <t xml:space="preserve">    Undertaksbelegg Diffusjonstett D-glass 1 lag</t>
  </si>
  <si>
    <t xml:space="preserve">    Taktro av bord 21x145</t>
  </si>
  <si>
    <t xml:space="preserve">    Taktekking med decra Takplater 369x1260mm</t>
  </si>
  <si>
    <t>Taksperrer, tre, nytt undertak+betongtakstein</t>
  </si>
  <si>
    <t xml:space="preserve">    Mønepanner Benders, svart</t>
  </si>
  <si>
    <t xml:space="preserve">    Lekter, for takstein c/c 350 30x48</t>
  </si>
  <si>
    <t>Taktekking lekter og betongtakstein</t>
  </si>
  <si>
    <t xml:space="preserve">    Lekter og sløyfer imp. for takstein c/c350 30x36 imp</t>
  </si>
  <si>
    <t xml:space="preserve">    Mønekam for takstein 48x98</t>
  </si>
  <si>
    <t xml:space="preserve">    Fuglelist for takstein 1m</t>
  </si>
  <si>
    <t>Takvindu komplett utskifting i eksisterende åpning</t>
  </si>
  <si>
    <t xml:space="preserve">    Rive takvindu</t>
  </si>
  <si>
    <t xml:space="preserve">    Takvindu midth. hvit, inkl utv. inndekning 55x78</t>
  </si>
  <si>
    <t xml:space="preserve">    Innvendig utforing og lister på takvindu 55x78</t>
  </si>
  <si>
    <t>Takvindu lite, inkl utveksling og komplett utskifting</t>
  </si>
  <si>
    <t xml:space="preserve">    Sperretak utveksling av 1 sperre 1,20x1,20m</t>
  </si>
  <si>
    <t xml:space="preserve">    Innvendig utforing og lister på takvindu 78x98</t>
  </si>
  <si>
    <t xml:space="preserve">    Takvindu midth. hvit, inkl utv. inndekning 78x98</t>
  </si>
  <si>
    <t xml:space="preserve">    Takvindu midth. hvit, inkl utv. inndekning 78x140</t>
  </si>
  <si>
    <t xml:space="preserve">    Innvendig utforing og lister på takvindu 78x140</t>
  </si>
  <si>
    <t>Takvindu stort, inkl utveksling og komplett utskifting</t>
  </si>
  <si>
    <t xml:space="preserve">    Sperretak utveksling av 2 sperrer 1,80x1,20</t>
  </si>
  <si>
    <t xml:space="preserve">    Takvindu midth. hvit, inkl utv. inndekning 114x118</t>
  </si>
  <si>
    <t xml:space="preserve">    Innvendig utforing og lister på takvindu 114x118</t>
  </si>
  <si>
    <t xml:space="preserve">    Sperretak utveksling av 2 sperrer 1,80x1,20m</t>
  </si>
  <si>
    <t xml:space="preserve">    Takvindu midth. hvit, inkl utv. inndekning 94x118</t>
  </si>
  <si>
    <t xml:space="preserve">    Innvendig utforing og lister på takvindu 94x118</t>
  </si>
  <si>
    <t xml:space="preserve">    Takvindu midth. hvit, inkl utv. inndekning 114x140</t>
  </si>
  <si>
    <t xml:space="preserve">    Innvendig utforing og lister på takvindu 114x140</t>
  </si>
  <si>
    <t xml:space="preserve"> Yttertak riving.</t>
  </si>
  <si>
    <t>Riving flatt sperretak, isolert tekking, singel/folie på flate tak</t>
  </si>
  <si>
    <t xml:space="preserve">    Riving trebjelkelag (flate tak)</t>
  </si>
  <si>
    <t xml:space="preserve">    Riving singel/folie på flate tak</t>
  </si>
  <si>
    <t xml:space="preserve">    Riving taktro yttertak</t>
  </si>
  <si>
    <t xml:space="preserve">    Riving papp undertak</t>
  </si>
  <si>
    <t xml:space="preserve">    Riving isolasjon i ihimling</t>
  </si>
  <si>
    <t xml:space="preserve">    Riving himling yttertak</t>
  </si>
  <si>
    <t>Riving flatt sperretak, isolert tekking,  papp, taktekking</t>
  </si>
  <si>
    <t xml:space="preserve">    Riving papp, taktekking</t>
  </si>
  <si>
    <t>Riving flatt sperretak, uisolert tekking, papp, taktekking</t>
  </si>
  <si>
    <t>Riving stålplater H=100, bærende, isolert tekking, papp.</t>
  </si>
  <si>
    <t xml:space="preserve">    Riving isolasjon i yttervegger</t>
  </si>
  <si>
    <t xml:space="preserve">    Riving korrugerte stålplater, tak H=100</t>
  </si>
  <si>
    <t xml:space="preserve">Riving stålplater, bærende, isolert tekking, papp </t>
  </si>
  <si>
    <t xml:space="preserve">    Riving korrugerte stålplater, tak H=40</t>
  </si>
  <si>
    <t>Riving takrenner, forkant og gesimskasse</t>
  </si>
  <si>
    <t xml:space="preserve">    Riving takrenne, inkl. krok og beslag</t>
  </si>
  <si>
    <t xml:space="preserve">    Riving av forkantbord på sperreender</t>
  </si>
  <si>
    <t xml:space="preserve">    Riving trepanel tak</t>
  </si>
  <si>
    <t xml:space="preserve">    Riving bend/deler for takrenner/nedløp</t>
  </si>
  <si>
    <t>Riving taksperrer, taktro og tekking, takstein</t>
  </si>
  <si>
    <t xml:space="preserve">    Riving taksperrer skråtak</t>
  </si>
  <si>
    <t xml:space="preserve">    Riving takstein</t>
  </si>
  <si>
    <t xml:space="preserve">    Riving sløyfer yttervegg</t>
  </si>
  <si>
    <t xml:space="preserve">    Riving lekter yttertak</t>
  </si>
  <si>
    <t>Riving taksperrer, taktro og tekking,  korrugerte stålplater, tak H=40</t>
  </si>
  <si>
    <t>Riving taksperrer, taktro og tekking, papp</t>
  </si>
  <si>
    <t>Riving taktekking,  båndtekking, tak</t>
  </si>
  <si>
    <t xml:space="preserve">    Riving båndtekking, tak</t>
  </si>
  <si>
    <t>Riving taktekking, papp.</t>
  </si>
  <si>
    <t>Riving taktekking, takstein.</t>
  </si>
  <si>
    <t>Riving taktekking,  korrugerte stålplater, tak H=40</t>
  </si>
  <si>
    <t>Riving taktekking-forkant-vindski-takrenner</t>
  </si>
  <si>
    <t xml:space="preserve">    Riving bordtaksbeslag, takstein</t>
  </si>
  <si>
    <t xml:space="preserve">    Riving vindskier, 2 bord</t>
  </si>
  <si>
    <t xml:space="preserve">    Riving nedløp inkl. klammer og bend</t>
  </si>
  <si>
    <t>Riving vindski med beslag og kasse</t>
  </si>
  <si>
    <t xml:space="preserve">    Riving islektebeslag</t>
  </si>
  <si>
    <t>Riving w-takstol, taktro og tekking, papp</t>
  </si>
  <si>
    <t xml:space="preserve">    Riving W-takstol i tre</t>
  </si>
  <si>
    <t>Riving w-takstol, taktro og tekking, profilert stålpl. tak.</t>
  </si>
  <si>
    <t xml:space="preserve">    Riving profilert stålpl. tak</t>
  </si>
  <si>
    <t>Sparklin og maling</t>
  </si>
  <si>
    <t>Armering med nett, 397K for fiberpuss</t>
  </si>
  <si>
    <t>Sparkling/tetting lettklinker lettvegger</t>
  </si>
  <si>
    <t>Grovslemming</t>
  </si>
  <si>
    <t>Kostrapping + slemming</t>
  </si>
  <si>
    <t>Slemming, støpt betong</t>
  </si>
  <si>
    <t>Brettpuss innvendig</t>
  </si>
  <si>
    <t>Brettpuss utvendig</t>
  </si>
  <si>
    <t>Fiberpuss + armering utvendig</t>
  </si>
  <si>
    <t>Finpuss tegl</t>
  </si>
  <si>
    <t>Kostet puss</t>
  </si>
  <si>
    <t>Kostet puss, innvendig</t>
  </si>
  <si>
    <t>Puss innvendig sparkel</t>
  </si>
  <si>
    <t>Puss, fiberarmert</t>
  </si>
  <si>
    <t>Puss, fiberarmert Jackon</t>
  </si>
  <si>
    <t>Puss, fiberpuss-armert</t>
  </si>
  <si>
    <t>Puss, finkornet lettklinker</t>
  </si>
  <si>
    <t>Puss, strukturert, støpt betong</t>
  </si>
  <si>
    <t>Pussing smyg, vindusutsparing</t>
  </si>
  <si>
    <t>Pusskonstruksjon – store flater</t>
  </si>
  <si>
    <t>Rengjøring slettpusset teglfasade, 25 %</t>
  </si>
  <si>
    <t>Rengjøring slettpusset teglfasade, 5 %</t>
  </si>
  <si>
    <t>2g. Helsparkling + 2 strøk maling</t>
  </si>
  <si>
    <t>Flekksparkling 1 gang.</t>
  </si>
  <si>
    <t>Flekksparkling 2 ganger.</t>
  </si>
  <si>
    <t>Flekksparkling 3 ganger.</t>
  </si>
  <si>
    <t>Helsparkling 1 gang</t>
  </si>
  <si>
    <t>Helsparkling 2 gang</t>
  </si>
  <si>
    <t>Helsparkling 3 gang</t>
  </si>
  <si>
    <t>Helsparkling 4 gang</t>
  </si>
  <si>
    <t>Helsparkling, grunning, 2 strøk maling</t>
  </si>
  <si>
    <t>Skjøtsparkling 1 gang</t>
  </si>
  <si>
    <t>Skjøtsparkling 2 gang</t>
  </si>
  <si>
    <t>Sparkling 3 ganger, fugetetting, + 3 strøk maling</t>
  </si>
  <si>
    <t>Sparkling 3 ganger, strimling, + 3 strøk maling</t>
  </si>
  <si>
    <t>Sparkling og oppsett av tapet på betongvegg</t>
  </si>
  <si>
    <t>Sparkling strimmel, flekksp.1, skjøtsp. 2, helsp.1, grunning. 2 strøk maling</t>
  </si>
  <si>
    <t>Sparkling strimmel, flekksp.1, skjøtsp.2, helsp.1, Overmalingpr. grunning. 2 strøk maling</t>
  </si>
  <si>
    <t>Sparkling, + Grunning, 2 strøk maling</t>
  </si>
  <si>
    <t>Sparkling, fugetetting + 2 strøk maling</t>
  </si>
  <si>
    <t>Sparkling, grunning, 2 strøk maling</t>
  </si>
  <si>
    <t>Sparkling-maling gipsplater himling</t>
  </si>
  <si>
    <t>1 kor.hind.grunnstrøk(Aluminiumsmaling)</t>
  </si>
  <si>
    <t>1 strøk fort. maling(Latex) + grenging</t>
  </si>
  <si>
    <t>1 strøk maling (Latex), bet.himling</t>
  </si>
  <si>
    <t>1 strøk maling (Latex), flater</t>
  </si>
  <si>
    <t>1 strøk maling (Latex), gipsplater</t>
  </si>
  <si>
    <t>1 strøk maling (Latex), innv. mur</t>
  </si>
  <si>
    <t>1 strøk maling (Latex), innv. tre</t>
  </si>
  <si>
    <t>1 strøk maling (Latex), pusset flate</t>
  </si>
  <si>
    <t>1 strøk maling (Latex), trefiberplater</t>
  </si>
  <si>
    <t>1 strøk maling (Latex/Alkyd), sponplater</t>
  </si>
  <si>
    <t>1 strøk maling (Latex/Alkyd), trefiberplater</t>
  </si>
  <si>
    <t>1 strøk maling på kanaler</t>
  </si>
  <si>
    <t>2 strøk klar maling (Latex)</t>
  </si>
  <si>
    <t>2 strøk maling (Alkyd), innv.dør</t>
  </si>
  <si>
    <t>2 strøk maling (Alkyd), innv.vindu</t>
  </si>
  <si>
    <t>2 strøk maling (Alkyd), stålbjelker/søyler</t>
  </si>
  <si>
    <t>2 strøk maling (Latex), innv.betongelement</t>
  </si>
  <si>
    <t>2 strøk maling (Latex), innv.lettbetong</t>
  </si>
  <si>
    <t>2 strøk maling (Latex), innv.pussflate</t>
  </si>
  <si>
    <t>2 strøk maling (Latex/alkyd), gipsplater</t>
  </si>
  <si>
    <t>2 strøk maling (Latex/Alkyd), perf.gips</t>
  </si>
  <si>
    <t>2 strøk maling (Latex/Alkyd), trefiberplate</t>
  </si>
  <si>
    <t>2 strøk maling innvendig på mur-betong</t>
  </si>
  <si>
    <t>2 strøk maling innvendig på plater</t>
  </si>
  <si>
    <t>2 strøk maling innvendig på stål</t>
  </si>
  <si>
    <t>Malebehandling på pusset flate innvendig</t>
  </si>
  <si>
    <t>Rengjøring/skraping slettpuss fasade</t>
  </si>
  <si>
    <t>Seising +2 strøk maling edelpuss, enkel</t>
  </si>
  <si>
    <t>Seising +2 strøk maling edelpuss, normal</t>
  </si>
  <si>
    <t>Innpussing av rør etc</t>
  </si>
  <si>
    <t>Grunnmur - systemblokk 200</t>
  </si>
  <si>
    <t xml:space="preserve">    Systemblokk hel</t>
  </si>
  <si>
    <t xml:space="preserve">    3-sjikt puss + armering, 25 %</t>
  </si>
  <si>
    <t xml:space="preserve">    Systemblokk betong hjørneblokk</t>
  </si>
  <si>
    <t xml:space="preserve">    Systemblokk betong halvblokk</t>
  </si>
  <si>
    <t>Grunnmur - systemblokk 300</t>
  </si>
  <si>
    <t xml:space="preserve">    Systemblokk halvblokk</t>
  </si>
  <si>
    <t xml:space="preserve">    Systemblokk hjørneblokk</t>
  </si>
  <si>
    <t>Grunnmur/sokkel, 200mm betong, isolert 100mm EPS+50mm mineralull</t>
  </si>
  <si>
    <t xml:space="preserve">    Platonplate på grunnmur</t>
  </si>
  <si>
    <t xml:space="preserve">    Polystyren, EPS, 150 kPa</t>
  </si>
  <si>
    <t xml:space="preserve">    Forskaling av vegg. Kranbasert system</t>
  </si>
  <si>
    <t xml:space="preserve">    Armering med B500C&lt;20 tonn i fundament</t>
  </si>
  <si>
    <t xml:space="preserve">    Slemming, støpt betong</t>
  </si>
  <si>
    <t xml:space="preserve">    Enkelt bindingsverk heltre</t>
  </si>
  <si>
    <t>Grunnmur/sokkel, 200mm betong, isolert 150mm EPS+50mm mineralull</t>
  </si>
  <si>
    <t>Grunnmur/sokkel, 250mm betong, isolert 150mm EPS+100mm mineralull</t>
  </si>
  <si>
    <t>Grunnmur/sokkel, 250mm betong, isolert 100mm EPS+100mm mineralull - påforing c/c 300</t>
  </si>
  <si>
    <t xml:space="preserve">    Enkelt bindingsverk heltre u/spikerslag c/c 300</t>
  </si>
  <si>
    <t>Grunnmur/sokkel, 200mm betong, 150mm EPS+70mm mineralull, enkel gips</t>
  </si>
  <si>
    <t>Grunnmur/sokkel, 200mm betong, 150mm EPS+70mm mineralull, MDF hvit skygge</t>
  </si>
  <si>
    <t>Grunnmur/sokkel, 200mm betong, 150mm EPS+70mm mineralull, sponplate</t>
  </si>
  <si>
    <t>Grunnmur/sokkel, 300mm lettklinker ISO, full platon</t>
  </si>
  <si>
    <t xml:space="preserve">    Grovslemming</t>
  </si>
  <si>
    <t xml:space="preserve">    Lettklinker U-blokk iso</t>
  </si>
  <si>
    <t xml:space="preserve">    Lettklinker iso-blokk</t>
  </si>
  <si>
    <t xml:space="preserve">    Lettklinker iso Multicut</t>
  </si>
  <si>
    <t xml:space="preserve">    Armering leca fuge</t>
  </si>
  <si>
    <t xml:space="preserve">    Brettpuss innvendig</t>
  </si>
  <si>
    <t>Grunnmur/sokkel, 250mm lettklinker ISO, full platon, 70mm påforing innvendig</t>
  </si>
  <si>
    <t>Grunnmur/sokkel, 250mm lettklinker iso, utvendig isolert 100mm</t>
  </si>
  <si>
    <t xml:space="preserve">    Lettkl.vegg isoblokk</t>
  </si>
  <si>
    <t xml:space="preserve">    Armering: Fuge for murverk</t>
  </si>
  <si>
    <t>Grunnmur/sokkel, 300mm lettklinker iso, utvendig isolert 100mm</t>
  </si>
  <si>
    <t>Murte vegger, lettklinker basic 250, isolert 100+150</t>
  </si>
  <si>
    <t xml:space="preserve">    Grunning, 2 strøk maling på mur</t>
  </si>
  <si>
    <t xml:space="preserve">    Puss, fiberpuss-armert</t>
  </si>
  <si>
    <t xml:space="preserve">    Lettklinker-basic blokk</t>
  </si>
  <si>
    <t xml:space="preserve">    Lettklinker Basic U-blokk</t>
  </si>
  <si>
    <t xml:space="preserve">    Polystyren, XPS, 250 m/fals</t>
  </si>
  <si>
    <t>Murte vegger, lettklinker, Iso-blokk, pusset</t>
  </si>
  <si>
    <t xml:space="preserve">    Silikatpuss med farge</t>
  </si>
  <si>
    <t xml:space="preserve">    Gulvlist profilert furu</t>
  </si>
  <si>
    <t xml:space="preserve">    Puss, finkornet lettklinker</t>
  </si>
  <si>
    <t xml:space="preserve">    Tynnpuss innvendig 3mm</t>
  </si>
  <si>
    <t>Bindingsverk av I-profil, Fasadeplate Aqua</t>
  </si>
  <si>
    <t xml:space="preserve">    Silikatmaling - sluttbehandling fiberpuss</t>
  </si>
  <si>
    <t xml:space="preserve">    Sparkel grå Aquapanel</t>
  </si>
  <si>
    <t xml:space="preserve">    Armering med nett, 397K for fiberpuss</t>
  </si>
  <si>
    <t xml:space="preserve">    Fasadeplate Aquapanel</t>
  </si>
  <si>
    <t xml:space="preserve">    Utlekting på fasade imp c/c 600</t>
  </si>
  <si>
    <t xml:space="preserve">    Enkelt bindingsverk I-profil u/ spikerslag</t>
  </si>
  <si>
    <t xml:space="preserve">    Mineralull I-plate A - vegg</t>
  </si>
  <si>
    <t>Bindingsverk av stål, stålplater profilerte, påforing utvendig</t>
  </si>
  <si>
    <t xml:space="preserve">    Profilert stålplate tak/vegg polyester, 20-105 </t>
  </si>
  <si>
    <t xml:space="preserve">    Enkelt bindingsverk stål, yttervegg</t>
  </si>
  <si>
    <t xml:space="preserve">    Taklist furu ferdig malt</t>
  </si>
  <si>
    <t>Bindingsverk av tre, uisolert bodvegg, m/plater utvendig</t>
  </si>
  <si>
    <t xml:space="preserve">    Steniplater Nature</t>
  </si>
  <si>
    <t xml:space="preserve">    Fasadeplater sementbasert</t>
  </si>
  <si>
    <t>Bindingsverk av tre, Steniplater, Nature</t>
  </si>
  <si>
    <t>Støpte vegger, utforet, fasadeplater, isolert 200+50</t>
  </si>
  <si>
    <t xml:space="preserve">    Enkelt bindingsverk</t>
  </si>
  <si>
    <t xml:space="preserve">    Betong B30 i yttervegg, t=150mm</t>
  </si>
  <si>
    <t xml:space="preserve">    Forskaling av vegg - systemforskaling</t>
  </si>
  <si>
    <t>Støpte vegger 200mm, isolert 100+70, gipsplater</t>
  </si>
  <si>
    <t xml:space="preserve">    Ventilator kjøkken for vegg</t>
  </si>
  <si>
    <t xml:space="preserve">Hulltaking enebolig 245m² BTA - 2 etg.(Beregn antall og velg materialtype), </t>
  </si>
  <si>
    <t>Hulltaking vegg - fliser</t>
  </si>
  <si>
    <t xml:space="preserve">Hulltaking takboks sponplate </t>
  </si>
  <si>
    <t>Hulltaking takboks gipspl.</t>
  </si>
  <si>
    <t>Hulltaking takboks trepanel</t>
  </si>
  <si>
    <t>Hulltaking vegg trepanel</t>
  </si>
  <si>
    <t>Hulltaking vegg sponplate</t>
  </si>
  <si>
    <t>Hulltaking vegg gipspl.</t>
  </si>
  <si>
    <t>Hulltaking for ventilasjon</t>
  </si>
  <si>
    <t>Hultaking</t>
  </si>
  <si>
    <t>Arb.pris</t>
  </si>
  <si>
    <t>Total pris</t>
  </si>
  <si>
    <t>Arb. pris</t>
  </si>
  <si>
    <t xml:space="preserve">Arb.pris </t>
  </si>
  <si>
    <t>Innedører</t>
  </si>
  <si>
    <t>Dekker</t>
  </si>
  <si>
    <t>Yttertak</t>
  </si>
  <si>
    <t>Terraser,rekkverk og svalgang</t>
  </si>
  <si>
    <t>Hulltaking</t>
  </si>
  <si>
    <t>Stillas montering og demontering</t>
  </si>
  <si>
    <t>Maling</t>
  </si>
  <si>
    <t>Sum timer:</t>
  </si>
  <si>
    <t>Timer</t>
  </si>
  <si>
    <t>Materialkostnad</t>
  </si>
  <si>
    <t>Rigg og drift av byggeplass %</t>
  </si>
  <si>
    <t xml:space="preserve">Rigg og drift av byggeplass </t>
  </si>
  <si>
    <t>Tidsfaktor</t>
  </si>
  <si>
    <t xml:space="preserve">Et tilbud til </t>
  </si>
  <si>
    <t>04.09.2022</t>
  </si>
  <si>
    <t>Viser til hyggelig kontakt, og sender som avtalt prisoverslag.</t>
  </si>
  <si>
    <t>Med i prisoverslaget</t>
  </si>
  <si>
    <t>Arbeider utført utover avtale utføres etter en avtalt timerate.</t>
  </si>
  <si>
    <t>Materialfortjeneste</t>
  </si>
  <si>
    <t>Det beregnes en materialfortjeneste på våre netto materialpriser. Dokumentasjon på våre nettopriser vedlegges faktura.</t>
  </si>
  <si>
    <t>Fakturering</t>
  </si>
  <si>
    <t>Vi fakturerer ut fra medgåtte materialer og timeforbruk til nærmere avtalte intervaller.</t>
  </si>
  <si>
    <t>Bygningsdel</t>
  </si>
  <si>
    <t>Sum eks mva.</t>
  </si>
  <si>
    <t>Sum (eks. mva.):</t>
  </si>
  <si>
    <t>Mva.:</t>
  </si>
  <si>
    <t>Sum (inkl. mva.):</t>
  </si>
  <si>
    <t>Timeregistrering</t>
  </si>
  <si>
    <t>Vi fører daglig en logg over medgåtte timer og utført arbeid.
Denne loggen gir dere som kunde mulighet for å følge framdriften og kostnader mellom faktureringsintervallene.</t>
  </si>
  <si>
    <t>Mulig tid for oppstart</t>
  </si>
  <si>
    <t>Ønsker dere å benytte dere av oss, send gjerne en tilbakemelding eller ring så raskt som mulig slik at vi får satt jobben inn på framdriftsplanen.
Vi håper dere finner tilbudet interessant og ser fram til en positiv tilbakemelding.</t>
  </si>
  <si>
    <t>Med vennlig hilsen</t>
  </si>
  <si>
    <t>1. Grunn og fundamenter</t>
  </si>
  <si>
    <t>2. Bæresystemer</t>
  </si>
  <si>
    <t xml:space="preserve">3. Yttervegger </t>
  </si>
  <si>
    <t xml:space="preserve">4. Vinduer og ytterdører </t>
  </si>
  <si>
    <t xml:space="preserve">5. Innervegger </t>
  </si>
  <si>
    <t>6. Innedører</t>
  </si>
  <si>
    <t xml:space="preserve">7. Dekker </t>
  </si>
  <si>
    <t>8. Yttertak</t>
  </si>
  <si>
    <t>9. Parkett og laminat</t>
  </si>
  <si>
    <t>10. Kjøkken</t>
  </si>
  <si>
    <t>11. Ventilasjon</t>
  </si>
  <si>
    <t>12. Terraser,rekkverk og svalgang</t>
  </si>
  <si>
    <t>13. Innvendige trapper</t>
  </si>
  <si>
    <t>14. Flislegging</t>
  </si>
  <si>
    <t>15. Hulltaking</t>
  </si>
  <si>
    <t xml:space="preserve">16.Stillas montering og demontering </t>
  </si>
  <si>
    <t xml:space="preserve">17. Maling </t>
  </si>
  <si>
    <t xml:space="preserve">Org.nr.: </t>
  </si>
  <si>
    <t>Adress:</t>
  </si>
  <si>
    <t>E-mail:</t>
  </si>
  <si>
    <t>Fliser, keram. på gulv 25x25</t>
  </si>
  <si>
    <t>Fliser, keram. på gulv 33x33</t>
  </si>
  <si>
    <t>Fliser, keram. på gulv 20x20</t>
  </si>
  <si>
    <t>Fliser, keram. på gulv, farvet 30x60</t>
  </si>
  <si>
    <t>Fliser, keram. på gulv-vegg 60x30</t>
  </si>
  <si>
    <t>Fliser Beton, keram. på gulv 60x60</t>
  </si>
  <si>
    <t>Fliser, skifer. på gulv 30x60</t>
  </si>
  <si>
    <t xml:space="preserve">    Fliser, keram. på gulv</t>
  </si>
  <si>
    <t xml:space="preserve">    Fliser, keram. på gulv.</t>
  </si>
  <si>
    <t>Fliser Wood, keramisk 20x120</t>
  </si>
  <si>
    <t>Fliser grå, keram. på vegg 90x90</t>
  </si>
  <si>
    <t>Fliser sort, keram. på vegg 90x90</t>
  </si>
  <si>
    <t>Fliser, keram. på vegg, 10x10</t>
  </si>
  <si>
    <t xml:space="preserve">    Fliser, keram. på vegg.</t>
  </si>
  <si>
    <t>Fliser, keram. på vegg, dekorflis 10x20</t>
  </si>
  <si>
    <t>Fliser, keram. på vegg, dekorlister 7,5x60</t>
  </si>
  <si>
    <t>Systemhimling Gyproc 2 lag gipspl</t>
  </si>
  <si>
    <t xml:space="preserve">    Systemhimling Gyproc 2 lag gipspl</t>
  </si>
  <si>
    <t>Diverse</t>
  </si>
  <si>
    <t>Systemhimling Gyproc 1 lag gipspl</t>
  </si>
  <si>
    <t xml:space="preserve">    Systemhimling Gyproc 1 lag gipspl</t>
  </si>
  <si>
    <t xml:space="preserve">    Pukk bærelag &lt;1000 m² (100mm)</t>
  </si>
  <si>
    <t xml:space="preserve">    Tømmermannspanel 19x148</t>
  </si>
  <si>
    <t xml:space="preserve">    Utlekting på fasade c/c 600  36x48</t>
  </si>
  <si>
    <t xml:space="preserve">    Sløyfer vegg 23x48</t>
  </si>
  <si>
    <t xml:space="preserve">      Innerdør hvitmalt Diplomat Emil</t>
  </si>
  <si>
    <t xml:space="preserve">    Stolper, impr sammenspikret 2x48x98</t>
  </si>
  <si>
    <t xml:space="preserve">    Imp. bjelkelag balkong, c/c 600 48x198</t>
  </si>
  <si>
    <t xml:space="preserve">    Terrassegulv trykkimpregnert 21x95</t>
  </si>
  <si>
    <t xml:space="preserve">    Rekkverk av trykkimpregnert tre 48x73</t>
  </si>
  <si>
    <t xml:space="preserve">    Terrassegulv trykkimpregnert 28x95</t>
  </si>
  <si>
    <t xml:space="preserve">    Imp.bjelkelag balkong, c/c 600 48x148</t>
  </si>
  <si>
    <t xml:space="preserve">    Terrassegulv trykkimpregnert 28x120</t>
  </si>
  <si>
    <t>Rekkverk av trykkimpregnert tre</t>
  </si>
  <si>
    <t xml:space="preserve">      Rekkverk av trykkimpregnert tre</t>
  </si>
  <si>
    <t>Rekkverk av tre - liggende spiler</t>
  </si>
  <si>
    <t>Rekkverk liggende spiler, impregnert</t>
  </si>
  <si>
    <t>Rekkverk av tre - stående spiler</t>
  </si>
  <si>
    <t xml:space="preserve"> Rekkverk stående spiler, impregnert</t>
  </si>
  <si>
    <t>Levegg tett, bord på begge sider, høyde 1,8m</t>
  </si>
  <si>
    <t xml:space="preserve">    Levegg tett, bord på begge sider</t>
  </si>
  <si>
    <t xml:space="preserve">    Gipspl. utvendig, 9,5 mm underkledn. Glasroc</t>
  </si>
  <si>
    <t>Stakittgjerde med stolpespyd</t>
  </si>
  <si>
    <t xml:space="preserve"> Stakitt gjerde med stolpespyd</t>
  </si>
  <si>
    <t>Time pris. Ny bygg og ombygging.    Val.kaina. Nauja statyba ir renovacija</t>
  </si>
  <si>
    <t>Time pris.Riving.    Val.kaina. Griovimo darbai.</t>
  </si>
  <si>
    <t>Time pris.Maling.    Val.kaina. Dazymo darbai.</t>
  </si>
  <si>
    <t xml:space="preserve">Time pris. Snekkerarbeid.   Val.kaina </t>
  </si>
  <si>
    <t xml:space="preserve">Time pris. Flislegging.   Val.kaina. Plyteliu kl.  </t>
  </si>
  <si>
    <t xml:space="preserve">Time pris. Maling.   Val.kaina. Dazymas.  </t>
  </si>
  <si>
    <t>Ny bygg.</t>
  </si>
  <si>
    <t>Ombygg.</t>
  </si>
  <si>
    <t>Pussing smyg, dørutsp. 1stn.tegl</t>
  </si>
  <si>
    <t>Pussing smyg, dørutsp. bet.h.blokk</t>
  </si>
  <si>
    <t>Feielist furu, for maling</t>
  </si>
  <si>
    <t>Listverk hvitmalt/foliert</t>
  </si>
  <si>
    <t>2 strøk maling innvendig på tre</t>
  </si>
  <si>
    <t>2 strøk maling listverk (Alkyd)</t>
  </si>
  <si>
    <t>2 strøk maling mur akryl, utv.betong</t>
  </si>
  <si>
    <t>2 strøk maling panelvegg</t>
  </si>
  <si>
    <t>2 strøk maling på innv. utforing &gt;150mm</t>
  </si>
  <si>
    <t>2 strøk maling på kanaler</t>
  </si>
  <si>
    <t>2 strøk maling(Alkyd), på sink</t>
  </si>
  <si>
    <t>2 strøk maling, innv.ubeh. betongvegg</t>
  </si>
  <si>
    <t>3 strøk maling (Latex), innv.pusset flate</t>
  </si>
  <si>
    <t>3 strøk maling, innv.betong</t>
  </si>
  <si>
    <t>Fjerning av løstsittende maling - dørblad</t>
  </si>
  <si>
    <t>Fjerning av løstsittende maling, kalkmaling</t>
  </si>
  <si>
    <t>Fjerning av løstsittende maling, linoljemaling</t>
  </si>
  <si>
    <t>Helsparkling 4 ganger, 3 strøk maling</t>
  </si>
  <si>
    <t>Omsparkling vegg/himl, tre strøk</t>
  </si>
  <si>
    <t>Omsparkling vegg/himl., et strøk</t>
  </si>
  <si>
    <t>Omsparkling vegg/himl., to strøk</t>
  </si>
  <si>
    <t>Sparkling og 2 strøk maling på betong innvendig</t>
  </si>
  <si>
    <t>Syrevasking overflater</t>
  </si>
  <si>
    <t>Vasking før maling</t>
  </si>
  <si>
    <t>Vasking før maling, profilerte stålplater</t>
  </si>
  <si>
    <t>Vasking malte gulv før maling</t>
  </si>
  <si>
    <t>Vasking malte himlinger før maling</t>
  </si>
  <si>
    <t>Vasking malte vegger før maling</t>
  </si>
  <si>
    <t>Fjerning av maling til ren bunn, avluting</t>
  </si>
  <si>
    <t>Fjerning av maling til ren bunn, malingsfjerner</t>
  </si>
  <si>
    <t>Fjerning av maling til ren bunn, varmelampe</t>
  </si>
  <si>
    <t>2 strøk olje(Alkyd), innv.listverk</t>
  </si>
  <si>
    <t>3 strøk lakk listverk (Alkyd)</t>
  </si>
  <si>
    <t>4 strøk olje, utv.vindu edeltre</t>
  </si>
  <si>
    <t>Grunning, 2 strøk maling på mur</t>
  </si>
  <si>
    <t>Seising - grunning</t>
  </si>
  <si>
    <t>Material mengde</t>
  </si>
  <si>
    <t>Arb.pris ( Darbo kaina)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</si>
</sst>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kr-414]\ * #,##0_-;\-[$kr-414]\ * #,##0_-;_-[$kr-414]\ * &quot;-&quot;_-;_-@_-"/>
    <numFmt numFmtId="165" formatCode="[$kr-414]\ #,##0.00"/>
    <numFmt numFmtId="166" formatCode="_-[$kr-414]\ * #,##0.00_-;\-[$kr-414]\ * #,##0.00_-;_-[$kr-414]\ * &quot;-&quot;??_-;_-@_-"/>
    <numFmt numFmtId="167" formatCode="#,##0.00_ ;\-#,##0.00\ "/>
    <numFmt numFmtId="168" formatCode="dd\.mm\.yyyy"/>
    <numFmt numFmtId="169" formatCode="_-* #,##0.00\ [$kr-814]_-;\-* #,##0.00\ [$kr-814]_-;_-* &quot;-&quot;??\ [$kr-814]_-;_-@_-"/>
  </numFmts>
  <fonts count="22" x14ac:knownFonts="1">
    <font>
      <sz val="10"/>
      <name val="Arial"/>
      <charset val="1"/>
    </font>
    <font>
      <b/>
      <sz val="30"/>
      <name val="Tahoma"/>
      <family val="2"/>
      <charset val="204"/>
    </font>
    <font>
      <sz val="8"/>
      <name val="Tahoma"/>
      <family val="2"/>
      <charset val="204"/>
    </font>
    <font>
      <sz val="8"/>
      <name val="Tahoma"/>
      <family val="2"/>
      <charset val="204"/>
    </font>
    <font>
      <b/>
      <sz val="36"/>
      <color rgb="FF4A708B"/>
      <name val="Tahoma"/>
      <family val="2"/>
      <charset val="204"/>
    </font>
    <font>
      <b/>
      <sz val="8"/>
      <color rgb="FF4A708B"/>
      <name val="Tahoma"/>
      <family val="2"/>
      <charset val="204"/>
    </font>
    <font>
      <b/>
      <sz val="8"/>
      <name val="Tahoma"/>
      <family val="2"/>
      <charset val="204"/>
    </font>
    <font>
      <b/>
      <sz val="12"/>
      <color rgb="FFD9873A"/>
      <name val="Tahoma"/>
      <family val="2"/>
      <charset val="204"/>
    </font>
    <font>
      <sz val="8"/>
      <color rgb="FFD9873A"/>
      <name val="Tahoma"/>
      <family val="2"/>
      <charset val="204"/>
    </font>
    <font>
      <sz val="10"/>
      <name val="Tahoma"/>
      <family val="2"/>
      <charset val="204"/>
    </font>
    <font>
      <b/>
      <sz val="8"/>
      <name val="Tahoma"/>
      <family val="2"/>
      <charset val="204"/>
    </font>
    <font>
      <b/>
      <sz val="8"/>
      <color rgb="FFFF0000"/>
      <name val="Tahoma"/>
      <family val="2"/>
      <charset val="204"/>
    </font>
    <font>
      <b/>
      <sz val="10"/>
      <name val="Arial"/>
      <family val="2"/>
      <charset val="204"/>
    </font>
    <font>
      <sz val="8"/>
      <name val="Arial"/>
      <family val="2"/>
      <charset val="204"/>
    </font>
    <font>
      <sz val="8"/>
      <name val="Tahoma"/>
      <family val="2"/>
      <charset val="204"/>
    </font>
    <font>
      <b/>
      <sz val="36"/>
      <color rgb="FF4A708B"/>
      <name val="Tahoma"/>
      <family val="2"/>
      <charset val="204"/>
    </font>
    <font>
      <b/>
      <sz val="30"/>
      <name val="Tahoma"/>
      <charset val="1"/>
    </font>
    <font>
      <b/>
      <sz val="20"/>
      <color rgb="FF19262A"/>
      <name val="Tahoma"/>
      <family val="2"/>
      <charset val="204"/>
    </font>
    <font>
      <b/>
      <sz val="10"/>
      <color rgb="FFD9873A"/>
      <name val="Tahoma"/>
      <family val="2"/>
      <charset val="204"/>
    </font>
    <font>
      <b/>
      <sz val="10"/>
      <name val="Tahoma"/>
      <family val="2"/>
      <charset val="204"/>
    </font>
    <font>
      <b/>
      <sz val="8"/>
      <name val="Tahoma"/>
      <charset val="1"/>
    </font>
    <font>
      <sz val="8"/>
      <name val="Tahoma"/>
      <charset val="1"/>
    </font>
  </fonts>
  <fills count="11">
    <fill>
      <patternFill patternType="none"/>
    </fill>
    <fill>
      <patternFill patternType="gray125"/>
    </fill>
    <fill>
      <patternFill patternType="solid">
        <fgColor rgb="FF00B0F0"/>
        <bgColor indexed="64"/>
      </patternFill>
    </fill>
    <fill>
      <patternFill patternType="solid">
        <fgColor rgb="FFFF0000"/>
        <bgColor indexed="64"/>
      </patternFill>
    </fill>
    <fill>
      <patternFill patternType="solid">
        <fgColor rgb="FF00B050"/>
        <bgColor indexed="64"/>
      </patternFill>
    </fill>
    <fill>
      <patternFill patternType="solid">
        <fgColor theme="4"/>
        <bgColor indexed="64"/>
      </patternFill>
    </fill>
    <fill>
      <patternFill patternType="solid">
        <fgColor rgb="FFFFFF00"/>
        <bgColor indexed="64"/>
      </patternFill>
    </fill>
    <fill>
      <patternFill patternType="solid">
        <fgColor theme="3" tint="0.39997558519241921"/>
        <bgColor indexed="64"/>
      </patternFill>
    </fill>
    <fill>
      <patternFill patternType="solid">
        <fgColor rgb="FFC00000"/>
        <bgColor indexed="64"/>
      </patternFill>
    </fill>
    <fill>
      <patternFill patternType="solid">
        <fgColor rgb="FF7030A0"/>
        <bgColor indexed="64"/>
      </patternFill>
    </fill>
    <fill>
      <patternFill patternType="solid">
        <fgColor rgb="FF0070C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28">
    <xf numFmtId="0" fontId="0" fillId="0" borderId="0" xfId="0"/>
    <xf numFmtId="0" fontId="2" fillId="0" borderId="1" xfId="0" applyFont="1" applyBorder="1" applyAlignment="1">
      <alignment horizontal="right" vertical="top" wrapText="1"/>
    </xf>
    <xf numFmtId="0" fontId="6" fillId="0" borderId="1" xfId="0" applyFont="1" applyBorder="1" applyAlignment="1">
      <alignment horizontal="right" vertical="top" wrapText="1"/>
    </xf>
    <xf numFmtId="2" fontId="6" fillId="3" borderId="1" xfId="0" applyNumberFormat="1" applyFont="1" applyFill="1" applyBorder="1" applyAlignment="1">
      <alignment horizontal="right" vertical="top"/>
    </xf>
    <xf numFmtId="0" fontId="3" fillId="0" borderId="1" xfId="0" applyFont="1" applyBorder="1" applyAlignment="1">
      <alignment horizontal="right" vertical="top" wrapText="1"/>
    </xf>
    <xf numFmtId="2" fontId="3" fillId="2" borderId="1" xfId="0" applyNumberFormat="1" applyFont="1" applyFill="1" applyBorder="1" applyAlignment="1">
      <alignment horizontal="right" vertical="top"/>
    </xf>
    <xf numFmtId="2" fontId="3" fillId="4" borderId="1" xfId="0" applyNumberFormat="1" applyFont="1" applyFill="1" applyBorder="1" applyAlignment="1">
      <alignment horizontal="right" vertical="top"/>
    </xf>
    <xf numFmtId="0" fontId="2" fillId="2" borderId="1" xfId="0" applyFont="1" applyFill="1" applyBorder="1" applyAlignment="1">
      <alignment horizontal="right" vertical="top" wrapText="1"/>
    </xf>
    <xf numFmtId="2" fontId="6" fillId="5" borderId="1" xfId="0" applyNumberFormat="1" applyFont="1" applyFill="1" applyBorder="1" applyAlignment="1">
      <alignment horizontal="right" vertical="top"/>
    </xf>
    <xf numFmtId="2" fontId="3" fillId="6" borderId="1" xfId="0" applyNumberFormat="1" applyFont="1" applyFill="1" applyBorder="1" applyAlignment="1">
      <alignment horizontal="right" vertical="top"/>
    </xf>
    <xf numFmtId="0" fontId="10" fillId="4" borderId="1" xfId="0" applyFont="1" applyFill="1" applyBorder="1" applyAlignment="1">
      <alignment wrapText="1"/>
    </xf>
    <xf numFmtId="0" fontId="9" fillId="3" borderId="1" xfId="0" applyFont="1" applyFill="1" applyBorder="1" applyAlignment="1">
      <alignment horizontal="center"/>
    </xf>
    <xf numFmtId="2" fontId="6" fillId="4" borderId="1" xfId="0" applyNumberFormat="1" applyFont="1" applyFill="1" applyBorder="1" applyAlignment="1">
      <alignment horizontal="right" vertical="top"/>
    </xf>
    <xf numFmtId="2" fontId="6" fillId="7" borderId="1" xfId="0" applyNumberFormat="1" applyFont="1" applyFill="1" applyBorder="1" applyAlignment="1">
      <alignment horizontal="right" vertical="top"/>
    </xf>
    <xf numFmtId="2" fontId="11" fillId="4" borderId="1" xfId="0" applyNumberFormat="1" applyFont="1" applyFill="1" applyBorder="1" applyAlignment="1">
      <alignment horizontal="right" vertical="top"/>
    </xf>
    <xf numFmtId="0" fontId="10" fillId="0" borderId="1" xfId="0" applyFont="1" applyBorder="1" applyAlignment="1">
      <alignment horizontal="right" vertical="top" wrapText="1"/>
    </xf>
    <xf numFmtId="2" fontId="10" fillId="0" borderId="1" xfId="0" applyNumberFormat="1" applyFont="1" applyBorder="1" applyAlignment="1">
      <alignment horizontal="right" vertical="top"/>
    </xf>
    <xf numFmtId="0" fontId="12" fillId="0" borderId="0" xfId="0" applyFont="1"/>
    <xf numFmtId="0" fontId="3" fillId="0" borderId="1" xfId="0" applyFont="1" applyBorder="1" applyAlignment="1">
      <alignment horizontal="left" vertical="top" wrapText="1"/>
    </xf>
    <xf numFmtId="2" fontId="10" fillId="7" borderId="1" xfId="0" applyNumberFormat="1" applyFont="1" applyFill="1" applyBorder="1" applyAlignment="1">
      <alignment horizontal="right" vertical="top"/>
    </xf>
    <xf numFmtId="0" fontId="6" fillId="0" borderId="1" xfId="0" applyFont="1" applyBorder="1" applyAlignment="1">
      <alignment horizontal="left" vertical="top" wrapText="1"/>
    </xf>
    <xf numFmtId="0" fontId="2" fillId="0" borderId="1" xfId="0" applyFont="1" applyBorder="1" applyAlignment="1">
      <alignment horizontal="left" vertical="top" wrapText="1"/>
    </xf>
    <xf numFmtId="2" fontId="10" fillId="8" borderId="1" xfId="0" applyNumberFormat="1" applyFont="1" applyFill="1" applyBorder="1" applyAlignment="1">
      <alignment horizontal="right" vertical="top"/>
    </xf>
    <xf numFmtId="2" fontId="10" fillId="9" borderId="1" xfId="0" applyNumberFormat="1" applyFont="1" applyFill="1" applyBorder="1" applyAlignment="1">
      <alignment horizontal="right" vertical="top"/>
    </xf>
    <xf numFmtId="2" fontId="6" fillId="8" borderId="1" xfId="0" applyNumberFormat="1" applyFont="1" applyFill="1" applyBorder="1" applyAlignment="1">
      <alignment horizontal="right" vertical="top"/>
    </xf>
    <xf numFmtId="2" fontId="6" fillId="9" borderId="1" xfId="0" applyNumberFormat="1" applyFont="1" applyFill="1" applyBorder="1" applyAlignment="1">
      <alignment horizontal="right" vertical="top"/>
    </xf>
    <xf numFmtId="2" fontId="3" fillId="3" borderId="1" xfId="0" applyNumberFormat="1" applyFont="1" applyFill="1" applyBorder="1" applyAlignment="1">
      <alignment horizontal="right" vertical="top"/>
    </xf>
    <xf numFmtId="2" fontId="6" fillId="2" borderId="1" xfId="0" applyNumberFormat="1" applyFont="1" applyFill="1" applyBorder="1" applyAlignment="1">
      <alignment horizontal="right" vertical="top"/>
    </xf>
    <xf numFmtId="164" fontId="6" fillId="4" borderId="1" xfId="0" applyNumberFormat="1" applyFont="1" applyFill="1" applyBorder="1" applyAlignment="1">
      <alignment horizontal="right" vertical="top"/>
    </xf>
    <xf numFmtId="0" fontId="2" fillId="0" borderId="0" xfId="0" applyFont="1" applyAlignment="1">
      <alignment horizontal="right" vertical="top" wrapText="1"/>
    </xf>
    <xf numFmtId="0" fontId="6" fillId="0" borderId="0" xfId="0" applyFont="1" applyAlignment="1">
      <alignment horizontal="right" vertical="top" wrapText="1"/>
    </xf>
    <xf numFmtId="2" fontId="6" fillId="0" borderId="0" xfId="0" applyNumberFormat="1" applyFont="1" applyAlignment="1">
      <alignment horizontal="right" vertical="top"/>
    </xf>
    <xf numFmtId="2" fontId="2" fillId="0" borderId="0" xfId="0" applyNumberFormat="1" applyFont="1" applyAlignment="1">
      <alignment horizontal="right" vertical="top"/>
    </xf>
    <xf numFmtId="2" fontId="2" fillId="4" borderId="1" xfId="0" applyNumberFormat="1" applyFont="1" applyFill="1" applyBorder="1" applyAlignment="1">
      <alignment horizontal="right" vertical="top"/>
    </xf>
    <xf numFmtId="0" fontId="2" fillId="4" borderId="1" xfId="0" applyFont="1" applyFill="1" applyBorder="1" applyAlignment="1">
      <alignment horizontal="right" vertical="top" wrapText="1"/>
    </xf>
    <xf numFmtId="0" fontId="2" fillId="6" borderId="1" xfId="0" applyFont="1" applyFill="1" applyBorder="1" applyAlignment="1">
      <alignment horizontal="right" vertical="top" wrapText="1"/>
    </xf>
    <xf numFmtId="2" fontId="6" fillId="0" borderId="1" xfId="0" applyNumberFormat="1" applyFont="1" applyBorder="1" applyAlignment="1">
      <alignment horizontal="right" vertical="top"/>
    </xf>
    <xf numFmtId="2" fontId="2" fillId="6" borderId="1" xfId="0" applyNumberFormat="1" applyFont="1" applyFill="1" applyBorder="1" applyAlignment="1">
      <alignment horizontal="right" vertical="top"/>
    </xf>
    <xf numFmtId="2" fontId="2" fillId="2" borderId="1" xfId="0" applyNumberFormat="1" applyFont="1" applyFill="1" applyBorder="1" applyAlignment="1">
      <alignment horizontal="right" vertical="top"/>
    </xf>
    <xf numFmtId="2" fontId="6" fillId="10" borderId="1" xfId="0" applyNumberFormat="1" applyFont="1" applyFill="1" applyBorder="1" applyAlignment="1">
      <alignment horizontal="right" vertical="top"/>
    </xf>
    <xf numFmtId="2" fontId="11" fillId="9" borderId="1" xfId="0" applyNumberFormat="1" applyFont="1" applyFill="1" applyBorder="1" applyAlignment="1">
      <alignment horizontal="right" vertical="top"/>
    </xf>
    <xf numFmtId="2" fontId="3" fillId="0" borderId="1" xfId="0" applyNumberFormat="1" applyFont="1" applyBorder="1" applyAlignment="1">
      <alignment horizontal="right" vertical="top"/>
    </xf>
    <xf numFmtId="0" fontId="6" fillId="0" borderId="1" xfId="0" applyFont="1" applyBorder="1" applyAlignment="1">
      <alignment horizontal="center" vertical="top" wrapText="1"/>
    </xf>
    <xf numFmtId="0" fontId="16" fillId="0" borderId="0" xfId="0" applyFont="1" applyAlignment="1">
      <alignment vertical="center" wrapText="1"/>
    </xf>
    <xf numFmtId="0" fontId="2" fillId="0" borderId="0" xfId="0" applyFont="1" applyAlignment="1">
      <alignment horizontal="left" vertical="top" wrapText="1"/>
    </xf>
    <xf numFmtId="0" fontId="6" fillId="0" borderId="0" xfId="0" applyFont="1" applyAlignment="1">
      <alignment horizontal="left" vertical="top" wrapText="1"/>
    </xf>
    <xf numFmtId="0" fontId="6" fillId="0" borderId="1" xfId="0" applyFont="1" applyBorder="1" applyAlignment="1">
      <alignment vertical="top" wrapText="1"/>
    </xf>
    <xf numFmtId="0" fontId="10" fillId="0" borderId="1" xfId="0" applyFont="1" applyBorder="1" applyAlignment="1">
      <alignment vertical="top" wrapText="1"/>
    </xf>
    <xf numFmtId="2" fontId="2" fillId="0" borderId="3" xfId="0" applyNumberFormat="1" applyFont="1" applyBorder="1" applyAlignment="1">
      <alignment horizontal="left" vertical="top" wrapText="1"/>
    </xf>
    <xf numFmtId="2" fontId="2" fillId="0" borderId="1" xfId="0" applyNumberFormat="1" applyFont="1" applyBorder="1" applyAlignment="1">
      <alignment horizontal="right" vertical="top" wrapText="1"/>
    </xf>
    <xf numFmtId="2" fontId="2" fillId="0" borderId="3" xfId="0" applyNumberFormat="1" applyFont="1" applyBorder="1" applyAlignment="1">
      <alignment horizontal="right" vertical="top" wrapText="1"/>
    </xf>
    <xf numFmtId="2" fontId="10" fillId="0" borderId="1" xfId="0" applyNumberFormat="1" applyFont="1" applyBorder="1" applyAlignment="1">
      <alignment vertical="top" wrapText="1"/>
    </xf>
    <xf numFmtId="165" fontId="10" fillId="0" borderId="1" xfId="0" applyNumberFormat="1" applyFont="1" applyBorder="1" applyAlignment="1">
      <alignment vertical="top" wrapText="1"/>
    </xf>
    <xf numFmtId="9" fontId="10" fillId="3" borderId="1" xfId="0" applyNumberFormat="1" applyFont="1" applyFill="1" applyBorder="1" applyAlignment="1">
      <alignment horizontal="right" vertical="top"/>
    </xf>
    <xf numFmtId="166" fontId="6" fillId="6" borderId="1" xfId="0" applyNumberFormat="1" applyFont="1" applyFill="1" applyBorder="1" applyAlignment="1">
      <alignment horizontal="right" vertical="top"/>
    </xf>
    <xf numFmtId="166" fontId="2" fillId="6" borderId="1" xfId="0" applyNumberFormat="1" applyFont="1" applyFill="1" applyBorder="1" applyAlignment="1">
      <alignment horizontal="right" vertical="top"/>
    </xf>
    <xf numFmtId="166" fontId="6" fillId="2" borderId="1" xfId="0" applyNumberFormat="1" applyFont="1" applyFill="1" applyBorder="1" applyAlignment="1">
      <alignment horizontal="right" vertical="top"/>
    </xf>
    <xf numFmtId="167" fontId="10" fillId="3" borderId="1" xfId="0" applyNumberFormat="1" applyFont="1" applyFill="1" applyBorder="1" applyAlignment="1">
      <alignment horizontal="right" vertical="top"/>
    </xf>
    <xf numFmtId="169" fontId="6" fillId="0" borderId="1" xfId="0" applyNumberFormat="1" applyFont="1" applyBorder="1" applyAlignment="1">
      <alignment horizontal="right" vertical="top" wrapText="1"/>
    </xf>
    <xf numFmtId="169" fontId="2" fillId="0" borderId="1" xfId="0" applyNumberFormat="1" applyFont="1" applyBorder="1" applyAlignment="1">
      <alignment horizontal="right" vertical="top"/>
    </xf>
    <xf numFmtId="169" fontId="9" fillId="0" borderId="1" xfId="0" applyNumberFormat="1" applyFont="1" applyBorder="1" applyAlignment="1">
      <alignment horizontal="right" vertical="top"/>
    </xf>
    <xf numFmtId="0" fontId="19" fillId="0" borderId="1" xfId="0" applyFont="1" applyBorder="1" applyAlignment="1">
      <alignment horizontal="left" vertical="top" wrapText="1"/>
    </xf>
    <xf numFmtId="169" fontId="19" fillId="0" borderId="1" xfId="0" applyNumberFormat="1" applyFont="1" applyBorder="1" applyAlignment="1">
      <alignment horizontal="right" vertical="top"/>
    </xf>
    <xf numFmtId="0" fontId="20" fillId="0" borderId="0" xfId="0" applyFont="1" applyAlignment="1">
      <alignment horizontal="right" vertical="top" wrapText="1"/>
    </xf>
    <xf numFmtId="2" fontId="20" fillId="0" borderId="0" xfId="0" applyNumberFormat="1" applyFont="1" applyAlignment="1">
      <alignment horizontal="right" vertical="top"/>
    </xf>
    <xf numFmtId="0" fontId="21" fillId="0" borderId="0" xfId="0" applyFont="1" applyAlignment="1">
      <alignment horizontal="right" vertical="top" wrapText="1"/>
    </xf>
    <xf numFmtId="2" fontId="21" fillId="0" borderId="0" xfId="0" applyNumberFormat="1" applyFont="1" applyAlignment="1">
      <alignment horizontal="right" vertical="top"/>
    </xf>
    <xf numFmtId="0" fontId="6" fillId="4" borderId="1" xfId="0" applyFont="1" applyFill="1" applyBorder="1" applyAlignment="1">
      <alignment wrapText="1"/>
    </xf>
    <xf numFmtId="0" fontId="6" fillId="4" borderId="1" xfId="0" applyFont="1" applyFill="1" applyBorder="1" applyAlignment="1">
      <alignment horizontal="center" vertical="top" wrapText="1"/>
    </xf>
    <xf numFmtId="0" fontId="6" fillId="4" borderId="1" xfId="0" applyFont="1" applyFill="1" applyBorder="1" applyAlignment="1">
      <alignment vertical="top" wrapText="1"/>
    </xf>
    <xf numFmtId="0" fontId="3" fillId="0" borderId="5" xfId="0" applyFont="1" applyBorder="1" applyAlignment="1">
      <alignment horizontal="left" vertical="top" wrapText="1"/>
    </xf>
    <xf numFmtId="0" fontId="6" fillId="0" borderId="6" xfId="0" applyFont="1" applyBorder="1" applyAlignment="1">
      <alignment horizontal="center" vertical="top" wrapText="1"/>
    </xf>
    <xf numFmtId="0" fontId="8" fillId="0" borderId="0" xfId="0" applyFont="1" applyAlignment="1">
      <alignment vertical="top" wrapText="1"/>
    </xf>
    <xf numFmtId="0" fontId="2" fillId="3" borderId="1" xfId="0" applyFont="1" applyFill="1" applyBorder="1" applyAlignment="1">
      <alignment horizontal="right" vertical="top" wrapText="1"/>
    </xf>
    <xf numFmtId="0" fontId="10" fillId="0" borderId="1" xfId="0" applyFont="1" applyBorder="1" applyAlignment="1">
      <alignment horizontal="left" vertical="top" wrapText="1"/>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1" fillId="0" borderId="1" xfId="0" applyFont="1" applyBorder="1" applyAlignment="1">
      <alignment horizontal="left" vertical="center" wrapText="1"/>
    </xf>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0" fontId="7" fillId="0" borderId="1" xfId="0" applyFont="1" applyBorder="1" applyAlignment="1">
      <alignment horizontal="left" vertical="top" wrapText="1"/>
    </xf>
    <xf numFmtId="0" fontId="8" fillId="0" borderId="1" xfId="0" applyFont="1" applyBorder="1" applyAlignment="1">
      <alignment horizontal="right" vertical="top" wrapText="1"/>
    </xf>
    <xf numFmtId="0" fontId="14" fillId="0" borderId="1" xfId="0" applyFont="1"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14" fillId="0" borderId="2" xfId="0" applyFont="1" applyBorder="1" applyAlignment="1">
      <alignment horizontal="left" vertical="top" wrapText="1"/>
    </xf>
    <xf numFmtId="0" fontId="6" fillId="4" borderId="1" xfId="0" applyFont="1" applyFill="1" applyBorder="1" applyAlignment="1">
      <alignment horizontal="left" vertical="top" wrapText="1"/>
    </xf>
    <xf numFmtId="0" fontId="15" fillId="0" borderId="1" xfId="0" applyFont="1" applyBorder="1" applyAlignment="1">
      <alignment horizontal="left" vertical="top" wrapText="1"/>
    </xf>
    <xf numFmtId="0" fontId="7" fillId="0" borderId="2" xfId="0" applyFont="1" applyBorder="1" applyAlignment="1">
      <alignment horizontal="left" vertical="top" wrapText="1"/>
    </xf>
    <xf numFmtId="0" fontId="7" fillId="0" borderId="4" xfId="0" applyFont="1" applyBorder="1" applyAlignment="1">
      <alignment horizontal="left" vertical="top" wrapText="1"/>
    </xf>
    <xf numFmtId="0" fontId="7" fillId="0" borderId="3" xfId="0" applyFont="1" applyBorder="1" applyAlignment="1">
      <alignment horizontal="left" vertical="top" wrapText="1"/>
    </xf>
    <xf numFmtId="0" fontId="6" fillId="3" borderId="1" xfId="0" applyFont="1" applyFill="1" applyBorder="1" applyAlignment="1">
      <alignment horizontal="left" vertical="top" wrapText="1"/>
    </xf>
    <xf numFmtId="0" fontId="14" fillId="0" borderId="3" xfId="0" applyFont="1" applyBorder="1" applyAlignment="1">
      <alignment horizontal="left" vertical="top" wrapText="1"/>
    </xf>
    <xf numFmtId="0" fontId="21"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20" fillId="0" borderId="1" xfId="0" applyFont="1" applyBorder="1" applyAlignment="1">
      <alignment horizontal="left" vertical="top" wrapText="1"/>
    </xf>
    <xf numFmtId="0" fontId="21" fillId="0" borderId="0" xfId="0" applyFont="1" applyAlignment="1">
      <alignment horizontal="left" vertical="top" wrapText="1"/>
    </xf>
    <xf numFmtId="2" fontId="21" fillId="0" borderId="0" xfId="0" applyNumberFormat="1" applyFont="1" applyAlignment="1">
      <alignment horizontal="right" vertical="top"/>
    </xf>
    <xf numFmtId="0" fontId="20" fillId="0" borderId="0" xfId="0" applyFont="1" applyAlignment="1">
      <alignment horizontal="left" vertical="top" wrapText="1"/>
    </xf>
    <xf numFmtId="2" fontId="20" fillId="0" borderId="0" xfId="0" applyNumberFormat="1" applyFont="1" applyAlignment="1">
      <alignment horizontal="right" vertical="top"/>
    </xf>
    <xf numFmtId="0" fontId="21" fillId="0" borderId="0" xfId="0" applyFont="1" applyAlignment="1">
      <alignment horizontal="right" vertical="top" wrapText="1"/>
    </xf>
    <xf numFmtId="0" fontId="20" fillId="0" borderId="0" xfId="0" applyFont="1" applyAlignment="1">
      <alignment horizontal="right" vertical="top" wrapText="1"/>
    </xf>
    <xf numFmtId="0" fontId="3" fillId="4" borderId="1" xfId="0" applyFont="1" applyFill="1" applyBorder="1" applyAlignment="1">
      <alignment horizontal="left" vertical="top" wrapText="1"/>
    </xf>
    <xf numFmtId="0" fontId="4" fillId="0" borderId="1" xfId="0" applyFont="1" applyBorder="1" applyAlignment="1">
      <alignment horizontal="center" vertical="top" wrapText="1"/>
    </xf>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horizontal="left" vertical="top" wrapText="1"/>
    </xf>
    <xf numFmtId="0" fontId="6" fillId="0" borderId="0" xfId="0" applyFont="1" applyAlignment="1">
      <alignment horizontal="left" vertical="top" wrapText="1"/>
    </xf>
    <xf numFmtId="0" fontId="6" fillId="0" borderId="6" xfId="0" applyFont="1" applyBorder="1" applyAlignment="1">
      <alignment horizontal="left" vertical="top" wrapText="1"/>
    </xf>
    <xf numFmtId="0" fontId="3" fillId="0" borderId="5" xfId="0" applyFont="1" applyBorder="1" applyAlignment="1">
      <alignment horizontal="left" vertical="top" wrapText="1"/>
    </xf>
    <xf numFmtId="0" fontId="2" fillId="0" borderId="1" xfId="0" applyFont="1" applyBorder="1" applyAlignment="1">
      <alignment horizontal="right" vertical="top" wrapText="1"/>
    </xf>
    <xf numFmtId="0" fontId="6" fillId="0" borderId="4" xfId="0" applyFont="1" applyBorder="1" applyAlignment="1">
      <alignment horizontal="left" vertical="top" wrapText="1"/>
    </xf>
    <xf numFmtId="0" fontId="17" fillId="0" borderId="1" xfId="0" applyFont="1" applyBorder="1" applyAlignment="1">
      <alignment horizontal="left" vertical="top" wrapText="1"/>
    </xf>
    <xf numFmtId="168" fontId="2" fillId="0" borderId="1" xfId="0" applyNumberFormat="1" applyFont="1" applyBorder="1" applyAlignment="1">
      <alignment horizontal="right" vertical="top"/>
    </xf>
    <xf numFmtId="0" fontId="18" fillId="3" borderId="1" xfId="0" applyFont="1" applyFill="1" applyBorder="1" applyAlignment="1">
      <alignment horizontal="left" vertical="top" wrapText="1"/>
    </xf>
    <xf numFmtId="0" fontId="2" fillId="0" borderId="2" xfId="0" applyFont="1" applyBorder="1" applyAlignment="1">
      <alignment horizontal="center" vertical="top" wrapText="1"/>
    </xf>
    <xf numFmtId="0" fontId="2" fillId="0" borderId="4" xfId="0" applyFont="1" applyBorder="1" applyAlignment="1">
      <alignment horizontal="center" vertical="top" wrapText="1"/>
    </xf>
    <xf numFmtId="0" fontId="2" fillId="0" borderId="3" xfId="0" applyFont="1" applyBorder="1" applyAlignment="1">
      <alignment horizontal="center" vertical="top" wrapText="1"/>
    </xf>
    <xf numFmtId="0" fontId="2" fillId="3" borderId="1" xfId="0" applyFont="1" applyFill="1" applyBorder="1" applyAlignment="1">
      <alignment horizontal="left" vertical="top" wrapText="1"/>
    </xf>
    <xf numFmtId="0" fontId="2" fillId="6" borderId="2" xfId="0" applyFont="1" applyFill="1" applyBorder="1" applyAlignment="1">
      <alignment horizontal="center" vertical="top" wrapText="1"/>
    </xf>
    <xf numFmtId="0" fontId="2" fillId="6" borderId="4" xfId="0" applyFont="1" applyFill="1" applyBorder="1" applyAlignment="1">
      <alignment horizontal="center" vertical="top" wrapText="1"/>
    </xf>
    <xf numFmtId="0" fontId="2" fillId="6" borderId="3" xfId="0" applyFont="1" applyFill="1" applyBorder="1" applyAlignment="1">
      <alignment horizontal="center" vertical="top"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Grek" typeface=""/>
        <a:font script="Cyrl" typeface=""/>
        <a:font script="Jpan" typeface="ＭＳ Ｐゴシック"/>
        <a:font script="Hang" typeface="맑은 고딕"/>
        <a:font script="Hans" typeface="宋体"/>
        <a:font script="Hant" typeface="微軟正黑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majorFont>
      <a:minorFont>
        <a:latin typeface="Calibri"/>
        <a:ea typeface=""/>
        <a:cs typeface=""/>
        <a:font script="Grek" typeface=""/>
        <a:font script="Cyrl"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minorFont>
    </a:fontScheme>
    <a:fmtScheme name="Office">
      <a:fillStyleLst>
        <a:solidFill>
          <a:schemeClr val="phClr"/>
        </a:solidFill>
        <a:gradFill rotWithShape="1">
          <a:gsLst>
            <a:gs pos="0">
              <a:schemeClr val="phClr">
                <a:tint val="50000"/>
                <a:shade val="98000"/>
                <a:satMod val="300000"/>
              </a:schemeClr>
            </a:gs>
            <a:gs pos="25000">
              <a:schemeClr val="phClr">
                <a:tint val="37000"/>
                <a:shade val="98000"/>
                <a:satMod val="300000"/>
              </a:schemeClr>
            </a:gs>
            <a:gs pos="100000">
              <a:schemeClr val="phClr">
                <a:tint val="5000"/>
                <a:satMod val="350000"/>
              </a:schemeClr>
            </a:gs>
          </a:gsLst>
          <a:lin ang="16200000" scaled="1"/>
        </a:gradFill>
        <a:gradFill rotWithShape="1">
          <a:gsLst>
            <a:gs pos="0">
              <a:schemeClr val="phClr">
                <a:shade val="75000"/>
                <a:satMod val="160000"/>
              </a:schemeClr>
            </a:gs>
            <a:gs pos="62000">
              <a:schemeClr val="phClr">
                <a:satMod val="125000"/>
              </a:schemeClr>
            </a:gs>
            <a:gs pos="100000">
              <a:schemeClr val="phClr">
                <a:tint val="80000"/>
                <a:satMod val="140000"/>
              </a:schemeClr>
            </a:gs>
          </a:gsLst>
          <a:lin ang="16200000" scaled="0"/>
        </a:gradFill>
      </a:fillStyleLst>
      <a:lnStyleLst>
        <a:ln w="6350" cap="rnd" cmpd="sng" algn="ctr">
          <a:solidFill>
            <a:schemeClr val="phClr"/>
          </a:solidFill>
          <a:prstDash val="solid"/>
        </a:ln>
        <a:ln w="25400" cap="rnd" cmpd="sng" algn="ctr">
          <a:solidFill>
            <a:schemeClr val="phClr"/>
          </a:solidFill>
          <a:prstDash val="solid"/>
        </a:ln>
        <a:ln w="34925" cap="rnd" cmpd="sng" algn="ctr">
          <a:solidFill>
            <a:schemeClr val="phClr"/>
          </a:solidFill>
          <a:prstDash val="solid"/>
        </a:ln>
      </a:lnStyleLst>
      <a:effectStyleLst>
        <a:effectStyle>
          <a:effectLst>
            <a:outerShdw blurRad="63500" dist="25400" dir="5400000">
              <a:srgbClr val="000000">
                <a:alpha val="43137"/>
              </a:srgbClr>
            </a:outerShdw>
          </a:effectLst>
        </a:effectStyle>
        <a:effectStyle>
          <a:effectLst>
            <a:outerShdw blurRad="50800" dist="38100" dir="5400000">
              <a:srgbClr val="000000">
                <a:alpha val="45882"/>
              </a:srgbClr>
            </a:outerShdw>
          </a:effectLst>
          <a:scene3d>
            <a:camera prst="orthographicFront" fov="0">
              <a:rot lat="0" lon="0" rev="0"/>
            </a:camera>
            <a:lightRig rig="contrasting" dir="t">
              <a:rot lat="0" lon="0" rev="16500000"/>
            </a:lightRig>
          </a:scene3d>
          <a:sp3d contourW="12700" prstMaterial="powder">
            <a:bevelT h="50800"/>
            <a:contourClr>
              <a:schemeClr val="phClr"/>
            </a:contourClr>
          </a:sp3d>
        </a:effectStyle>
        <a:effectStyle>
          <a:effectLst>
            <a:reflection blurRad="12700" stA="25000" endPos="28000" dist="38100" dir="5400000" sy="-100000"/>
          </a:effectLst>
          <a:scene3d>
            <a:camera prst="orthographicFront" fov="0">
              <a:rot lat="0" lon="0" rev="0"/>
            </a:camera>
            <a:lightRig rig="threePt" dir="t">
              <a:rot lat="0" lon="0" rev="0"/>
            </a:lightRig>
          </a:scene3d>
          <a:sp3d>
            <a:bevelT w="139700" h="38100"/>
            <a:contourClr>
              <a:schemeClr val="phClr"/>
            </a:contourClr>
          </a:sp3d>
        </a:effectStyle>
      </a:effectStyleLst>
      <a:bgFillStyleLst>
        <a:solidFill>
          <a:schemeClr val="phClr"/>
        </a:solidFill>
        <a:gradFill rotWithShape="1">
          <a:gsLst>
            <a:gs pos="0">
              <a:schemeClr val="phClr">
                <a:shade val="75000"/>
                <a:satMod val="250000"/>
              </a:schemeClr>
            </a:gs>
            <a:gs pos="20000">
              <a:schemeClr val="phClr">
                <a:shade val="85000"/>
                <a:satMod val="175000"/>
              </a:schemeClr>
            </a:gs>
            <a:gs pos="100000">
              <a:schemeClr val="phClr">
                <a:tint val="5000"/>
                <a:satMod val="350000"/>
              </a:schemeClr>
            </a:gs>
          </a:gsLst>
          <a:lin ang="16200000" scaled="1"/>
        </a:gradFill>
        <a:gradFill rotWithShape="1">
          <a:gsLst>
            <a:gs pos="0">
              <a:schemeClr val="phClr">
                <a:shade val="50000"/>
                <a:satMod val="145000"/>
              </a:schemeClr>
            </a:gs>
            <a:gs pos="30000">
              <a:schemeClr val="phClr">
                <a:shade val="65000"/>
                <a:satMod val="155000"/>
              </a:schemeClr>
            </a:gs>
            <a:gs pos="100000">
              <a:schemeClr val="phClr">
                <a:tint val="60000"/>
                <a:satMod val="170000"/>
              </a:schemeClr>
            </a:gs>
          </a:gsLst>
          <a:lin ang="16200000" scaled="1"/>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CABF3-88A3-475B-8B45-D72616AC75CB}">
  <dimension ref="A1:K65"/>
  <sheetViews>
    <sheetView zoomScaleNormal="100" workbookViewId="0">
      <selection activeCell="L21" sqref="L21"/>
    </sheetView>
  </sheetViews>
  <sheetFormatPr defaultColWidth="9.140625" defaultRowHeight="12.75" outlineLevelRow="1" x14ac:dyDescent="0.2"/>
  <cols>
    <col min="1" max="1" width="24.28515625" customWidth="1"/>
    <col min="2" max="2" width="11" customWidth="1"/>
    <col min="3" max="6" width="7.7109375" customWidth="1"/>
    <col min="7" max="7" width="9.7109375" customWidth="1"/>
    <col min="8" max="8" width="11.140625" customWidth="1"/>
    <col min="9" max="9" width="10.5703125" customWidth="1"/>
    <col min="10" max="11" width="11.7109375" customWidth="1"/>
  </cols>
  <sheetData>
    <row r="1" spans="1:11" ht="37.9" customHeight="1" x14ac:dyDescent="0.2">
      <c r="A1" s="78" t="s">
        <v>592</v>
      </c>
      <c r="B1" s="78"/>
      <c r="C1" s="78"/>
      <c r="D1" s="78"/>
      <c r="E1" s="78"/>
      <c r="F1" s="78"/>
      <c r="G1" s="78"/>
      <c r="H1" s="78"/>
      <c r="I1" s="78"/>
      <c r="J1" s="1"/>
      <c r="K1" s="10" t="s">
        <v>595</v>
      </c>
    </row>
    <row r="2" spans="1:11" ht="11.65" customHeight="1" x14ac:dyDescent="0.2">
      <c r="A2" s="18" t="s">
        <v>0</v>
      </c>
      <c r="B2" s="76"/>
      <c r="C2" s="76"/>
      <c r="D2" s="76"/>
      <c r="E2" s="76"/>
      <c r="F2" s="76"/>
      <c r="G2" s="76"/>
      <c r="H2" s="76"/>
      <c r="I2" s="76"/>
      <c r="J2" s="76"/>
      <c r="K2" s="11">
        <v>550</v>
      </c>
    </row>
    <row r="3" spans="1:11" ht="11.65" customHeight="1" x14ac:dyDescent="0.2">
      <c r="A3" s="18" t="s">
        <v>1</v>
      </c>
      <c r="B3" s="76"/>
      <c r="C3" s="76"/>
      <c r="D3" s="76"/>
      <c r="E3" s="76"/>
      <c r="F3" s="76"/>
      <c r="G3" s="76"/>
      <c r="H3" s="76"/>
      <c r="I3" s="76"/>
      <c r="J3" s="76"/>
    </row>
    <row r="4" spans="1:11" ht="11.65" customHeight="1" x14ac:dyDescent="0.2">
      <c r="A4" s="18" t="s">
        <v>2</v>
      </c>
      <c r="B4" s="76"/>
      <c r="C4" s="76"/>
      <c r="D4" s="76"/>
      <c r="E4" s="76"/>
      <c r="F4" s="76"/>
      <c r="G4" s="76"/>
      <c r="H4" s="76"/>
      <c r="I4" s="76"/>
      <c r="J4" s="76"/>
    </row>
    <row r="5" spans="1:11" ht="45.2" customHeight="1" x14ac:dyDescent="0.2">
      <c r="A5" s="79" t="s">
        <v>601</v>
      </c>
      <c r="B5" s="79"/>
      <c r="C5" s="79"/>
      <c r="D5" s="79"/>
      <c r="E5" s="79"/>
      <c r="F5" s="79"/>
      <c r="G5" s="79"/>
      <c r="H5" s="79"/>
      <c r="I5" s="79"/>
      <c r="J5" s="79"/>
    </row>
    <row r="6" spans="1:11" ht="11.45" customHeight="1" x14ac:dyDescent="0.2">
      <c r="A6" s="80" t="s">
        <v>4</v>
      </c>
      <c r="B6" s="80"/>
      <c r="C6" s="80"/>
      <c r="D6" s="80"/>
      <c r="E6" s="80"/>
      <c r="F6" s="80"/>
      <c r="G6" s="80"/>
      <c r="H6" s="80"/>
      <c r="I6" s="80"/>
      <c r="J6" s="80"/>
    </row>
    <row r="7" spans="1:11" ht="11.65" customHeight="1" x14ac:dyDescent="0.2">
      <c r="A7" s="75" t="s">
        <v>5</v>
      </c>
      <c r="B7" s="75"/>
      <c r="C7" s="75"/>
      <c r="D7" s="75"/>
      <c r="E7" s="75"/>
      <c r="F7" s="75"/>
      <c r="G7" s="75"/>
      <c r="H7" s="75"/>
      <c r="I7" s="75"/>
      <c r="J7" s="75"/>
    </row>
    <row r="8" spans="1:11" ht="11.65" customHeight="1" x14ac:dyDescent="0.2">
      <c r="A8" s="18" t="s">
        <v>6</v>
      </c>
      <c r="B8" s="76"/>
      <c r="C8" s="76"/>
      <c r="D8" s="76"/>
      <c r="E8" s="76"/>
      <c r="F8" s="76"/>
      <c r="G8" s="76"/>
      <c r="H8" s="76"/>
      <c r="I8" s="76"/>
      <c r="J8" s="76"/>
    </row>
    <row r="9" spans="1:11" ht="11.65" customHeight="1" x14ac:dyDescent="0.2">
      <c r="A9" s="18" t="s">
        <v>7</v>
      </c>
      <c r="B9" s="76"/>
      <c r="C9" s="76"/>
      <c r="D9" s="76"/>
      <c r="E9" s="76"/>
      <c r="F9" s="76"/>
      <c r="G9" s="76"/>
      <c r="H9" s="76"/>
      <c r="I9" s="76"/>
      <c r="J9" s="76"/>
    </row>
    <row r="10" spans="1:11" ht="16.899999999999999" customHeight="1" x14ac:dyDescent="0.2">
      <c r="A10" s="81" t="s">
        <v>600</v>
      </c>
      <c r="B10" s="81"/>
      <c r="C10" s="82"/>
      <c r="D10" s="82"/>
      <c r="E10" s="82"/>
      <c r="F10" s="82"/>
      <c r="G10" s="82"/>
      <c r="H10" s="82"/>
      <c r="I10" s="82"/>
      <c r="J10" s="82"/>
    </row>
    <row r="11" spans="1:11" ht="12.2" customHeight="1" x14ac:dyDescent="0.2">
      <c r="A11" s="75" t="s">
        <v>8</v>
      </c>
      <c r="B11" s="75"/>
      <c r="C11" s="2" t="s">
        <v>9</v>
      </c>
      <c r="D11" s="2" t="s">
        <v>10</v>
      </c>
      <c r="E11" s="2" t="s">
        <v>593</v>
      </c>
      <c r="F11" s="2" t="s">
        <v>11</v>
      </c>
      <c r="G11" s="2" t="s">
        <v>12</v>
      </c>
      <c r="H11" s="2" t="s">
        <v>594</v>
      </c>
      <c r="I11" s="2" t="s">
        <v>13</v>
      </c>
      <c r="J11" s="2" t="s">
        <v>3</v>
      </c>
    </row>
    <row r="12" spans="1:11" ht="25.5" customHeight="1" x14ac:dyDescent="0.2">
      <c r="A12" s="75" t="s">
        <v>14</v>
      </c>
      <c r="B12" s="75"/>
      <c r="C12" s="2" t="s">
        <v>15</v>
      </c>
      <c r="D12" s="3">
        <v>0</v>
      </c>
      <c r="E12" s="1"/>
      <c r="F12" s="1"/>
      <c r="G12" s="1"/>
      <c r="H12" s="1"/>
      <c r="I12" s="1"/>
      <c r="J12" s="1"/>
    </row>
    <row r="13" spans="1:11" ht="12.2" hidden="1" customHeight="1" outlineLevel="1" x14ac:dyDescent="0.2">
      <c r="A13" s="76" t="s">
        <v>16</v>
      </c>
      <c r="B13" s="76"/>
      <c r="C13" s="4" t="s">
        <v>17</v>
      </c>
      <c r="D13" s="5">
        <v>0.45</v>
      </c>
      <c r="E13" s="6">
        <v>0.65</v>
      </c>
      <c r="F13" s="9">
        <f>$D$12*E13</f>
        <v>0</v>
      </c>
      <c r="G13" s="9">
        <f>$K$2*F13</f>
        <v>0</v>
      </c>
      <c r="H13" s="6">
        <v>96.32</v>
      </c>
      <c r="I13" s="9">
        <f>$D$12*H13</f>
        <v>0</v>
      </c>
      <c r="J13" s="9">
        <f>SUM(G13,I13)</f>
        <v>0</v>
      </c>
    </row>
    <row r="14" spans="1:11" ht="21" hidden="1" customHeight="1" outlineLevel="1" x14ac:dyDescent="0.2">
      <c r="A14" s="76" t="s">
        <v>18</v>
      </c>
      <c r="B14" s="76"/>
      <c r="C14" s="4" t="s">
        <v>15</v>
      </c>
      <c r="D14" s="5">
        <v>1</v>
      </c>
      <c r="E14" s="6">
        <v>0.77</v>
      </c>
      <c r="F14" s="9">
        <f>$D$12*E14</f>
        <v>0</v>
      </c>
      <c r="G14" s="9">
        <f>$K$2*F14</f>
        <v>0</v>
      </c>
      <c r="H14" s="6">
        <v>803.47</v>
      </c>
      <c r="I14" s="9">
        <f>$D$12*H14</f>
        <v>0</v>
      </c>
      <c r="J14" s="9">
        <f t="shared" ref="J14:J15" si="0">SUM(G14,I14)</f>
        <v>0</v>
      </c>
    </row>
    <row r="15" spans="1:11" ht="12.2" hidden="1" customHeight="1" outlineLevel="1" x14ac:dyDescent="0.2">
      <c r="A15" s="77" t="s">
        <v>1200</v>
      </c>
      <c r="B15" s="76"/>
      <c r="C15" s="4" t="s">
        <v>17</v>
      </c>
      <c r="D15" s="5">
        <v>1</v>
      </c>
      <c r="E15" s="6">
        <v>0.05</v>
      </c>
      <c r="F15" s="9">
        <f>$D$12*E15</f>
        <v>0</v>
      </c>
      <c r="G15" s="9">
        <f>$K$2*F15</f>
        <v>0</v>
      </c>
      <c r="H15" s="6">
        <v>41.25</v>
      </c>
      <c r="I15" s="9">
        <f>$D$12*H15</f>
        <v>0</v>
      </c>
      <c r="J15" s="9">
        <f t="shared" si="0"/>
        <v>0</v>
      </c>
    </row>
    <row r="16" spans="1:11" ht="12.2" customHeight="1" collapsed="1" x14ac:dyDescent="0.2">
      <c r="A16" s="75" t="s">
        <v>19</v>
      </c>
      <c r="B16" s="75"/>
      <c r="C16" s="1"/>
      <c r="D16" s="7"/>
      <c r="E16" s="8">
        <f>SUM(E13:E15)</f>
        <v>1.47</v>
      </c>
      <c r="F16" s="12">
        <f>SUM(F13:F15)</f>
        <v>0</v>
      </c>
      <c r="G16" s="12">
        <f>SUM(G13:G15)</f>
        <v>0</v>
      </c>
      <c r="H16" s="13">
        <v>941.04</v>
      </c>
      <c r="I16" s="12">
        <f>SUM(I13:I15)</f>
        <v>0</v>
      </c>
      <c r="J16" s="14">
        <f>SUM(J13:J15)</f>
        <v>0</v>
      </c>
    </row>
    <row r="17" spans="1:10" ht="24" customHeight="1" x14ac:dyDescent="0.2">
      <c r="A17" s="75" t="s">
        <v>20</v>
      </c>
      <c r="B17" s="75"/>
      <c r="C17" s="2" t="s">
        <v>15</v>
      </c>
      <c r="D17" s="3">
        <v>0</v>
      </c>
      <c r="E17" s="1"/>
      <c r="F17" s="1"/>
      <c r="G17" s="1"/>
      <c r="H17" s="1"/>
      <c r="I17" s="1"/>
      <c r="J17" s="1"/>
    </row>
    <row r="18" spans="1:10" ht="12.2" hidden="1" customHeight="1" outlineLevel="1" x14ac:dyDescent="0.2">
      <c r="A18" s="76" t="s">
        <v>16</v>
      </c>
      <c r="B18" s="76"/>
      <c r="C18" s="4" t="s">
        <v>17</v>
      </c>
      <c r="D18" s="5">
        <v>0.45</v>
      </c>
      <c r="E18" s="6">
        <v>0.65</v>
      </c>
      <c r="F18" s="9">
        <f>$D$17*E18</f>
        <v>0</v>
      </c>
      <c r="G18" s="9">
        <f>$K$2*F18</f>
        <v>0</v>
      </c>
      <c r="H18" s="6">
        <v>96.32</v>
      </c>
      <c r="I18" s="9">
        <f>$D$17*H18</f>
        <v>0</v>
      </c>
      <c r="J18" s="9">
        <f t="shared" ref="J18:J20" si="1">SUM(G18,I18)</f>
        <v>0</v>
      </c>
    </row>
    <row r="19" spans="1:10" ht="12.2" hidden="1" customHeight="1" outlineLevel="1" x14ac:dyDescent="0.2">
      <c r="A19" s="77" t="s">
        <v>1200</v>
      </c>
      <c r="B19" s="76"/>
      <c r="C19" s="4" t="s">
        <v>17</v>
      </c>
      <c r="D19" s="5">
        <v>1</v>
      </c>
      <c r="E19" s="6">
        <v>0.05</v>
      </c>
      <c r="F19" s="9">
        <f>$D$17*E19</f>
        <v>0</v>
      </c>
      <c r="G19" s="9">
        <f>$K$2*F19</f>
        <v>0</v>
      </c>
      <c r="H19" s="6">
        <v>41.25</v>
      </c>
      <c r="I19" s="9">
        <f>$D$17*H19</f>
        <v>0</v>
      </c>
      <c r="J19" s="9">
        <f t="shared" si="1"/>
        <v>0</v>
      </c>
    </row>
    <row r="20" spans="1:10" ht="12.2" hidden="1" customHeight="1" outlineLevel="1" x14ac:dyDescent="0.2">
      <c r="A20" s="76" t="s">
        <v>21</v>
      </c>
      <c r="B20" s="76"/>
      <c r="C20" s="4" t="s">
        <v>15</v>
      </c>
      <c r="D20" s="5">
        <v>1</v>
      </c>
      <c r="E20" s="6">
        <v>0.46</v>
      </c>
      <c r="F20" s="9">
        <f>$D$17*E20</f>
        <v>0</v>
      </c>
      <c r="G20" s="9">
        <f>$K$2*F20</f>
        <v>0</v>
      </c>
      <c r="H20" s="6">
        <v>828.59</v>
      </c>
      <c r="I20" s="9">
        <f>$D$17*H20</f>
        <v>0</v>
      </c>
      <c r="J20" s="9">
        <f t="shared" si="1"/>
        <v>0</v>
      </c>
    </row>
    <row r="21" spans="1:10" ht="12.2" customHeight="1" collapsed="1" x14ac:dyDescent="0.2">
      <c r="A21" s="75" t="s">
        <v>19</v>
      </c>
      <c r="B21" s="75"/>
      <c r="C21" s="1"/>
      <c r="D21" s="7"/>
      <c r="E21" s="13">
        <f>SUM(E18:E20)</f>
        <v>1.1600000000000001</v>
      </c>
      <c r="F21" s="12">
        <f>SUM(F18:F20)</f>
        <v>0</v>
      </c>
      <c r="G21" s="12">
        <f>SUM(G18:G20)</f>
        <v>0</v>
      </c>
      <c r="H21" s="13">
        <v>966.16</v>
      </c>
      <c r="I21" s="12">
        <f>SUM(I18:I20)</f>
        <v>0</v>
      </c>
      <c r="J21" s="14">
        <f>SUM(J18:J20)</f>
        <v>0</v>
      </c>
    </row>
    <row r="22" spans="1:10" ht="21" customHeight="1" x14ac:dyDescent="0.2">
      <c r="A22" s="75" t="s">
        <v>22</v>
      </c>
      <c r="B22" s="75"/>
      <c r="C22" s="2" t="s">
        <v>15</v>
      </c>
      <c r="D22" s="3">
        <v>0</v>
      </c>
      <c r="E22" s="1"/>
      <c r="F22" s="1"/>
      <c r="G22" s="1"/>
      <c r="H22" s="1"/>
      <c r="I22" s="1"/>
      <c r="J22" s="1"/>
    </row>
    <row r="23" spans="1:10" ht="12" hidden="1" customHeight="1" outlineLevel="1" x14ac:dyDescent="0.2">
      <c r="A23" s="76" t="s">
        <v>23</v>
      </c>
      <c r="B23" s="76"/>
      <c r="C23" s="4" t="s">
        <v>17</v>
      </c>
      <c r="D23" s="5">
        <v>2.1</v>
      </c>
      <c r="E23" s="6">
        <v>0.17</v>
      </c>
      <c r="F23" s="9">
        <f>$D$22*E23</f>
        <v>0</v>
      </c>
      <c r="G23" s="9">
        <f t="shared" ref="G23:G30" si="2">$K$2*F23</f>
        <v>0</v>
      </c>
      <c r="H23" s="6">
        <v>485.52</v>
      </c>
      <c r="I23" s="9">
        <f>$D$22*H23</f>
        <v>0</v>
      </c>
      <c r="J23" s="9">
        <f t="shared" ref="J23:J30" si="3">SUM(G23,I23)</f>
        <v>0</v>
      </c>
    </row>
    <row r="24" spans="1:10" ht="12.2" hidden="1" customHeight="1" outlineLevel="1" x14ac:dyDescent="0.2">
      <c r="A24" s="76" t="s">
        <v>24</v>
      </c>
      <c r="B24" s="76"/>
      <c r="C24" s="4" t="s">
        <v>25</v>
      </c>
      <c r="D24" s="5">
        <v>0.15</v>
      </c>
      <c r="E24" s="6">
        <v>0.14000000000000001</v>
      </c>
      <c r="F24" s="9">
        <f t="shared" ref="F24:F30" si="4">$D$22*E24</f>
        <v>0</v>
      </c>
      <c r="G24" s="9">
        <f t="shared" si="2"/>
        <v>0</v>
      </c>
      <c r="H24" s="6">
        <v>278.69</v>
      </c>
      <c r="I24" s="9">
        <f t="shared" ref="I24:I30" si="5">$D$22*H24</f>
        <v>0</v>
      </c>
      <c r="J24" s="9">
        <f t="shared" si="3"/>
        <v>0</v>
      </c>
    </row>
    <row r="25" spans="1:10" ht="21" hidden="1" customHeight="1" outlineLevel="1" x14ac:dyDescent="0.2">
      <c r="A25" s="76" t="s">
        <v>26</v>
      </c>
      <c r="B25" s="76"/>
      <c r="C25" s="4" t="s">
        <v>15</v>
      </c>
      <c r="D25" s="5">
        <v>0.4</v>
      </c>
      <c r="E25" s="6">
        <v>0</v>
      </c>
      <c r="F25" s="9">
        <f t="shared" si="4"/>
        <v>0</v>
      </c>
      <c r="G25" s="9">
        <f t="shared" si="2"/>
        <v>0</v>
      </c>
      <c r="H25" s="6">
        <v>31.72</v>
      </c>
      <c r="I25" s="9">
        <f t="shared" si="5"/>
        <v>0</v>
      </c>
      <c r="J25" s="9">
        <f t="shared" si="3"/>
        <v>0</v>
      </c>
    </row>
    <row r="26" spans="1:10" ht="12" hidden="1" customHeight="1" outlineLevel="1" x14ac:dyDescent="0.2">
      <c r="A26" s="76" t="s">
        <v>27</v>
      </c>
      <c r="B26" s="76"/>
      <c r="C26" s="4" t="s">
        <v>28</v>
      </c>
      <c r="D26" s="5">
        <v>20</v>
      </c>
      <c r="E26" s="6">
        <v>0.92</v>
      </c>
      <c r="F26" s="9">
        <f t="shared" si="4"/>
        <v>0</v>
      </c>
      <c r="G26" s="9">
        <f t="shared" si="2"/>
        <v>0</v>
      </c>
      <c r="H26" s="6">
        <v>399.6</v>
      </c>
      <c r="I26" s="9">
        <f t="shared" si="5"/>
        <v>0</v>
      </c>
      <c r="J26" s="9">
        <f t="shared" si="3"/>
        <v>0</v>
      </c>
    </row>
    <row r="27" spans="1:10" ht="12.2" hidden="1" customHeight="1" outlineLevel="1" x14ac:dyDescent="0.2">
      <c r="A27" s="76" t="s">
        <v>29</v>
      </c>
      <c r="B27" s="76"/>
      <c r="C27" s="4" t="s">
        <v>25</v>
      </c>
      <c r="D27" s="5">
        <v>0.2</v>
      </c>
      <c r="E27" s="6">
        <v>0.1</v>
      </c>
      <c r="F27" s="9">
        <f t="shared" si="4"/>
        <v>0</v>
      </c>
      <c r="G27" s="9">
        <f t="shared" si="2"/>
        <v>0</v>
      </c>
      <c r="H27" s="6">
        <v>252.59</v>
      </c>
      <c r="I27" s="9">
        <f t="shared" si="5"/>
        <v>0</v>
      </c>
      <c r="J27" s="9">
        <f t="shared" si="3"/>
        <v>0</v>
      </c>
    </row>
    <row r="28" spans="1:10" ht="12.2" hidden="1" customHeight="1" outlineLevel="1" x14ac:dyDescent="0.2">
      <c r="A28" s="76" t="s">
        <v>30</v>
      </c>
      <c r="B28" s="76"/>
      <c r="C28" s="4" t="s">
        <v>17</v>
      </c>
      <c r="D28" s="5">
        <v>1.5</v>
      </c>
      <c r="E28" s="6">
        <v>1.04</v>
      </c>
      <c r="F28" s="9">
        <f t="shared" si="4"/>
        <v>0</v>
      </c>
      <c r="G28" s="9">
        <f t="shared" si="2"/>
        <v>0</v>
      </c>
      <c r="H28" s="6">
        <v>428.4</v>
      </c>
      <c r="I28" s="9">
        <f t="shared" si="5"/>
        <v>0</v>
      </c>
      <c r="J28" s="9">
        <f t="shared" si="3"/>
        <v>0</v>
      </c>
    </row>
    <row r="29" spans="1:10" ht="12.2" hidden="1" customHeight="1" outlineLevel="1" x14ac:dyDescent="0.2">
      <c r="A29" s="76" t="s">
        <v>31</v>
      </c>
      <c r="B29" s="76"/>
      <c r="C29" s="4" t="s">
        <v>28</v>
      </c>
      <c r="D29" s="5">
        <v>1</v>
      </c>
      <c r="E29" s="6">
        <v>0.05</v>
      </c>
      <c r="F29" s="9">
        <f t="shared" si="4"/>
        <v>0</v>
      </c>
      <c r="G29" s="9">
        <f t="shared" si="2"/>
        <v>0</v>
      </c>
      <c r="H29" s="6">
        <v>40.53</v>
      </c>
      <c r="I29" s="9">
        <f t="shared" si="5"/>
        <v>0</v>
      </c>
      <c r="J29" s="9">
        <f t="shared" si="3"/>
        <v>0</v>
      </c>
    </row>
    <row r="30" spans="1:10" ht="12.2" hidden="1" customHeight="1" outlineLevel="1" x14ac:dyDescent="0.2">
      <c r="A30" s="76" t="s">
        <v>32</v>
      </c>
      <c r="B30" s="76"/>
      <c r="C30" s="4" t="s">
        <v>17</v>
      </c>
      <c r="D30" s="5">
        <v>0.25</v>
      </c>
      <c r="E30" s="6">
        <v>0.02</v>
      </c>
      <c r="F30" s="9">
        <f t="shared" si="4"/>
        <v>0</v>
      </c>
      <c r="G30" s="9">
        <f t="shared" si="2"/>
        <v>0</v>
      </c>
      <c r="H30" s="6">
        <v>8.7799999999999994</v>
      </c>
      <c r="I30" s="9">
        <f t="shared" si="5"/>
        <v>0</v>
      </c>
      <c r="J30" s="9">
        <f t="shared" si="3"/>
        <v>0</v>
      </c>
    </row>
    <row r="31" spans="1:10" ht="12.2" customHeight="1" collapsed="1" x14ac:dyDescent="0.2">
      <c r="A31" s="75" t="s">
        <v>19</v>
      </c>
      <c r="B31" s="75"/>
      <c r="C31" s="1"/>
      <c r="D31" s="7"/>
      <c r="E31" s="13">
        <f>SUM(E23:E30)</f>
        <v>2.44</v>
      </c>
      <c r="F31" s="12">
        <f>SUM(F23:F30)</f>
        <v>0</v>
      </c>
      <c r="G31" s="12">
        <f>SUM(G23:G30)</f>
        <v>0</v>
      </c>
      <c r="H31" s="13">
        <v>1925.83</v>
      </c>
      <c r="I31" s="12">
        <f>SUM(I23:I30)</f>
        <v>0</v>
      </c>
      <c r="J31" s="14">
        <f>SUM(J23:J30)</f>
        <v>0</v>
      </c>
    </row>
    <row r="32" spans="1:10" ht="21" customHeight="1" x14ac:dyDescent="0.2">
      <c r="A32" s="75" t="s">
        <v>33</v>
      </c>
      <c r="B32" s="75"/>
      <c r="C32" s="2" t="s">
        <v>15</v>
      </c>
      <c r="D32" s="3">
        <v>0</v>
      </c>
      <c r="E32" s="1"/>
      <c r="F32" s="1"/>
      <c r="G32" s="1"/>
      <c r="H32" s="1"/>
      <c r="I32" s="1"/>
      <c r="J32" s="1"/>
    </row>
    <row r="33" spans="1:10" ht="12.2" hidden="1" customHeight="1" outlineLevel="1" x14ac:dyDescent="0.2">
      <c r="A33" s="76" t="s">
        <v>23</v>
      </c>
      <c r="B33" s="76"/>
      <c r="C33" s="4" t="s">
        <v>17</v>
      </c>
      <c r="D33" s="5">
        <v>2.1</v>
      </c>
      <c r="E33" s="6">
        <v>0.17</v>
      </c>
      <c r="F33" s="9">
        <f>$D$32*E33</f>
        <v>0</v>
      </c>
      <c r="G33" s="9">
        <f>$K$2*F33</f>
        <v>0</v>
      </c>
      <c r="H33" s="6">
        <v>485.52</v>
      </c>
      <c r="I33" s="9">
        <f>$D$32*H33</f>
        <v>0</v>
      </c>
      <c r="J33" s="9">
        <f t="shared" ref="J33:J37" si="6">SUM(G33,I33)</f>
        <v>0</v>
      </c>
    </row>
    <row r="34" spans="1:10" ht="12.2" hidden="1" customHeight="1" outlineLevel="1" x14ac:dyDescent="0.2">
      <c r="A34" s="76" t="s">
        <v>30</v>
      </c>
      <c r="B34" s="76"/>
      <c r="C34" s="4" t="s">
        <v>17</v>
      </c>
      <c r="D34" s="5">
        <v>2.5</v>
      </c>
      <c r="E34" s="6">
        <v>1.73</v>
      </c>
      <c r="F34" s="9">
        <f>$D$32*E34</f>
        <v>0</v>
      </c>
      <c r="G34" s="9">
        <f>$K$2*F34</f>
        <v>0</v>
      </c>
      <c r="H34" s="6">
        <v>714</v>
      </c>
      <c r="I34" s="9">
        <f>$D$32*H34</f>
        <v>0</v>
      </c>
      <c r="J34" s="9">
        <f t="shared" si="6"/>
        <v>0</v>
      </c>
    </row>
    <row r="35" spans="1:10" ht="12.2" hidden="1" customHeight="1" outlineLevel="1" x14ac:dyDescent="0.2">
      <c r="A35" s="76" t="s">
        <v>24</v>
      </c>
      <c r="B35" s="76"/>
      <c r="C35" s="4" t="s">
        <v>25</v>
      </c>
      <c r="D35" s="5">
        <v>0.25</v>
      </c>
      <c r="E35" s="6">
        <v>0.23</v>
      </c>
      <c r="F35" s="9">
        <f>$D$32*E35</f>
        <v>0</v>
      </c>
      <c r="G35" s="9">
        <f>$K$2*F35</f>
        <v>0</v>
      </c>
      <c r="H35" s="6">
        <v>464.49</v>
      </c>
      <c r="I35" s="9">
        <f>$D$32*H35</f>
        <v>0</v>
      </c>
      <c r="J35" s="9">
        <f t="shared" si="6"/>
        <v>0</v>
      </c>
    </row>
    <row r="36" spans="1:10" ht="12.2" hidden="1" customHeight="1" outlineLevel="1" x14ac:dyDescent="0.2">
      <c r="A36" s="76" t="s">
        <v>27</v>
      </c>
      <c r="B36" s="76"/>
      <c r="C36" s="4" t="s">
        <v>28</v>
      </c>
      <c r="D36" s="5">
        <v>15</v>
      </c>
      <c r="E36" s="6">
        <v>0.69</v>
      </c>
      <c r="F36" s="9">
        <f>$D$32*E36</f>
        <v>0</v>
      </c>
      <c r="G36" s="9">
        <f>$K$2*F36</f>
        <v>0</v>
      </c>
      <c r="H36" s="6">
        <v>299.7</v>
      </c>
      <c r="I36" s="9">
        <f>$D$32*H36</f>
        <v>0</v>
      </c>
      <c r="J36" s="9">
        <f t="shared" si="6"/>
        <v>0</v>
      </c>
    </row>
    <row r="37" spans="1:10" ht="12.2" hidden="1" customHeight="1" outlineLevel="1" x14ac:dyDescent="0.2">
      <c r="A37" s="76" t="s">
        <v>32</v>
      </c>
      <c r="B37" s="76"/>
      <c r="C37" s="4" t="s">
        <v>17</v>
      </c>
      <c r="D37" s="5">
        <v>0.15</v>
      </c>
      <c r="E37" s="6">
        <v>0.01</v>
      </c>
      <c r="F37" s="9">
        <f>$D$32*E37</f>
        <v>0</v>
      </c>
      <c r="G37" s="9">
        <f>$K$2*F37</f>
        <v>0</v>
      </c>
      <c r="H37" s="6">
        <v>5.27</v>
      </c>
      <c r="I37" s="9">
        <f>$D$32*H37</f>
        <v>0</v>
      </c>
      <c r="J37" s="9">
        <f t="shared" si="6"/>
        <v>0</v>
      </c>
    </row>
    <row r="38" spans="1:10" ht="12.2" customHeight="1" collapsed="1" x14ac:dyDescent="0.2">
      <c r="A38" s="75" t="s">
        <v>19</v>
      </c>
      <c r="B38" s="75"/>
      <c r="C38" s="1"/>
      <c r="D38" s="7"/>
      <c r="E38" s="13">
        <f>SUM(E33:E37)</f>
        <v>2.8299999999999996</v>
      </c>
      <c r="F38" s="12">
        <f>SUM(F33:F37)</f>
        <v>0</v>
      </c>
      <c r="G38" s="12">
        <f>SUM(G33:G37)</f>
        <v>0</v>
      </c>
      <c r="H38" s="13">
        <v>1968.98</v>
      </c>
      <c r="I38" s="12">
        <f>SUM(I33:I37)</f>
        <v>0</v>
      </c>
      <c r="J38" s="14">
        <f>SUM(J33:J37)</f>
        <v>0</v>
      </c>
    </row>
    <row r="39" spans="1:10" ht="12.2" customHeight="1" x14ac:dyDescent="0.2">
      <c r="A39" s="75" t="s">
        <v>34</v>
      </c>
      <c r="B39" s="75"/>
      <c r="C39" s="2" t="s">
        <v>15</v>
      </c>
      <c r="D39" s="3">
        <v>0</v>
      </c>
      <c r="E39" s="1"/>
      <c r="F39" s="1"/>
      <c r="G39" s="1"/>
      <c r="H39" s="1"/>
      <c r="I39" s="1"/>
      <c r="J39" s="1"/>
    </row>
    <row r="40" spans="1:10" ht="12.2" hidden="1" customHeight="1" outlineLevel="1" x14ac:dyDescent="0.2">
      <c r="A40" s="76" t="s">
        <v>35</v>
      </c>
      <c r="B40" s="76"/>
      <c r="C40" s="4" t="s">
        <v>17</v>
      </c>
      <c r="D40" s="5">
        <v>1</v>
      </c>
      <c r="E40" s="6">
        <v>0.4</v>
      </c>
      <c r="F40" s="9">
        <f>$D$39*E40</f>
        <v>0</v>
      </c>
      <c r="G40" s="9">
        <f>$K$2*F40</f>
        <v>0</v>
      </c>
      <c r="H40" s="6">
        <v>38.159999999999997</v>
      </c>
      <c r="I40" s="9">
        <f>$D$39*H40</f>
        <v>0</v>
      </c>
      <c r="J40" s="9">
        <f t="shared" ref="J40:J42" si="7">SUM(G40,I40)</f>
        <v>0</v>
      </c>
    </row>
    <row r="41" spans="1:10" ht="12.2" hidden="1" customHeight="1" outlineLevel="1" x14ac:dyDescent="0.2">
      <c r="A41" s="76" t="s">
        <v>36</v>
      </c>
      <c r="B41" s="76"/>
      <c r="C41" s="4" t="s">
        <v>15</v>
      </c>
      <c r="D41" s="5">
        <v>1</v>
      </c>
      <c r="E41" s="6">
        <v>0.38</v>
      </c>
      <c r="F41" s="9">
        <f>$D$39*E41</f>
        <v>0</v>
      </c>
      <c r="G41" s="9">
        <f>$K$2*F41</f>
        <v>0</v>
      </c>
      <c r="H41" s="6">
        <v>386.28</v>
      </c>
      <c r="I41" s="9">
        <f>$D$39*H41</f>
        <v>0</v>
      </c>
      <c r="J41" s="9">
        <f t="shared" si="7"/>
        <v>0</v>
      </c>
    </row>
    <row r="42" spans="1:10" ht="12.2" hidden="1" customHeight="1" outlineLevel="1" x14ac:dyDescent="0.2">
      <c r="A42" s="76" t="s">
        <v>37</v>
      </c>
      <c r="B42" s="76"/>
      <c r="C42" s="4" t="s">
        <v>15</v>
      </c>
      <c r="D42" s="5">
        <v>1</v>
      </c>
      <c r="E42" s="6">
        <v>0.23</v>
      </c>
      <c r="F42" s="9">
        <f>$D$39*E42</f>
        <v>0</v>
      </c>
      <c r="G42" s="9">
        <f>$K$2*F42</f>
        <v>0</v>
      </c>
      <c r="H42" s="6">
        <v>170.51</v>
      </c>
      <c r="I42" s="9">
        <f>$D$39*H42</f>
        <v>0</v>
      </c>
      <c r="J42" s="9">
        <f t="shared" si="7"/>
        <v>0</v>
      </c>
    </row>
    <row r="43" spans="1:10" ht="12.2" customHeight="1" collapsed="1" x14ac:dyDescent="0.2">
      <c r="A43" s="75" t="s">
        <v>19</v>
      </c>
      <c r="B43" s="75"/>
      <c r="C43" s="1"/>
      <c r="D43" s="7"/>
      <c r="E43" s="13">
        <f>SUM(E40:E42)</f>
        <v>1.01</v>
      </c>
      <c r="F43" s="12">
        <f>SUM(F40:F42)</f>
        <v>0</v>
      </c>
      <c r="G43" s="12">
        <f>SUM(G40:G42)</f>
        <v>0</v>
      </c>
      <c r="H43" s="13">
        <v>594.95000000000005</v>
      </c>
      <c r="I43" s="12">
        <f>SUM(I40:I42)</f>
        <v>0</v>
      </c>
      <c r="J43" s="14">
        <f>SUM(J40:J42)</f>
        <v>0</v>
      </c>
    </row>
    <row r="44" spans="1:10" ht="21" customHeight="1" x14ac:dyDescent="0.2">
      <c r="A44" s="75" t="s">
        <v>38</v>
      </c>
      <c r="B44" s="75"/>
      <c r="C44" s="2" t="s">
        <v>15</v>
      </c>
      <c r="D44" s="3">
        <v>0</v>
      </c>
      <c r="E44" s="1"/>
      <c r="F44" s="1"/>
      <c r="G44" s="1"/>
      <c r="H44" s="1"/>
      <c r="I44" s="1"/>
      <c r="J44" s="1"/>
    </row>
    <row r="45" spans="1:10" ht="12" hidden="1" customHeight="1" outlineLevel="1" x14ac:dyDescent="0.2">
      <c r="A45" s="76" t="s">
        <v>36</v>
      </c>
      <c r="B45" s="76"/>
      <c r="C45" s="4" t="s">
        <v>15</v>
      </c>
      <c r="D45" s="5">
        <v>1</v>
      </c>
      <c r="E45" s="6">
        <v>0.38</v>
      </c>
      <c r="F45" s="9">
        <f>$D$44*E45</f>
        <v>0</v>
      </c>
      <c r="G45" s="9">
        <f>$K$2*F45</f>
        <v>0</v>
      </c>
      <c r="H45" s="6">
        <v>386.28</v>
      </c>
      <c r="I45" s="9">
        <f>$D$44*H45</f>
        <v>0</v>
      </c>
      <c r="J45" s="9">
        <f t="shared" ref="J45:J48" si="8">SUM(G45,I45)</f>
        <v>0</v>
      </c>
    </row>
    <row r="46" spans="1:10" ht="12.2" hidden="1" customHeight="1" outlineLevel="1" x14ac:dyDescent="0.2">
      <c r="A46" s="76" t="s">
        <v>39</v>
      </c>
      <c r="B46" s="76"/>
      <c r="C46" s="4" t="s">
        <v>15</v>
      </c>
      <c r="D46" s="5">
        <v>1</v>
      </c>
      <c r="E46" s="6">
        <v>1.1499999999999999</v>
      </c>
      <c r="F46" s="9">
        <f>$D$44*E46</f>
        <v>0</v>
      </c>
      <c r="G46" s="9">
        <f>$K$2*F46</f>
        <v>0</v>
      </c>
      <c r="H46" s="6">
        <v>671.36</v>
      </c>
      <c r="I46" s="9">
        <f>$D$44*H46</f>
        <v>0</v>
      </c>
      <c r="J46" s="9">
        <f t="shared" si="8"/>
        <v>0</v>
      </c>
    </row>
    <row r="47" spans="1:10" ht="12.2" hidden="1" customHeight="1" outlineLevel="1" x14ac:dyDescent="0.2">
      <c r="A47" s="76" t="s">
        <v>35</v>
      </c>
      <c r="B47" s="76"/>
      <c r="C47" s="4" t="s">
        <v>17</v>
      </c>
      <c r="D47" s="5">
        <v>1</v>
      </c>
      <c r="E47" s="6">
        <v>0.4</v>
      </c>
      <c r="F47" s="9">
        <f>$D$44*E47</f>
        <v>0</v>
      </c>
      <c r="G47" s="9">
        <f>$K$2*F47</f>
        <v>0</v>
      </c>
      <c r="H47" s="6">
        <v>38.159999999999997</v>
      </c>
      <c r="I47" s="9">
        <f>$D$44*H47</f>
        <v>0</v>
      </c>
      <c r="J47" s="9">
        <f t="shared" si="8"/>
        <v>0</v>
      </c>
    </row>
    <row r="48" spans="1:10" ht="12.2" hidden="1" customHeight="1" outlineLevel="1" x14ac:dyDescent="0.2">
      <c r="A48" s="76" t="s">
        <v>40</v>
      </c>
      <c r="B48" s="76"/>
      <c r="C48" s="4" t="s">
        <v>15</v>
      </c>
      <c r="D48" s="5">
        <v>1</v>
      </c>
      <c r="E48" s="6">
        <v>1.44</v>
      </c>
      <c r="F48" s="9">
        <f>$D$44*E48</f>
        <v>0</v>
      </c>
      <c r="G48" s="9">
        <f>$K$2*F48</f>
        <v>0</v>
      </c>
      <c r="H48" s="6">
        <v>366.28</v>
      </c>
      <c r="I48" s="9">
        <f>$D$44*H48</f>
        <v>0</v>
      </c>
      <c r="J48" s="9">
        <f t="shared" si="8"/>
        <v>0</v>
      </c>
    </row>
    <row r="49" spans="1:10" ht="12.2" customHeight="1" collapsed="1" x14ac:dyDescent="0.2">
      <c r="A49" s="75" t="s">
        <v>19</v>
      </c>
      <c r="B49" s="75"/>
      <c r="C49" s="1"/>
      <c r="D49" s="7"/>
      <c r="E49" s="13">
        <f>SUM(E45:E48)</f>
        <v>3.3699999999999997</v>
      </c>
      <c r="F49" s="12">
        <f>SUM(F45:F48)</f>
        <v>0</v>
      </c>
      <c r="G49" s="12">
        <f>SUM(G45:G48)</f>
        <v>0</v>
      </c>
      <c r="H49" s="13">
        <v>1462.08</v>
      </c>
      <c r="I49" s="12">
        <f>SUM(I45:I48)</f>
        <v>0</v>
      </c>
      <c r="J49" s="14">
        <f>SUM(J45:J48)</f>
        <v>0</v>
      </c>
    </row>
    <row r="50" spans="1:10" ht="12.2" customHeight="1" x14ac:dyDescent="0.2">
      <c r="A50" s="75" t="s">
        <v>41</v>
      </c>
      <c r="B50" s="75"/>
      <c r="C50" s="2" t="s">
        <v>42</v>
      </c>
      <c r="D50" s="3">
        <v>0</v>
      </c>
      <c r="E50" s="1"/>
      <c r="F50" s="1"/>
      <c r="G50" s="1"/>
      <c r="H50" s="1"/>
      <c r="I50" s="1"/>
      <c r="J50" s="1"/>
    </row>
    <row r="51" spans="1:10" ht="12.2" hidden="1" customHeight="1" outlineLevel="1" x14ac:dyDescent="0.2">
      <c r="A51" s="76" t="s">
        <v>43</v>
      </c>
      <c r="B51" s="76"/>
      <c r="C51" s="4" t="s">
        <v>42</v>
      </c>
      <c r="D51" s="5">
        <v>1</v>
      </c>
      <c r="E51" s="6">
        <v>0.81</v>
      </c>
      <c r="F51" s="9">
        <f>$D$50*E51</f>
        <v>0</v>
      </c>
      <c r="G51" s="9">
        <f>$K$2*F51</f>
        <v>0</v>
      </c>
      <c r="H51" s="6">
        <v>35.950000000000003</v>
      </c>
      <c r="I51" s="9">
        <f>$D$50*H51</f>
        <v>0</v>
      </c>
      <c r="J51" s="9">
        <f t="shared" ref="J51:J53" si="9">SUM(G51,I51)</f>
        <v>0</v>
      </c>
    </row>
    <row r="52" spans="1:10" ht="12.2" hidden="1" customHeight="1" outlineLevel="1" x14ac:dyDescent="0.2">
      <c r="A52" s="76" t="s">
        <v>44</v>
      </c>
      <c r="B52" s="76"/>
      <c r="C52" s="4" t="s">
        <v>28</v>
      </c>
      <c r="D52" s="5">
        <v>2</v>
      </c>
      <c r="E52" s="6">
        <v>0.11</v>
      </c>
      <c r="F52" s="9">
        <f>$D$50*E52</f>
        <v>0</v>
      </c>
      <c r="G52" s="9">
        <f>$K$2*F52</f>
        <v>0</v>
      </c>
      <c r="H52" s="6">
        <v>52.94</v>
      </c>
      <c r="I52" s="9">
        <f>$D$50*H52</f>
        <v>0</v>
      </c>
      <c r="J52" s="9">
        <f t="shared" si="9"/>
        <v>0</v>
      </c>
    </row>
    <row r="53" spans="1:10" ht="12.2" hidden="1" customHeight="1" outlineLevel="1" x14ac:dyDescent="0.2">
      <c r="A53" s="76" t="s">
        <v>45</v>
      </c>
      <c r="B53" s="76"/>
      <c r="C53" s="4" t="s">
        <v>25</v>
      </c>
      <c r="D53" s="5">
        <v>1</v>
      </c>
      <c r="E53" s="6">
        <v>0.64</v>
      </c>
      <c r="F53" s="9">
        <f>$D$50*E53</f>
        <v>0</v>
      </c>
      <c r="G53" s="9">
        <f>$K$2*F53</f>
        <v>0</v>
      </c>
      <c r="H53" s="6">
        <v>145</v>
      </c>
      <c r="I53" s="9">
        <f>$D$50*H53</f>
        <v>0</v>
      </c>
      <c r="J53" s="9">
        <f t="shared" si="9"/>
        <v>0</v>
      </c>
    </row>
    <row r="54" spans="1:10" ht="12.2" customHeight="1" collapsed="1" x14ac:dyDescent="0.2">
      <c r="A54" s="75" t="s">
        <v>19</v>
      </c>
      <c r="B54" s="75"/>
      <c r="C54" s="1"/>
      <c r="D54" s="7"/>
      <c r="E54" s="13">
        <f>SUM(E51:E53)</f>
        <v>1.56</v>
      </c>
      <c r="F54" s="12">
        <f>SUM(F51:F53)</f>
        <v>0</v>
      </c>
      <c r="G54" s="12">
        <f>SUM(G51:G53)</f>
        <v>0</v>
      </c>
      <c r="H54" s="13">
        <v>233.89</v>
      </c>
      <c r="I54" s="12">
        <f>SUM(I51:I53)</f>
        <v>0</v>
      </c>
      <c r="J54" s="14">
        <f>SUM(J51:J53)</f>
        <v>0</v>
      </c>
    </row>
    <row r="55" spans="1:10" ht="12.2" customHeight="1" x14ac:dyDescent="0.2">
      <c r="A55" s="75" t="s">
        <v>46</v>
      </c>
      <c r="B55" s="75"/>
      <c r="C55" s="2" t="s">
        <v>15</v>
      </c>
      <c r="D55" s="3">
        <v>0</v>
      </c>
      <c r="E55" s="1"/>
      <c r="F55" s="1"/>
      <c r="G55" s="1"/>
      <c r="H55" s="1"/>
      <c r="I55" s="1"/>
      <c r="J55" s="1"/>
    </row>
    <row r="56" spans="1:10" ht="12.2" hidden="1" customHeight="1" outlineLevel="1" x14ac:dyDescent="0.2">
      <c r="A56" s="76" t="s">
        <v>47</v>
      </c>
      <c r="B56" s="76"/>
      <c r="C56" s="4" t="s">
        <v>15</v>
      </c>
      <c r="D56" s="5">
        <v>1</v>
      </c>
      <c r="E56" s="6">
        <v>0.11</v>
      </c>
      <c r="F56" s="9">
        <f>$D$55*E56</f>
        <v>0</v>
      </c>
      <c r="G56" s="9">
        <f>$K$2*F56</f>
        <v>0</v>
      </c>
      <c r="H56" s="6">
        <v>355.11</v>
      </c>
      <c r="I56" s="9">
        <f>$D$55*H56</f>
        <v>0</v>
      </c>
      <c r="J56" s="9">
        <f t="shared" ref="J56:J59" si="10">SUM(G56,I56)</f>
        <v>0</v>
      </c>
    </row>
    <row r="57" spans="1:10" ht="12.2" hidden="1" customHeight="1" outlineLevel="1" x14ac:dyDescent="0.2">
      <c r="A57" s="76" t="s">
        <v>48</v>
      </c>
      <c r="B57" s="76"/>
      <c r="C57" s="4" t="s">
        <v>15</v>
      </c>
      <c r="D57" s="5">
        <v>1</v>
      </c>
      <c r="E57" s="6">
        <v>0.04</v>
      </c>
      <c r="F57" s="9">
        <f>$D$55*E57</f>
        <v>0</v>
      </c>
      <c r="G57" s="9">
        <f>$K$2*F57</f>
        <v>0</v>
      </c>
      <c r="H57" s="6">
        <v>46.55</v>
      </c>
      <c r="I57" s="9">
        <f>$D$55*H57</f>
        <v>0</v>
      </c>
      <c r="J57" s="9">
        <f t="shared" si="10"/>
        <v>0</v>
      </c>
    </row>
    <row r="58" spans="1:10" ht="12.2" hidden="1" customHeight="1" outlineLevel="1" x14ac:dyDescent="0.2">
      <c r="A58" s="76" t="s">
        <v>49</v>
      </c>
      <c r="B58" s="76"/>
      <c r="C58" s="4" t="s">
        <v>42</v>
      </c>
      <c r="D58" s="5">
        <v>2.09</v>
      </c>
      <c r="E58" s="6">
        <v>0.03</v>
      </c>
      <c r="F58" s="9">
        <f>$D$55*E58</f>
        <v>0</v>
      </c>
      <c r="G58" s="9">
        <f>$K$2*F58</f>
        <v>0</v>
      </c>
      <c r="H58" s="6">
        <v>12.77</v>
      </c>
      <c r="I58" s="9">
        <f>$D$55*H58</f>
        <v>0</v>
      </c>
      <c r="J58" s="9">
        <f t="shared" si="10"/>
        <v>0</v>
      </c>
    </row>
    <row r="59" spans="1:10" ht="12.2" hidden="1" customHeight="1" outlineLevel="1" x14ac:dyDescent="0.2">
      <c r="A59" s="76" t="s">
        <v>50</v>
      </c>
      <c r="B59" s="76"/>
      <c r="C59" s="4" t="s">
        <v>28</v>
      </c>
      <c r="D59" s="5">
        <v>3</v>
      </c>
      <c r="E59" s="6">
        <v>0.16</v>
      </c>
      <c r="F59" s="9">
        <f>$D$55*E59</f>
        <v>0</v>
      </c>
      <c r="G59" s="9">
        <f>$K$2*F59</f>
        <v>0</v>
      </c>
      <c r="H59" s="6">
        <v>71.73</v>
      </c>
      <c r="I59" s="9">
        <f>$D$55*H59</f>
        <v>0</v>
      </c>
      <c r="J59" s="9">
        <f t="shared" si="10"/>
        <v>0</v>
      </c>
    </row>
    <row r="60" spans="1:10" ht="12.2" customHeight="1" collapsed="1" x14ac:dyDescent="0.2">
      <c r="A60" s="75" t="s">
        <v>19</v>
      </c>
      <c r="B60" s="75"/>
      <c r="C60" s="1"/>
      <c r="D60" s="7"/>
      <c r="E60" s="13">
        <f>SUM(E56:E59)</f>
        <v>0.33999999999999997</v>
      </c>
      <c r="F60" s="12">
        <f>SUM(F56:F59)</f>
        <v>0</v>
      </c>
      <c r="G60" s="12">
        <f>SUM(G56:G59)</f>
        <v>0</v>
      </c>
      <c r="H60" s="13">
        <v>486.16</v>
      </c>
      <c r="I60" s="12">
        <f>SUM(I56:I59)</f>
        <v>0</v>
      </c>
      <c r="J60" s="14">
        <f>SUM(J56:J59)</f>
        <v>0</v>
      </c>
    </row>
    <row r="61" spans="1:10" ht="12.2" customHeight="1" x14ac:dyDescent="0.2">
      <c r="A61" s="75" t="s">
        <v>51</v>
      </c>
      <c r="B61" s="75"/>
      <c r="C61" s="2" t="s">
        <v>42</v>
      </c>
      <c r="D61" s="3">
        <v>0</v>
      </c>
      <c r="E61" s="1"/>
      <c r="F61" s="1"/>
      <c r="G61" s="1"/>
      <c r="H61" s="1"/>
      <c r="I61" s="1"/>
      <c r="J61" s="1"/>
    </row>
    <row r="62" spans="1:10" ht="12.2" hidden="1" customHeight="1" outlineLevel="1" x14ac:dyDescent="0.2">
      <c r="A62" s="76" t="s">
        <v>47</v>
      </c>
      <c r="B62" s="76"/>
      <c r="C62" s="4" t="s">
        <v>15</v>
      </c>
      <c r="D62" s="5">
        <v>-0.6</v>
      </c>
      <c r="E62" s="6">
        <v>-0.06</v>
      </c>
      <c r="F62" s="9">
        <f>$D$61*E62</f>
        <v>0</v>
      </c>
      <c r="G62" s="9">
        <f>$K$2*F62</f>
        <v>0</v>
      </c>
      <c r="H62" s="6">
        <v>-202.92</v>
      </c>
      <c r="I62" s="9">
        <f>$D$61*H62</f>
        <v>0</v>
      </c>
      <c r="J62" s="9">
        <f>SUM(G62,I62)</f>
        <v>0</v>
      </c>
    </row>
    <row r="63" spans="1:10" ht="12.2" hidden="1" customHeight="1" outlineLevel="1" x14ac:dyDescent="0.2">
      <c r="A63" s="76" t="s">
        <v>52</v>
      </c>
      <c r="B63" s="76"/>
      <c r="C63" s="4" t="s">
        <v>15</v>
      </c>
      <c r="D63" s="5">
        <v>1.2</v>
      </c>
      <c r="E63" s="6">
        <v>0.13</v>
      </c>
      <c r="F63" s="9">
        <f>$D$61*E63</f>
        <v>0</v>
      </c>
      <c r="G63" s="9">
        <f>$K$2*F63</f>
        <v>0</v>
      </c>
      <c r="H63" s="6">
        <v>446.76</v>
      </c>
      <c r="I63" s="9">
        <f>$D$61*H63</f>
        <v>0</v>
      </c>
      <c r="J63" s="9">
        <f t="shared" ref="J63" si="11">SUM(G63,I63)</f>
        <v>0</v>
      </c>
    </row>
    <row r="64" spans="1:10" ht="12.2" customHeight="1" collapsed="1" x14ac:dyDescent="0.2">
      <c r="A64" s="75" t="s">
        <v>19</v>
      </c>
      <c r="B64" s="75"/>
      <c r="C64" s="1"/>
      <c r="D64" s="7"/>
      <c r="E64" s="13">
        <f>SUM(E62:E63)</f>
        <v>7.0000000000000007E-2</v>
      </c>
      <c r="F64" s="12">
        <f>SUM(F62:F63)</f>
        <v>0</v>
      </c>
      <c r="G64" s="12">
        <f>SUM(G62:G63)</f>
        <v>0</v>
      </c>
      <c r="H64" s="13">
        <v>243.84</v>
      </c>
      <c r="I64" s="12">
        <f>SUM(I62:I63)</f>
        <v>0</v>
      </c>
      <c r="J64" s="14">
        <f>SUM(J62:J63)</f>
        <v>0</v>
      </c>
    </row>
    <row r="65" spans="1:10" s="17" customFormat="1" ht="12.4" customHeight="1" x14ac:dyDescent="0.2">
      <c r="A65" s="74" t="s">
        <v>591</v>
      </c>
      <c r="B65" s="74"/>
      <c r="C65" s="15"/>
      <c r="D65" s="15"/>
      <c r="E65" s="16">
        <f t="shared" ref="E65:J65" si="12">SUM(E16,E21,E31,E38,E43,E49,E54,E60,E64)</f>
        <v>14.25</v>
      </c>
      <c r="F65" s="22">
        <f t="shared" si="12"/>
        <v>0</v>
      </c>
      <c r="G65" s="22">
        <f t="shared" si="12"/>
        <v>0</v>
      </c>
      <c r="H65" s="16">
        <f t="shared" si="12"/>
        <v>8822.93</v>
      </c>
      <c r="I65" s="22">
        <f t="shared" si="12"/>
        <v>0</v>
      </c>
      <c r="J65" s="23">
        <f t="shared" si="12"/>
        <v>0</v>
      </c>
    </row>
  </sheetData>
  <mergeCells count="65">
    <mergeCell ref="A12:B12"/>
    <mergeCell ref="A1:I1"/>
    <mergeCell ref="B2:J2"/>
    <mergeCell ref="B3:J3"/>
    <mergeCell ref="B4:J4"/>
    <mergeCell ref="A5:J5"/>
    <mergeCell ref="A6:J6"/>
    <mergeCell ref="A7:J7"/>
    <mergeCell ref="B8:J8"/>
    <mergeCell ref="B9:J9"/>
    <mergeCell ref="A10:J10"/>
    <mergeCell ref="A11:B11"/>
    <mergeCell ref="A24:B24"/>
    <mergeCell ref="A13:B13"/>
    <mergeCell ref="A14:B14"/>
    <mergeCell ref="A15:B15"/>
    <mergeCell ref="A16:B16"/>
    <mergeCell ref="A17:B17"/>
    <mergeCell ref="A18:B18"/>
    <mergeCell ref="A19:B19"/>
    <mergeCell ref="A20:B20"/>
    <mergeCell ref="A21:B21"/>
    <mergeCell ref="A22:B22"/>
    <mergeCell ref="A23:B23"/>
    <mergeCell ref="A36:B36"/>
    <mergeCell ref="A25:B25"/>
    <mergeCell ref="A26:B26"/>
    <mergeCell ref="A27:B27"/>
    <mergeCell ref="A28:B28"/>
    <mergeCell ref="A29:B29"/>
    <mergeCell ref="A30:B30"/>
    <mergeCell ref="A31:B31"/>
    <mergeCell ref="A32:B32"/>
    <mergeCell ref="A33:B33"/>
    <mergeCell ref="A34:B34"/>
    <mergeCell ref="A35:B35"/>
    <mergeCell ref="A48:B48"/>
    <mergeCell ref="A37:B37"/>
    <mergeCell ref="A38:B38"/>
    <mergeCell ref="A39:B39"/>
    <mergeCell ref="A40:B40"/>
    <mergeCell ref="A41:B41"/>
    <mergeCell ref="A42:B42"/>
    <mergeCell ref="A43:B43"/>
    <mergeCell ref="A44:B44"/>
    <mergeCell ref="A45:B45"/>
    <mergeCell ref="A46:B46"/>
    <mergeCell ref="A47:B47"/>
    <mergeCell ref="A60:B60"/>
    <mergeCell ref="A49:B49"/>
    <mergeCell ref="A50:B50"/>
    <mergeCell ref="A51:B51"/>
    <mergeCell ref="A52:B52"/>
    <mergeCell ref="A53:B53"/>
    <mergeCell ref="A54:B54"/>
    <mergeCell ref="A55:B55"/>
    <mergeCell ref="A56:B56"/>
    <mergeCell ref="A57:B57"/>
    <mergeCell ref="A58:B58"/>
    <mergeCell ref="A59:B59"/>
    <mergeCell ref="A65:B65"/>
    <mergeCell ref="A61:B61"/>
    <mergeCell ref="A62:B62"/>
    <mergeCell ref="A63:B63"/>
    <mergeCell ref="A64:B64"/>
  </mergeCells>
  <pageMargins left="0.4375" right="4.3749999999999997E-2" top="0.24027777777777801" bottom="0.24027777777777801" header="0.5" footer="0.5"/>
  <pageSetup orientation="portrait" r:id="rId1"/>
  <headerFooter alignWithMargins="0">
    <oddFooter>&amp;LSmartKalk 4.4.512.0&amp;C                          &amp;RSide 1 av 1</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1B13F-B4E6-455B-88BA-33C080EC1424}">
  <dimension ref="A1:K34"/>
  <sheetViews>
    <sheetView zoomScale="130" zoomScaleNormal="130" workbookViewId="0">
      <selection activeCell="G34" sqref="G34"/>
    </sheetView>
  </sheetViews>
  <sheetFormatPr defaultColWidth="9.140625" defaultRowHeight="12.75" outlineLevelRow="1" x14ac:dyDescent="0.2"/>
  <cols>
    <col min="1" max="1" width="24.28515625" customWidth="1"/>
    <col min="2" max="2" width="6" customWidth="1"/>
    <col min="3" max="6" width="7.7109375" customWidth="1"/>
    <col min="7" max="7" width="9.7109375" customWidth="1"/>
    <col min="8" max="8" width="11.140625" customWidth="1"/>
    <col min="9" max="9" width="10.5703125" customWidth="1"/>
    <col min="10" max="11" width="11.7109375" customWidth="1"/>
  </cols>
  <sheetData>
    <row r="1" spans="1:11" ht="37.9" customHeight="1" x14ac:dyDescent="0.2">
      <c r="A1" s="78" t="s">
        <v>592</v>
      </c>
      <c r="B1" s="78"/>
      <c r="C1" s="78"/>
      <c r="D1" s="78"/>
      <c r="E1" s="78"/>
      <c r="F1" s="78"/>
      <c r="G1" s="78"/>
      <c r="H1" s="78"/>
      <c r="I1" s="78"/>
      <c r="J1" s="1"/>
      <c r="K1" s="10" t="s">
        <v>595</v>
      </c>
    </row>
    <row r="2" spans="1:11" ht="11.65" customHeight="1" x14ac:dyDescent="0.2">
      <c r="A2" s="18" t="s">
        <v>0</v>
      </c>
      <c r="B2" s="76"/>
      <c r="C2" s="76"/>
      <c r="D2" s="76"/>
      <c r="E2" s="76"/>
      <c r="F2" s="76"/>
      <c r="G2" s="76"/>
      <c r="H2" s="76"/>
      <c r="I2" s="76"/>
      <c r="J2" s="76"/>
      <c r="K2" s="11">
        <v>550</v>
      </c>
    </row>
    <row r="3" spans="1:11" ht="11.65" customHeight="1" x14ac:dyDescent="0.2">
      <c r="A3" s="18" t="s">
        <v>1</v>
      </c>
      <c r="B3" s="76"/>
      <c r="C3" s="76"/>
      <c r="D3" s="76"/>
      <c r="E3" s="76"/>
      <c r="F3" s="76"/>
      <c r="G3" s="76"/>
      <c r="H3" s="76"/>
      <c r="I3" s="76"/>
      <c r="J3" s="76"/>
    </row>
    <row r="4" spans="1:11" ht="11.65" customHeight="1" x14ac:dyDescent="0.2">
      <c r="A4" s="18" t="s">
        <v>2</v>
      </c>
      <c r="B4" s="76"/>
      <c r="C4" s="76"/>
      <c r="D4" s="76"/>
      <c r="E4" s="76"/>
      <c r="F4" s="76"/>
      <c r="G4" s="76"/>
      <c r="H4" s="76"/>
      <c r="I4" s="76"/>
      <c r="J4" s="76"/>
    </row>
    <row r="5" spans="1:11" ht="45.2" customHeight="1" x14ac:dyDescent="0.2">
      <c r="A5" s="79" t="s">
        <v>598</v>
      </c>
      <c r="B5" s="79"/>
      <c r="C5" s="79"/>
      <c r="D5" s="79"/>
      <c r="E5" s="79"/>
      <c r="F5" s="79"/>
      <c r="G5" s="79"/>
      <c r="H5" s="79"/>
      <c r="I5" s="79"/>
      <c r="J5" s="79"/>
    </row>
    <row r="6" spans="1:11" ht="11.45" customHeight="1" x14ac:dyDescent="0.2">
      <c r="A6" s="80" t="s">
        <v>4</v>
      </c>
      <c r="B6" s="80"/>
      <c r="C6" s="80"/>
      <c r="D6" s="80"/>
      <c r="E6" s="80"/>
      <c r="F6" s="80"/>
      <c r="G6" s="80"/>
      <c r="H6" s="80"/>
      <c r="I6" s="80"/>
      <c r="J6" s="80"/>
    </row>
    <row r="7" spans="1:11" ht="11.65" customHeight="1" x14ac:dyDescent="0.2">
      <c r="A7" s="75" t="s">
        <v>5</v>
      </c>
      <c r="B7" s="75"/>
      <c r="C7" s="75"/>
      <c r="D7" s="75"/>
      <c r="E7" s="75"/>
      <c r="F7" s="75"/>
      <c r="G7" s="75"/>
      <c r="H7" s="75"/>
      <c r="I7" s="75"/>
      <c r="J7" s="75"/>
    </row>
    <row r="8" spans="1:11" ht="11.65" customHeight="1" x14ac:dyDescent="0.2">
      <c r="A8" s="18" t="s">
        <v>6</v>
      </c>
      <c r="B8" s="76"/>
      <c r="C8" s="76"/>
      <c r="D8" s="76"/>
      <c r="E8" s="76"/>
      <c r="F8" s="76"/>
      <c r="G8" s="76"/>
      <c r="H8" s="76"/>
      <c r="I8" s="76"/>
      <c r="J8" s="76"/>
    </row>
    <row r="9" spans="1:11" ht="11.65" customHeight="1" x14ac:dyDescent="0.2">
      <c r="A9" s="18" t="s">
        <v>7</v>
      </c>
      <c r="B9" s="76"/>
      <c r="C9" s="76"/>
      <c r="D9" s="76"/>
      <c r="E9" s="76"/>
      <c r="F9" s="76"/>
      <c r="G9" s="76"/>
      <c r="H9" s="76"/>
      <c r="I9" s="76"/>
      <c r="J9" s="76"/>
    </row>
    <row r="10" spans="1:11" ht="16.7" customHeight="1" x14ac:dyDescent="0.2">
      <c r="A10" s="81" t="s">
        <v>598</v>
      </c>
      <c r="B10" s="81"/>
      <c r="C10" s="82"/>
      <c r="D10" s="82"/>
      <c r="E10" s="82"/>
      <c r="F10" s="82"/>
      <c r="G10" s="82"/>
      <c r="H10" s="82"/>
      <c r="I10" s="82"/>
      <c r="J10" s="82"/>
    </row>
    <row r="11" spans="1:11" ht="12.2" customHeight="1" x14ac:dyDescent="0.2">
      <c r="A11" s="75" t="s">
        <v>8</v>
      </c>
      <c r="B11" s="75"/>
      <c r="C11" s="2" t="s">
        <v>9</v>
      </c>
      <c r="D11" s="2" t="s">
        <v>10</v>
      </c>
      <c r="E11" s="42" t="s">
        <v>11</v>
      </c>
      <c r="F11" s="42" t="s">
        <v>11</v>
      </c>
      <c r="G11" s="42" t="s">
        <v>1123</v>
      </c>
      <c r="H11" s="42" t="s">
        <v>13</v>
      </c>
      <c r="I11" s="42" t="s">
        <v>13</v>
      </c>
      <c r="J11" s="42" t="s">
        <v>1124</v>
      </c>
    </row>
    <row r="12" spans="1:11" ht="21" customHeight="1" x14ac:dyDescent="0.2">
      <c r="A12" s="75" t="s">
        <v>530</v>
      </c>
      <c r="B12" s="75"/>
      <c r="C12" s="2" t="s">
        <v>42</v>
      </c>
      <c r="D12" s="27">
        <v>1</v>
      </c>
      <c r="E12" s="1"/>
      <c r="F12" s="1"/>
      <c r="G12" s="1"/>
      <c r="H12" s="1"/>
      <c r="I12" s="1"/>
      <c r="J12" s="1"/>
    </row>
    <row r="13" spans="1:11" ht="12.2" customHeight="1" outlineLevel="1" x14ac:dyDescent="0.2">
      <c r="A13" s="76" t="s">
        <v>531</v>
      </c>
      <c r="B13" s="76"/>
      <c r="C13" s="4" t="s">
        <v>42</v>
      </c>
      <c r="D13" s="26">
        <v>0</v>
      </c>
      <c r="E13" s="6">
        <v>0.71</v>
      </c>
      <c r="F13" s="9">
        <f>D13*E13</f>
        <v>0</v>
      </c>
      <c r="G13" s="9">
        <f t="shared" ref="G13:G20" si="0">$K$2*F13</f>
        <v>0</v>
      </c>
      <c r="H13" s="6">
        <v>1397.8</v>
      </c>
      <c r="I13" s="9">
        <f>D13*H13</f>
        <v>0</v>
      </c>
      <c r="J13" s="9">
        <f>SUM(G13,I13)</f>
        <v>0</v>
      </c>
    </row>
    <row r="14" spans="1:11" ht="12.2" customHeight="1" outlineLevel="1" x14ac:dyDescent="0.2">
      <c r="A14" s="76" t="s">
        <v>532</v>
      </c>
      <c r="B14" s="76"/>
      <c r="C14" s="4" t="s">
        <v>42</v>
      </c>
      <c r="D14" s="26">
        <v>0</v>
      </c>
      <c r="E14" s="6">
        <v>7.0000000000000007E-2</v>
      </c>
      <c r="F14" s="9">
        <f t="shared" ref="F14:F20" si="1">D14*E14</f>
        <v>0</v>
      </c>
      <c r="G14" s="9">
        <f t="shared" si="0"/>
        <v>0</v>
      </c>
      <c r="H14" s="6">
        <v>94.8</v>
      </c>
      <c r="I14" s="9">
        <f t="shared" ref="I14:I20" si="2">D14*H14</f>
        <v>0</v>
      </c>
      <c r="J14" s="9">
        <f t="shared" ref="J14:J20" si="3">SUM(G14,I14)</f>
        <v>0</v>
      </c>
    </row>
    <row r="15" spans="1:11" ht="21" customHeight="1" outlineLevel="1" x14ac:dyDescent="0.2">
      <c r="A15" s="106" t="s">
        <v>533</v>
      </c>
      <c r="B15" s="106"/>
      <c r="C15" s="4" t="s">
        <v>42</v>
      </c>
      <c r="D15" s="26">
        <v>0</v>
      </c>
      <c r="E15" s="6">
        <v>0.25</v>
      </c>
      <c r="F15" s="9">
        <f t="shared" si="1"/>
        <v>0</v>
      </c>
      <c r="G15" s="9">
        <f t="shared" si="0"/>
        <v>0</v>
      </c>
      <c r="H15" s="6">
        <v>525.20000000000005</v>
      </c>
      <c r="I15" s="9">
        <f t="shared" si="2"/>
        <v>0</v>
      </c>
      <c r="J15" s="9">
        <f t="shared" si="3"/>
        <v>0</v>
      </c>
    </row>
    <row r="16" spans="1:11" ht="12.2" customHeight="1" outlineLevel="1" x14ac:dyDescent="0.2">
      <c r="A16" s="76" t="s">
        <v>534</v>
      </c>
      <c r="B16" s="76"/>
      <c r="C16" s="4" t="s">
        <v>42</v>
      </c>
      <c r="D16" s="26">
        <v>0</v>
      </c>
      <c r="E16" s="6">
        <v>0.18</v>
      </c>
      <c r="F16" s="9">
        <f t="shared" si="1"/>
        <v>0</v>
      </c>
      <c r="G16" s="9">
        <f t="shared" si="0"/>
        <v>0</v>
      </c>
      <c r="H16" s="6">
        <v>302.76</v>
      </c>
      <c r="I16" s="9">
        <f t="shared" si="2"/>
        <v>0</v>
      </c>
      <c r="J16" s="9">
        <f t="shared" si="3"/>
        <v>0</v>
      </c>
    </row>
    <row r="17" spans="1:10" ht="12.2" customHeight="1" outlineLevel="1" x14ac:dyDescent="0.2">
      <c r="A17" s="76" t="s">
        <v>535</v>
      </c>
      <c r="B17" s="76"/>
      <c r="C17" s="4" t="s">
        <v>42</v>
      </c>
      <c r="D17" s="26">
        <v>0</v>
      </c>
      <c r="E17" s="6">
        <v>0.81</v>
      </c>
      <c r="F17" s="9">
        <f t="shared" si="1"/>
        <v>0</v>
      </c>
      <c r="G17" s="9">
        <f t="shared" si="0"/>
        <v>0</v>
      </c>
      <c r="H17" s="6">
        <v>1620</v>
      </c>
      <c r="I17" s="9">
        <f t="shared" si="2"/>
        <v>0</v>
      </c>
      <c r="J17" s="9">
        <f t="shared" si="3"/>
        <v>0</v>
      </c>
    </row>
    <row r="18" spans="1:10" ht="12.2" customHeight="1" outlineLevel="1" x14ac:dyDescent="0.2">
      <c r="A18" s="95" t="s">
        <v>1112</v>
      </c>
      <c r="B18" s="85"/>
      <c r="C18" s="4" t="s">
        <v>42</v>
      </c>
      <c r="D18" s="26">
        <v>0</v>
      </c>
      <c r="E18" s="6">
        <v>0.77</v>
      </c>
      <c r="F18" s="9">
        <f t="shared" si="1"/>
        <v>0</v>
      </c>
      <c r="G18" s="9">
        <f t="shared" si="0"/>
        <v>0</v>
      </c>
      <c r="H18" s="6">
        <v>12777.2</v>
      </c>
      <c r="I18" s="9">
        <f t="shared" si="2"/>
        <v>0</v>
      </c>
      <c r="J18" s="9">
        <f t="shared" si="3"/>
        <v>0</v>
      </c>
    </row>
    <row r="19" spans="1:10" ht="12.2" customHeight="1" outlineLevel="1" x14ac:dyDescent="0.2">
      <c r="A19" s="76" t="s">
        <v>536</v>
      </c>
      <c r="B19" s="76"/>
      <c r="C19" s="4" t="s">
        <v>42</v>
      </c>
      <c r="D19" s="26">
        <v>0</v>
      </c>
      <c r="E19" s="6">
        <v>0.81</v>
      </c>
      <c r="F19" s="9">
        <f t="shared" si="1"/>
        <v>0</v>
      </c>
      <c r="G19" s="9">
        <f t="shared" si="0"/>
        <v>0</v>
      </c>
      <c r="H19" s="6">
        <v>2160</v>
      </c>
      <c r="I19" s="9">
        <f t="shared" si="2"/>
        <v>0</v>
      </c>
      <c r="J19" s="9">
        <f t="shared" si="3"/>
        <v>0</v>
      </c>
    </row>
    <row r="20" spans="1:10" ht="12.2" customHeight="1" outlineLevel="1" x14ac:dyDescent="0.2">
      <c r="A20" s="76" t="s">
        <v>531</v>
      </c>
      <c r="B20" s="76"/>
      <c r="C20" s="4" t="s">
        <v>42</v>
      </c>
      <c r="D20" s="26">
        <v>0</v>
      </c>
      <c r="E20" s="6">
        <v>0.72</v>
      </c>
      <c r="F20" s="9">
        <f t="shared" si="1"/>
        <v>0</v>
      </c>
      <c r="G20" s="9">
        <f t="shared" si="0"/>
        <v>0</v>
      </c>
      <c r="H20" s="6">
        <v>1260</v>
      </c>
      <c r="I20" s="9">
        <f t="shared" si="2"/>
        <v>0</v>
      </c>
      <c r="J20" s="9">
        <f t="shared" si="3"/>
        <v>0</v>
      </c>
    </row>
    <row r="21" spans="1:10" ht="12.2" customHeight="1" x14ac:dyDescent="0.2">
      <c r="A21" s="75" t="s">
        <v>19</v>
      </c>
      <c r="B21" s="75"/>
      <c r="C21" s="1"/>
      <c r="D21" s="1"/>
      <c r="E21" s="13">
        <f>SUM(E13:E20)</f>
        <v>4.32</v>
      </c>
      <c r="F21" s="12">
        <f>SUM(F13:F20)</f>
        <v>0</v>
      </c>
      <c r="G21" s="12">
        <f>SUM(G13:G20)</f>
        <v>0</v>
      </c>
      <c r="H21" s="13">
        <f>SUM(H13:H20)</f>
        <v>20137.760000000002</v>
      </c>
      <c r="I21" s="12">
        <f>SUM(I13:I20)</f>
        <v>0</v>
      </c>
      <c r="J21" s="14">
        <f>SUM(G21,I21)</f>
        <v>0</v>
      </c>
    </row>
    <row r="22" spans="1:10" ht="21" customHeight="1" x14ac:dyDescent="0.2">
      <c r="A22" s="75" t="s">
        <v>537</v>
      </c>
      <c r="B22" s="75"/>
      <c r="C22" s="2" t="s">
        <v>42</v>
      </c>
      <c r="D22" s="27">
        <v>1</v>
      </c>
      <c r="E22" s="1"/>
      <c r="F22" s="1"/>
      <c r="G22" s="1"/>
      <c r="H22" s="1"/>
      <c r="I22" s="1"/>
      <c r="J22" s="1"/>
    </row>
    <row r="23" spans="1:10" ht="12" customHeight="1" outlineLevel="1" x14ac:dyDescent="0.2">
      <c r="A23" s="76" t="s">
        <v>538</v>
      </c>
      <c r="B23" s="76"/>
      <c r="C23" s="4" t="s">
        <v>15</v>
      </c>
      <c r="D23" s="26">
        <v>0</v>
      </c>
      <c r="E23" s="6">
        <v>0.6</v>
      </c>
      <c r="F23" s="9">
        <f>D23*E23</f>
        <v>0</v>
      </c>
      <c r="G23" s="9">
        <f t="shared" ref="G23:G32" si="4">$K$2*F23</f>
        <v>0</v>
      </c>
      <c r="H23" s="6">
        <v>969.48</v>
      </c>
      <c r="I23" s="9">
        <f>D23*H23</f>
        <v>0</v>
      </c>
      <c r="J23" s="9">
        <f t="shared" ref="J23:J32" si="5">SUM(G23,I23)</f>
        <v>0</v>
      </c>
    </row>
    <row r="24" spans="1:10" ht="12.2" customHeight="1" outlineLevel="1" x14ac:dyDescent="0.2">
      <c r="A24" s="76" t="s">
        <v>532</v>
      </c>
      <c r="B24" s="76"/>
      <c r="C24" s="4" t="s">
        <v>42</v>
      </c>
      <c r="D24" s="26">
        <v>0</v>
      </c>
      <c r="E24" s="6">
        <v>7.0000000000000007E-2</v>
      </c>
      <c r="F24" s="9">
        <f t="shared" ref="F24:F32" si="6">D24*E24</f>
        <v>0</v>
      </c>
      <c r="G24" s="9">
        <f t="shared" si="4"/>
        <v>0</v>
      </c>
      <c r="H24" s="6">
        <v>94.8</v>
      </c>
      <c r="I24" s="9">
        <f t="shared" ref="I24:I32" si="7">D24*H24</f>
        <v>0</v>
      </c>
      <c r="J24" s="9">
        <f t="shared" si="5"/>
        <v>0</v>
      </c>
    </row>
    <row r="25" spans="1:10" ht="12.2" customHeight="1" outlineLevel="1" x14ac:dyDescent="0.2">
      <c r="A25" s="76" t="s">
        <v>534</v>
      </c>
      <c r="B25" s="76"/>
      <c r="C25" s="4" t="s">
        <v>42</v>
      </c>
      <c r="D25" s="26">
        <v>0</v>
      </c>
      <c r="E25" s="6">
        <v>0.18</v>
      </c>
      <c r="F25" s="9">
        <f t="shared" si="6"/>
        <v>0</v>
      </c>
      <c r="G25" s="9">
        <f t="shared" si="4"/>
        <v>0</v>
      </c>
      <c r="H25" s="6">
        <v>302.76</v>
      </c>
      <c r="I25" s="9">
        <f t="shared" si="7"/>
        <v>0</v>
      </c>
      <c r="J25" s="9">
        <f t="shared" si="5"/>
        <v>0</v>
      </c>
    </row>
    <row r="26" spans="1:10" ht="12.2" customHeight="1" outlineLevel="1" x14ac:dyDescent="0.2">
      <c r="A26" s="76" t="s">
        <v>539</v>
      </c>
      <c r="B26" s="76"/>
      <c r="C26" s="4" t="s">
        <v>42</v>
      </c>
      <c r="D26" s="26">
        <v>0</v>
      </c>
      <c r="E26" s="6">
        <v>0.13</v>
      </c>
      <c r="F26" s="9">
        <f t="shared" si="6"/>
        <v>0</v>
      </c>
      <c r="G26" s="9">
        <f t="shared" si="4"/>
        <v>0</v>
      </c>
      <c r="H26" s="6">
        <v>239.6</v>
      </c>
      <c r="I26" s="9">
        <f t="shared" si="7"/>
        <v>0</v>
      </c>
      <c r="J26" s="9">
        <f t="shared" si="5"/>
        <v>0</v>
      </c>
    </row>
    <row r="27" spans="1:10" ht="12.2" customHeight="1" outlineLevel="1" x14ac:dyDescent="0.2">
      <c r="A27" s="76" t="s">
        <v>540</v>
      </c>
      <c r="B27" s="76"/>
      <c r="C27" s="4" t="s">
        <v>42</v>
      </c>
      <c r="D27" s="26">
        <v>0</v>
      </c>
      <c r="E27" s="6">
        <v>0.81</v>
      </c>
      <c r="F27" s="9">
        <f t="shared" si="6"/>
        <v>0</v>
      </c>
      <c r="G27" s="9">
        <f t="shared" si="4"/>
        <v>0</v>
      </c>
      <c r="H27" s="6">
        <v>2798.4</v>
      </c>
      <c r="I27" s="9">
        <f t="shared" si="7"/>
        <v>0</v>
      </c>
      <c r="J27" s="9">
        <f t="shared" si="5"/>
        <v>0</v>
      </c>
    </row>
    <row r="28" spans="1:10" ht="12.2" customHeight="1" outlineLevel="1" x14ac:dyDescent="0.2">
      <c r="A28" s="76" t="s">
        <v>540</v>
      </c>
      <c r="B28" s="76"/>
      <c r="C28" s="4" t="s">
        <v>42</v>
      </c>
      <c r="D28" s="26">
        <v>0</v>
      </c>
      <c r="E28" s="6">
        <v>0.81</v>
      </c>
      <c r="F28" s="9">
        <f t="shared" si="6"/>
        <v>0</v>
      </c>
      <c r="G28" s="9">
        <f t="shared" si="4"/>
        <v>0</v>
      </c>
      <c r="H28" s="6">
        <v>2798.4</v>
      </c>
      <c r="I28" s="9">
        <f t="shared" si="7"/>
        <v>0</v>
      </c>
      <c r="J28" s="9">
        <f t="shared" si="5"/>
        <v>0</v>
      </c>
    </row>
    <row r="29" spans="1:10" ht="21" customHeight="1" outlineLevel="1" x14ac:dyDescent="0.2">
      <c r="A29" s="76" t="s">
        <v>541</v>
      </c>
      <c r="B29" s="76"/>
      <c r="C29" s="4" t="s">
        <v>42</v>
      </c>
      <c r="D29" s="26">
        <v>0</v>
      </c>
      <c r="E29" s="6">
        <v>1</v>
      </c>
      <c r="F29" s="9">
        <f t="shared" si="6"/>
        <v>0</v>
      </c>
      <c r="G29" s="9">
        <f t="shared" si="4"/>
        <v>0</v>
      </c>
      <c r="H29" s="6">
        <v>8555.99</v>
      </c>
      <c r="I29" s="9">
        <f t="shared" si="7"/>
        <v>0</v>
      </c>
      <c r="J29" s="9">
        <f t="shared" si="5"/>
        <v>0</v>
      </c>
    </row>
    <row r="30" spans="1:10" ht="12.2" customHeight="1" outlineLevel="1" x14ac:dyDescent="0.2">
      <c r="A30" s="76" t="s">
        <v>542</v>
      </c>
      <c r="B30" s="76"/>
      <c r="C30" s="4" t="s">
        <v>42</v>
      </c>
      <c r="D30" s="26">
        <v>0</v>
      </c>
      <c r="E30" s="6">
        <v>0.52</v>
      </c>
      <c r="F30" s="9">
        <f t="shared" si="6"/>
        <v>0</v>
      </c>
      <c r="G30" s="9">
        <f t="shared" si="4"/>
        <v>0</v>
      </c>
      <c r="H30" s="6">
        <v>2298.34</v>
      </c>
      <c r="I30" s="9">
        <f t="shared" si="7"/>
        <v>0</v>
      </c>
      <c r="J30" s="9">
        <f t="shared" si="5"/>
        <v>0</v>
      </c>
    </row>
    <row r="31" spans="1:10" ht="12.2" customHeight="1" outlineLevel="1" x14ac:dyDescent="0.2">
      <c r="A31" s="76" t="s">
        <v>543</v>
      </c>
      <c r="B31" s="76"/>
      <c r="C31" s="4" t="s">
        <v>42</v>
      </c>
      <c r="D31" s="26">
        <v>0</v>
      </c>
      <c r="E31" s="6">
        <v>0.81</v>
      </c>
      <c r="F31" s="9">
        <f t="shared" si="6"/>
        <v>0</v>
      </c>
      <c r="G31" s="9">
        <f t="shared" si="4"/>
        <v>0</v>
      </c>
      <c r="H31" s="6">
        <v>2798.4</v>
      </c>
      <c r="I31" s="9">
        <f t="shared" si="7"/>
        <v>0</v>
      </c>
      <c r="J31" s="9">
        <f t="shared" si="5"/>
        <v>0</v>
      </c>
    </row>
    <row r="32" spans="1:10" ht="12.2" customHeight="1" outlineLevel="1" x14ac:dyDescent="0.2">
      <c r="A32" s="76" t="s">
        <v>544</v>
      </c>
      <c r="B32" s="76"/>
      <c r="C32" s="4" t="s">
        <v>42</v>
      </c>
      <c r="D32" s="26">
        <v>0</v>
      </c>
      <c r="E32" s="6">
        <v>1.1200000000000001</v>
      </c>
      <c r="F32" s="9">
        <f t="shared" si="6"/>
        <v>0</v>
      </c>
      <c r="G32" s="9">
        <f t="shared" si="4"/>
        <v>0</v>
      </c>
      <c r="H32" s="6">
        <v>2286.6</v>
      </c>
      <c r="I32" s="9">
        <f t="shared" si="7"/>
        <v>0</v>
      </c>
      <c r="J32" s="9">
        <f t="shared" si="5"/>
        <v>0</v>
      </c>
    </row>
    <row r="33" spans="1:10" ht="12.2" customHeight="1" x14ac:dyDescent="0.2">
      <c r="A33" s="75" t="s">
        <v>19</v>
      </c>
      <c r="B33" s="75"/>
      <c r="C33" s="1"/>
      <c r="D33" s="1"/>
      <c r="E33" s="13">
        <f>SUM(E23:E32)</f>
        <v>6.05</v>
      </c>
      <c r="F33" s="12">
        <f>SUM(F23:F32)</f>
        <v>0</v>
      </c>
      <c r="G33" s="12">
        <f>SUM(G23:G32)</f>
        <v>0</v>
      </c>
      <c r="H33" s="13">
        <f>SUM(H23:H32)</f>
        <v>23142.77</v>
      </c>
      <c r="I33" s="12">
        <f>SUM(I23:I32)</f>
        <v>0</v>
      </c>
      <c r="J33" s="14">
        <f>SUM(G33,I33)</f>
        <v>0</v>
      </c>
    </row>
    <row r="34" spans="1:10" s="17" customFormat="1" ht="12.4" customHeight="1" x14ac:dyDescent="0.2">
      <c r="A34" s="74" t="s">
        <v>591</v>
      </c>
      <c r="B34" s="74"/>
      <c r="C34" s="15"/>
      <c r="D34" s="15"/>
      <c r="E34" s="19">
        <f t="shared" ref="E34:J34" si="8">SUM(E21,E33)</f>
        <v>10.370000000000001</v>
      </c>
      <c r="F34" s="22">
        <f t="shared" si="8"/>
        <v>0</v>
      </c>
      <c r="G34" s="22">
        <f t="shared" si="8"/>
        <v>0</v>
      </c>
      <c r="H34" s="19">
        <f t="shared" si="8"/>
        <v>43280.53</v>
      </c>
      <c r="I34" s="22">
        <f t="shared" si="8"/>
        <v>0</v>
      </c>
      <c r="J34" s="23">
        <f t="shared" si="8"/>
        <v>0</v>
      </c>
    </row>
  </sheetData>
  <mergeCells count="34">
    <mergeCell ref="A15:B15"/>
    <mergeCell ref="A7:J7"/>
    <mergeCell ref="B8:J8"/>
    <mergeCell ref="B9:J9"/>
    <mergeCell ref="A1:I1"/>
    <mergeCell ref="B2:J2"/>
    <mergeCell ref="B3:J3"/>
    <mergeCell ref="B4:J4"/>
    <mergeCell ref="A5:J5"/>
    <mergeCell ref="A6:J6"/>
    <mergeCell ref="A10:J10"/>
    <mergeCell ref="A11:B11"/>
    <mergeCell ref="A12:B12"/>
    <mergeCell ref="A13:B13"/>
    <mergeCell ref="A14:B14"/>
    <mergeCell ref="A28:B28"/>
    <mergeCell ref="A16:B16"/>
    <mergeCell ref="A17:B17"/>
    <mergeCell ref="A19:B19"/>
    <mergeCell ref="A20:B20"/>
    <mergeCell ref="A21:B21"/>
    <mergeCell ref="A22:B22"/>
    <mergeCell ref="A23:B23"/>
    <mergeCell ref="A24:B24"/>
    <mergeCell ref="A25:B25"/>
    <mergeCell ref="A26:B26"/>
    <mergeCell ref="A27:B27"/>
    <mergeCell ref="A18:B18"/>
    <mergeCell ref="A34:B34"/>
    <mergeCell ref="A29:B29"/>
    <mergeCell ref="A30:B30"/>
    <mergeCell ref="A31:B31"/>
    <mergeCell ref="A32:B32"/>
    <mergeCell ref="A33:B33"/>
  </mergeCells>
  <pageMargins left="0.4375" right="4.3749999999999997E-2" top="0.24027777777777801" bottom="0.24027777777777801" header="0.5" footer="0.5"/>
  <pageSetup orientation="portrait" r:id="rId1"/>
  <headerFooter alignWithMargins="0">
    <oddFooter>&amp;LSmartKalk 4.4.512.0&amp;C                          &amp;RSide 1 av 1</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C87F9-914A-4ED6-9866-8AD6D7702C97}">
  <dimension ref="A1"/>
  <sheetViews>
    <sheetView workbookViewId="0"/>
  </sheetViews>
  <sheetFormatPr defaultRowHeight="12.7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1DB9-8012-4BC4-97D2-15D40F2A11A0}">
  <dimension ref="A1:K21"/>
  <sheetViews>
    <sheetView zoomScaleNormal="100" workbookViewId="0">
      <selection activeCell="D19" sqref="D19"/>
    </sheetView>
  </sheetViews>
  <sheetFormatPr defaultColWidth="9.140625" defaultRowHeight="12.75" x14ac:dyDescent="0.2"/>
  <cols>
    <col min="1" max="1" width="24.28515625" customWidth="1"/>
    <col min="2" max="2" width="13.7109375" customWidth="1"/>
    <col min="3" max="6" width="7.7109375" customWidth="1"/>
    <col min="7" max="7" width="9.7109375" customWidth="1"/>
    <col min="8" max="8" width="11.140625" customWidth="1"/>
    <col min="9" max="9" width="10.5703125" customWidth="1"/>
    <col min="10" max="11" width="11.7109375" customWidth="1"/>
  </cols>
  <sheetData>
    <row r="1" spans="1:11" ht="37.9" customHeight="1" x14ac:dyDescent="0.2">
      <c r="A1" s="78" t="s">
        <v>592</v>
      </c>
      <c r="B1" s="78"/>
      <c r="C1" s="78"/>
      <c r="D1" s="78"/>
      <c r="E1" s="78"/>
      <c r="F1" s="78"/>
      <c r="G1" s="78"/>
      <c r="H1" s="78"/>
      <c r="I1" s="78"/>
      <c r="J1" s="1"/>
      <c r="K1" s="10" t="s">
        <v>595</v>
      </c>
    </row>
    <row r="2" spans="1:11" ht="11.65" customHeight="1" x14ac:dyDescent="0.2">
      <c r="A2" s="18" t="s">
        <v>0</v>
      </c>
      <c r="B2" s="76"/>
      <c r="C2" s="76"/>
      <c r="D2" s="76"/>
      <c r="E2" s="76"/>
      <c r="F2" s="76"/>
      <c r="G2" s="76"/>
      <c r="H2" s="76"/>
      <c r="I2" s="76"/>
      <c r="J2" s="76"/>
      <c r="K2" s="11">
        <v>550</v>
      </c>
    </row>
    <row r="3" spans="1:11" ht="11.65" customHeight="1" x14ac:dyDescent="0.2">
      <c r="A3" s="18" t="s">
        <v>1</v>
      </c>
      <c r="B3" s="76"/>
      <c r="C3" s="76"/>
      <c r="D3" s="76"/>
      <c r="E3" s="76"/>
      <c r="F3" s="76"/>
      <c r="G3" s="76"/>
      <c r="H3" s="76"/>
      <c r="I3" s="76"/>
      <c r="J3" s="76"/>
    </row>
    <row r="4" spans="1:11" ht="11.65" customHeight="1" x14ac:dyDescent="0.2">
      <c r="A4" s="18" t="s">
        <v>2</v>
      </c>
      <c r="B4" s="76"/>
      <c r="C4" s="76"/>
      <c r="D4" s="76"/>
      <c r="E4" s="76"/>
      <c r="F4" s="76"/>
      <c r="G4" s="76"/>
      <c r="H4" s="76"/>
      <c r="I4" s="76"/>
      <c r="J4" s="76"/>
    </row>
    <row r="5" spans="1:11" ht="45.2" customHeight="1" x14ac:dyDescent="0.2">
      <c r="A5" s="79" t="s">
        <v>609</v>
      </c>
      <c r="B5" s="79"/>
      <c r="C5" s="79"/>
      <c r="D5" s="79"/>
      <c r="E5" s="79"/>
      <c r="F5" s="79"/>
      <c r="G5" s="79"/>
      <c r="H5" s="79"/>
      <c r="I5" s="79"/>
      <c r="J5" s="79"/>
    </row>
    <row r="6" spans="1:11" ht="11.45" customHeight="1" x14ac:dyDescent="0.2">
      <c r="A6" s="80" t="s">
        <v>4</v>
      </c>
      <c r="B6" s="80"/>
      <c r="C6" s="80"/>
      <c r="D6" s="80"/>
      <c r="E6" s="80"/>
      <c r="F6" s="80"/>
      <c r="G6" s="80"/>
      <c r="H6" s="80"/>
      <c r="I6" s="80"/>
      <c r="J6" s="80"/>
    </row>
    <row r="7" spans="1:11" ht="11.65" customHeight="1" x14ac:dyDescent="0.2">
      <c r="A7" s="75" t="s">
        <v>5</v>
      </c>
      <c r="B7" s="75"/>
      <c r="C7" s="75"/>
      <c r="D7" s="75"/>
      <c r="E7" s="75"/>
      <c r="F7" s="75"/>
      <c r="G7" s="75"/>
      <c r="H7" s="75"/>
      <c r="I7" s="75"/>
      <c r="J7" s="75"/>
    </row>
    <row r="8" spans="1:11" ht="11.65" customHeight="1" x14ac:dyDescent="0.2">
      <c r="A8" s="18" t="s">
        <v>6</v>
      </c>
      <c r="B8" s="76"/>
      <c r="C8" s="76"/>
      <c r="D8" s="76"/>
      <c r="E8" s="76"/>
      <c r="F8" s="76"/>
      <c r="G8" s="76"/>
      <c r="H8" s="76"/>
      <c r="I8" s="76"/>
      <c r="J8" s="76"/>
    </row>
    <row r="9" spans="1:11" ht="11.65" customHeight="1" x14ac:dyDescent="0.2">
      <c r="A9" s="18" t="s">
        <v>7</v>
      </c>
      <c r="B9" s="76"/>
      <c r="C9" s="76"/>
      <c r="D9" s="76"/>
      <c r="E9" s="76"/>
      <c r="F9" s="76"/>
      <c r="G9" s="76"/>
      <c r="H9" s="76"/>
      <c r="I9" s="76"/>
      <c r="J9" s="76"/>
    </row>
    <row r="10" spans="1:11" ht="16.899999999999999" customHeight="1" x14ac:dyDescent="0.2">
      <c r="A10" s="81" t="s">
        <v>609</v>
      </c>
      <c r="B10" s="81"/>
      <c r="C10" s="82"/>
      <c r="D10" s="82"/>
      <c r="E10" s="82"/>
      <c r="F10" s="82"/>
      <c r="G10" s="82"/>
      <c r="H10" s="82"/>
      <c r="I10" s="82"/>
      <c r="J10" s="82"/>
    </row>
    <row r="11" spans="1:11" ht="12.2" customHeight="1" x14ac:dyDescent="0.2">
      <c r="A11" s="75" t="s">
        <v>8</v>
      </c>
      <c r="B11" s="75"/>
      <c r="C11" s="2" t="s">
        <v>9</v>
      </c>
      <c r="D11" s="2" t="s">
        <v>10</v>
      </c>
      <c r="E11" s="42" t="s">
        <v>11</v>
      </c>
      <c r="F11" s="42" t="s">
        <v>11</v>
      </c>
      <c r="G11" s="42" t="s">
        <v>1123</v>
      </c>
      <c r="H11" s="42" t="s">
        <v>13</v>
      </c>
      <c r="I11" s="42" t="s">
        <v>13</v>
      </c>
      <c r="J11" s="42" t="s">
        <v>1124</v>
      </c>
    </row>
    <row r="12" spans="1:11" ht="21" customHeight="1" x14ac:dyDescent="0.2">
      <c r="A12" s="75" t="s">
        <v>545</v>
      </c>
      <c r="B12" s="75"/>
      <c r="C12" s="2" t="s">
        <v>42</v>
      </c>
      <c r="D12" s="3">
        <v>0</v>
      </c>
      <c r="E12" s="1"/>
      <c r="F12" s="1"/>
      <c r="G12" s="1"/>
      <c r="H12" s="1"/>
      <c r="I12" s="1"/>
      <c r="J12" s="1"/>
    </row>
    <row r="13" spans="1:11" ht="21" customHeight="1" x14ac:dyDescent="0.2">
      <c r="A13" s="76" t="s">
        <v>546</v>
      </c>
      <c r="B13" s="76"/>
      <c r="C13" s="4" t="s">
        <v>42</v>
      </c>
      <c r="D13" s="5">
        <v>1</v>
      </c>
      <c r="E13" s="6">
        <v>28.46</v>
      </c>
      <c r="F13" s="9">
        <f>$D$12*E13</f>
        <v>0</v>
      </c>
      <c r="G13" s="9">
        <f>$K$2*F13</f>
        <v>0</v>
      </c>
      <c r="H13" s="6">
        <v>48400</v>
      </c>
      <c r="I13" s="9">
        <f>$D$12*H13</f>
        <v>0</v>
      </c>
      <c r="J13" s="9">
        <f>SUM(G13,I13)</f>
        <v>0</v>
      </c>
    </row>
    <row r="14" spans="1:11" ht="12.2" customHeight="1" x14ac:dyDescent="0.2">
      <c r="A14" s="75" t="s">
        <v>19</v>
      </c>
      <c r="B14" s="75"/>
      <c r="C14" s="1"/>
      <c r="D14" s="7"/>
      <c r="E14" s="13">
        <f>SUM(E13)</f>
        <v>28.46</v>
      </c>
      <c r="F14" s="12">
        <f>SUM(F13)</f>
        <v>0</v>
      </c>
      <c r="G14" s="12">
        <f>SUM(G13)</f>
        <v>0</v>
      </c>
      <c r="H14" s="13">
        <v>48400</v>
      </c>
      <c r="I14" s="12">
        <f>SUM(I13)</f>
        <v>0</v>
      </c>
      <c r="J14" s="14">
        <f>SUM(J13)</f>
        <v>0</v>
      </c>
    </row>
    <row r="15" spans="1:11" ht="21" customHeight="1" x14ac:dyDescent="0.2">
      <c r="A15" s="75" t="s">
        <v>547</v>
      </c>
      <c r="B15" s="75"/>
      <c r="C15" s="2" t="s">
        <v>42</v>
      </c>
      <c r="D15" s="3">
        <v>0</v>
      </c>
      <c r="E15" s="1"/>
      <c r="F15" s="1"/>
      <c r="G15" s="1"/>
      <c r="H15" s="1"/>
      <c r="I15" s="1"/>
      <c r="J15" s="1"/>
    </row>
    <row r="16" spans="1:11" ht="21" customHeight="1" x14ac:dyDescent="0.2">
      <c r="A16" s="76" t="s">
        <v>548</v>
      </c>
      <c r="B16" s="76"/>
      <c r="C16" s="4" t="s">
        <v>42</v>
      </c>
      <c r="D16" s="5">
        <v>1</v>
      </c>
      <c r="E16" s="6">
        <v>31.63</v>
      </c>
      <c r="F16" s="9">
        <f>$D$15*E16</f>
        <v>0</v>
      </c>
      <c r="G16" s="9">
        <f>$K$2*F16</f>
        <v>0</v>
      </c>
      <c r="H16" s="6">
        <v>72600</v>
      </c>
      <c r="I16" s="9">
        <f>$D$15*H16</f>
        <v>0</v>
      </c>
      <c r="J16" s="9">
        <f>SUM(G16,I16)</f>
        <v>0</v>
      </c>
    </row>
    <row r="17" spans="1:10" ht="12.2" customHeight="1" x14ac:dyDescent="0.2">
      <c r="A17" s="75" t="s">
        <v>19</v>
      </c>
      <c r="B17" s="75"/>
      <c r="C17" s="1"/>
      <c r="D17" s="7"/>
      <c r="E17" s="13">
        <f>SUM(E16)</f>
        <v>31.63</v>
      </c>
      <c r="F17" s="12">
        <f>SUM(F16)</f>
        <v>0</v>
      </c>
      <c r="G17" s="12">
        <f>SUM(G16)</f>
        <v>0</v>
      </c>
      <c r="H17" s="13">
        <v>72600</v>
      </c>
      <c r="I17" s="12">
        <f>SUM(I16)</f>
        <v>0</v>
      </c>
      <c r="J17" s="14">
        <f>SUM(J16)</f>
        <v>0</v>
      </c>
    </row>
    <row r="18" spans="1:10" ht="21" customHeight="1" x14ac:dyDescent="0.2">
      <c r="A18" s="75" t="s">
        <v>549</v>
      </c>
      <c r="B18" s="75"/>
      <c r="C18" s="2" t="s">
        <v>42</v>
      </c>
      <c r="D18" s="3">
        <v>0</v>
      </c>
      <c r="E18" s="1"/>
      <c r="F18" s="1"/>
      <c r="G18" s="1"/>
      <c r="H18" s="1"/>
      <c r="I18" s="1"/>
      <c r="J18" s="1"/>
    </row>
    <row r="19" spans="1:10" ht="21" customHeight="1" x14ac:dyDescent="0.2">
      <c r="A19" s="76" t="s">
        <v>550</v>
      </c>
      <c r="B19" s="76"/>
      <c r="C19" s="4" t="s">
        <v>42</v>
      </c>
      <c r="D19" s="5">
        <v>1</v>
      </c>
      <c r="E19" s="6">
        <v>41.11</v>
      </c>
      <c r="F19" s="9">
        <f>$D$18*E19</f>
        <v>0</v>
      </c>
      <c r="G19" s="9">
        <f>$K$2*F19</f>
        <v>0</v>
      </c>
      <c r="H19" s="6">
        <v>79800</v>
      </c>
      <c r="I19" s="9">
        <f>$D$18*H19</f>
        <v>0</v>
      </c>
      <c r="J19" s="9">
        <f>SUM(G19,I19)</f>
        <v>0</v>
      </c>
    </row>
    <row r="20" spans="1:10" ht="12.2" customHeight="1" x14ac:dyDescent="0.2">
      <c r="A20" s="75" t="s">
        <v>19</v>
      </c>
      <c r="B20" s="75"/>
      <c r="C20" s="1"/>
      <c r="D20" s="7"/>
      <c r="E20" s="13">
        <f>SUM(E19)</f>
        <v>41.11</v>
      </c>
      <c r="F20" s="12">
        <f>SUM(F19)</f>
        <v>0</v>
      </c>
      <c r="G20" s="12">
        <f>SUM(G19)</f>
        <v>0</v>
      </c>
      <c r="H20" s="13">
        <v>79800</v>
      </c>
      <c r="I20" s="12">
        <f>SUM(I19)</f>
        <v>0</v>
      </c>
      <c r="J20" s="14">
        <f>SUM(J19)</f>
        <v>0</v>
      </c>
    </row>
    <row r="21" spans="1:10" s="17" customFormat="1" ht="12.4" customHeight="1" x14ac:dyDescent="0.2">
      <c r="A21" s="74" t="s">
        <v>591</v>
      </c>
      <c r="B21" s="74"/>
      <c r="C21" s="15"/>
      <c r="D21" s="15"/>
      <c r="E21" s="19">
        <f t="shared" ref="E21:J21" si="0">SUM(E14,E17,E20)</f>
        <v>101.2</v>
      </c>
      <c r="F21" s="22">
        <f t="shared" si="0"/>
        <v>0</v>
      </c>
      <c r="G21" s="22">
        <f t="shared" si="0"/>
        <v>0</v>
      </c>
      <c r="H21" s="19">
        <f t="shared" si="0"/>
        <v>200800</v>
      </c>
      <c r="I21" s="22">
        <f t="shared" si="0"/>
        <v>0</v>
      </c>
      <c r="J21" s="23">
        <f t="shared" si="0"/>
        <v>0</v>
      </c>
    </row>
  </sheetData>
  <mergeCells count="21">
    <mergeCell ref="A6:J6"/>
    <mergeCell ref="A1:I1"/>
    <mergeCell ref="B2:J2"/>
    <mergeCell ref="B3:J3"/>
    <mergeCell ref="B4:J4"/>
    <mergeCell ref="A5:J5"/>
    <mergeCell ref="A12:B12"/>
    <mergeCell ref="A7:J7"/>
    <mergeCell ref="B8:J8"/>
    <mergeCell ref="B9:J9"/>
    <mergeCell ref="A10:J10"/>
    <mergeCell ref="A11:B11"/>
    <mergeCell ref="A21:B21"/>
    <mergeCell ref="A19:B19"/>
    <mergeCell ref="A20:B20"/>
    <mergeCell ref="A13:B13"/>
    <mergeCell ref="A14:B14"/>
    <mergeCell ref="A15:B15"/>
    <mergeCell ref="A16:B16"/>
    <mergeCell ref="A17:B17"/>
    <mergeCell ref="A18:B18"/>
  </mergeCells>
  <pageMargins left="0.4375" right="4.3749999999999997E-2" top="0.24027777777777801" bottom="0.24027777777777801" header="0.5" footer="0.5"/>
  <pageSetup orientation="portrait" r:id="rId1"/>
  <headerFooter alignWithMargins="0">
    <oddFooter>&amp;LSmartKalk 4.4.512.0&amp;C                          &amp;RSide 1 av 1</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6C857-43E7-4C9D-ADDC-EEABAC848E9E}">
  <dimension ref="A1:K115"/>
  <sheetViews>
    <sheetView zoomScaleNormal="100" workbookViewId="0">
      <selection activeCell="A5" sqref="A5:J5"/>
    </sheetView>
  </sheetViews>
  <sheetFormatPr defaultColWidth="9.140625" defaultRowHeight="12.75" outlineLevelRow="1" x14ac:dyDescent="0.2"/>
  <cols>
    <col min="1" max="1" width="24.28515625" customWidth="1"/>
    <col min="2" max="2" width="14.140625" customWidth="1"/>
    <col min="3" max="6" width="7.7109375" customWidth="1"/>
    <col min="7" max="7" width="9.7109375" customWidth="1"/>
    <col min="8" max="8" width="11.140625" customWidth="1"/>
    <col min="9" max="9" width="10.5703125" customWidth="1"/>
    <col min="10" max="11" width="11.7109375" customWidth="1"/>
  </cols>
  <sheetData>
    <row r="1" spans="1:11" ht="37.9" customHeight="1" x14ac:dyDescent="0.2">
      <c r="A1" s="78" t="s">
        <v>592</v>
      </c>
      <c r="B1" s="78"/>
      <c r="C1" s="78"/>
      <c r="D1" s="78"/>
      <c r="E1" s="78"/>
      <c r="F1" s="78"/>
      <c r="G1" s="78"/>
      <c r="H1" s="78"/>
      <c r="I1" s="78"/>
      <c r="J1" s="1"/>
      <c r="K1" s="10" t="s">
        <v>595</v>
      </c>
    </row>
    <row r="2" spans="1:11" ht="11.65" customHeight="1" x14ac:dyDescent="0.2">
      <c r="A2" s="18" t="s">
        <v>0</v>
      </c>
      <c r="B2" s="76"/>
      <c r="C2" s="76"/>
      <c r="D2" s="76"/>
      <c r="E2" s="76"/>
      <c r="F2" s="76"/>
      <c r="G2" s="76"/>
      <c r="H2" s="76"/>
      <c r="I2" s="76"/>
      <c r="J2" s="76"/>
      <c r="K2" s="11">
        <v>550</v>
      </c>
    </row>
    <row r="3" spans="1:11" ht="11.65" customHeight="1" x14ac:dyDescent="0.2">
      <c r="A3" s="18" t="s">
        <v>1</v>
      </c>
      <c r="B3" s="76"/>
      <c r="C3" s="76"/>
      <c r="D3" s="76"/>
      <c r="E3" s="76"/>
      <c r="F3" s="76"/>
      <c r="G3" s="76"/>
      <c r="H3" s="76"/>
      <c r="I3" s="76"/>
      <c r="J3" s="76"/>
    </row>
    <row r="4" spans="1:11" ht="11.65" customHeight="1" x14ac:dyDescent="0.2">
      <c r="A4" s="18" t="s">
        <v>2</v>
      </c>
      <c r="B4" s="76"/>
      <c r="C4" s="76"/>
      <c r="D4" s="76"/>
      <c r="E4" s="76"/>
      <c r="F4" s="76"/>
      <c r="G4" s="76"/>
      <c r="H4" s="76"/>
      <c r="I4" s="76"/>
      <c r="J4" s="76"/>
    </row>
    <row r="5" spans="1:11" ht="93.75" customHeight="1" x14ac:dyDescent="0.2">
      <c r="A5" s="107" t="s">
        <v>610</v>
      </c>
      <c r="B5" s="107"/>
      <c r="C5" s="107"/>
      <c r="D5" s="107"/>
      <c r="E5" s="107"/>
      <c r="F5" s="107"/>
      <c r="G5" s="107"/>
      <c r="H5" s="107"/>
      <c r="I5" s="107"/>
      <c r="J5" s="107"/>
    </row>
    <row r="6" spans="1:11" ht="11.45" customHeight="1" x14ac:dyDescent="0.2">
      <c r="A6" s="80" t="s">
        <v>4</v>
      </c>
      <c r="B6" s="80"/>
      <c r="C6" s="80"/>
      <c r="D6" s="80"/>
      <c r="E6" s="80"/>
      <c r="F6" s="80"/>
      <c r="G6" s="80"/>
      <c r="H6" s="80"/>
      <c r="I6" s="80"/>
      <c r="J6" s="80"/>
    </row>
    <row r="7" spans="1:11" ht="11.65" customHeight="1" x14ac:dyDescent="0.2">
      <c r="A7" s="75" t="s">
        <v>5</v>
      </c>
      <c r="B7" s="75"/>
      <c r="C7" s="75"/>
      <c r="D7" s="75"/>
      <c r="E7" s="75"/>
      <c r="F7" s="75"/>
      <c r="G7" s="75"/>
      <c r="H7" s="75"/>
      <c r="I7" s="75"/>
      <c r="J7" s="75"/>
    </row>
    <row r="8" spans="1:11" ht="11.65" customHeight="1" x14ac:dyDescent="0.2">
      <c r="A8" s="18" t="s">
        <v>6</v>
      </c>
      <c r="B8" s="76"/>
      <c r="C8" s="76"/>
      <c r="D8" s="76"/>
      <c r="E8" s="76"/>
      <c r="F8" s="76"/>
      <c r="G8" s="76"/>
      <c r="H8" s="76"/>
      <c r="I8" s="76"/>
      <c r="J8" s="76"/>
    </row>
    <row r="9" spans="1:11" ht="11.65" customHeight="1" x14ac:dyDescent="0.2">
      <c r="A9" s="18" t="s">
        <v>7</v>
      </c>
      <c r="B9" s="76"/>
      <c r="C9" s="76"/>
      <c r="D9" s="76"/>
      <c r="E9" s="76"/>
      <c r="F9" s="76"/>
      <c r="G9" s="76"/>
      <c r="H9" s="76"/>
      <c r="I9" s="76"/>
      <c r="J9" s="76"/>
    </row>
    <row r="10" spans="1:11" ht="16.7" customHeight="1" x14ac:dyDescent="0.2">
      <c r="A10" s="81" t="s">
        <v>610</v>
      </c>
      <c r="B10" s="81"/>
      <c r="C10" s="82"/>
      <c r="D10" s="82"/>
      <c r="E10" s="82"/>
      <c r="F10" s="82"/>
      <c r="G10" s="82"/>
      <c r="H10" s="82"/>
      <c r="I10" s="82"/>
      <c r="J10" s="82"/>
    </row>
    <row r="11" spans="1:11" ht="12.2" customHeight="1" x14ac:dyDescent="0.2">
      <c r="A11" s="75" t="s">
        <v>8</v>
      </c>
      <c r="B11" s="75"/>
      <c r="C11" s="42" t="s">
        <v>9</v>
      </c>
      <c r="D11" s="42" t="s">
        <v>10</v>
      </c>
      <c r="E11" s="42" t="s">
        <v>11</v>
      </c>
      <c r="F11" s="42" t="s">
        <v>11</v>
      </c>
      <c r="G11" s="42" t="s">
        <v>1123</v>
      </c>
      <c r="H11" s="42" t="s">
        <v>13</v>
      </c>
      <c r="I11" s="42" t="s">
        <v>13</v>
      </c>
      <c r="J11" s="42" t="s">
        <v>1124</v>
      </c>
    </row>
    <row r="12" spans="1:11" ht="12.2" customHeight="1" x14ac:dyDescent="0.2">
      <c r="A12" s="75" t="s">
        <v>551</v>
      </c>
      <c r="B12" s="75"/>
      <c r="C12" s="2" t="s">
        <v>15</v>
      </c>
      <c r="D12" s="3">
        <v>0</v>
      </c>
      <c r="E12" s="1"/>
      <c r="F12" s="1"/>
      <c r="G12" s="1"/>
      <c r="H12" s="1"/>
      <c r="I12" s="1"/>
      <c r="J12" s="1"/>
    </row>
    <row r="13" spans="1:11" ht="21" hidden="1" customHeight="1" outlineLevel="1" x14ac:dyDescent="0.2">
      <c r="A13" s="76" t="s">
        <v>552</v>
      </c>
      <c r="B13" s="76"/>
      <c r="C13" s="4" t="s">
        <v>60</v>
      </c>
      <c r="D13" s="5">
        <v>1</v>
      </c>
      <c r="E13" s="6">
        <v>1.32</v>
      </c>
      <c r="F13" s="9">
        <f>$D$12*E13</f>
        <v>0</v>
      </c>
      <c r="G13" s="9">
        <f>$K$2*F13</f>
        <v>0</v>
      </c>
      <c r="H13" s="6">
        <v>1145.22</v>
      </c>
      <c r="I13" s="9">
        <f>$D$12*H13</f>
        <v>0</v>
      </c>
      <c r="J13" s="9">
        <f>SUM(G13,I13)</f>
        <v>0</v>
      </c>
    </row>
    <row r="14" spans="1:11" ht="12.2" customHeight="1" collapsed="1" x14ac:dyDescent="0.2">
      <c r="A14" s="75" t="s">
        <v>19</v>
      </c>
      <c r="B14" s="75"/>
      <c r="C14" s="1"/>
      <c r="D14" s="7"/>
      <c r="E14" s="13">
        <f>SUM(E13)</f>
        <v>1.32</v>
      </c>
      <c r="F14" s="12">
        <f>SUM(F13)</f>
        <v>0</v>
      </c>
      <c r="G14" s="12">
        <f>SUM(G13)</f>
        <v>0</v>
      </c>
      <c r="H14" s="13">
        <v>1145.22</v>
      </c>
      <c r="I14" s="12">
        <f>SUM(I13)</f>
        <v>0</v>
      </c>
      <c r="J14" s="14">
        <f>SUM(J13)</f>
        <v>0</v>
      </c>
    </row>
    <row r="15" spans="1:11" ht="12.2" customHeight="1" x14ac:dyDescent="0.2">
      <c r="A15" s="75" t="s">
        <v>1212</v>
      </c>
      <c r="B15" s="75"/>
      <c r="C15" s="2" t="s">
        <v>15</v>
      </c>
      <c r="D15" s="3">
        <v>0</v>
      </c>
      <c r="E15" s="1"/>
      <c r="F15" s="1"/>
      <c r="G15" s="1"/>
      <c r="H15" s="1"/>
      <c r="I15" s="1"/>
      <c r="J15" s="1"/>
    </row>
    <row r="16" spans="1:11" ht="21" hidden="1" customHeight="1" outlineLevel="1" x14ac:dyDescent="0.2">
      <c r="A16" s="77" t="s">
        <v>1213</v>
      </c>
      <c r="B16" s="76"/>
      <c r="C16" s="4" t="s">
        <v>60</v>
      </c>
      <c r="D16" s="5">
        <v>1</v>
      </c>
      <c r="E16" s="6">
        <v>1.5</v>
      </c>
      <c r="F16" s="9">
        <f>$D$15*E16</f>
        <v>0</v>
      </c>
      <c r="G16" s="9">
        <f>$K$2*F16</f>
        <v>0</v>
      </c>
      <c r="H16" s="6">
        <v>657.65</v>
      </c>
      <c r="I16" s="9">
        <f>$D$15*H16</f>
        <v>0</v>
      </c>
      <c r="J16" s="9">
        <f>SUM(G16,I16)</f>
        <v>0</v>
      </c>
    </row>
    <row r="17" spans="1:10" ht="12.2" customHeight="1" collapsed="1" x14ac:dyDescent="0.2">
      <c r="A17" s="75" t="s">
        <v>19</v>
      </c>
      <c r="B17" s="75"/>
      <c r="C17" s="1"/>
      <c r="D17" s="7"/>
      <c r="E17" s="13">
        <f t="shared" ref="E17:J17" si="0">SUM(E16)</f>
        <v>1.5</v>
      </c>
      <c r="F17" s="12">
        <f t="shared" si="0"/>
        <v>0</v>
      </c>
      <c r="G17" s="12">
        <f t="shared" si="0"/>
        <v>0</v>
      </c>
      <c r="H17" s="13">
        <f t="shared" si="0"/>
        <v>657.65</v>
      </c>
      <c r="I17" s="12">
        <f t="shared" si="0"/>
        <v>0</v>
      </c>
      <c r="J17" s="14">
        <f t="shared" si="0"/>
        <v>0</v>
      </c>
    </row>
    <row r="18" spans="1:10" ht="12.2" customHeight="1" x14ac:dyDescent="0.2">
      <c r="A18" s="75" t="s">
        <v>1214</v>
      </c>
      <c r="B18" s="75"/>
      <c r="C18" s="2" t="s">
        <v>15</v>
      </c>
      <c r="D18" s="3">
        <v>0</v>
      </c>
      <c r="E18" s="1"/>
      <c r="F18" s="1"/>
      <c r="G18" s="1"/>
      <c r="H18" s="1"/>
      <c r="I18" s="1"/>
      <c r="J18" s="1"/>
    </row>
    <row r="19" spans="1:10" ht="21" hidden="1" customHeight="1" outlineLevel="1" x14ac:dyDescent="0.2">
      <c r="A19" s="77" t="s">
        <v>1215</v>
      </c>
      <c r="B19" s="76"/>
      <c r="C19" s="4" t="s">
        <v>60</v>
      </c>
      <c r="D19" s="5">
        <v>1</v>
      </c>
      <c r="E19" s="6">
        <v>1</v>
      </c>
      <c r="F19" s="9">
        <f>$D$18*E19</f>
        <v>0</v>
      </c>
      <c r="G19" s="9">
        <f>$K$2*F19</f>
        <v>0</v>
      </c>
      <c r="H19" s="6">
        <v>541.85</v>
      </c>
      <c r="I19" s="9">
        <f>$D$18*H19</f>
        <v>0</v>
      </c>
      <c r="J19" s="9">
        <f>SUM(G19,I19)</f>
        <v>0</v>
      </c>
    </row>
    <row r="20" spans="1:10" ht="12.2" customHeight="1" collapsed="1" x14ac:dyDescent="0.2">
      <c r="A20" s="75" t="s">
        <v>19</v>
      </c>
      <c r="B20" s="75"/>
      <c r="C20" s="1"/>
      <c r="D20" s="7"/>
      <c r="E20" s="13">
        <f t="shared" ref="E20:J20" si="1">SUM(E19)</f>
        <v>1</v>
      </c>
      <c r="F20" s="12">
        <f t="shared" si="1"/>
        <v>0</v>
      </c>
      <c r="G20" s="12">
        <f t="shared" si="1"/>
        <v>0</v>
      </c>
      <c r="H20" s="13">
        <f t="shared" si="1"/>
        <v>541.85</v>
      </c>
      <c r="I20" s="12">
        <f t="shared" si="1"/>
        <v>0</v>
      </c>
      <c r="J20" s="14">
        <f t="shared" si="1"/>
        <v>0</v>
      </c>
    </row>
    <row r="21" spans="1:10" ht="12.2" customHeight="1" x14ac:dyDescent="0.2">
      <c r="A21" s="75" t="s">
        <v>1216</v>
      </c>
      <c r="B21" s="75"/>
      <c r="C21" s="2" t="s">
        <v>15</v>
      </c>
      <c r="D21" s="3">
        <v>0</v>
      </c>
      <c r="E21" s="1"/>
      <c r="F21" s="1"/>
      <c r="G21" s="1"/>
      <c r="H21" s="1"/>
      <c r="I21" s="1"/>
      <c r="J21" s="1"/>
    </row>
    <row r="22" spans="1:10" ht="21" hidden="1" customHeight="1" outlineLevel="1" x14ac:dyDescent="0.2">
      <c r="A22" s="77" t="s">
        <v>1217</v>
      </c>
      <c r="B22" s="76"/>
      <c r="C22" s="4" t="s">
        <v>60</v>
      </c>
      <c r="D22" s="5">
        <v>1</v>
      </c>
      <c r="E22" s="6">
        <v>1</v>
      </c>
      <c r="F22" s="9">
        <f>$D$21*E22</f>
        <v>0</v>
      </c>
      <c r="G22" s="9">
        <f>$K$2*F22</f>
        <v>0</v>
      </c>
      <c r="H22" s="6">
        <v>671.68</v>
      </c>
      <c r="I22" s="9">
        <f>$D$21*H22</f>
        <v>0</v>
      </c>
      <c r="J22" s="9">
        <f>SUM(G22,I22)</f>
        <v>0</v>
      </c>
    </row>
    <row r="23" spans="1:10" ht="12.2" customHeight="1" collapsed="1" x14ac:dyDescent="0.2">
      <c r="A23" s="75" t="s">
        <v>19</v>
      </c>
      <c r="B23" s="75"/>
      <c r="C23" s="1"/>
      <c r="D23" s="7"/>
      <c r="E23" s="13">
        <f t="shared" ref="E23:J23" si="2">SUM(E22)</f>
        <v>1</v>
      </c>
      <c r="F23" s="12">
        <f t="shared" si="2"/>
        <v>0</v>
      </c>
      <c r="G23" s="12">
        <f t="shared" si="2"/>
        <v>0</v>
      </c>
      <c r="H23" s="13">
        <f t="shared" si="2"/>
        <v>671.68</v>
      </c>
      <c r="I23" s="12">
        <f t="shared" si="2"/>
        <v>0</v>
      </c>
      <c r="J23" s="14">
        <f t="shared" si="2"/>
        <v>0</v>
      </c>
    </row>
    <row r="24" spans="1:10" ht="21" customHeight="1" x14ac:dyDescent="0.2">
      <c r="A24" s="75" t="s">
        <v>1218</v>
      </c>
      <c r="B24" s="75"/>
      <c r="C24" s="2" t="s">
        <v>15</v>
      </c>
      <c r="D24" s="3">
        <v>0</v>
      </c>
      <c r="E24" s="1"/>
      <c r="F24" s="1"/>
      <c r="G24" s="1"/>
      <c r="H24" s="1"/>
      <c r="I24" s="1"/>
      <c r="J24" s="1"/>
    </row>
    <row r="25" spans="1:10" ht="21" hidden="1" customHeight="1" outlineLevel="1" x14ac:dyDescent="0.2">
      <c r="A25" s="77" t="s">
        <v>1219</v>
      </c>
      <c r="B25" s="76"/>
      <c r="C25" s="4" t="s">
        <v>60</v>
      </c>
      <c r="D25" s="5">
        <v>1</v>
      </c>
      <c r="E25" s="6">
        <v>0.67</v>
      </c>
      <c r="F25" s="9">
        <f>$D$24*E25</f>
        <v>0</v>
      </c>
      <c r="G25" s="9">
        <f>$K$2*F25</f>
        <v>0</v>
      </c>
      <c r="H25" s="6">
        <v>1158.3499999999999</v>
      </c>
      <c r="I25" s="9">
        <f>$D$24*H25</f>
        <v>0</v>
      </c>
      <c r="J25" s="9">
        <f>SUM(G25,I25)</f>
        <v>0</v>
      </c>
    </row>
    <row r="26" spans="1:10" ht="13.5" hidden="1" customHeight="1" outlineLevel="1" x14ac:dyDescent="0.2">
      <c r="A26" s="77" t="s">
        <v>1220</v>
      </c>
      <c r="B26" s="76"/>
      <c r="C26" s="1" t="s">
        <v>17</v>
      </c>
      <c r="D26" s="5">
        <v>1</v>
      </c>
      <c r="E26" s="6">
        <v>0.18</v>
      </c>
      <c r="F26" s="9">
        <f>$D$24*E26</f>
        <v>0</v>
      </c>
      <c r="G26" s="9">
        <f>$K$2*F26</f>
        <v>0</v>
      </c>
      <c r="H26" s="6">
        <v>249.87</v>
      </c>
      <c r="I26" s="9">
        <f>$D$24*H26</f>
        <v>0</v>
      </c>
      <c r="J26" s="9">
        <f>SUM(G26,I26)</f>
        <v>0</v>
      </c>
    </row>
    <row r="27" spans="1:10" ht="12.2" customHeight="1" collapsed="1" x14ac:dyDescent="0.2">
      <c r="A27" s="75" t="s">
        <v>19</v>
      </c>
      <c r="B27" s="75"/>
      <c r="C27" s="1"/>
      <c r="D27" s="7"/>
      <c r="E27" s="13">
        <f t="shared" ref="E27:J27" si="3">SUM(E25:E26)</f>
        <v>0.85000000000000009</v>
      </c>
      <c r="F27" s="12">
        <f t="shared" si="3"/>
        <v>0</v>
      </c>
      <c r="G27" s="12">
        <f t="shared" si="3"/>
        <v>0</v>
      </c>
      <c r="H27" s="13">
        <f t="shared" si="3"/>
        <v>1408.2199999999998</v>
      </c>
      <c r="I27" s="12">
        <f t="shared" si="3"/>
        <v>0</v>
      </c>
      <c r="J27" s="14">
        <f t="shared" si="3"/>
        <v>0</v>
      </c>
    </row>
    <row r="28" spans="1:10" ht="12.2" customHeight="1" x14ac:dyDescent="0.2">
      <c r="A28" s="75" t="s">
        <v>1221</v>
      </c>
      <c r="B28" s="75"/>
      <c r="C28" s="2" t="s">
        <v>15</v>
      </c>
      <c r="D28" s="3">
        <v>0</v>
      </c>
      <c r="E28" s="1"/>
      <c r="F28" s="1"/>
      <c r="G28" s="1"/>
      <c r="H28" s="1"/>
      <c r="I28" s="1"/>
      <c r="J28" s="1"/>
    </row>
    <row r="29" spans="1:10" ht="21" hidden="1" customHeight="1" outlineLevel="1" x14ac:dyDescent="0.2">
      <c r="A29" s="77" t="s">
        <v>1222</v>
      </c>
      <c r="B29" s="76"/>
      <c r="C29" s="4" t="s">
        <v>60</v>
      </c>
      <c r="D29" s="5">
        <v>1</v>
      </c>
      <c r="E29" s="6">
        <v>0.67</v>
      </c>
      <c r="F29" s="9">
        <f>$D$28*E29</f>
        <v>0</v>
      </c>
      <c r="G29" s="9">
        <f>$K$2*F29</f>
        <v>0</v>
      </c>
      <c r="H29" s="6">
        <v>326.36</v>
      </c>
      <c r="I29" s="9">
        <f>$D$28*H29</f>
        <v>0</v>
      </c>
      <c r="J29" s="9">
        <f>SUM(G29,I29)</f>
        <v>0</v>
      </c>
    </row>
    <row r="30" spans="1:10" ht="12.2" customHeight="1" collapsed="1" x14ac:dyDescent="0.2">
      <c r="A30" s="75" t="s">
        <v>19</v>
      </c>
      <c r="B30" s="75"/>
      <c r="C30" s="1"/>
      <c r="D30" s="7"/>
      <c r="E30" s="13">
        <f t="shared" ref="E30:J30" si="4">SUM(E29)</f>
        <v>0.67</v>
      </c>
      <c r="F30" s="12">
        <f t="shared" si="4"/>
        <v>0</v>
      </c>
      <c r="G30" s="12">
        <f t="shared" si="4"/>
        <v>0</v>
      </c>
      <c r="H30" s="13">
        <f t="shared" si="4"/>
        <v>326.36</v>
      </c>
      <c r="I30" s="12">
        <f t="shared" si="4"/>
        <v>0</v>
      </c>
      <c r="J30" s="14">
        <f t="shared" si="4"/>
        <v>0</v>
      </c>
    </row>
    <row r="31" spans="1:10" ht="21" customHeight="1" x14ac:dyDescent="0.2">
      <c r="A31" s="75" t="s">
        <v>553</v>
      </c>
      <c r="B31" s="75"/>
      <c r="C31" s="2" t="s">
        <v>15</v>
      </c>
      <c r="D31" s="3">
        <v>0</v>
      </c>
      <c r="E31" s="1"/>
      <c r="F31" s="1"/>
      <c r="G31" s="1"/>
      <c r="H31" s="1"/>
      <c r="I31" s="1"/>
      <c r="J31" s="1"/>
    </row>
    <row r="32" spans="1:10" ht="12.2" hidden="1" customHeight="1" outlineLevel="1" x14ac:dyDescent="0.2">
      <c r="A32" s="76" t="s">
        <v>554</v>
      </c>
      <c r="B32" s="76"/>
      <c r="C32" s="4" t="s">
        <v>60</v>
      </c>
      <c r="D32" s="5">
        <v>1</v>
      </c>
      <c r="E32" s="6">
        <v>0.09</v>
      </c>
      <c r="F32" s="9">
        <f>$D$31*E32</f>
        <v>0</v>
      </c>
      <c r="G32" s="9">
        <f t="shared" ref="G32:G53" si="5">$K$2*F32</f>
        <v>0</v>
      </c>
      <c r="H32" s="6">
        <v>60.48</v>
      </c>
      <c r="I32" s="9">
        <f>$D$31*H32</f>
        <v>0</v>
      </c>
      <c r="J32" s="9">
        <f>SUM(G32,I32)</f>
        <v>0</v>
      </c>
    </row>
    <row r="33" spans="1:10" ht="21" hidden="1" customHeight="1" outlineLevel="1" x14ac:dyDescent="0.2">
      <c r="A33" s="76" t="s">
        <v>555</v>
      </c>
      <c r="B33" s="76"/>
      <c r="C33" s="4" t="s">
        <v>60</v>
      </c>
      <c r="D33" s="5">
        <v>1</v>
      </c>
      <c r="E33" s="6">
        <v>0.77</v>
      </c>
      <c r="F33" s="9">
        <f t="shared" ref="F33:F52" si="6">$D$31*E33</f>
        <v>0</v>
      </c>
      <c r="G33" s="9">
        <f t="shared" si="5"/>
        <v>0</v>
      </c>
      <c r="H33" s="6">
        <v>1099.22</v>
      </c>
      <c r="I33" s="9">
        <f t="shared" ref="I33:I52" si="7">$D$31*H33</f>
        <v>0</v>
      </c>
      <c r="J33" s="9">
        <f t="shared" ref="J33:J52" si="8">SUM(G33,I33)</f>
        <v>0</v>
      </c>
    </row>
    <row r="34" spans="1:10" ht="12.2" hidden="1" customHeight="1" outlineLevel="1" x14ac:dyDescent="0.2">
      <c r="A34" s="76" t="s">
        <v>556</v>
      </c>
      <c r="B34" s="76"/>
      <c r="C34" s="4" t="s">
        <v>60</v>
      </c>
      <c r="D34" s="5">
        <v>1.7</v>
      </c>
      <c r="E34" s="6">
        <v>0.49</v>
      </c>
      <c r="F34" s="9">
        <f t="shared" si="6"/>
        <v>0</v>
      </c>
      <c r="G34" s="9">
        <f t="shared" si="5"/>
        <v>0</v>
      </c>
      <c r="H34" s="6">
        <v>91.76</v>
      </c>
      <c r="I34" s="9">
        <f t="shared" si="7"/>
        <v>0</v>
      </c>
      <c r="J34" s="9">
        <f t="shared" si="8"/>
        <v>0</v>
      </c>
    </row>
    <row r="35" spans="1:10" ht="12.2" hidden="1" customHeight="1" outlineLevel="1" x14ac:dyDescent="0.2">
      <c r="A35" s="76" t="s">
        <v>557</v>
      </c>
      <c r="B35" s="76"/>
      <c r="C35" s="4" t="s">
        <v>60</v>
      </c>
      <c r="D35" s="5">
        <v>1</v>
      </c>
      <c r="E35" s="6">
        <v>0.46</v>
      </c>
      <c r="F35" s="9">
        <f t="shared" si="6"/>
        <v>0</v>
      </c>
      <c r="G35" s="9">
        <f t="shared" si="5"/>
        <v>0</v>
      </c>
      <c r="H35" s="6">
        <v>299.51</v>
      </c>
      <c r="I35" s="9">
        <f t="shared" si="7"/>
        <v>0</v>
      </c>
      <c r="J35" s="9">
        <f t="shared" si="8"/>
        <v>0</v>
      </c>
    </row>
    <row r="36" spans="1:10" ht="12.2" hidden="1" customHeight="1" outlineLevel="1" x14ac:dyDescent="0.2">
      <c r="A36" s="76" t="s">
        <v>558</v>
      </c>
      <c r="B36" s="76"/>
      <c r="C36" s="4" t="s">
        <v>60</v>
      </c>
      <c r="D36" s="5">
        <v>1</v>
      </c>
      <c r="E36" s="6">
        <v>0.23</v>
      </c>
      <c r="F36" s="9">
        <f t="shared" si="6"/>
        <v>0</v>
      </c>
      <c r="G36" s="9">
        <f t="shared" si="5"/>
        <v>0</v>
      </c>
      <c r="H36" s="6">
        <v>421.92</v>
      </c>
      <c r="I36" s="9">
        <f t="shared" si="7"/>
        <v>0</v>
      </c>
      <c r="J36" s="9">
        <f t="shared" si="8"/>
        <v>0</v>
      </c>
    </row>
    <row r="37" spans="1:10" ht="21" hidden="1" customHeight="1" outlineLevel="1" x14ac:dyDescent="0.2">
      <c r="A37" s="76" t="s">
        <v>559</v>
      </c>
      <c r="B37" s="76"/>
      <c r="C37" s="4" t="s">
        <v>60</v>
      </c>
      <c r="D37" s="5">
        <v>1.7</v>
      </c>
      <c r="E37" s="6">
        <v>0.28999999999999998</v>
      </c>
      <c r="F37" s="9">
        <f t="shared" si="6"/>
        <v>0</v>
      </c>
      <c r="G37" s="9">
        <f t="shared" si="5"/>
        <v>0</v>
      </c>
      <c r="H37" s="6">
        <v>133.96</v>
      </c>
      <c r="I37" s="9">
        <f t="shared" si="7"/>
        <v>0</v>
      </c>
      <c r="J37" s="9">
        <f t="shared" si="8"/>
        <v>0</v>
      </c>
    </row>
    <row r="38" spans="1:10" ht="21" hidden="1" customHeight="1" outlineLevel="1" x14ac:dyDescent="0.2">
      <c r="A38" s="76" t="s">
        <v>560</v>
      </c>
      <c r="B38" s="76"/>
      <c r="C38" s="4" t="s">
        <v>60</v>
      </c>
      <c r="D38" s="5">
        <v>1</v>
      </c>
      <c r="E38" s="6">
        <v>0.28999999999999998</v>
      </c>
      <c r="F38" s="9">
        <f t="shared" si="6"/>
        <v>0</v>
      </c>
      <c r="G38" s="9">
        <f t="shared" si="5"/>
        <v>0</v>
      </c>
      <c r="H38" s="6">
        <v>146.97999999999999</v>
      </c>
      <c r="I38" s="9">
        <f t="shared" si="7"/>
        <v>0</v>
      </c>
      <c r="J38" s="9">
        <f t="shared" si="8"/>
        <v>0</v>
      </c>
    </row>
    <row r="39" spans="1:10" ht="21" hidden="1" customHeight="1" outlineLevel="1" x14ac:dyDescent="0.2">
      <c r="A39" s="76" t="s">
        <v>561</v>
      </c>
      <c r="B39" s="76"/>
      <c r="C39" s="4" t="s">
        <v>60</v>
      </c>
      <c r="D39" s="5">
        <v>1</v>
      </c>
      <c r="E39" s="6">
        <v>0.1</v>
      </c>
      <c r="F39" s="9">
        <f t="shared" si="6"/>
        <v>0</v>
      </c>
      <c r="G39" s="9">
        <f t="shared" si="5"/>
        <v>0</v>
      </c>
      <c r="H39" s="6">
        <v>77.400000000000006</v>
      </c>
      <c r="I39" s="9">
        <f t="shared" si="7"/>
        <v>0</v>
      </c>
      <c r="J39" s="9">
        <f t="shared" si="8"/>
        <v>0</v>
      </c>
    </row>
    <row r="40" spans="1:10" ht="21" hidden="1" customHeight="1" outlineLevel="1" x14ac:dyDescent="0.2">
      <c r="A40" s="76" t="s">
        <v>98</v>
      </c>
      <c r="B40" s="76"/>
      <c r="C40" s="4" t="s">
        <v>17</v>
      </c>
      <c r="D40" s="5">
        <v>1</v>
      </c>
      <c r="E40" s="6">
        <v>0.21</v>
      </c>
      <c r="F40" s="9">
        <f t="shared" si="6"/>
        <v>0</v>
      </c>
      <c r="G40" s="9">
        <f t="shared" si="5"/>
        <v>0</v>
      </c>
      <c r="H40" s="6">
        <v>119.51</v>
      </c>
      <c r="I40" s="9">
        <f t="shared" si="7"/>
        <v>0</v>
      </c>
      <c r="J40" s="9">
        <f t="shared" si="8"/>
        <v>0</v>
      </c>
    </row>
    <row r="41" spans="1:10" ht="21" hidden="1" customHeight="1" outlineLevel="1" x14ac:dyDescent="0.2">
      <c r="A41" s="76" t="s">
        <v>562</v>
      </c>
      <c r="B41" s="76"/>
      <c r="C41" s="4" t="s">
        <v>60</v>
      </c>
      <c r="D41" s="5">
        <v>1</v>
      </c>
      <c r="E41" s="6">
        <v>0.32</v>
      </c>
      <c r="F41" s="9">
        <f t="shared" si="6"/>
        <v>0</v>
      </c>
      <c r="G41" s="9">
        <f t="shared" si="5"/>
        <v>0</v>
      </c>
      <c r="H41" s="6">
        <v>350.33</v>
      </c>
      <c r="I41" s="9">
        <f t="shared" si="7"/>
        <v>0</v>
      </c>
      <c r="J41" s="9">
        <f t="shared" si="8"/>
        <v>0</v>
      </c>
    </row>
    <row r="42" spans="1:10" ht="21" hidden="1" customHeight="1" outlineLevel="1" x14ac:dyDescent="0.2">
      <c r="A42" s="76" t="s">
        <v>552</v>
      </c>
      <c r="B42" s="76"/>
      <c r="C42" s="4" t="s">
        <v>60</v>
      </c>
      <c r="D42" s="5">
        <v>1</v>
      </c>
      <c r="E42" s="6">
        <v>1.32</v>
      </c>
      <c r="F42" s="9">
        <f t="shared" si="6"/>
        <v>0</v>
      </c>
      <c r="G42" s="9">
        <f t="shared" si="5"/>
        <v>0</v>
      </c>
      <c r="H42" s="6">
        <v>1145.22</v>
      </c>
      <c r="I42" s="9">
        <f t="shared" si="7"/>
        <v>0</v>
      </c>
      <c r="J42" s="9">
        <f t="shared" si="8"/>
        <v>0</v>
      </c>
    </row>
    <row r="43" spans="1:10" ht="12.2" hidden="1" customHeight="1" outlineLevel="1" x14ac:dyDescent="0.2">
      <c r="A43" s="76" t="s">
        <v>563</v>
      </c>
      <c r="B43" s="76"/>
      <c r="C43" s="4" t="s">
        <v>15</v>
      </c>
      <c r="D43" s="5">
        <v>0.33</v>
      </c>
      <c r="E43" s="6">
        <v>0.08</v>
      </c>
      <c r="F43" s="9">
        <f t="shared" si="6"/>
        <v>0</v>
      </c>
      <c r="G43" s="9">
        <f t="shared" si="5"/>
        <v>0</v>
      </c>
      <c r="H43" s="6">
        <v>120.88</v>
      </c>
      <c r="I43" s="9">
        <f t="shared" si="7"/>
        <v>0</v>
      </c>
      <c r="J43" s="9">
        <f t="shared" si="8"/>
        <v>0</v>
      </c>
    </row>
    <row r="44" spans="1:10" ht="21" hidden="1" customHeight="1" outlineLevel="1" x14ac:dyDescent="0.2">
      <c r="A44" s="76" t="s">
        <v>564</v>
      </c>
      <c r="B44" s="76"/>
      <c r="C44" s="4" t="s">
        <v>60</v>
      </c>
      <c r="D44" s="5">
        <v>1</v>
      </c>
      <c r="E44" s="6">
        <v>0.35</v>
      </c>
      <c r="F44" s="9">
        <f t="shared" si="6"/>
        <v>0</v>
      </c>
      <c r="G44" s="9">
        <f t="shared" si="5"/>
        <v>0</v>
      </c>
      <c r="H44" s="6">
        <v>180.63</v>
      </c>
      <c r="I44" s="9">
        <f t="shared" si="7"/>
        <v>0</v>
      </c>
      <c r="J44" s="9">
        <f t="shared" si="8"/>
        <v>0</v>
      </c>
    </row>
    <row r="45" spans="1:10" ht="12.2" hidden="1" customHeight="1" outlineLevel="1" x14ac:dyDescent="0.2">
      <c r="A45" s="76" t="s">
        <v>565</v>
      </c>
      <c r="B45" s="76"/>
      <c r="C45" s="4" t="s">
        <v>60</v>
      </c>
      <c r="D45" s="5">
        <v>1</v>
      </c>
      <c r="E45" s="6">
        <v>0.35</v>
      </c>
      <c r="F45" s="9">
        <f t="shared" si="6"/>
        <v>0</v>
      </c>
      <c r="G45" s="9">
        <f t="shared" si="5"/>
        <v>0</v>
      </c>
      <c r="H45" s="6">
        <v>533.42999999999995</v>
      </c>
      <c r="I45" s="9">
        <f t="shared" si="7"/>
        <v>0</v>
      </c>
      <c r="J45" s="9">
        <f t="shared" si="8"/>
        <v>0</v>
      </c>
    </row>
    <row r="46" spans="1:10" ht="21" hidden="1" customHeight="1" outlineLevel="1" x14ac:dyDescent="0.2">
      <c r="A46" s="76" t="s">
        <v>566</v>
      </c>
      <c r="B46" s="76"/>
      <c r="C46" s="4" t="s">
        <v>60</v>
      </c>
      <c r="D46" s="5">
        <v>1</v>
      </c>
      <c r="E46" s="6">
        <v>0.1</v>
      </c>
      <c r="F46" s="9">
        <f t="shared" si="6"/>
        <v>0</v>
      </c>
      <c r="G46" s="9">
        <f t="shared" si="5"/>
        <v>0</v>
      </c>
      <c r="H46" s="6">
        <v>206.3</v>
      </c>
      <c r="I46" s="9">
        <f t="shared" si="7"/>
        <v>0</v>
      </c>
      <c r="J46" s="9">
        <f t="shared" si="8"/>
        <v>0</v>
      </c>
    </row>
    <row r="47" spans="1:10" ht="12.2" hidden="1" customHeight="1" outlineLevel="1" x14ac:dyDescent="0.2">
      <c r="A47" s="76" t="s">
        <v>567</v>
      </c>
      <c r="B47" s="76"/>
      <c r="C47" s="4" t="s">
        <v>60</v>
      </c>
      <c r="D47" s="5">
        <v>1</v>
      </c>
      <c r="E47" s="6">
        <v>7.0000000000000007E-2</v>
      </c>
      <c r="F47" s="9">
        <f t="shared" si="6"/>
        <v>0</v>
      </c>
      <c r="G47" s="9">
        <f t="shared" si="5"/>
        <v>0</v>
      </c>
      <c r="H47" s="6">
        <v>33.950000000000003</v>
      </c>
      <c r="I47" s="9">
        <f t="shared" si="7"/>
        <v>0</v>
      </c>
      <c r="J47" s="9">
        <f t="shared" si="8"/>
        <v>0</v>
      </c>
    </row>
    <row r="48" spans="1:10" ht="21" hidden="1" customHeight="1" outlineLevel="1" x14ac:dyDescent="0.2">
      <c r="A48" s="76" t="s">
        <v>568</v>
      </c>
      <c r="B48" s="76"/>
      <c r="C48" s="4" t="s">
        <v>60</v>
      </c>
      <c r="D48" s="5">
        <v>1</v>
      </c>
      <c r="E48" s="6">
        <v>0.21</v>
      </c>
      <c r="F48" s="9">
        <f t="shared" si="6"/>
        <v>0</v>
      </c>
      <c r="G48" s="9">
        <f t="shared" si="5"/>
        <v>0</v>
      </c>
      <c r="H48" s="6">
        <v>70.91</v>
      </c>
      <c r="I48" s="9">
        <f t="shared" si="7"/>
        <v>0</v>
      </c>
      <c r="J48" s="9">
        <f t="shared" si="8"/>
        <v>0</v>
      </c>
    </row>
    <row r="49" spans="1:10" ht="21" hidden="1" customHeight="1" outlineLevel="1" x14ac:dyDescent="0.2">
      <c r="A49" s="76" t="s">
        <v>569</v>
      </c>
      <c r="B49" s="76"/>
      <c r="C49" s="4" t="s">
        <v>60</v>
      </c>
      <c r="D49" s="5">
        <v>1</v>
      </c>
      <c r="E49" s="6">
        <v>0.86</v>
      </c>
      <c r="F49" s="9">
        <f t="shared" si="6"/>
        <v>0</v>
      </c>
      <c r="G49" s="9">
        <f t="shared" si="5"/>
        <v>0</v>
      </c>
      <c r="H49" s="6">
        <v>447.24</v>
      </c>
      <c r="I49" s="9">
        <f t="shared" si="7"/>
        <v>0</v>
      </c>
      <c r="J49" s="9">
        <f t="shared" si="8"/>
        <v>0</v>
      </c>
    </row>
    <row r="50" spans="1:10" ht="21" hidden="1" customHeight="1" outlineLevel="1" x14ac:dyDescent="0.2">
      <c r="A50" s="76" t="s">
        <v>488</v>
      </c>
      <c r="B50" s="76"/>
      <c r="C50" s="4" t="s">
        <v>60</v>
      </c>
      <c r="D50" s="5">
        <v>1</v>
      </c>
      <c r="E50" s="6">
        <v>0.14000000000000001</v>
      </c>
      <c r="F50" s="9">
        <f t="shared" si="6"/>
        <v>0</v>
      </c>
      <c r="G50" s="9">
        <f t="shared" si="5"/>
        <v>0</v>
      </c>
      <c r="H50" s="6">
        <v>110</v>
      </c>
      <c r="I50" s="9">
        <f t="shared" si="7"/>
        <v>0</v>
      </c>
      <c r="J50" s="9">
        <f t="shared" si="8"/>
        <v>0</v>
      </c>
    </row>
    <row r="51" spans="1:10" ht="21" hidden="1" customHeight="1" outlineLevel="1" x14ac:dyDescent="0.2">
      <c r="A51" s="76" t="s">
        <v>495</v>
      </c>
      <c r="B51" s="76"/>
      <c r="C51" s="4" t="s">
        <v>42</v>
      </c>
      <c r="D51" s="5">
        <v>1.7</v>
      </c>
      <c r="E51" s="6">
        <v>0.16</v>
      </c>
      <c r="F51" s="9">
        <f t="shared" si="6"/>
        <v>0</v>
      </c>
      <c r="G51" s="9">
        <f t="shared" si="5"/>
        <v>0</v>
      </c>
      <c r="H51" s="6">
        <v>39.17</v>
      </c>
      <c r="I51" s="9">
        <f t="shared" si="7"/>
        <v>0</v>
      </c>
      <c r="J51" s="9">
        <f t="shared" si="8"/>
        <v>0</v>
      </c>
    </row>
    <row r="52" spans="1:10" ht="12.2" hidden="1" customHeight="1" outlineLevel="1" x14ac:dyDescent="0.2">
      <c r="A52" s="76" t="s">
        <v>489</v>
      </c>
      <c r="B52" s="76"/>
      <c r="C52" s="4" t="s">
        <v>60</v>
      </c>
      <c r="D52" s="5">
        <v>1</v>
      </c>
      <c r="E52" s="6">
        <v>0.13</v>
      </c>
      <c r="F52" s="9">
        <f t="shared" si="6"/>
        <v>0</v>
      </c>
      <c r="G52" s="9">
        <f t="shared" si="5"/>
        <v>0</v>
      </c>
      <c r="H52" s="6">
        <v>103</v>
      </c>
      <c r="I52" s="9">
        <f t="shared" si="7"/>
        <v>0</v>
      </c>
      <c r="J52" s="9">
        <f t="shared" si="8"/>
        <v>0</v>
      </c>
    </row>
    <row r="53" spans="1:10" ht="12.2" customHeight="1" collapsed="1" x14ac:dyDescent="0.2">
      <c r="A53" s="75" t="s">
        <v>19</v>
      </c>
      <c r="B53" s="75"/>
      <c r="C53" s="1"/>
      <c r="D53" s="7"/>
      <c r="E53" s="13">
        <f>SUM(E32:E52)</f>
        <v>7.02</v>
      </c>
      <c r="F53" s="12">
        <f>SUM(F32:F52)</f>
        <v>0</v>
      </c>
      <c r="G53" s="12">
        <f t="shared" si="5"/>
        <v>0</v>
      </c>
      <c r="H53" s="13">
        <v>5791.8</v>
      </c>
      <c r="I53" s="12">
        <f>SUM(I32:I52)</f>
        <v>0</v>
      </c>
      <c r="J53" s="14">
        <f>SUM(G53,I53)</f>
        <v>0</v>
      </c>
    </row>
    <row r="54" spans="1:10" ht="12.2" customHeight="1" x14ac:dyDescent="0.2">
      <c r="A54" s="75" t="s">
        <v>570</v>
      </c>
      <c r="B54" s="75"/>
      <c r="C54" s="2" t="s">
        <v>17</v>
      </c>
      <c r="D54" s="3">
        <v>0</v>
      </c>
      <c r="E54" s="1"/>
      <c r="F54" s="1"/>
      <c r="G54" s="1"/>
      <c r="H54" s="1"/>
      <c r="I54" s="1"/>
      <c r="J54" s="1"/>
    </row>
    <row r="55" spans="1:10" ht="12.2" hidden="1" customHeight="1" outlineLevel="1" x14ac:dyDescent="0.2">
      <c r="A55" s="76" t="s">
        <v>571</v>
      </c>
      <c r="B55" s="76"/>
      <c r="C55" s="4" t="s">
        <v>17</v>
      </c>
      <c r="D55" s="5">
        <v>1</v>
      </c>
      <c r="E55" s="6">
        <v>0.52</v>
      </c>
      <c r="F55" s="9">
        <f>$D$54*E55</f>
        <v>0</v>
      </c>
      <c r="G55" s="9">
        <f t="shared" ref="G55:G69" si="9">$K$2*F55</f>
        <v>0</v>
      </c>
      <c r="H55" s="6">
        <v>338.04</v>
      </c>
      <c r="I55" s="9">
        <f>$D$54*H55</f>
        <v>0</v>
      </c>
      <c r="J55" s="9">
        <f t="shared" ref="J55:J68" si="10">SUM(G55,I55)</f>
        <v>0</v>
      </c>
    </row>
    <row r="56" spans="1:10" ht="12.2" hidden="1" customHeight="1" outlineLevel="1" x14ac:dyDescent="0.2">
      <c r="A56" s="76" t="s">
        <v>407</v>
      </c>
      <c r="B56" s="76"/>
      <c r="C56" s="4" t="s">
        <v>17</v>
      </c>
      <c r="D56" s="5">
        <v>1</v>
      </c>
      <c r="E56" s="6">
        <v>0.05</v>
      </c>
      <c r="F56" s="9">
        <f t="shared" ref="F56:F68" si="11">$D$54*E56</f>
        <v>0</v>
      </c>
      <c r="G56" s="9">
        <f t="shared" si="9"/>
        <v>0</v>
      </c>
      <c r="H56" s="6">
        <v>105.35</v>
      </c>
      <c r="I56" s="9">
        <f t="shared" ref="I56:I68" si="12">$D$54*H56</f>
        <v>0</v>
      </c>
      <c r="J56" s="9">
        <f t="shared" si="10"/>
        <v>0</v>
      </c>
    </row>
    <row r="57" spans="1:10" ht="21" hidden="1" customHeight="1" outlineLevel="1" x14ac:dyDescent="0.2">
      <c r="A57" s="76" t="s">
        <v>456</v>
      </c>
      <c r="B57" s="76"/>
      <c r="C57" s="4" t="s">
        <v>17</v>
      </c>
      <c r="D57" s="5">
        <v>1.25</v>
      </c>
      <c r="E57" s="6">
        <v>0.13</v>
      </c>
      <c r="F57" s="9">
        <f t="shared" si="11"/>
        <v>0</v>
      </c>
      <c r="G57" s="9">
        <f t="shared" si="9"/>
        <v>0</v>
      </c>
      <c r="H57" s="6">
        <v>75.25</v>
      </c>
      <c r="I57" s="9">
        <f t="shared" si="12"/>
        <v>0</v>
      </c>
      <c r="J57" s="9">
        <f t="shared" si="10"/>
        <v>0</v>
      </c>
    </row>
    <row r="58" spans="1:10" ht="12" hidden="1" customHeight="1" outlineLevel="1" x14ac:dyDescent="0.2">
      <c r="A58" s="76" t="s">
        <v>398</v>
      </c>
      <c r="B58" s="76"/>
      <c r="C58" s="4" t="s">
        <v>17</v>
      </c>
      <c r="D58" s="5">
        <v>1.25</v>
      </c>
      <c r="E58" s="6">
        <v>0.5</v>
      </c>
      <c r="F58" s="9">
        <f t="shared" si="11"/>
        <v>0</v>
      </c>
      <c r="G58" s="9">
        <f t="shared" si="9"/>
        <v>0</v>
      </c>
      <c r="H58" s="6">
        <v>238.25</v>
      </c>
      <c r="I58" s="9">
        <f t="shared" si="12"/>
        <v>0</v>
      </c>
      <c r="J58" s="9">
        <f t="shared" si="10"/>
        <v>0</v>
      </c>
    </row>
    <row r="59" spans="1:10" ht="21" hidden="1" customHeight="1" outlineLevel="1" x14ac:dyDescent="0.2">
      <c r="A59" s="76" t="s">
        <v>572</v>
      </c>
      <c r="B59" s="76"/>
      <c r="C59" s="4" t="s">
        <v>17</v>
      </c>
      <c r="D59" s="5">
        <v>1</v>
      </c>
      <c r="E59" s="6">
        <v>0.23</v>
      </c>
      <c r="F59" s="9">
        <f t="shared" si="11"/>
        <v>0</v>
      </c>
      <c r="G59" s="9">
        <f t="shared" si="9"/>
        <v>0</v>
      </c>
      <c r="H59" s="6">
        <v>367.1</v>
      </c>
      <c r="I59" s="9">
        <f t="shared" si="12"/>
        <v>0</v>
      </c>
      <c r="J59" s="9">
        <f t="shared" si="10"/>
        <v>0</v>
      </c>
    </row>
    <row r="60" spans="1:10" ht="12" hidden="1" customHeight="1" outlineLevel="1" x14ac:dyDescent="0.2">
      <c r="A60" s="76" t="s">
        <v>446</v>
      </c>
      <c r="B60" s="76"/>
      <c r="C60" s="4" t="s">
        <v>17</v>
      </c>
      <c r="D60" s="5">
        <v>2</v>
      </c>
      <c r="E60" s="6">
        <v>0.46</v>
      </c>
      <c r="F60" s="9">
        <f t="shared" si="11"/>
        <v>0</v>
      </c>
      <c r="G60" s="9">
        <f t="shared" si="9"/>
        <v>0</v>
      </c>
      <c r="H60" s="6">
        <v>766.4</v>
      </c>
      <c r="I60" s="9">
        <f t="shared" si="12"/>
        <v>0</v>
      </c>
      <c r="J60" s="9">
        <f t="shared" si="10"/>
        <v>0</v>
      </c>
    </row>
    <row r="61" spans="1:10" ht="12.2" hidden="1" customHeight="1" outlineLevel="1" x14ac:dyDescent="0.2">
      <c r="A61" s="76" t="s">
        <v>387</v>
      </c>
      <c r="B61" s="76"/>
      <c r="C61" s="4" t="s">
        <v>17</v>
      </c>
      <c r="D61" s="5">
        <v>1</v>
      </c>
      <c r="E61" s="6">
        <v>0.06</v>
      </c>
      <c r="F61" s="9">
        <f t="shared" si="11"/>
        <v>0</v>
      </c>
      <c r="G61" s="9">
        <f t="shared" si="9"/>
        <v>0</v>
      </c>
      <c r="H61" s="6">
        <v>11.04</v>
      </c>
      <c r="I61" s="9">
        <f t="shared" si="12"/>
        <v>0</v>
      </c>
      <c r="J61" s="9">
        <f t="shared" si="10"/>
        <v>0</v>
      </c>
    </row>
    <row r="62" spans="1:10" ht="12.2" hidden="1" customHeight="1" outlineLevel="1" x14ac:dyDescent="0.2">
      <c r="A62" s="76" t="s">
        <v>409</v>
      </c>
      <c r="B62" s="76"/>
      <c r="C62" s="4" t="s">
        <v>17</v>
      </c>
      <c r="D62" s="5">
        <v>1</v>
      </c>
      <c r="E62" s="6">
        <v>0.17</v>
      </c>
      <c r="F62" s="9">
        <f t="shared" si="11"/>
        <v>0</v>
      </c>
      <c r="G62" s="9">
        <f t="shared" si="9"/>
        <v>0</v>
      </c>
      <c r="H62" s="6">
        <v>325.39</v>
      </c>
      <c r="I62" s="9">
        <f t="shared" si="12"/>
        <v>0</v>
      </c>
      <c r="J62" s="9">
        <f t="shared" si="10"/>
        <v>0</v>
      </c>
    </row>
    <row r="63" spans="1:10" ht="12.2" hidden="1" customHeight="1" outlineLevel="1" x14ac:dyDescent="0.2">
      <c r="A63" s="76" t="s">
        <v>573</v>
      </c>
      <c r="B63" s="76"/>
      <c r="C63" s="4" t="s">
        <v>17</v>
      </c>
      <c r="D63" s="5">
        <v>1</v>
      </c>
      <c r="E63" s="6">
        <v>0.26</v>
      </c>
      <c r="F63" s="9">
        <f t="shared" si="11"/>
        <v>0</v>
      </c>
      <c r="G63" s="9">
        <f t="shared" si="9"/>
        <v>0</v>
      </c>
      <c r="H63" s="6">
        <v>213.58</v>
      </c>
      <c r="I63" s="9">
        <f t="shared" si="12"/>
        <v>0</v>
      </c>
      <c r="J63" s="9">
        <f t="shared" si="10"/>
        <v>0</v>
      </c>
    </row>
    <row r="64" spans="1:10" ht="12.2" hidden="1" customHeight="1" outlineLevel="1" x14ac:dyDescent="0.2">
      <c r="A64" s="76" t="s">
        <v>449</v>
      </c>
      <c r="B64" s="76"/>
      <c r="C64" s="4" t="s">
        <v>17</v>
      </c>
      <c r="D64" s="5">
        <v>1</v>
      </c>
      <c r="E64" s="6">
        <v>0.13</v>
      </c>
      <c r="F64" s="9">
        <f t="shared" si="11"/>
        <v>0</v>
      </c>
      <c r="G64" s="9">
        <f t="shared" si="9"/>
        <v>0</v>
      </c>
      <c r="H64" s="6">
        <v>61.39</v>
      </c>
      <c r="I64" s="9">
        <f t="shared" si="12"/>
        <v>0</v>
      </c>
      <c r="J64" s="9">
        <f t="shared" si="10"/>
        <v>0</v>
      </c>
    </row>
    <row r="65" spans="1:10" ht="12.2" hidden="1" customHeight="1" outlineLevel="1" x14ac:dyDescent="0.2">
      <c r="A65" s="76" t="s">
        <v>267</v>
      </c>
      <c r="B65" s="76"/>
      <c r="C65" s="4" t="s">
        <v>17</v>
      </c>
      <c r="D65" s="5">
        <v>1</v>
      </c>
      <c r="E65" s="6">
        <v>0.09</v>
      </c>
      <c r="F65" s="9">
        <f t="shared" si="11"/>
        <v>0</v>
      </c>
      <c r="G65" s="9">
        <f t="shared" si="9"/>
        <v>0</v>
      </c>
      <c r="H65" s="6">
        <v>76.400000000000006</v>
      </c>
      <c r="I65" s="9">
        <f t="shared" si="12"/>
        <v>0</v>
      </c>
      <c r="J65" s="9">
        <f t="shared" si="10"/>
        <v>0</v>
      </c>
    </row>
    <row r="66" spans="1:10" ht="12.2" hidden="1" customHeight="1" outlineLevel="1" x14ac:dyDescent="0.2">
      <c r="A66" s="76" t="s">
        <v>431</v>
      </c>
      <c r="B66" s="76"/>
      <c r="C66" s="4" t="s">
        <v>17</v>
      </c>
      <c r="D66" s="5">
        <v>1</v>
      </c>
      <c r="E66" s="6">
        <v>0.05</v>
      </c>
      <c r="F66" s="9">
        <f t="shared" si="11"/>
        <v>0</v>
      </c>
      <c r="G66" s="9">
        <f t="shared" si="9"/>
        <v>0</v>
      </c>
      <c r="H66" s="6">
        <v>20.79</v>
      </c>
      <c r="I66" s="9">
        <f t="shared" si="12"/>
        <v>0</v>
      </c>
      <c r="J66" s="9">
        <f t="shared" si="10"/>
        <v>0</v>
      </c>
    </row>
    <row r="67" spans="1:10" ht="12.2" hidden="1" customHeight="1" outlineLevel="1" x14ac:dyDescent="0.2">
      <c r="A67" s="76" t="s">
        <v>346</v>
      </c>
      <c r="B67" s="76"/>
      <c r="C67" s="4" t="s">
        <v>17</v>
      </c>
      <c r="D67" s="5">
        <v>1</v>
      </c>
      <c r="E67" s="6">
        <v>0.31</v>
      </c>
      <c r="F67" s="9">
        <f t="shared" si="11"/>
        <v>0</v>
      </c>
      <c r="G67" s="9">
        <f t="shared" si="9"/>
        <v>0</v>
      </c>
      <c r="H67" s="6">
        <v>117.29</v>
      </c>
      <c r="I67" s="9">
        <f t="shared" si="12"/>
        <v>0</v>
      </c>
      <c r="J67" s="9">
        <f t="shared" si="10"/>
        <v>0</v>
      </c>
    </row>
    <row r="68" spans="1:10" ht="21" hidden="1" customHeight="1" outlineLevel="1" x14ac:dyDescent="0.2">
      <c r="A68" s="76" t="s">
        <v>286</v>
      </c>
      <c r="B68" s="76"/>
      <c r="C68" s="4" t="s">
        <v>17</v>
      </c>
      <c r="D68" s="5">
        <v>1</v>
      </c>
      <c r="E68" s="6">
        <v>0.44</v>
      </c>
      <c r="F68" s="9">
        <f t="shared" si="11"/>
        <v>0</v>
      </c>
      <c r="G68" s="9">
        <f t="shared" si="9"/>
        <v>0</v>
      </c>
      <c r="H68" s="6">
        <v>114.05</v>
      </c>
      <c r="I68" s="9">
        <f t="shared" si="12"/>
        <v>0</v>
      </c>
      <c r="J68" s="9">
        <f t="shared" si="10"/>
        <v>0</v>
      </c>
    </row>
    <row r="69" spans="1:10" ht="12" customHeight="1" collapsed="1" x14ac:dyDescent="0.2">
      <c r="A69" s="75" t="s">
        <v>19</v>
      </c>
      <c r="B69" s="75"/>
      <c r="C69" s="1"/>
      <c r="D69" s="7"/>
      <c r="E69" s="13">
        <f>SUM(E55:E68)</f>
        <v>3.3999999999999995</v>
      </c>
      <c r="F69" s="12">
        <f>SUM(F55:F68)</f>
        <v>0</v>
      </c>
      <c r="G69" s="12">
        <f t="shared" si="9"/>
        <v>0</v>
      </c>
      <c r="H69" s="13">
        <v>2830.32</v>
      </c>
      <c r="I69" s="12">
        <f>SUM(I55:I68)</f>
        <v>0</v>
      </c>
      <c r="J69" s="14">
        <f>SUM(G69,I69)</f>
        <v>0</v>
      </c>
    </row>
    <row r="70" spans="1:10" ht="12.2" customHeight="1" x14ac:dyDescent="0.2">
      <c r="A70" s="75" t="s">
        <v>570</v>
      </c>
      <c r="B70" s="75"/>
      <c r="C70" s="2" t="s">
        <v>17</v>
      </c>
      <c r="D70" s="3">
        <v>0</v>
      </c>
      <c r="E70" s="1"/>
      <c r="F70" s="1"/>
      <c r="G70" s="1"/>
      <c r="H70" s="1"/>
      <c r="I70" s="1"/>
      <c r="J70" s="1"/>
    </row>
    <row r="71" spans="1:10" ht="12.2" hidden="1" customHeight="1" outlineLevel="1" x14ac:dyDescent="0.2">
      <c r="A71" s="76" t="s">
        <v>571</v>
      </c>
      <c r="B71" s="76"/>
      <c r="C71" s="4" t="s">
        <v>17</v>
      </c>
      <c r="D71" s="5">
        <v>1</v>
      </c>
      <c r="E71" s="6">
        <v>0.52</v>
      </c>
      <c r="F71" s="9">
        <f>$D$70*E71</f>
        <v>0</v>
      </c>
      <c r="G71" s="9">
        <f t="shared" ref="G71:G85" si="13">$K$2*F71</f>
        <v>0</v>
      </c>
      <c r="H71" s="6">
        <v>338.04</v>
      </c>
      <c r="I71" s="9">
        <f>$D$70*H71</f>
        <v>0</v>
      </c>
      <c r="J71" s="9">
        <f t="shared" ref="J71:J84" si="14">SUM(G71,I71)</f>
        <v>0</v>
      </c>
    </row>
    <row r="72" spans="1:10" ht="12.2" hidden="1" customHeight="1" outlineLevel="1" x14ac:dyDescent="0.2">
      <c r="A72" s="76" t="s">
        <v>407</v>
      </c>
      <c r="B72" s="76"/>
      <c r="C72" s="4" t="s">
        <v>17</v>
      </c>
      <c r="D72" s="5">
        <v>1</v>
      </c>
      <c r="E72" s="6">
        <v>0.05</v>
      </c>
      <c r="F72" s="9">
        <f t="shared" ref="F72:F84" si="15">$D$70*E72</f>
        <v>0</v>
      </c>
      <c r="G72" s="9">
        <f t="shared" si="13"/>
        <v>0</v>
      </c>
      <c r="H72" s="6">
        <v>105.35</v>
      </c>
      <c r="I72" s="9">
        <f t="shared" ref="I72:I84" si="16">$D$70*H72</f>
        <v>0</v>
      </c>
      <c r="J72" s="9">
        <f t="shared" si="14"/>
        <v>0</v>
      </c>
    </row>
    <row r="73" spans="1:10" ht="21" hidden="1" customHeight="1" outlineLevel="1" x14ac:dyDescent="0.2">
      <c r="A73" s="76" t="s">
        <v>456</v>
      </c>
      <c r="B73" s="76"/>
      <c r="C73" s="4" t="s">
        <v>17</v>
      </c>
      <c r="D73" s="5">
        <v>1.25</v>
      </c>
      <c r="E73" s="6">
        <v>0.13</v>
      </c>
      <c r="F73" s="9">
        <f t="shared" si="15"/>
        <v>0</v>
      </c>
      <c r="G73" s="9">
        <f t="shared" si="13"/>
        <v>0</v>
      </c>
      <c r="H73" s="6">
        <v>75.25</v>
      </c>
      <c r="I73" s="9">
        <f t="shared" si="16"/>
        <v>0</v>
      </c>
      <c r="J73" s="9">
        <f t="shared" si="14"/>
        <v>0</v>
      </c>
    </row>
    <row r="74" spans="1:10" ht="12.2" hidden="1" customHeight="1" outlineLevel="1" x14ac:dyDescent="0.2">
      <c r="A74" s="76" t="s">
        <v>398</v>
      </c>
      <c r="B74" s="76"/>
      <c r="C74" s="4" t="s">
        <v>17</v>
      </c>
      <c r="D74" s="5">
        <v>1.25</v>
      </c>
      <c r="E74" s="6">
        <v>0.5</v>
      </c>
      <c r="F74" s="9">
        <f t="shared" si="15"/>
        <v>0</v>
      </c>
      <c r="G74" s="9">
        <f t="shared" si="13"/>
        <v>0</v>
      </c>
      <c r="H74" s="6">
        <v>238.25</v>
      </c>
      <c r="I74" s="9">
        <f t="shared" si="16"/>
        <v>0</v>
      </c>
      <c r="J74" s="9">
        <f t="shared" si="14"/>
        <v>0</v>
      </c>
    </row>
    <row r="75" spans="1:10" ht="21" hidden="1" customHeight="1" outlineLevel="1" x14ac:dyDescent="0.2">
      <c r="A75" s="76" t="s">
        <v>572</v>
      </c>
      <c r="B75" s="76"/>
      <c r="C75" s="4" t="s">
        <v>17</v>
      </c>
      <c r="D75" s="5">
        <v>1</v>
      </c>
      <c r="E75" s="6">
        <v>0.23</v>
      </c>
      <c r="F75" s="9">
        <f t="shared" si="15"/>
        <v>0</v>
      </c>
      <c r="G75" s="9">
        <f t="shared" si="13"/>
        <v>0</v>
      </c>
      <c r="H75" s="6">
        <v>367.1</v>
      </c>
      <c r="I75" s="9">
        <f t="shared" si="16"/>
        <v>0</v>
      </c>
      <c r="J75" s="9">
        <f t="shared" si="14"/>
        <v>0</v>
      </c>
    </row>
    <row r="76" spans="1:10" ht="12.2" hidden="1" customHeight="1" outlineLevel="1" x14ac:dyDescent="0.2">
      <c r="A76" s="76" t="s">
        <v>446</v>
      </c>
      <c r="B76" s="76"/>
      <c r="C76" s="4" t="s">
        <v>17</v>
      </c>
      <c r="D76" s="5">
        <v>2</v>
      </c>
      <c r="E76" s="6">
        <v>0.46</v>
      </c>
      <c r="F76" s="9">
        <f t="shared" si="15"/>
        <v>0</v>
      </c>
      <c r="G76" s="9">
        <f t="shared" si="13"/>
        <v>0</v>
      </c>
      <c r="H76" s="6">
        <v>766.4</v>
      </c>
      <c r="I76" s="9">
        <f t="shared" si="16"/>
        <v>0</v>
      </c>
      <c r="J76" s="9">
        <f t="shared" si="14"/>
        <v>0</v>
      </c>
    </row>
    <row r="77" spans="1:10" ht="12.2" hidden="1" customHeight="1" outlineLevel="1" x14ac:dyDescent="0.2">
      <c r="A77" s="76" t="s">
        <v>387</v>
      </c>
      <c r="B77" s="76"/>
      <c r="C77" s="4" t="s">
        <v>17</v>
      </c>
      <c r="D77" s="5">
        <v>1</v>
      </c>
      <c r="E77" s="6">
        <v>0.06</v>
      </c>
      <c r="F77" s="9">
        <f t="shared" si="15"/>
        <v>0</v>
      </c>
      <c r="G77" s="9">
        <f t="shared" si="13"/>
        <v>0</v>
      </c>
      <c r="H77" s="6">
        <v>11.04</v>
      </c>
      <c r="I77" s="9">
        <f t="shared" si="16"/>
        <v>0</v>
      </c>
      <c r="J77" s="9">
        <f t="shared" si="14"/>
        <v>0</v>
      </c>
    </row>
    <row r="78" spans="1:10" ht="12.2" hidden="1" customHeight="1" outlineLevel="1" x14ac:dyDescent="0.2">
      <c r="A78" s="76" t="s">
        <v>409</v>
      </c>
      <c r="B78" s="76"/>
      <c r="C78" s="4" t="s">
        <v>17</v>
      </c>
      <c r="D78" s="5">
        <v>1</v>
      </c>
      <c r="E78" s="6">
        <v>0.17</v>
      </c>
      <c r="F78" s="9">
        <f t="shared" si="15"/>
        <v>0</v>
      </c>
      <c r="G78" s="9">
        <f t="shared" si="13"/>
        <v>0</v>
      </c>
      <c r="H78" s="6">
        <v>325.39</v>
      </c>
      <c r="I78" s="9">
        <f t="shared" si="16"/>
        <v>0</v>
      </c>
      <c r="J78" s="9">
        <f t="shared" si="14"/>
        <v>0</v>
      </c>
    </row>
    <row r="79" spans="1:10" ht="12.2" hidden="1" customHeight="1" outlineLevel="1" x14ac:dyDescent="0.2">
      <c r="A79" s="76" t="s">
        <v>344</v>
      </c>
      <c r="B79" s="76"/>
      <c r="C79" s="4" t="s">
        <v>17</v>
      </c>
      <c r="D79" s="5">
        <v>1</v>
      </c>
      <c r="E79" s="6">
        <v>0.23</v>
      </c>
      <c r="F79" s="9">
        <f t="shared" si="15"/>
        <v>0</v>
      </c>
      <c r="G79" s="9">
        <f t="shared" si="13"/>
        <v>0</v>
      </c>
      <c r="H79" s="6">
        <v>143.22</v>
      </c>
      <c r="I79" s="9">
        <f t="shared" si="16"/>
        <v>0</v>
      </c>
      <c r="J79" s="9">
        <f t="shared" si="14"/>
        <v>0</v>
      </c>
    </row>
    <row r="80" spans="1:10" ht="12.2" hidden="1" customHeight="1" outlineLevel="1" x14ac:dyDescent="0.2">
      <c r="A80" s="76" t="s">
        <v>449</v>
      </c>
      <c r="B80" s="76"/>
      <c r="C80" s="4" t="s">
        <v>17</v>
      </c>
      <c r="D80" s="5">
        <v>1</v>
      </c>
      <c r="E80" s="6">
        <v>0.13</v>
      </c>
      <c r="F80" s="9">
        <f t="shared" si="15"/>
        <v>0</v>
      </c>
      <c r="G80" s="9">
        <f t="shared" si="13"/>
        <v>0</v>
      </c>
      <c r="H80" s="6">
        <v>61.39</v>
      </c>
      <c r="I80" s="9">
        <f t="shared" si="16"/>
        <v>0</v>
      </c>
      <c r="J80" s="9">
        <f t="shared" si="14"/>
        <v>0</v>
      </c>
    </row>
    <row r="81" spans="1:10" ht="12.2" hidden="1" customHeight="1" outlineLevel="1" x14ac:dyDescent="0.2">
      <c r="A81" s="76" t="s">
        <v>267</v>
      </c>
      <c r="B81" s="76"/>
      <c r="C81" s="4" t="s">
        <v>17</v>
      </c>
      <c r="D81" s="5">
        <v>1</v>
      </c>
      <c r="E81" s="6">
        <v>0.09</v>
      </c>
      <c r="F81" s="9">
        <f t="shared" si="15"/>
        <v>0</v>
      </c>
      <c r="G81" s="9">
        <f t="shared" si="13"/>
        <v>0</v>
      </c>
      <c r="H81" s="6">
        <v>76.400000000000006</v>
      </c>
      <c r="I81" s="9">
        <f t="shared" si="16"/>
        <v>0</v>
      </c>
      <c r="J81" s="9">
        <f t="shared" si="14"/>
        <v>0</v>
      </c>
    </row>
    <row r="82" spans="1:10" ht="12.2" hidden="1" customHeight="1" outlineLevel="1" x14ac:dyDescent="0.2">
      <c r="A82" s="76" t="s">
        <v>431</v>
      </c>
      <c r="B82" s="76"/>
      <c r="C82" s="4" t="s">
        <v>17</v>
      </c>
      <c r="D82" s="5">
        <v>1</v>
      </c>
      <c r="E82" s="6">
        <v>0.05</v>
      </c>
      <c r="F82" s="9">
        <f t="shared" si="15"/>
        <v>0</v>
      </c>
      <c r="G82" s="9">
        <f t="shared" si="13"/>
        <v>0</v>
      </c>
      <c r="H82" s="6">
        <v>20.79</v>
      </c>
      <c r="I82" s="9">
        <f t="shared" si="16"/>
        <v>0</v>
      </c>
      <c r="J82" s="9">
        <f t="shared" si="14"/>
        <v>0</v>
      </c>
    </row>
    <row r="83" spans="1:10" ht="12.2" hidden="1" customHeight="1" outlineLevel="1" x14ac:dyDescent="0.2">
      <c r="A83" s="76" t="s">
        <v>346</v>
      </c>
      <c r="B83" s="76"/>
      <c r="C83" s="4" t="s">
        <v>17</v>
      </c>
      <c r="D83" s="5">
        <v>1</v>
      </c>
      <c r="E83" s="6">
        <v>0.31</v>
      </c>
      <c r="F83" s="9">
        <f t="shared" si="15"/>
        <v>0</v>
      </c>
      <c r="G83" s="9">
        <f t="shared" si="13"/>
        <v>0</v>
      </c>
      <c r="H83" s="6">
        <v>117.29</v>
      </c>
      <c r="I83" s="9">
        <f t="shared" si="16"/>
        <v>0</v>
      </c>
      <c r="J83" s="9">
        <f t="shared" si="14"/>
        <v>0</v>
      </c>
    </row>
    <row r="84" spans="1:10" ht="21" hidden="1" customHeight="1" outlineLevel="1" x14ac:dyDescent="0.2">
      <c r="A84" s="76" t="s">
        <v>286</v>
      </c>
      <c r="B84" s="76"/>
      <c r="C84" s="4" t="s">
        <v>17</v>
      </c>
      <c r="D84" s="5">
        <v>1</v>
      </c>
      <c r="E84" s="6">
        <v>0.44</v>
      </c>
      <c r="F84" s="9">
        <f t="shared" si="15"/>
        <v>0</v>
      </c>
      <c r="G84" s="9">
        <f t="shared" si="13"/>
        <v>0</v>
      </c>
      <c r="H84" s="6">
        <v>114.05</v>
      </c>
      <c r="I84" s="9">
        <f t="shared" si="16"/>
        <v>0</v>
      </c>
      <c r="J84" s="9">
        <f t="shared" si="14"/>
        <v>0</v>
      </c>
    </row>
    <row r="85" spans="1:10" ht="12.2" customHeight="1" collapsed="1" x14ac:dyDescent="0.2">
      <c r="A85" s="75" t="s">
        <v>19</v>
      </c>
      <c r="B85" s="75"/>
      <c r="C85" s="1"/>
      <c r="D85" s="7"/>
      <c r="E85" s="13">
        <f>SUM(E71:E84)</f>
        <v>3.3699999999999997</v>
      </c>
      <c r="F85" s="12">
        <f>SUM(F71:F84)</f>
        <v>0</v>
      </c>
      <c r="G85" s="12">
        <f t="shared" si="13"/>
        <v>0</v>
      </c>
      <c r="H85" s="13">
        <v>2759.96</v>
      </c>
      <c r="I85" s="12">
        <f>SUM(I71:I84)</f>
        <v>0</v>
      </c>
      <c r="J85" s="14">
        <f>SUM(G85,I85)</f>
        <v>0</v>
      </c>
    </row>
    <row r="86" spans="1:10" ht="12.2" customHeight="1" x14ac:dyDescent="0.2">
      <c r="A86" s="75" t="s">
        <v>574</v>
      </c>
      <c r="B86" s="75"/>
      <c r="C86" s="2" t="s">
        <v>42</v>
      </c>
      <c r="D86" s="3">
        <v>0</v>
      </c>
      <c r="E86" s="1"/>
      <c r="F86" s="1"/>
      <c r="G86" s="1"/>
      <c r="H86" s="1"/>
      <c r="I86" s="1"/>
      <c r="J86" s="1"/>
    </row>
    <row r="87" spans="1:10" ht="12.2" hidden="1" customHeight="1" outlineLevel="1" x14ac:dyDescent="0.2">
      <c r="A87" s="77" t="s">
        <v>1205</v>
      </c>
      <c r="B87" s="76"/>
      <c r="C87" s="4" t="s">
        <v>15</v>
      </c>
      <c r="D87" s="5">
        <v>15</v>
      </c>
      <c r="E87" s="6">
        <v>3.45</v>
      </c>
      <c r="F87" s="9">
        <f>$D$86*E87</f>
        <v>0</v>
      </c>
      <c r="G87" s="9">
        <f>$K$2*F87</f>
        <v>0</v>
      </c>
      <c r="H87" s="6">
        <v>1054.6500000000001</v>
      </c>
      <c r="I87" s="9">
        <f>$D$86*H87</f>
        <v>0</v>
      </c>
      <c r="J87" s="9">
        <f t="shared" ref="J87:J90" si="17">SUM(G87,I87)</f>
        <v>0</v>
      </c>
    </row>
    <row r="88" spans="1:10" ht="12.2" hidden="1" customHeight="1" outlineLevel="1" x14ac:dyDescent="0.2">
      <c r="A88" s="77" t="s">
        <v>1206</v>
      </c>
      <c r="B88" s="76"/>
      <c r="C88" s="4" t="s">
        <v>17</v>
      </c>
      <c r="D88" s="5">
        <v>20</v>
      </c>
      <c r="E88" s="6">
        <v>6.21</v>
      </c>
      <c r="F88" s="9">
        <f>$D$86*E88</f>
        <v>0</v>
      </c>
      <c r="G88" s="9">
        <f>$K$2*F88</f>
        <v>0</v>
      </c>
      <c r="H88" s="6">
        <v>2851.6</v>
      </c>
      <c r="I88" s="9">
        <f>$D$86*H88</f>
        <v>0</v>
      </c>
      <c r="J88" s="9">
        <f t="shared" si="17"/>
        <v>0</v>
      </c>
    </row>
    <row r="89" spans="1:10" ht="12.2" hidden="1" customHeight="1" outlineLevel="1" x14ac:dyDescent="0.2">
      <c r="A89" s="77" t="s">
        <v>1207</v>
      </c>
      <c r="B89" s="76"/>
      <c r="C89" s="4" t="s">
        <v>17</v>
      </c>
      <c r="D89" s="5">
        <v>20</v>
      </c>
      <c r="E89" s="6">
        <v>11.27</v>
      </c>
      <c r="F89" s="9">
        <f>$D$86*E89</f>
        <v>0</v>
      </c>
      <c r="G89" s="9">
        <f>$K$2*F89</f>
        <v>0</v>
      </c>
      <c r="H89" s="6">
        <v>4556.8</v>
      </c>
      <c r="I89" s="9">
        <f>$D$86*H89</f>
        <v>0</v>
      </c>
      <c r="J89" s="9">
        <f t="shared" si="17"/>
        <v>0</v>
      </c>
    </row>
    <row r="90" spans="1:10" ht="12.2" hidden="1" customHeight="1" outlineLevel="1" x14ac:dyDescent="0.2">
      <c r="A90" s="77" t="s">
        <v>1208</v>
      </c>
      <c r="B90" s="76"/>
      <c r="C90" s="4" t="s">
        <v>60</v>
      </c>
      <c r="D90" s="5">
        <v>15</v>
      </c>
      <c r="E90" s="6">
        <v>25.88</v>
      </c>
      <c r="F90" s="9">
        <f>$D$86*E90</f>
        <v>0</v>
      </c>
      <c r="G90" s="9">
        <f>$K$2*F90</f>
        <v>0</v>
      </c>
      <c r="H90" s="6">
        <v>12829.8</v>
      </c>
      <c r="I90" s="9">
        <f>$D$86*H90</f>
        <v>0</v>
      </c>
      <c r="J90" s="9">
        <f t="shared" si="17"/>
        <v>0</v>
      </c>
    </row>
    <row r="91" spans="1:10" ht="12.2" customHeight="1" collapsed="1" x14ac:dyDescent="0.2">
      <c r="A91" s="75" t="s">
        <v>19</v>
      </c>
      <c r="B91" s="75"/>
      <c r="C91" s="1"/>
      <c r="D91" s="7"/>
      <c r="E91" s="13">
        <f>SUM(E87:E90)</f>
        <v>46.81</v>
      </c>
      <c r="F91" s="12">
        <f>SUM(F87:F90)</f>
        <v>0</v>
      </c>
      <c r="G91" s="12">
        <f>$K$2*F91</f>
        <v>0</v>
      </c>
      <c r="H91" s="13">
        <v>21292.85</v>
      </c>
      <c r="I91" s="12">
        <f>SUM(I87:I90)</f>
        <v>0</v>
      </c>
      <c r="J91" s="14">
        <f>SUM(G91,I91)</f>
        <v>0</v>
      </c>
    </row>
    <row r="92" spans="1:10" ht="12.2" customHeight="1" x14ac:dyDescent="0.2">
      <c r="A92" s="75" t="s">
        <v>574</v>
      </c>
      <c r="B92" s="75"/>
      <c r="C92" s="2" t="s">
        <v>42</v>
      </c>
      <c r="D92" s="3">
        <v>0</v>
      </c>
      <c r="E92" s="1"/>
      <c r="F92" s="1"/>
      <c r="G92" s="1"/>
      <c r="H92" s="1"/>
      <c r="I92" s="1"/>
      <c r="J92" s="1"/>
    </row>
    <row r="93" spans="1:10" ht="12.2" hidden="1" customHeight="1" outlineLevel="1" x14ac:dyDescent="0.2">
      <c r="A93" s="77" t="s">
        <v>1205</v>
      </c>
      <c r="B93" s="76"/>
      <c r="C93" s="4" t="s">
        <v>15</v>
      </c>
      <c r="D93" s="5">
        <v>15</v>
      </c>
      <c r="E93" s="6">
        <v>3.45</v>
      </c>
      <c r="F93" s="9">
        <f>$D$92*E93</f>
        <v>0</v>
      </c>
      <c r="G93" s="9">
        <f>$K$2*F93</f>
        <v>0</v>
      </c>
      <c r="H93" s="6">
        <v>1054.6500000000001</v>
      </c>
      <c r="I93" s="9">
        <f>$D$92*H93</f>
        <v>0</v>
      </c>
      <c r="J93" s="9">
        <f t="shared" ref="J93:J96" si="18">SUM(G93,I93)</f>
        <v>0</v>
      </c>
    </row>
    <row r="94" spans="1:10" ht="12.2" hidden="1" customHeight="1" outlineLevel="1" x14ac:dyDescent="0.2">
      <c r="A94" s="77" t="s">
        <v>1206</v>
      </c>
      <c r="B94" s="76"/>
      <c r="C94" s="4" t="s">
        <v>17</v>
      </c>
      <c r="D94" s="5">
        <v>20</v>
      </c>
      <c r="E94" s="6">
        <v>6.21</v>
      </c>
      <c r="F94" s="9">
        <f>$D$92*E94</f>
        <v>0</v>
      </c>
      <c r="G94" s="9">
        <f>$K$2*F94</f>
        <v>0</v>
      </c>
      <c r="H94" s="6">
        <v>2851.6</v>
      </c>
      <c r="I94" s="9">
        <f>$D$92*H94</f>
        <v>0</v>
      </c>
      <c r="J94" s="9">
        <f t="shared" si="18"/>
        <v>0</v>
      </c>
    </row>
    <row r="95" spans="1:10" ht="12.2" hidden="1" customHeight="1" outlineLevel="1" x14ac:dyDescent="0.2">
      <c r="A95" s="77" t="s">
        <v>1209</v>
      </c>
      <c r="B95" s="76"/>
      <c r="C95" s="4" t="s">
        <v>17</v>
      </c>
      <c r="D95" s="5">
        <v>20</v>
      </c>
      <c r="E95" s="6">
        <v>11.5</v>
      </c>
      <c r="F95" s="9">
        <f>$D$92*E95</f>
        <v>0</v>
      </c>
      <c r="G95" s="9">
        <f>$K$2*F95</f>
        <v>0</v>
      </c>
      <c r="H95" s="6">
        <v>5100.8</v>
      </c>
      <c r="I95" s="9">
        <f>$D$92*H95</f>
        <v>0</v>
      </c>
      <c r="J95" s="9">
        <f t="shared" si="18"/>
        <v>0</v>
      </c>
    </row>
    <row r="96" spans="1:10" ht="12.2" hidden="1" customHeight="1" outlineLevel="1" x14ac:dyDescent="0.2">
      <c r="A96" s="77" t="s">
        <v>1208</v>
      </c>
      <c r="B96" s="76"/>
      <c r="C96" s="4" t="s">
        <v>60</v>
      </c>
      <c r="D96" s="5">
        <v>15</v>
      </c>
      <c r="E96" s="6">
        <v>25.88</v>
      </c>
      <c r="F96" s="9">
        <f>$D$92*E96</f>
        <v>0</v>
      </c>
      <c r="G96" s="9">
        <f>$K$2*F96</f>
        <v>0</v>
      </c>
      <c r="H96" s="6">
        <v>12829.8</v>
      </c>
      <c r="I96" s="9">
        <f>$D$92*H96</f>
        <v>0</v>
      </c>
      <c r="J96" s="9">
        <f t="shared" si="18"/>
        <v>0</v>
      </c>
    </row>
    <row r="97" spans="1:10" ht="12.2" customHeight="1" collapsed="1" x14ac:dyDescent="0.2">
      <c r="A97" s="75" t="s">
        <v>19</v>
      </c>
      <c r="B97" s="75"/>
      <c r="C97" s="1"/>
      <c r="D97" s="7"/>
      <c r="E97" s="13">
        <f>SUM(E93:E96)</f>
        <v>47.04</v>
      </c>
      <c r="F97" s="12">
        <f>SUM(F93:F96)</f>
        <v>0</v>
      </c>
      <c r="G97" s="12">
        <f>$K$2*F97</f>
        <v>0</v>
      </c>
      <c r="H97" s="13">
        <v>21836.85</v>
      </c>
      <c r="I97" s="12">
        <f>SUM(I93:I96)</f>
        <v>0</v>
      </c>
      <c r="J97" s="14">
        <f>SUM(G97,I97)</f>
        <v>0</v>
      </c>
    </row>
    <row r="98" spans="1:10" ht="12.2" customHeight="1" x14ac:dyDescent="0.2">
      <c r="A98" s="75" t="s">
        <v>574</v>
      </c>
      <c r="B98" s="75"/>
      <c r="C98" s="2" t="s">
        <v>42</v>
      </c>
      <c r="D98" s="3">
        <v>0</v>
      </c>
      <c r="E98" s="1"/>
      <c r="F98" s="1"/>
      <c r="G98" s="1"/>
      <c r="H98" s="1"/>
      <c r="I98" s="1"/>
      <c r="J98" s="1"/>
    </row>
    <row r="99" spans="1:10" ht="12.2" hidden="1" customHeight="1" outlineLevel="1" x14ac:dyDescent="0.2">
      <c r="A99" s="77" t="s">
        <v>1205</v>
      </c>
      <c r="B99" s="76"/>
      <c r="C99" s="4" t="s">
        <v>15</v>
      </c>
      <c r="D99" s="5">
        <v>15</v>
      </c>
      <c r="E99" s="6">
        <v>3.45</v>
      </c>
      <c r="F99" s="9">
        <f>$D$98*E99</f>
        <v>0</v>
      </c>
      <c r="G99" s="9">
        <f>$K$2*F99</f>
        <v>0</v>
      </c>
      <c r="H99" s="6">
        <v>1054.6500000000001</v>
      </c>
      <c r="I99" s="9">
        <f>$D$98*H99</f>
        <v>0</v>
      </c>
      <c r="J99" s="9">
        <f t="shared" ref="J99:J102" si="19">SUM(G99,I99)</f>
        <v>0</v>
      </c>
    </row>
    <row r="100" spans="1:10" ht="12.2" hidden="1" customHeight="1" outlineLevel="1" x14ac:dyDescent="0.2">
      <c r="A100" s="77" t="s">
        <v>1210</v>
      </c>
      <c r="B100" s="76"/>
      <c r="C100" s="4" t="s">
        <v>17</v>
      </c>
      <c r="D100" s="5">
        <v>20</v>
      </c>
      <c r="E100" s="6">
        <v>5.75</v>
      </c>
      <c r="F100" s="9">
        <f>$D$98*E100</f>
        <v>0</v>
      </c>
      <c r="G100" s="9">
        <f>$K$2*F100</f>
        <v>0</v>
      </c>
      <c r="H100" s="6">
        <v>2128.4</v>
      </c>
      <c r="I100" s="9">
        <f>$D$98*H100</f>
        <v>0</v>
      </c>
      <c r="J100" s="9">
        <f t="shared" si="19"/>
        <v>0</v>
      </c>
    </row>
    <row r="101" spans="1:10" ht="12.2" hidden="1" customHeight="1" outlineLevel="1" x14ac:dyDescent="0.2">
      <c r="A101" s="77" t="s">
        <v>1208</v>
      </c>
      <c r="B101" s="76"/>
      <c r="C101" s="4" t="s">
        <v>60</v>
      </c>
      <c r="D101" s="5">
        <v>15</v>
      </c>
      <c r="E101" s="6">
        <v>25.88</v>
      </c>
      <c r="F101" s="9">
        <f>$D$98*E101</f>
        <v>0</v>
      </c>
      <c r="G101" s="9">
        <f>$K$2*F101</f>
        <v>0</v>
      </c>
      <c r="H101" s="6">
        <v>12829.8</v>
      </c>
      <c r="I101" s="9">
        <f>$D$98*H101</f>
        <v>0</v>
      </c>
      <c r="J101" s="9">
        <f t="shared" si="19"/>
        <v>0</v>
      </c>
    </row>
    <row r="102" spans="1:10" ht="12.2" hidden="1" customHeight="1" outlineLevel="1" x14ac:dyDescent="0.2">
      <c r="A102" s="77" t="s">
        <v>1211</v>
      </c>
      <c r="B102" s="76"/>
      <c r="C102" s="4" t="s">
        <v>17</v>
      </c>
      <c r="D102" s="5">
        <v>20</v>
      </c>
      <c r="E102" s="6">
        <v>10.35</v>
      </c>
      <c r="F102" s="9">
        <f>$D$98*E102</f>
        <v>0</v>
      </c>
      <c r="G102" s="9">
        <f>$K$2*F102</f>
        <v>0</v>
      </c>
      <c r="H102" s="6">
        <v>6760.8</v>
      </c>
      <c r="I102" s="9">
        <f>$D$98*H102</f>
        <v>0</v>
      </c>
      <c r="J102" s="9">
        <f t="shared" si="19"/>
        <v>0</v>
      </c>
    </row>
    <row r="103" spans="1:10" ht="12.2" customHeight="1" collapsed="1" x14ac:dyDescent="0.2">
      <c r="A103" s="75" t="s">
        <v>19</v>
      </c>
      <c r="B103" s="75"/>
      <c r="C103" s="1"/>
      <c r="D103" s="7"/>
      <c r="E103" s="13">
        <f>SUM(E99:E102)</f>
        <v>45.43</v>
      </c>
      <c r="F103" s="12">
        <f>SUM(F99:F102)</f>
        <v>0</v>
      </c>
      <c r="G103" s="12">
        <f>$K$2*F103</f>
        <v>0</v>
      </c>
      <c r="H103" s="13">
        <v>22773.65</v>
      </c>
      <c r="I103" s="12">
        <f>SUM(I99:I102)</f>
        <v>0</v>
      </c>
      <c r="J103" s="14">
        <f>SUM(G103,I103)</f>
        <v>0</v>
      </c>
    </row>
    <row r="104" spans="1:10" ht="21" customHeight="1" x14ac:dyDescent="0.2">
      <c r="A104" s="75" t="s">
        <v>578</v>
      </c>
      <c r="B104" s="75"/>
      <c r="C104" s="2" t="s">
        <v>17</v>
      </c>
      <c r="D104" s="3">
        <v>0</v>
      </c>
      <c r="E104" s="1"/>
      <c r="F104" s="1"/>
      <c r="G104" s="1"/>
      <c r="H104" s="1"/>
      <c r="I104" s="1"/>
      <c r="J104" s="1"/>
    </row>
    <row r="105" spans="1:10" ht="12" hidden="1" customHeight="1" outlineLevel="1" x14ac:dyDescent="0.2">
      <c r="A105" s="76" t="s">
        <v>575</v>
      </c>
      <c r="B105" s="76"/>
      <c r="C105" s="4" t="s">
        <v>15</v>
      </c>
      <c r="D105" s="5">
        <v>0.75</v>
      </c>
      <c r="E105" s="6">
        <v>0.17</v>
      </c>
      <c r="F105" s="9">
        <f>$D$104*E105</f>
        <v>0</v>
      </c>
      <c r="G105" s="9">
        <f>$K$2*F105</f>
        <v>0</v>
      </c>
      <c r="H105" s="6">
        <v>52.73</v>
      </c>
      <c r="I105" s="9">
        <f>$D$104*H105</f>
        <v>0</v>
      </c>
      <c r="J105" s="9">
        <f t="shared" ref="J105:J108" si="20">SUM(G105,I105)</f>
        <v>0</v>
      </c>
    </row>
    <row r="106" spans="1:10" ht="12.2" hidden="1" customHeight="1" outlineLevel="1" x14ac:dyDescent="0.2">
      <c r="A106" s="76" t="s">
        <v>577</v>
      </c>
      <c r="B106" s="76"/>
      <c r="C106" s="4" t="s">
        <v>17</v>
      </c>
      <c r="D106" s="5">
        <v>1</v>
      </c>
      <c r="E106" s="6">
        <v>0.28999999999999998</v>
      </c>
      <c r="F106" s="9">
        <f>$D$104*E106</f>
        <v>0</v>
      </c>
      <c r="G106" s="9">
        <f>$K$2*F106</f>
        <v>0</v>
      </c>
      <c r="H106" s="6">
        <v>106.42</v>
      </c>
      <c r="I106" s="9">
        <f>$D$104*H106</f>
        <v>0</v>
      </c>
      <c r="J106" s="9">
        <f t="shared" si="20"/>
        <v>0</v>
      </c>
    </row>
    <row r="107" spans="1:10" ht="12.2" hidden="1" customHeight="1" outlineLevel="1" x14ac:dyDescent="0.2">
      <c r="A107" s="76" t="s">
        <v>571</v>
      </c>
      <c r="B107" s="76"/>
      <c r="C107" s="4" t="s">
        <v>17</v>
      </c>
      <c r="D107" s="5">
        <v>1</v>
      </c>
      <c r="E107" s="6">
        <v>0.52</v>
      </c>
      <c r="F107" s="9">
        <f>$D$104*E107</f>
        <v>0</v>
      </c>
      <c r="G107" s="9">
        <f>$K$2*F107</f>
        <v>0</v>
      </c>
      <c r="H107" s="6">
        <v>338.04</v>
      </c>
      <c r="I107" s="9">
        <f>$D$104*H107</f>
        <v>0</v>
      </c>
      <c r="J107" s="9">
        <f t="shared" si="20"/>
        <v>0</v>
      </c>
    </row>
    <row r="108" spans="1:10" ht="12.2" hidden="1" customHeight="1" outlineLevel="1" x14ac:dyDescent="0.2">
      <c r="A108" s="76" t="s">
        <v>576</v>
      </c>
      <c r="B108" s="76"/>
      <c r="C108" s="4" t="s">
        <v>60</v>
      </c>
      <c r="D108" s="5">
        <v>0.75</v>
      </c>
      <c r="E108" s="6">
        <v>1.29</v>
      </c>
      <c r="F108" s="9">
        <f>$D$104*E108</f>
        <v>0</v>
      </c>
      <c r="G108" s="9">
        <f>$K$2*F108</f>
        <v>0</v>
      </c>
      <c r="H108" s="6">
        <v>641.5</v>
      </c>
      <c r="I108" s="9">
        <f>$D$104*H108</f>
        <v>0</v>
      </c>
      <c r="J108" s="9">
        <f t="shared" si="20"/>
        <v>0</v>
      </c>
    </row>
    <row r="109" spans="1:10" ht="12.2" customHeight="1" collapsed="1" x14ac:dyDescent="0.2">
      <c r="A109" s="75" t="s">
        <v>19</v>
      </c>
      <c r="B109" s="75"/>
      <c r="C109" s="1"/>
      <c r="D109" s="7"/>
      <c r="E109" s="13">
        <f>SUM(E105:E108)</f>
        <v>2.27</v>
      </c>
      <c r="F109" s="12">
        <f>SUM(F105:F108)</f>
        <v>0</v>
      </c>
      <c r="G109" s="12">
        <f>$K$2*F109</f>
        <v>0</v>
      </c>
      <c r="H109" s="13">
        <v>1138.69</v>
      </c>
      <c r="I109" s="12">
        <f>SUM(I105:I108)</f>
        <v>0</v>
      </c>
      <c r="J109" s="14">
        <f>SUM(G109,I109)</f>
        <v>0</v>
      </c>
    </row>
    <row r="110" spans="1:10" ht="12.2" customHeight="1" x14ac:dyDescent="0.2">
      <c r="A110" s="75" t="s">
        <v>588</v>
      </c>
      <c r="B110" s="75"/>
      <c r="C110" s="2" t="s">
        <v>17</v>
      </c>
      <c r="D110" s="3">
        <v>0</v>
      </c>
      <c r="E110" s="1"/>
      <c r="F110" s="1"/>
      <c r="G110" s="1"/>
      <c r="H110" s="1"/>
      <c r="I110" s="1"/>
      <c r="J110" s="1"/>
    </row>
    <row r="111" spans="1:10" ht="12.2" hidden="1" customHeight="1" outlineLevel="1" x14ac:dyDescent="0.2">
      <c r="A111" s="76" t="s">
        <v>571</v>
      </c>
      <c r="B111" s="76"/>
      <c r="C111" s="4" t="s">
        <v>17</v>
      </c>
      <c r="D111" s="5">
        <v>1</v>
      </c>
      <c r="E111" s="6">
        <v>0.57999999999999996</v>
      </c>
      <c r="F111" s="9">
        <f>$D$110*E111</f>
        <v>0</v>
      </c>
      <c r="G111" s="9">
        <f>$K$2*F111</f>
        <v>0</v>
      </c>
      <c r="H111" s="6">
        <v>255.04</v>
      </c>
      <c r="I111" s="9">
        <f>$D$110*H111</f>
        <v>0</v>
      </c>
      <c r="J111" s="9">
        <f t="shared" ref="J111:J113" si="21">SUM(G111,I111)</f>
        <v>0</v>
      </c>
    </row>
    <row r="112" spans="1:10" ht="12.2" hidden="1" customHeight="1" outlineLevel="1" x14ac:dyDescent="0.2">
      <c r="A112" s="76" t="s">
        <v>589</v>
      </c>
      <c r="B112" s="76"/>
      <c r="C112" s="4" t="s">
        <v>17</v>
      </c>
      <c r="D112" s="5">
        <v>1</v>
      </c>
      <c r="E112" s="6">
        <v>0.25</v>
      </c>
      <c r="F112" s="9">
        <f>$D$110*E112</f>
        <v>0</v>
      </c>
      <c r="G112" s="9">
        <f>$K$2*F112</f>
        <v>0</v>
      </c>
      <c r="H112" s="6">
        <v>156.46</v>
      </c>
      <c r="I112" s="9">
        <f>$D$110*H112</f>
        <v>0</v>
      </c>
      <c r="J112" s="9">
        <f t="shared" si="21"/>
        <v>0</v>
      </c>
    </row>
    <row r="113" spans="1:10" ht="12.2" hidden="1" customHeight="1" outlineLevel="1" x14ac:dyDescent="0.2">
      <c r="A113" s="76" t="s">
        <v>590</v>
      </c>
      <c r="B113" s="76"/>
      <c r="C113" s="4" t="s">
        <v>17</v>
      </c>
      <c r="D113" s="5">
        <v>1</v>
      </c>
      <c r="E113" s="6">
        <v>0.04</v>
      </c>
      <c r="F113" s="9">
        <f>$D$110*E113</f>
        <v>0</v>
      </c>
      <c r="G113" s="9">
        <f>$K$2*F113</f>
        <v>0</v>
      </c>
      <c r="H113" s="6">
        <v>31.35</v>
      </c>
      <c r="I113" s="9">
        <f>$D$110*H113</f>
        <v>0</v>
      </c>
      <c r="J113" s="9">
        <f t="shared" si="21"/>
        <v>0</v>
      </c>
    </row>
    <row r="114" spans="1:10" ht="12.2" customHeight="1" collapsed="1" x14ac:dyDescent="0.2">
      <c r="A114" s="75" t="s">
        <v>19</v>
      </c>
      <c r="B114" s="75"/>
      <c r="C114" s="1"/>
      <c r="D114" s="7"/>
      <c r="E114" s="13">
        <f>SUM(E111:E113)</f>
        <v>0.87</v>
      </c>
      <c r="F114" s="12">
        <f>SUM(F111:F113)</f>
        <v>0</v>
      </c>
      <c r="G114" s="12">
        <f>SUM(G111:G113)</f>
        <v>0</v>
      </c>
      <c r="H114" s="13">
        <v>442.85</v>
      </c>
      <c r="I114" s="12">
        <f>SUM(I111:I113)</f>
        <v>0</v>
      </c>
      <c r="J114" s="14">
        <f>SUM(G114,I114)</f>
        <v>0</v>
      </c>
    </row>
    <row r="115" spans="1:10" s="17" customFormat="1" ht="12.4" customHeight="1" x14ac:dyDescent="0.2">
      <c r="A115" s="74" t="s">
        <v>591</v>
      </c>
      <c r="B115" s="74"/>
      <c r="C115" s="15"/>
      <c r="D115" s="15"/>
      <c r="E115" s="19">
        <f>SUM(E14,E17,E20,E23,E27,E30,E53,E69,E85,E91,E97,E103,E109,E114)</f>
        <v>162.55000000000001</v>
      </c>
      <c r="F115" s="22">
        <f>SUM(F14,F17,F20,F23,F27,F31,F53,F69,F85,F91,F97,F103,F109,F114)</f>
        <v>0</v>
      </c>
      <c r="G115" s="22">
        <f>SUM(G14,G17,G20,G23,G27,G31,G53,G69,G85,G91,G97,G103,G109,G114)</f>
        <v>0</v>
      </c>
      <c r="H115" s="19">
        <f>SUM(H14,H17,H20,H23,H27,H30,H53,H69,H85,H91,H97,H103,H109,H114)</f>
        <v>83617.950000000012</v>
      </c>
      <c r="I115" s="22">
        <f>SUM(I14,I17,I20,I23,I27,I30,I53,I69,I85,I91,I97,I103,I109,I114)</f>
        <v>0</v>
      </c>
      <c r="J115" s="23">
        <f>SUM(J14,J17,J20,J23,J27,J30,J53,J69,J85,J91,J97,J103,J109,J114)</f>
        <v>0</v>
      </c>
    </row>
  </sheetData>
  <mergeCells count="115">
    <mergeCell ref="A7:J7"/>
    <mergeCell ref="B8:J8"/>
    <mergeCell ref="B9:J9"/>
    <mergeCell ref="A1:I1"/>
    <mergeCell ref="B2:J2"/>
    <mergeCell ref="B3:J3"/>
    <mergeCell ref="B4:J4"/>
    <mergeCell ref="A5:J5"/>
    <mergeCell ref="A6:J6"/>
    <mergeCell ref="A35:B35"/>
    <mergeCell ref="A10:J10"/>
    <mergeCell ref="A11:B11"/>
    <mergeCell ref="A12:B12"/>
    <mergeCell ref="A13:B13"/>
    <mergeCell ref="A14:B14"/>
    <mergeCell ref="A31:B31"/>
    <mergeCell ref="A32:B32"/>
    <mergeCell ref="A33:B33"/>
    <mergeCell ref="A34:B34"/>
    <mergeCell ref="A15:B15"/>
    <mergeCell ref="A16:B16"/>
    <mergeCell ref="A17:B17"/>
    <mergeCell ref="A18:B18"/>
    <mergeCell ref="A19:B19"/>
    <mergeCell ref="A20:B20"/>
    <mergeCell ref="A27:B27"/>
    <mergeCell ref="A28:B28"/>
    <mergeCell ref="A29:B29"/>
    <mergeCell ref="A30:B30"/>
    <mergeCell ref="A26:B26"/>
    <mergeCell ref="A21:B21"/>
    <mergeCell ref="A22:B22"/>
    <mergeCell ref="A23:B23"/>
    <mergeCell ref="A47:B47"/>
    <mergeCell ref="A36:B36"/>
    <mergeCell ref="A37:B37"/>
    <mergeCell ref="A38:B38"/>
    <mergeCell ref="A39:B39"/>
    <mergeCell ref="A40:B40"/>
    <mergeCell ref="A41:B41"/>
    <mergeCell ref="A42:B42"/>
    <mergeCell ref="A43:B43"/>
    <mergeCell ref="A44:B44"/>
    <mergeCell ref="A45:B45"/>
    <mergeCell ref="A46:B46"/>
    <mergeCell ref="A59:B59"/>
    <mergeCell ref="A48:B48"/>
    <mergeCell ref="A49:B49"/>
    <mergeCell ref="A50:B50"/>
    <mergeCell ref="A51:B51"/>
    <mergeCell ref="A52:B52"/>
    <mergeCell ref="A53:B53"/>
    <mergeCell ref="A54:B54"/>
    <mergeCell ref="A55:B55"/>
    <mergeCell ref="A56:B56"/>
    <mergeCell ref="A57:B57"/>
    <mergeCell ref="A58:B58"/>
    <mergeCell ref="A71:B71"/>
    <mergeCell ref="A60:B60"/>
    <mergeCell ref="A61:B61"/>
    <mergeCell ref="A62:B62"/>
    <mergeCell ref="A63:B63"/>
    <mergeCell ref="A64:B64"/>
    <mergeCell ref="A65:B65"/>
    <mergeCell ref="A66:B66"/>
    <mergeCell ref="A67:B67"/>
    <mergeCell ref="A68:B68"/>
    <mergeCell ref="A69:B69"/>
    <mergeCell ref="A70:B70"/>
    <mergeCell ref="A104:B104"/>
    <mergeCell ref="A83:B83"/>
    <mergeCell ref="A72:B72"/>
    <mergeCell ref="A73:B73"/>
    <mergeCell ref="A74:B74"/>
    <mergeCell ref="A75:B75"/>
    <mergeCell ref="A76:B76"/>
    <mergeCell ref="A77:B77"/>
    <mergeCell ref="A78:B78"/>
    <mergeCell ref="A79:B79"/>
    <mergeCell ref="A80:B80"/>
    <mergeCell ref="A81:B81"/>
    <mergeCell ref="A82:B82"/>
    <mergeCell ref="A94:B94"/>
    <mergeCell ref="A96:B96"/>
    <mergeCell ref="A97:B97"/>
    <mergeCell ref="A98:B98"/>
    <mergeCell ref="A99:B99"/>
    <mergeCell ref="A100:B100"/>
    <mergeCell ref="A101:B101"/>
    <mergeCell ref="A102:B102"/>
    <mergeCell ref="A103:B103"/>
    <mergeCell ref="A24:B24"/>
    <mergeCell ref="A25:B25"/>
    <mergeCell ref="A115:B115"/>
    <mergeCell ref="A114:B114"/>
    <mergeCell ref="A108:B108"/>
    <mergeCell ref="A109:B109"/>
    <mergeCell ref="A110:B110"/>
    <mergeCell ref="A111:B111"/>
    <mergeCell ref="A112:B112"/>
    <mergeCell ref="A113:B113"/>
    <mergeCell ref="A107:B107"/>
    <mergeCell ref="A105:B105"/>
    <mergeCell ref="A106:B106"/>
    <mergeCell ref="A95:B95"/>
    <mergeCell ref="A84:B84"/>
    <mergeCell ref="A85:B85"/>
    <mergeCell ref="A86:B86"/>
    <mergeCell ref="A87:B87"/>
    <mergeCell ref="A88:B88"/>
    <mergeCell ref="A89:B89"/>
    <mergeCell ref="A90:B90"/>
    <mergeCell ref="A91:B91"/>
    <mergeCell ref="A92:B92"/>
    <mergeCell ref="A93:B93"/>
  </mergeCells>
  <pageMargins left="0.4375" right="4.3749999999999997E-2" top="0.24027777777777801" bottom="0.24027777777777801" header="0.5" footer="0.5"/>
  <pageSetup orientation="portrait" r:id="rId1"/>
  <headerFooter alignWithMargins="0">
    <oddFooter>&amp;LSmartKalk 4.4.512.0&amp;C                          &amp;RSide 1 av 1</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6EE80-C9DE-40EE-8E82-A91EAE4BCD67}">
  <dimension ref="A1:K28"/>
  <sheetViews>
    <sheetView topLeftCell="B1" zoomScaleNormal="100" workbookViewId="0">
      <selection activeCell="B51" sqref="B51"/>
    </sheetView>
  </sheetViews>
  <sheetFormatPr defaultColWidth="9.140625" defaultRowHeight="12.75" outlineLevelRow="1" x14ac:dyDescent="0.2"/>
  <cols>
    <col min="1" max="1" width="24.28515625" customWidth="1"/>
    <col min="2" max="2" width="13.42578125" customWidth="1"/>
    <col min="3" max="6" width="7.7109375" customWidth="1"/>
    <col min="7" max="7" width="9.7109375" customWidth="1"/>
    <col min="8" max="8" width="11.140625" customWidth="1"/>
    <col min="9" max="9" width="10.5703125" customWidth="1"/>
    <col min="10" max="11" width="11.7109375" customWidth="1"/>
  </cols>
  <sheetData>
    <row r="1" spans="1:11" ht="37.9" customHeight="1" x14ac:dyDescent="0.2">
      <c r="A1" s="78" t="s">
        <v>592</v>
      </c>
      <c r="B1" s="78"/>
      <c r="C1" s="78"/>
      <c r="D1" s="78"/>
      <c r="E1" s="78"/>
      <c r="F1" s="78"/>
      <c r="G1" s="78"/>
      <c r="H1" s="78"/>
      <c r="I1" s="78"/>
      <c r="J1" s="1"/>
      <c r="K1" s="10" t="s">
        <v>595</v>
      </c>
    </row>
    <row r="2" spans="1:11" ht="11.65" customHeight="1" x14ac:dyDescent="0.2">
      <c r="A2" s="18" t="s">
        <v>0</v>
      </c>
      <c r="B2" s="76"/>
      <c r="C2" s="76"/>
      <c r="D2" s="76"/>
      <c r="E2" s="76"/>
      <c r="F2" s="76"/>
      <c r="G2" s="76"/>
      <c r="H2" s="76"/>
      <c r="I2" s="76"/>
      <c r="J2" s="76"/>
      <c r="K2" s="11">
        <v>550</v>
      </c>
    </row>
    <row r="3" spans="1:11" ht="11.65" customHeight="1" x14ac:dyDescent="0.2">
      <c r="A3" s="18" t="s">
        <v>1</v>
      </c>
      <c r="B3" s="76"/>
      <c r="C3" s="76"/>
      <c r="D3" s="76"/>
      <c r="E3" s="76"/>
      <c r="F3" s="76"/>
      <c r="G3" s="76"/>
      <c r="H3" s="76"/>
      <c r="I3" s="76"/>
      <c r="J3" s="76"/>
    </row>
    <row r="4" spans="1:11" ht="11.65" customHeight="1" x14ac:dyDescent="0.2">
      <c r="A4" s="18" t="s">
        <v>2</v>
      </c>
      <c r="B4" s="76"/>
      <c r="C4" s="76"/>
      <c r="D4" s="76"/>
      <c r="E4" s="76"/>
      <c r="F4" s="76"/>
      <c r="G4" s="76"/>
      <c r="H4" s="76"/>
      <c r="I4" s="76"/>
      <c r="J4" s="76"/>
    </row>
    <row r="5" spans="1:11" ht="45.2" customHeight="1" x14ac:dyDescent="0.2">
      <c r="A5" s="79" t="s">
        <v>611</v>
      </c>
      <c r="B5" s="79"/>
      <c r="C5" s="79"/>
      <c r="D5" s="79"/>
      <c r="E5" s="79"/>
      <c r="F5" s="79"/>
      <c r="G5" s="79"/>
      <c r="H5" s="79"/>
      <c r="I5" s="79"/>
      <c r="J5" s="79"/>
    </row>
    <row r="6" spans="1:11" ht="11.45" customHeight="1" x14ac:dyDescent="0.2">
      <c r="A6" s="80" t="s">
        <v>4</v>
      </c>
      <c r="B6" s="80"/>
      <c r="C6" s="80"/>
      <c r="D6" s="80"/>
      <c r="E6" s="80"/>
      <c r="F6" s="80"/>
      <c r="G6" s="80"/>
      <c r="H6" s="80"/>
      <c r="I6" s="80"/>
      <c r="J6" s="80"/>
    </row>
    <row r="7" spans="1:11" ht="11.65" customHeight="1" x14ac:dyDescent="0.2">
      <c r="A7" s="75" t="s">
        <v>5</v>
      </c>
      <c r="B7" s="75"/>
      <c r="C7" s="75"/>
      <c r="D7" s="75"/>
      <c r="E7" s="75"/>
      <c r="F7" s="75"/>
      <c r="G7" s="75"/>
      <c r="H7" s="75"/>
      <c r="I7" s="75"/>
      <c r="J7" s="75"/>
    </row>
    <row r="8" spans="1:11" ht="11.65" customHeight="1" x14ac:dyDescent="0.2">
      <c r="A8" s="18" t="s">
        <v>6</v>
      </c>
      <c r="B8" s="76"/>
      <c r="C8" s="76"/>
      <c r="D8" s="76"/>
      <c r="E8" s="76"/>
      <c r="F8" s="76"/>
      <c r="G8" s="76"/>
      <c r="H8" s="76"/>
      <c r="I8" s="76"/>
      <c r="J8" s="76"/>
    </row>
    <row r="9" spans="1:11" ht="11.65" customHeight="1" x14ac:dyDescent="0.2">
      <c r="A9" s="18" t="s">
        <v>7</v>
      </c>
      <c r="B9" s="76"/>
      <c r="C9" s="76"/>
      <c r="D9" s="76"/>
      <c r="E9" s="76"/>
      <c r="F9" s="76"/>
      <c r="G9" s="76"/>
      <c r="H9" s="76"/>
      <c r="I9" s="76"/>
      <c r="J9" s="76"/>
    </row>
    <row r="10" spans="1:11" ht="16.899999999999999" customHeight="1" x14ac:dyDescent="0.2">
      <c r="A10" s="81" t="s">
        <v>611</v>
      </c>
      <c r="B10" s="81"/>
      <c r="C10" s="82"/>
      <c r="D10" s="82"/>
      <c r="E10" s="82"/>
      <c r="F10" s="82"/>
      <c r="G10" s="82"/>
      <c r="H10" s="82"/>
      <c r="I10" s="82"/>
      <c r="J10" s="82"/>
    </row>
    <row r="11" spans="1:11" ht="12.2" customHeight="1" x14ac:dyDescent="0.2">
      <c r="A11" s="75" t="s">
        <v>8</v>
      </c>
      <c r="B11" s="75"/>
      <c r="C11" s="2" t="s">
        <v>9</v>
      </c>
      <c r="D11" s="2" t="s">
        <v>10</v>
      </c>
      <c r="E11" s="42" t="s">
        <v>11</v>
      </c>
      <c r="F11" s="42" t="s">
        <v>11</v>
      </c>
      <c r="G11" s="42" t="s">
        <v>1123</v>
      </c>
      <c r="H11" s="42" t="s">
        <v>13</v>
      </c>
      <c r="I11" s="42" t="s">
        <v>13</v>
      </c>
      <c r="J11" s="42" t="s">
        <v>1124</v>
      </c>
    </row>
    <row r="12" spans="1:11" ht="12.2" customHeight="1" x14ac:dyDescent="0.2">
      <c r="A12" s="75" t="s">
        <v>579</v>
      </c>
      <c r="B12" s="75"/>
      <c r="C12" s="2" t="s">
        <v>42</v>
      </c>
      <c r="D12" s="3">
        <v>0</v>
      </c>
      <c r="E12" s="1"/>
      <c r="F12" s="1"/>
      <c r="G12" s="1"/>
      <c r="H12" s="1"/>
      <c r="I12" s="1"/>
      <c r="J12" s="1"/>
    </row>
    <row r="13" spans="1:11" ht="12.2" hidden="1" customHeight="1" outlineLevel="1" x14ac:dyDescent="0.2">
      <c r="A13" s="76" t="s">
        <v>580</v>
      </c>
      <c r="B13" s="76"/>
      <c r="C13" s="4" t="s">
        <v>42</v>
      </c>
      <c r="D13" s="5">
        <v>1</v>
      </c>
      <c r="E13" s="6">
        <v>1.27</v>
      </c>
      <c r="F13" s="9">
        <f>$D$12*E13</f>
        <v>0</v>
      </c>
      <c r="G13" s="9">
        <f>$K$2*F13</f>
        <v>0</v>
      </c>
      <c r="H13" s="6">
        <v>838.42</v>
      </c>
      <c r="I13" s="9">
        <f>$D$12*H13</f>
        <v>0</v>
      </c>
      <c r="J13" s="9">
        <f>SUM(G13,I13)</f>
        <v>0</v>
      </c>
    </row>
    <row r="14" spans="1:11" ht="21" hidden="1" customHeight="1" outlineLevel="1" x14ac:dyDescent="0.2">
      <c r="A14" s="76" t="s">
        <v>581</v>
      </c>
      <c r="B14" s="76"/>
      <c r="C14" s="4" t="s">
        <v>42</v>
      </c>
      <c r="D14" s="5">
        <v>1</v>
      </c>
      <c r="E14" s="6">
        <v>20.14</v>
      </c>
      <c r="F14" s="9">
        <f>$D$12*E14</f>
        <v>0</v>
      </c>
      <c r="G14" s="9">
        <f>$K$2*F14</f>
        <v>0</v>
      </c>
      <c r="H14" s="6">
        <v>45000</v>
      </c>
      <c r="I14" s="9">
        <f>$D$12*H14</f>
        <v>0</v>
      </c>
      <c r="J14" s="9">
        <f>SUM(G14,I14)</f>
        <v>0</v>
      </c>
    </row>
    <row r="15" spans="1:11" ht="12.2" customHeight="1" collapsed="1" x14ac:dyDescent="0.2">
      <c r="A15" s="75" t="s">
        <v>19</v>
      </c>
      <c r="B15" s="75"/>
      <c r="C15" s="1"/>
      <c r="D15" s="7"/>
      <c r="E15" s="13">
        <f>SUM(E13:E14)</f>
        <v>21.41</v>
      </c>
      <c r="F15" s="12">
        <f>SUM(F13:F14)</f>
        <v>0</v>
      </c>
      <c r="G15" s="12">
        <f>SUM(G13:G14)</f>
        <v>0</v>
      </c>
      <c r="H15" s="13">
        <v>45838.42</v>
      </c>
      <c r="I15" s="12">
        <f>SUM(I13:I14)</f>
        <v>0</v>
      </c>
      <c r="J15" s="14">
        <f>SUM(G15,I15)</f>
        <v>0</v>
      </c>
    </row>
    <row r="16" spans="1:11" ht="12.2" customHeight="1" x14ac:dyDescent="0.2">
      <c r="A16" s="75" t="s">
        <v>582</v>
      </c>
      <c r="B16" s="75"/>
      <c r="C16" s="2" t="s">
        <v>42</v>
      </c>
      <c r="D16" s="3">
        <v>0</v>
      </c>
      <c r="E16" s="1"/>
      <c r="F16" s="1"/>
      <c r="G16" s="1"/>
      <c r="H16" s="1"/>
      <c r="I16" s="1"/>
      <c r="J16" s="1"/>
    </row>
    <row r="17" spans="1:10" ht="12.2" hidden="1" customHeight="1" outlineLevel="1" x14ac:dyDescent="0.2">
      <c r="A17" s="76" t="s">
        <v>580</v>
      </c>
      <c r="B17" s="76"/>
      <c r="C17" s="4" t="s">
        <v>42</v>
      </c>
      <c r="D17" s="5">
        <v>2.7</v>
      </c>
      <c r="E17" s="6">
        <v>3.42</v>
      </c>
      <c r="F17" s="9">
        <f>$D$16*E17</f>
        <v>0</v>
      </c>
      <c r="G17" s="9">
        <f>$K$2*F17</f>
        <v>0</v>
      </c>
      <c r="H17" s="6">
        <v>2263.7399999999998</v>
      </c>
      <c r="I17" s="9">
        <f>$D$16*H17</f>
        <v>0</v>
      </c>
      <c r="J17" s="9">
        <f>SUM(G17,I17)</f>
        <v>0</v>
      </c>
    </row>
    <row r="18" spans="1:10" ht="12.2" hidden="1" customHeight="1" outlineLevel="1" x14ac:dyDescent="0.2">
      <c r="A18" s="76" t="s">
        <v>583</v>
      </c>
      <c r="B18" s="76"/>
      <c r="C18" s="4" t="s">
        <v>42</v>
      </c>
      <c r="D18" s="5">
        <v>1</v>
      </c>
      <c r="E18" s="6">
        <v>10.58</v>
      </c>
      <c r="F18" s="9">
        <f>$D$16*E18</f>
        <v>0</v>
      </c>
      <c r="G18" s="9">
        <f>$K$2*F18</f>
        <v>0</v>
      </c>
      <c r="H18" s="6">
        <v>59517.5</v>
      </c>
      <c r="I18" s="9">
        <f>$D$16*H18</f>
        <v>0</v>
      </c>
      <c r="J18" s="9">
        <f>SUM(G18,I18)</f>
        <v>0</v>
      </c>
    </row>
    <row r="19" spans="1:10" ht="12.2" customHeight="1" collapsed="1" x14ac:dyDescent="0.2">
      <c r="A19" s="75" t="s">
        <v>19</v>
      </c>
      <c r="B19" s="75"/>
      <c r="C19" s="1"/>
      <c r="D19" s="7"/>
      <c r="E19" s="13">
        <f>SUM(E17:E18)</f>
        <v>14</v>
      </c>
      <c r="F19" s="12">
        <f>SUM(F17:F18)</f>
        <v>0</v>
      </c>
      <c r="G19" s="12">
        <f>SUM(G17:G18)</f>
        <v>0</v>
      </c>
      <c r="H19" s="13">
        <v>61781.24</v>
      </c>
      <c r="I19" s="12">
        <f>SUM(I17:I18)</f>
        <v>0</v>
      </c>
      <c r="J19" s="14">
        <f>SUM(J17:J18)</f>
        <v>0</v>
      </c>
    </row>
    <row r="20" spans="1:10" ht="12.2" customHeight="1" x14ac:dyDescent="0.2">
      <c r="A20" s="75" t="s">
        <v>584</v>
      </c>
      <c r="B20" s="75"/>
      <c r="C20" s="2" t="s">
        <v>42</v>
      </c>
      <c r="D20" s="3">
        <v>0</v>
      </c>
      <c r="E20" s="1"/>
      <c r="F20" s="1"/>
      <c r="G20" s="1"/>
      <c r="H20" s="1"/>
      <c r="I20" s="1"/>
      <c r="J20" s="1"/>
    </row>
    <row r="21" spans="1:10" ht="12.2" hidden="1" customHeight="1" outlineLevel="1" x14ac:dyDescent="0.2">
      <c r="A21" s="76" t="s">
        <v>580</v>
      </c>
      <c r="B21" s="76"/>
      <c r="C21" s="4" t="s">
        <v>42</v>
      </c>
      <c r="D21" s="5">
        <v>1</v>
      </c>
      <c r="E21" s="6">
        <v>1.27</v>
      </c>
      <c r="F21" s="9">
        <f>$D$20*E21</f>
        <v>0</v>
      </c>
      <c r="G21" s="9">
        <f>$K$2*F21</f>
        <v>0</v>
      </c>
      <c r="H21" s="6">
        <v>838.42</v>
      </c>
      <c r="I21" s="9">
        <f>$D$20*H21</f>
        <v>0</v>
      </c>
      <c r="J21" s="9">
        <f>SUM(G21,I21)</f>
        <v>0</v>
      </c>
    </row>
    <row r="22" spans="1:10" ht="12.2" hidden="1" customHeight="1" outlineLevel="1" x14ac:dyDescent="0.2">
      <c r="A22" s="76" t="s">
        <v>585</v>
      </c>
      <c r="B22" s="76"/>
      <c r="C22" s="4" t="s">
        <v>42</v>
      </c>
      <c r="D22" s="5">
        <v>1</v>
      </c>
      <c r="E22" s="6">
        <v>17.12</v>
      </c>
      <c r="F22" s="9">
        <f>$D$20*E22</f>
        <v>0</v>
      </c>
      <c r="G22" s="9">
        <f>$K$2*F22</f>
        <v>0</v>
      </c>
      <c r="H22" s="6">
        <v>45750</v>
      </c>
      <c r="I22" s="9">
        <f>$D$20*H22</f>
        <v>0</v>
      </c>
      <c r="J22" s="9">
        <f>SUM(G22,I22)</f>
        <v>0</v>
      </c>
    </row>
    <row r="23" spans="1:10" ht="12.2" customHeight="1" collapsed="1" x14ac:dyDescent="0.2">
      <c r="A23" s="75" t="s">
        <v>19</v>
      </c>
      <c r="B23" s="75"/>
      <c r="C23" s="1"/>
      <c r="D23" s="7"/>
      <c r="E23" s="13">
        <f>SUM(E21:E22)</f>
        <v>18.39</v>
      </c>
      <c r="F23" s="12">
        <f>SUM(F21:F22)</f>
        <v>0</v>
      </c>
      <c r="G23" s="12">
        <f>SUM(G21:G22)</f>
        <v>0</v>
      </c>
      <c r="H23" s="13">
        <v>46588.42</v>
      </c>
      <c r="I23" s="12">
        <f>SUM(I21:I22)</f>
        <v>0</v>
      </c>
      <c r="J23" s="14">
        <f>SUM(J21:J22)</f>
        <v>0</v>
      </c>
    </row>
    <row r="24" spans="1:10" ht="12.2" customHeight="1" x14ac:dyDescent="0.2">
      <c r="A24" s="75" t="s">
        <v>586</v>
      </c>
      <c r="B24" s="75"/>
      <c r="C24" s="2" t="s">
        <v>42</v>
      </c>
      <c r="D24" s="3">
        <v>0</v>
      </c>
      <c r="E24" s="1"/>
      <c r="F24" s="1"/>
      <c r="G24" s="1"/>
      <c r="H24" s="1"/>
      <c r="I24" s="1"/>
      <c r="J24" s="1"/>
    </row>
    <row r="25" spans="1:10" ht="12.2" hidden="1" customHeight="1" outlineLevel="1" x14ac:dyDescent="0.2">
      <c r="A25" s="76" t="s">
        <v>580</v>
      </c>
      <c r="B25" s="76"/>
      <c r="C25" s="4" t="s">
        <v>42</v>
      </c>
      <c r="D25" s="5">
        <v>2.7</v>
      </c>
      <c r="E25" s="6">
        <v>3.42</v>
      </c>
      <c r="F25" s="9">
        <f>$D$24*E25</f>
        <v>0</v>
      </c>
      <c r="G25" s="9">
        <f>$K$2*F25</f>
        <v>0</v>
      </c>
      <c r="H25" s="6">
        <v>2263.7399999999998</v>
      </c>
      <c r="I25" s="9">
        <f>$D$24*H25</f>
        <v>0</v>
      </c>
      <c r="J25" s="9">
        <f>SUM(G25,I25)</f>
        <v>0</v>
      </c>
    </row>
    <row r="26" spans="1:10" ht="12.2" hidden="1" customHeight="1" outlineLevel="1" x14ac:dyDescent="0.2">
      <c r="A26" s="76" t="s">
        <v>587</v>
      </c>
      <c r="B26" s="76"/>
      <c r="C26" s="4" t="s">
        <v>42</v>
      </c>
      <c r="D26" s="5">
        <v>1</v>
      </c>
      <c r="E26" s="6">
        <v>8.3000000000000007</v>
      </c>
      <c r="F26" s="9">
        <f>$D$24*E26</f>
        <v>0</v>
      </c>
      <c r="G26" s="9">
        <f>$K$2*F26</f>
        <v>0</v>
      </c>
      <c r="H26" s="6">
        <v>42227.5</v>
      </c>
      <c r="I26" s="9">
        <f>$D$24*H26</f>
        <v>0</v>
      </c>
      <c r="J26" s="9">
        <f>SUM(G26,I26)</f>
        <v>0</v>
      </c>
    </row>
    <row r="27" spans="1:10" ht="12.2" customHeight="1" collapsed="1" x14ac:dyDescent="0.2">
      <c r="A27" s="75" t="s">
        <v>19</v>
      </c>
      <c r="B27" s="75"/>
      <c r="C27" s="1"/>
      <c r="D27" s="7"/>
      <c r="E27" s="13">
        <f>SUM(E25:E26)</f>
        <v>11.72</v>
      </c>
      <c r="F27" s="12">
        <f>SUM(F25:F26)</f>
        <v>0</v>
      </c>
      <c r="G27" s="12">
        <f>SUM(G25:G26)</f>
        <v>0</v>
      </c>
      <c r="H27" s="13">
        <v>44491.24</v>
      </c>
      <c r="I27" s="12">
        <f>SUM(I25:I26)</f>
        <v>0</v>
      </c>
      <c r="J27" s="14">
        <f>SUM(J25:J26)</f>
        <v>0</v>
      </c>
    </row>
    <row r="28" spans="1:10" s="17" customFormat="1" ht="12.4" customHeight="1" x14ac:dyDescent="0.2">
      <c r="A28" s="74" t="s">
        <v>591</v>
      </c>
      <c r="B28" s="74"/>
      <c r="C28" s="15"/>
      <c r="D28" s="15"/>
      <c r="E28" s="19">
        <f t="shared" ref="E28:J28" si="0">SUM(E15,E19,E23,E27)</f>
        <v>65.52</v>
      </c>
      <c r="F28" s="22">
        <f t="shared" si="0"/>
        <v>0</v>
      </c>
      <c r="G28" s="22">
        <f t="shared" si="0"/>
        <v>0</v>
      </c>
      <c r="H28" s="19">
        <f t="shared" si="0"/>
        <v>198699.32</v>
      </c>
      <c r="I28" s="22">
        <f t="shared" si="0"/>
        <v>0</v>
      </c>
      <c r="J28" s="23">
        <f t="shared" si="0"/>
        <v>0</v>
      </c>
    </row>
  </sheetData>
  <mergeCells count="28">
    <mergeCell ref="A1:I1"/>
    <mergeCell ref="B2:J2"/>
    <mergeCell ref="B3:J3"/>
    <mergeCell ref="B4:J4"/>
    <mergeCell ref="A5:J5"/>
    <mergeCell ref="A6:J6"/>
    <mergeCell ref="A12:B12"/>
    <mergeCell ref="A13:B13"/>
    <mergeCell ref="A14:B14"/>
    <mergeCell ref="A15:B15"/>
    <mergeCell ref="A11:B11"/>
    <mergeCell ref="A7:J7"/>
    <mergeCell ref="B8:J8"/>
    <mergeCell ref="B9:J9"/>
    <mergeCell ref="A10:J10"/>
    <mergeCell ref="A16:B16"/>
    <mergeCell ref="A28:B28"/>
    <mergeCell ref="A17:B17"/>
    <mergeCell ref="A18:B18"/>
    <mergeCell ref="A19:B19"/>
    <mergeCell ref="A20:B20"/>
    <mergeCell ref="A21:B21"/>
    <mergeCell ref="A22:B22"/>
    <mergeCell ref="A23:B23"/>
    <mergeCell ref="A24:B24"/>
    <mergeCell ref="A25:B25"/>
    <mergeCell ref="A26:B26"/>
    <mergeCell ref="A27:B27"/>
  </mergeCells>
  <pageMargins left="0.4375" right="4.3749999999999997E-2" top="0.24027777777777801" bottom="0.24027777777777801" header="0.5" footer="0.5"/>
  <pageSetup orientation="portrait" r:id="rId1"/>
  <headerFooter alignWithMargins="0">
    <oddFooter>&amp;LSmartKalk 4.4.512.0&amp;C                          &amp;RSide 1 av 1</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68BDE-7564-4494-83C6-5CB826E8DF14}">
  <dimension ref="A1:M179"/>
  <sheetViews>
    <sheetView zoomScaleNormal="100" workbookViewId="0">
      <selection activeCell="H184" sqref="H184"/>
    </sheetView>
  </sheetViews>
  <sheetFormatPr defaultColWidth="9.140625" defaultRowHeight="12.75" outlineLevelRow="1" x14ac:dyDescent="0.2"/>
  <cols>
    <col min="1" max="1" width="24.28515625" customWidth="1"/>
    <col min="2" max="2" width="13.42578125" customWidth="1"/>
    <col min="3" max="6" width="7.7109375" customWidth="1"/>
    <col min="7" max="7" width="9.7109375" customWidth="1"/>
    <col min="8" max="8" width="11.140625" customWidth="1"/>
    <col min="9" max="9" width="10.5703125" customWidth="1"/>
    <col min="10" max="10" width="11.7109375" customWidth="1"/>
    <col min="11" max="11" width="19.7109375" customWidth="1"/>
    <col min="12" max="12" width="18.28515625" customWidth="1"/>
    <col min="13" max="13" width="18.7109375" customWidth="1"/>
  </cols>
  <sheetData>
    <row r="1" spans="1:13" ht="37.9" customHeight="1" x14ac:dyDescent="0.2">
      <c r="A1" s="78" t="s">
        <v>592</v>
      </c>
      <c r="B1" s="78"/>
      <c r="C1" s="78"/>
      <c r="D1" s="78"/>
      <c r="E1" s="78"/>
      <c r="F1" s="78"/>
      <c r="G1" s="78"/>
      <c r="H1" s="78"/>
      <c r="I1" s="78"/>
      <c r="J1" s="1"/>
      <c r="K1" s="67" t="s">
        <v>1226</v>
      </c>
      <c r="L1" s="67" t="s">
        <v>1227</v>
      </c>
      <c r="M1" s="67" t="s">
        <v>1228</v>
      </c>
    </row>
    <row r="2" spans="1:13" ht="11.65" customHeight="1" x14ac:dyDescent="0.2">
      <c r="A2" s="18" t="s">
        <v>0</v>
      </c>
      <c r="B2" s="76"/>
      <c r="C2" s="76"/>
      <c r="D2" s="76"/>
      <c r="E2" s="76"/>
      <c r="F2" s="76"/>
      <c r="G2" s="76"/>
      <c r="H2" s="76"/>
      <c r="I2" s="76"/>
      <c r="J2" s="76"/>
      <c r="K2" s="11">
        <v>550</v>
      </c>
      <c r="L2" s="11">
        <v>550</v>
      </c>
      <c r="M2" s="11">
        <v>550</v>
      </c>
    </row>
    <row r="3" spans="1:13" ht="11.65" customHeight="1" x14ac:dyDescent="0.2">
      <c r="A3" s="18" t="s">
        <v>1</v>
      </c>
      <c r="B3" s="76"/>
      <c r="C3" s="76"/>
      <c r="D3" s="76"/>
      <c r="E3" s="76"/>
      <c r="F3" s="76"/>
      <c r="G3" s="76"/>
      <c r="H3" s="76"/>
      <c r="I3" s="76"/>
      <c r="J3" s="76"/>
    </row>
    <row r="4" spans="1:13" ht="11.65" customHeight="1" x14ac:dyDescent="0.2">
      <c r="A4" s="18" t="s">
        <v>2</v>
      </c>
      <c r="B4" s="76"/>
      <c r="C4" s="76"/>
      <c r="D4" s="76"/>
      <c r="E4" s="76"/>
      <c r="F4" s="76"/>
      <c r="G4" s="76"/>
      <c r="H4" s="76"/>
      <c r="I4" s="76"/>
      <c r="J4" s="76"/>
    </row>
    <row r="5" spans="1:13" ht="45.2" customHeight="1" x14ac:dyDescent="0.2">
      <c r="A5" s="79" t="s">
        <v>599</v>
      </c>
      <c r="B5" s="79"/>
      <c r="C5" s="79"/>
      <c r="D5" s="79"/>
      <c r="E5" s="79"/>
      <c r="F5" s="79"/>
      <c r="G5" s="79"/>
      <c r="H5" s="79"/>
      <c r="I5" s="79"/>
      <c r="J5" s="79"/>
    </row>
    <row r="6" spans="1:13" ht="11.45" customHeight="1" x14ac:dyDescent="0.2">
      <c r="A6" s="80" t="s">
        <v>4</v>
      </c>
      <c r="B6" s="80"/>
      <c r="C6" s="80"/>
      <c r="D6" s="80"/>
      <c r="E6" s="80"/>
      <c r="F6" s="80"/>
      <c r="G6" s="80"/>
      <c r="H6" s="80"/>
      <c r="I6" s="80"/>
      <c r="J6" s="80"/>
    </row>
    <row r="7" spans="1:13" ht="11.65" customHeight="1" x14ac:dyDescent="0.2">
      <c r="A7" s="75" t="s">
        <v>5</v>
      </c>
      <c r="B7" s="75"/>
      <c r="C7" s="75"/>
      <c r="D7" s="75"/>
      <c r="E7" s="75"/>
      <c r="F7" s="75"/>
      <c r="G7" s="75"/>
      <c r="H7" s="75"/>
      <c r="I7" s="75"/>
      <c r="J7" s="75"/>
    </row>
    <row r="8" spans="1:13" ht="11.65" customHeight="1" x14ac:dyDescent="0.2">
      <c r="A8" s="18" t="s">
        <v>6</v>
      </c>
      <c r="B8" s="76"/>
      <c r="C8" s="76"/>
      <c r="D8" s="76"/>
      <c r="E8" s="76"/>
      <c r="F8" s="76"/>
      <c r="G8" s="76"/>
      <c r="H8" s="76"/>
      <c r="I8" s="76"/>
      <c r="J8" s="76"/>
    </row>
    <row r="9" spans="1:13" ht="11.65" customHeight="1" x14ac:dyDescent="0.2">
      <c r="A9" s="18" t="s">
        <v>7</v>
      </c>
      <c r="B9" s="76"/>
      <c r="C9" s="76"/>
      <c r="D9" s="76"/>
      <c r="E9" s="76"/>
      <c r="F9" s="76"/>
      <c r="G9" s="76"/>
      <c r="H9" s="76"/>
      <c r="I9" s="76"/>
      <c r="J9" s="76"/>
    </row>
    <row r="10" spans="1:13" ht="16.7" customHeight="1" x14ac:dyDescent="0.2">
      <c r="A10" s="81" t="s">
        <v>612</v>
      </c>
      <c r="B10" s="81"/>
      <c r="C10" s="82"/>
      <c r="D10" s="82"/>
      <c r="E10" s="82"/>
      <c r="F10" s="82"/>
      <c r="G10" s="82"/>
      <c r="H10" s="82"/>
      <c r="I10" s="82"/>
      <c r="J10" s="82"/>
    </row>
    <row r="11" spans="1:13" ht="12.2" customHeight="1" x14ac:dyDescent="0.2">
      <c r="A11" s="75" t="s">
        <v>8</v>
      </c>
      <c r="B11" s="75"/>
      <c r="C11" s="2" t="s">
        <v>9</v>
      </c>
      <c r="D11" s="2" t="s">
        <v>10</v>
      </c>
      <c r="E11" s="42" t="s">
        <v>11</v>
      </c>
      <c r="F11" s="42" t="s">
        <v>11</v>
      </c>
      <c r="G11" s="42" t="s">
        <v>1123</v>
      </c>
      <c r="H11" s="42" t="s">
        <v>13</v>
      </c>
      <c r="I11" s="42" t="s">
        <v>13</v>
      </c>
      <c r="J11" s="42" t="s">
        <v>1124</v>
      </c>
    </row>
    <row r="12" spans="1:13" ht="21" customHeight="1" x14ac:dyDescent="0.2">
      <c r="A12" s="75" t="s">
        <v>240</v>
      </c>
      <c r="B12" s="75"/>
      <c r="C12" s="2" t="s">
        <v>17</v>
      </c>
      <c r="D12" s="3">
        <v>0</v>
      </c>
      <c r="E12" s="1"/>
      <c r="F12" s="1"/>
      <c r="G12" s="1"/>
      <c r="H12" s="1"/>
      <c r="I12" s="1"/>
      <c r="J12" s="1"/>
    </row>
    <row r="13" spans="1:13" ht="12" hidden="1" customHeight="1" outlineLevel="1" x14ac:dyDescent="0.2">
      <c r="A13" s="76" t="s">
        <v>106</v>
      </c>
      <c r="B13" s="76"/>
      <c r="C13" s="4" t="s">
        <v>17</v>
      </c>
      <c r="D13" s="5">
        <v>1</v>
      </c>
      <c r="E13" s="6">
        <v>0.23</v>
      </c>
      <c r="F13" s="9">
        <f t="shared" ref="F13:F18" si="0">$D$12*E13</f>
        <v>0</v>
      </c>
      <c r="G13" s="9">
        <f t="shared" ref="G13:G19" si="1">$K$2*F13</f>
        <v>0</v>
      </c>
      <c r="H13" s="6">
        <v>637.67999999999995</v>
      </c>
      <c r="I13" s="9">
        <f t="shared" ref="I13:I18" si="2">$D$12*H13</f>
        <v>0</v>
      </c>
      <c r="J13" s="9">
        <f>SUM(G13,I13)</f>
        <v>0</v>
      </c>
    </row>
    <row r="14" spans="1:13" ht="12.2" hidden="1" customHeight="1" outlineLevel="1" x14ac:dyDescent="0.2">
      <c r="A14" s="76" t="s">
        <v>241</v>
      </c>
      <c r="B14" s="76"/>
      <c r="C14" s="4" t="s">
        <v>17</v>
      </c>
      <c r="D14" s="5">
        <v>1</v>
      </c>
      <c r="E14" s="6">
        <v>1.21</v>
      </c>
      <c r="F14" s="9">
        <f t="shared" si="0"/>
        <v>0</v>
      </c>
      <c r="G14" s="9">
        <f>$L$2*F14</f>
        <v>0</v>
      </c>
      <c r="H14" s="6">
        <v>374.56</v>
      </c>
      <c r="I14" s="9">
        <f t="shared" si="2"/>
        <v>0</v>
      </c>
      <c r="J14" s="9">
        <f t="shared" ref="J14:J26" si="3">SUM(G14,I14)</f>
        <v>0</v>
      </c>
    </row>
    <row r="15" spans="1:13" ht="12.2" hidden="1" customHeight="1" outlineLevel="1" x14ac:dyDescent="0.2">
      <c r="A15" s="76" t="s">
        <v>238</v>
      </c>
      <c r="B15" s="76"/>
      <c r="C15" s="4" t="s">
        <v>17</v>
      </c>
      <c r="D15" s="5">
        <v>1</v>
      </c>
      <c r="E15" s="6">
        <v>0.17</v>
      </c>
      <c r="F15" s="9">
        <f t="shared" si="0"/>
        <v>0</v>
      </c>
      <c r="G15" s="9">
        <f t="shared" si="1"/>
        <v>0</v>
      </c>
      <c r="H15" s="6">
        <v>17.21</v>
      </c>
      <c r="I15" s="9">
        <f t="shared" si="2"/>
        <v>0</v>
      </c>
      <c r="J15" s="9">
        <f t="shared" si="3"/>
        <v>0</v>
      </c>
    </row>
    <row r="16" spans="1:13" ht="12.2" hidden="1" customHeight="1" outlineLevel="1" x14ac:dyDescent="0.2">
      <c r="A16" s="76" t="s">
        <v>105</v>
      </c>
      <c r="B16" s="76"/>
      <c r="C16" s="4" t="s">
        <v>17</v>
      </c>
      <c r="D16" s="5">
        <v>1</v>
      </c>
      <c r="E16" s="6">
        <v>0.3</v>
      </c>
      <c r="F16" s="9">
        <f t="shared" si="0"/>
        <v>0</v>
      </c>
      <c r="G16" s="9">
        <f t="shared" si="1"/>
        <v>0</v>
      </c>
      <c r="H16" s="6">
        <v>144.28</v>
      </c>
      <c r="I16" s="9">
        <f t="shared" si="2"/>
        <v>0</v>
      </c>
      <c r="J16" s="9">
        <f t="shared" si="3"/>
        <v>0</v>
      </c>
    </row>
    <row r="17" spans="1:10" ht="12.2" hidden="1" customHeight="1" outlineLevel="1" x14ac:dyDescent="0.2">
      <c r="A17" s="76" t="s">
        <v>242</v>
      </c>
      <c r="B17" s="76"/>
      <c r="C17" s="4" t="s">
        <v>60</v>
      </c>
      <c r="D17" s="5">
        <v>0.3</v>
      </c>
      <c r="E17" s="6">
        <v>0.03</v>
      </c>
      <c r="F17" s="9">
        <f t="shared" si="0"/>
        <v>0</v>
      </c>
      <c r="G17" s="9">
        <f>$L$2*F17</f>
        <v>0</v>
      </c>
      <c r="H17" s="6">
        <v>3.71</v>
      </c>
      <c r="I17" s="9">
        <f t="shared" si="2"/>
        <v>0</v>
      </c>
      <c r="J17" s="9">
        <f t="shared" si="3"/>
        <v>0</v>
      </c>
    </row>
    <row r="18" spans="1:10" ht="21" hidden="1" customHeight="1" outlineLevel="1" x14ac:dyDescent="0.2">
      <c r="A18" s="76" t="s">
        <v>107</v>
      </c>
      <c r="B18" s="76"/>
      <c r="C18" s="4" t="s">
        <v>17</v>
      </c>
      <c r="D18" s="5">
        <v>1</v>
      </c>
      <c r="E18" s="6">
        <v>0.35</v>
      </c>
      <c r="F18" s="9">
        <f t="shared" si="0"/>
        <v>0</v>
      </c>
      <c r="G18" s="9">
        <f t="shared" si="1"/>
        <v>0</v>
      </c>
      <c r="H18" s="6">
        <v>329.52</v>
      </c>
      <c r="I18" s="9">
        <f t="shared" si="2"/>
        <v>0</v>
      </c>
      <c r="J18" s="9">
        <f t="shared" si="3"/>
        <v>0</v>
      </c>
    </row>
    <row r="19" spans="1:10" ht="12.2" customHeight="1" collapsed="1" x14ac:dyDescent="0.2">
      <c r="A19" s="75" t="s">
        <v>19</v>
      </c>
      <c r="B19" s="75"/>
      <c r="C19" s="1"/>
      <c r="D19" s="7"/>
      <c r="E19" s="13">
        <f>SUM(E13:E18)</f>
        <v>2.29</v>
      </c>
      <c r="F19" s="12">
        <f>SUM(F13:F18)</f>
        <v>0</v>
      </c>
      <c r="G19" s="12">
        <f t="shared" si="1"/>
        <v>0</v>
      </c>
      <c r="H19" s="13">
        <v>1506.96</v>
      </c>
      <c r="I19" s="12">
        <f>SUM(I13:I18)</f>
        <v>0</v>
      </c>
      <c r="J19" s="14">
        <f>SUM(G19,I19)</f>
        <v>0</v>
      </c>
    </row>
    <row r="20" spans="1:10" ht="21" customHeight="1" x14ac:dyDescent="0.2">
      <c r="A20" s="75" t="s">
        <v>243</v>
      </c>
      <c r="B20" s="75"/>
      <c r="C20" s="2" t="s">
        <v>17</v>
      </c>
      <c r="D20" s="3">
        <v>0</v>
      </c>
      <c r="E20" s="1"/>
      <c r="F20" s="1"/>
      <c r="G20" s="1"/>
      <c r="H20" s="1"/>
      <c r="I20" s="1"/>
      <c r="J20" s="1"/>
    </row>
    <row r="21" spans="1:10" ht="12.2" hidden="1" customHeight="1" outlineLevel="1" x14ac:dyDescent="0.2">
      <c r="A21" s="76" t="s">
        <v>106</v>
      </c>
      <c r="B21" s="76"/>
      <c r="C21" s="4" t="s">
        <v>17</v>
      </c>
      <c r="D21" s="5">
        <v>1</v>
      </c>
      <c r="E21" s="6">
        <v>0.23</v>
      </c>
      <c r="F21" s="9">
        <f t="shared" ref="F21:F26" si="4">$D$20*E21</f>
        <v>0</v>
      </c>
      <c r="G21" s="9">
        <f t="shared" ref="G21:G27" si="5">$K$2*F21</f>
        <v>0</v>
      </c>
      <c r="H21" s="6">
        <v>637.67999999999995</v>
      </c>
      <c r="I21" s="9">
        <f t="shared" ref="I21:I26" si="6">$D$20*H21</f>
        <v>0</v>
      </c>
      <c r="J21" s="9">
        <f t="shared" si="3"/>
        <v>0</v>
      </c>
    </row>
    <row r="22" spans="1:10" ht="12.2" hidden="1" customHeight="1" outlineLevel="1" x14ac:dyDescent="0.2">
      <c r="A22" s="76" t="s">
        <v>241</v>
      </c>
      <c r="B22" s="76"/>
      <c r="C22" s="4" t="s">
        <v>17</v>
      </c>
      <c r="D22" s="5">
        <v>1</v>
      </c>
      <c r="E22" s="6">
        <v>1.21</v>
      </c>
      <c r="F22" s="9">
        <f t="shared" si="4"/>
        <v>0</v>
      </c>
      <c r="G22" s="9">
        <f>$L$2*F22</f>
        <v>0</v>
      </c>
      <c r="H22" s="6">
        <v>308.26</v>
      </c>
      <c r="I22" s="9">
        <f t="shared" si="6"/>
        <v>0</v>
      </c>
      <c r="J22" s="9">
        <f t="shared" si="3"/>
        <v>0</v>
      </c>
    </row>
    <row r="23" spans="1:10" ht="12.2" hidden="1" customHeight="1" outlineLevel="1" x14ac:dyDescent="0.2">
      <c r="A23" s="76" t="s">
        <v>238</v>
      </c>
      <c r="B23" s="76"/>
      <c r="C23" s="4" t="s">
        <v>17</v>
      </c>
      <c r="D23" s="5">
        <v>1</v>
      </c>
      <c r="E23" s="6">
        <v>0.17</v>
      </c>
      <c r="F23" s="9">
        <f t="shared" si="4"/>
        <v>0</v>
      </c>
      <c r="G23" s="9">
        <f t="shared" si="5"/>
        <v>0</v>
      </c>
      <c r="H23" s="6">
        <v>17.21</v>
      </c>
      <c r="I23" s="9">
        <f t="shared" si="6"/>
        <v>0</v>
      </c>
      <c r="J23" s="9">
        <f t="shared" si="3"/>
        <v>0</v>
      </c>
    </row>
    <row r="24" spans="1:10" ht="12.2" hidden="1" customHeight="1" outlineLevel="1" x14ac:dyDescent="0.2">
      <c r="A24" s="76" t="s">
        <v>105</v>
      </c>
      <c r="B24" s="76"/>
      <c r="C24" s="4" t="s">
        <v>17</v>
      </c>
      <c r="D24" s="5">
        <v>1</v>
      </c>
      <c r="E24" s="6">
        <v>0.3</v>
      </c>
      <c r="F24" s="9">
        <f t="shared" si="4"/>
        <v>0</v>
      </c>
      <c r="G24" s="9">
        <f t="shared" si="5"/>
        <v>0</v>
      </c>
      <c r="H24" s="6">
        <v>144.28</v>
      </c>
      <c r="I24" s="9">
        <f t="shared" si="6"/>
        <v>0</v>
      </c>
      <c r="J24" s="9">
        <f t="shared" si="3"/>
        <v>0</v>
      </c>
    </row>
    <row r="25" spans="1:10" ht="12.2" hidden="1" customHeight="1" outlineLevel="1" x14ac:dyDescent="0.2">
      <c r="A25" s="76" t="s">
        <v>242</v>
      </c>
      <c r="B25" s="76"/>
      <c r="C25" s="4" t="s">
        <v>60</v>
      </c>
      <c r="D25" s="5">
        <v>0.3</v>
      </c>
      <c r="E25" s="6">
        <v>0.03</v>
      </c>
      <c r="F25" s="9">
        <f t="shared" si="4"/>
        <v>0</v>
      </c>
      <c r="G25" s="9">
        <f>$L$2*F25</f>
        <v>0</v>
      </c>
      <c r="H25" s="6">
        <v>3.71</v>
      </c>
      <c r="I25" s="9">
        <f t="shared" si="6"/>
        <v>0</v>
      </c>
      <c r="J25" s="9">
        <f t="shared" si="3"/>
        <v>0</v>
      </c>
    </row>
    <row r="26" spans="1:10" ht="21" hidden="1" customHeight="1" outlineLevel="1" x14ac:dyDescent="0.2">
      <c r="A26" s="76" t="s">
        <v>107</v>
      </c>
      <c r="B26" s="76"/>
      <c r="C26" s="4" t="s">
        <v>17</v>
      </c>
      <c r="D26" s="5">
        <v>1</v>
      </c>
      <c r="E26" s="6">
        <v>0.35</v>
      </c>
      <c r="F26" s="9">
        <f t="shared" si="4"/>
        <v>0</v>
      </c>
      <c r="G26" s="9">
        <f t="shared" si="5"/>
        <v>0</v>
      </c>
      <c r="H26" s="6">
        <v>329.52</v>
      </c>
      <c r="I26" s="9">
        <f t="shared" si="6"/>
        <v>0</v>
      </c>
      <c r="J26" s="9">
        <f t="shared" si="3"/>
        <v>0</v>
      </c>
    </row>
    <row r="27" spans="1:10" ht="12" customHeight="1" collapsed="1" x14ac:dyDescent="0.2">
      <c r="A27" s="75" t="s">
        <v>19</v>
      </c>
      <c r="B27" s="75"/>
      <c r="C27" s="1"/>
      <c r="D27" s="7"/>
      <c r="E27" s="13">
        <f>SUM(E21:E26)</f>
        <v>2.29</v>
      </c>
      <c r="F27" s="12">
        <f>SUM(F21:F26)</f>
        <v>0</v>
      </c>
      <c r="G27" s="12">
        <f t="shared" si="5"/>
        <v>0</v>
      </c>
      <c r="H27" s="13">
        <v>1440.66</v>
      </c>
      <c r="I27" s="12">
        <f>SUM(I21:I26)</f>
        <v>0</v>
      </c>
      <c r="J27" s="14">
        <f>SUM(G27,I27)</f>
        <v>0</v>
      </c>
    </row>
    <row r="28" spans="1:10" ht="21" customHeight="1" x14ac:dyDescent="0.2">
      <c r="A28" s="75" t="s">
        <v>244</v>
      </c>
      <c r="B28" s="75"/>
      <c r="C28" s="2" t="s">
        <v>17</v>
      </c>
      <c r="D28" s="3">
        <v>0</v>
      </c>
      <c r="E28" s="1"/>
      <c r="F28" s="1"/>
      <c r="G28" s="1"/>
      <c r="H28" s="1"/>
      <c r="I28" s="1"/>
      <c r="J28" s="1"/>
    </row>
    <row r="29" spans="1:10" ht="12.2" hidden="1" customHeight="1" outlineLevel="1" x14ac:dyDescent="0.2">
      <c r="A29" s="76" t="s">
        <v>238</v>
      </c>
      <c r="B29" s="76"/>
      <c r="C29" s="4" t="s">
        <v>17</v>
      </c>
      <c r="D29" s="5">
        <v>1</v>
      </c>
      <c r="E29" s="6">
        <v>0.17</v>
      </c>
      <c r="F29" s="9">
        <f t="shared" ref="F29:F34" si="7">$D$28*E29</f>
        <v>0</v>
      </c>
      <c r="G29" s="9">
        <f t="shared" ref="G29:G35" si="8">$K$2*F29</f>
        <v>0</v>
      </c>
      <c r="H29" s="6">
        <v>17.21</v>
      </c>
      <c r="I29" s="9">
        <f t="shared" ref="I29:I34" si="9">$D$28*H29</f>
        <v>0</v>
      </c>
      <c r="J29" s="9">
        <f t="shared" ref="J29:J34" si="10">SUM(G29,I29)</f>
        <v>0</v>
      </c>
    </row>
    <row r="30" spans="1:10" ht="21" hidden="1" customHeight="1" outlineLevel="1" x14ac:dyDescent="0.2">
      <c r="A30" s="76" t="s">
        <v>245</v>
      </c>
      <c r="B30" s="76"/>
      <c r="C30" s="4" t="s">
        <v>17</v>
      </c>
      <c r="D30" s="5">
        <v>1</v>
      </c>
      <c r="E30" s="6">
        <v>0.92</v>
      </c>
      <c r="F30" s="9">
        <f t="shared" si="7"/>
        <v>0</v>
      </c>
      <c r="G30" s="9">
        <f t="shared" si="8"/>
        <v>0</v>
      </c>
      <c r="H30" s="6">
        <v>133.13999999999999</v>
      </c>
      <c r="I30" s="9">
        <f t="shared" si="9"/>
        <v>0</v>
      </c>
      <c r="J30" s="9">
        <f t="shared" si="10"/>
        <v>0</v>
      </c>
    </row>
    <row r="31" spans="1:10" ht="12.2" hidden="1" customHeight="1" outlineLevel="1" x14ac:dyDescent="0.2">
      <c r="A31" s="76" t="s">
        <v>241</v>
      </c>
      <c r="B31" s="76"/>
      <c r="C31" s="4" t="s">
        <v>17</v>
      </c>
      <c r="D31" s="5">
        <v>1</v>
      </c>
      <c r="E31" s="6">
        <v>1.21</v>
      </c>
      <c r="F31" s="9">
        <f t="shared" si="7"/>
        <v>0</v>
      </c>
      <c r="G31" s="9">
        <f>$L$2*F31</f>
        <v>0</v>
      </c>
      <c r="H31" s="6">
        <v>308.26</v>
      </c>
      <c r="I31" s="9">
        <f t="shared" si="9"/>
        <v>0</v>
      </c>
      <c r="J31" s="9">
        <f t="shared" si="10"/>
        <v>0</v>
      </c>
    </row>
    <row r="32" spans="1:10" ht="12.2" hidden="1" customHeight="1" outlineLevel="1" x14ac:dyDescent="0.2">
      <c r="A32" s="76" t="s">
        <v>246</v>
      </c>
      <c r="B32" s="76"/>
      <c r="C32" s="4" t="s">
        <v>17</v>
      </c>
      <c r="D32" s="5">
        <v>1</v>
      </c>
      <c r="E32" s="6">
        <v>0.46</v>
      </c>
      <c r="F32" s="9">
        <f t="shared" si="7"/>
        <v>0</v>
      </c>
      <c r="G32" s="9">
        <f t="shared" si="8"/>
        <v>0</v>
      </c>
      <c r="H32" s="6">
        <v>400.52</v>
      </c>
      <c r="I32" s="9">
        <f t="shared" si="9"/>
        <v>0</v>
      </c>
      <c r="J32" s="9">
        <f t="shared" si="10"/>
        <v>0</v>
      </c>
    </row>
    <row r="33" spans="1:10" ht="12.2" hidden="1" customHeight="1" outlineLevel="1" x14ac:dyDescent="0.2">
      <c r="A33" s="76" t="s">
        <v>242</v>
      </c>
      <c r="B33" s="76"/>
      <c r="C33" s="4" t="s">
        <v>60</v>
      </c>
      <c r="D33" s="5">
        <v>0.3</v>
      </c>
      <c r="E33" s="6">
        <v>0.03</v>
      </c>
      <c r="F33" s="9">
        <f t="shared" si="7"/>
        <v>0</v>
      </c>
      <c r="G33" s="9">
        <f>$L$2*F33</f>
        <v>0</v>
      </c>
      <c r="H33" s="6">
        <v>3.71</v>
      </c>
      <c r="I33" s="9">
        <f t="shared" si="9"/>
        <v>0</v>
      </c>
      <c r="J33" s="9">
        <f t="shared" si="10"/>
        <v>0</v>
      </c>
    </row>
    <row r="34" spans="1:10" ht="12.2" hidden="1" customHeight="1" outlineLevel="1" x14ac:dyDescent="0.2">
      <c r="A34" s="76" t="s">
        <v>105</v>
      </c>
      <c r="B34" s="76"/>
      <c r="C34" s="4" t="s">
        <v>17</v>
      </c>
      <c r="D34" s="5">
        <v>1</v>
      </c>
      <c r="E34" s="6">
        <v>0.3</v>
      </c>
      <c r="F34" s="9">
        <f t="shared" si="7"/>
        <v>0</v>
      </c>
      <c r="G34" s="9">
        <f t="shared" si="8"/>
        <v>0</v>
      </c>
      <c r="H34" s="6">
        <v>144.28</v>
      </c>
      <c r="I34" s="9">
        <f t="shared" si="9"/>
        <v>0</v>
      </c>
      <c r="J34" s="9">
        <f t="shared" si="10"/>
        <v>0</v>
      </c>
    </row>
    <row r="35" spans="1:10" ht="12.2" customHeight="1" collapsed="1" x14ac:dyDescent="0.2">
      <c r="A35" s="75" t="s">
        <v>19</v>
      </c>
      <c r="B35" s="75"/>
      <c r="C35" s="1"/>
      <c r="D35" s="7"/>
      <c r="E35" s="13">
        <f>SUM(E29:E34)</f>
        <v>3.0899999999999994</v>
      </c>
      <c r="F35" s="12">
        <f>SUM(F29:F34)</f>
        <v>0</v>
      </c>
      <c r="G35" s="12">
        <f t="shared" si="8"/>
        <v>0</v>
      </c>
      <c r="H35" s="13">
        <v>1007.12</v>
      </c>
      <c r="I35" s="12">
        <f>SUM(I29:I34)</f>
        <v>0</v>
      </c>
      <c r="J35" s="14">
        <f>SUM(G35,I35)</f>
        <v>0</v>
      </c>
    </row>
    <row r="36" spans="1:10" ht="16.7" customHeight="1" x14ac:dyDescent="0.2">
      <c r="A36" s="81" t="s">
        <v>613</v>
      </c>
      <c r="B36" s="81"/>
      <c r="C36" s="82"/>
      <c r="D36" s="82"/>
      <c r="E36" s="82"/>
      <c r="F36" s="82"/>
      <c r="G36" s="82"/>
      <c r="H36" s="82"/>
      <c r="I36" s="82"/>
      <c r="J36" s="82"/>
    </row>
    <row r="37" spans="1:10" ht="21" customHeight="1" x14ac:dyDescent="0.2">
      <c r="A37" s="75" t="s">
        <v>620</v>
      </c>
      <c r="B37" s="75"/>
      <c r="C37" s="2" t="s">
        <v>17</v>
      </c>
      <c r="D37" s="3">
        <v>0</v>
      </c>
      <c r="E37" s="1"/>
      <c r="F37" s="1"/>
      <c r="G37" s="1"/>
      <c r="H37" s="1"/>
      <c r="I37" s="1"/>
      <c r="J37" s="1"/>
    </row>
    <row r="38" spans="1:10" ht="12.2" hidden="1" customHeight="1" outlineLevel="1" x14ac:dyDescent="0.2">
      <c r="A38" s="76" t="s">
        <v>72</v>
      </c>
      <c r="B38" s="76"/>
      <c r="C38" s="4" t="s">
        <v>15</v>
      </c>
      <c r="D38" s="5">
        <v>0.42</v>
      </c>
      <c r="E38" s="6">
        <v>0.05</v>
      </c>
      <c r="F38" s="9">
        <f>$D$37*E38</f>
        <v>0</v>
      </c>
      <c r="G38" s="9">
        <f t="shared" ref="G38:G50" si="11">$K$2*F38</f>
        <v>0</v>
      </c>
      <c r="H38" s="6">
        <v>15.82</v>
      </c>
      <c r="I38" s="9">
        <f>$D$37*H38</f>
        <v>0</v>
      </c>
      <c r="J38" s="9">
        <f t="shared" ref="J38:J49" si="12">SUM(G38,I38)</f>
        <v>0</v>
      </c>
    </row>
    <row r="39" spans="1:10" ht="12.2" hidden="1" customHeight="1" outlineLevel="1" x14ac:dyDescent="0.2">
      <c r="A39" s="76" t="s">
        <v>71</v>
      </c>
      <c r="B39" s="76"/>
      <c r="C39" s="4" t="s">
        <v>15</v>
      </c>
      <c r="D39" s="5">
        <v>0.42</v>
      </c>
      <c r="E39" s="6">
        <v>0.05</v>
      </c>
      <c r="F39" s="9">
        <f t="shared" ref="F39:F49" si="13">$D$37*E39</f>
        <v>0</v>
      </c>
      <c r="G39" s="9">
        <f t="shared" si="11"/>
        <v>0</v>
      </c>
      <c r="H39" s="6">
        <v>16.71</v>
      </c>
      <c r="I39" s="9">
        <f t="shared" ref="I39:I49" si="14">$D$37*H39</f>
        <v>0</v>
      </c>
      <c r="J39" s="9">
        <f t="shared" si="12"/>
        <v>0</v>
      </c>
    </row>
    <row r="40" spans="1:10" ht="25.5" hidden="1" customHeight="1" outlineLevel="1" x14ac:dyDescent="0.2">
      <c r="A40" s="83" t="s">
        <v>658</v>
      </c>
      <c r="B40" s="76"/>
      <c r="C40" s="4" t="s">
        <v>17</v>
      </c>
      <c r="D40" s="5">
        <v>1</v>
      </c>
      <c r="E40" s="6">
        <v>0.55000000000000004</v>
      </c>
      <c r="F40" s="9">
        <f t="shared" si="13"/>
        <v>0</v>
      </c>
      <c r="G40" s="9">
        <f>$M$2*F40</f>
        <v>0</v>
      </c>
      <c r="H40" s="6">
        <v>135.63</v>
      </c>
      <c r="I40" s="9">
        <f t="shared" si="14"/>
        <v>0</v>
      </c>
      <c r="J40" s="9">
        <f t="shared" si="12"/>
        <v>0</v>
      </c>
    </row>
    <row r="41" spans="1:10" ht="21" hidden="1" customHeight="1" outlineLevel="1" x14ac:dyDescent="0.2">
      <c r="A41" s="76" t="s">
        <v>69</v>
      </c>
      <c r="B41" s="76"/>
      <c r="C41" s="4" t="s">
        <v>17</v>
      </c>
      <c r="D41" s="5">
        <v>1</v>
      </c>
      <c r="E41" s="6">
        <v>0.23</v>
      </c>
      <c r="F41" s="9">
        <f t="shared" si="13"/>
        <v>0</v>
      </c>
      <c r="G41" s="9">
        <f t="shared" si="11"/>
        <v>0</v>
      </c>
      <c r="H41" s="6">
        <v>51.39</v>
      </c>
      <c r="I41" s="9">
        <f t="shared" si="14"/>
        <v>0</v>
      </c>
      <c r="J41" s="9">
        <f t="shared" si="12"/>
        <v>0</v>
      </c>
    </row>
    <row r="42" spans="1:10" ht="21" hidden="1" customHeight="1" outlineLevel="1" x14ac:dyDescent="0.2">
      <c r="A42" s="76" t="s">
        <v>64</v>
      </c>
      <c r="B42" s="76"/>
      <c r="C42" s="4" t="s">
        <v>17</v>
      </c>
      <c r="D42" s="5">
        <v>1</v>
      </c>
      <c r="E42" s="6">
        <v>0.3</v>
      </c>
      <c r="F42" s="9">
        <f t="shared" si="13"/>
        <v>0</v>
      </c>
      <c r="G42" s="9">
        <f t="shared" si="11"/>
        <v>0</v>
      </c>
      <c r="H42" s="6">
        <v>109.74</v>
      </c>
      <c r="I42" s="9">
        <f t="shared" si="14"/>
        <v>0</v>
      </c>
      <c r="J42" s="9">
        <f t="shared" si="12"/>
        <v>0</v>
      </c>
    </row>
    <row r="43" spans="1:10" ht="12.2" hidden="1" customHeight="1" outlineLevel="1" x14ac:dyDescent="0.2">
      <c r="A43" s="76" t="s">
        <v>65</v>
      </c>
      <c r="B43" s="76"/>
      <c r="C43" s="4" t="s">
        <v>17</v>
      </c>
      <c r="D43" s="5">
        <v>1</v>
      </c>
      <c r="E43" s="6">
        <v>0.09</v>
      </c>
      <c r="F43" s="9">
        <f t="shared" si="13"/>
        <v>0</v>
      </c>
      <c r="G43" s="9">
        <f t="shared" si="11"/>
        <v>0</v>
      </c>
      <c r="H43" s="6">
        <v>54.8</v>
      </c>
      <c r="I43" s="9">
        <f t="shared" si="14"/>
        <v>0</v>
      </c>
      <c r="J43" s="9">
        <f t="shared" si="12"/>
        <v>0</v>
      </c>
    </row>
    <row r="44" spans="1:10" ht="12.2" hidden="1" customHeight="1" outlineLevel="1" x14ac:dyDescent="0.2">
      <c r="A44" s="76" t="s">
        <v>238</v>
      </c>
      <c r="B44" s="76"/>
      <c r="C44" s="4" t="s">
        <v>17</v>
      </c>
      <c r="D44" s="5">
        <v>1</v>
      </c>
      <c r="E44" s="6">
        <v>0.17</v>
      </c>
      <c r="F44" s="9">
        <f t="shared" si="13"/>
        <v>0</v>
      </c>
      <c r="G44" s="9">
        <f t="shared" si="11"/>
        <v>0</v>
      </c>
      <c r="H44" s="6">
        <v>17.21</v>
      </c>
      <c r="I44" s="9">
        <f t="shared" si="14"/>
        <v>0</v>
      </c>
      <c r="J44" s="9">
        <f t="shared" si="12"/>
        <v>0</v>
      </c>
    </row>
    <row r="45" spans="1:10" ht="12.2" hidden="1" customHeight="1" outlineLevel="1" x14ac:dyDescent="0.2">
      <c r="A45" s="76" t="s">
        <v>106</v>
      </c>
      <c r="B45" s="76"/>
      <c r="C45" s="4" t="s">
        <v>17</v>
      </c>
      <c r="D45" s="5">
        <v>1</v>
      </c>
      <c r="E45" s="6">
        <v>0.23</v>
      </c>
      <c r="F45" s="9">
        <f t="shared" si="13"/>
        <v>0</v>
      </c>
      <c r="G45" s="9">
        <f t="shared" si="11"/>
        <v>0</v>
      </c>
      <c r="H45" s="6">
        <v>646.11</v>
      </c>
      <c r="I45" s="9">
        <f t="shared" si="14"/>
        <v>0</v>
      </c>
      <c r="J45" s="9">
        <f t="shared" si="12"/>
        <v>0</v>
      </c>
    </row>
    <row r="46" spans="1:10" ht="21" hidden="1" customHeight="1" outlineLevel="1" x14ac:dyDescent="0.2">
      <c r="A46" s="76" t="s">
        <v>107</v>
      </c>
      <c r="B46" s="76"/>
      <c r="C46" s="4" t="s">
        <v>17</v>
      </c>
      <c r="D46" s="5">
        <v>1</v>
      </c>
      <c r="E46" s="6">
        <v>0.35</v>
      </c>
      <c r="F46" s="9">
        <f t="shared" si="13"/>
        <v>0</v>
      </c>
      <c r="G46" s="9">
        <f t="shared" si="11"/>
        <v>0</v>
      </c>
      <c r="H46" s="6">
        <v>329.52</v>
      </c>
      <c r="I46" s="9">
        <f t="shared" si="14"/>
        <v>0</v>
      </c>
      <c r="J46" s="9">
        <f t="shared" si="12"/>
        <v>0</v>
      </c>
    </row>
    <row r="47" spans="1:10" ht="12.2" hidden="1" customHeight="1" outlineLevel="1" x14ac:dyDescent="0.2">
      <c r="A47" s="76" t="s">
        <v>241</v>
      </c>
      <c r="B47" s="76"/>
      <c r="C47" s="4" t="s">
        <v>17</v>
      </c>
      <c r="D47" s="5">
        <v>1</v>
      </c>
      <c r="E47" s="6">
        <v>1.32</v>
      </c>
      <c r="F47" s="9">
        <f t="shared" si="13"/>
        <v>0</v>
      </c>
      <c r="G47" s="9">
        <f>$L$2*F47</f>
        <v>0</v>
      </c>
      <c r="H47" s="6">
        <v>308.26</v>
      </c>
      <c r="I47" s="9">
        <f t="shared" si="14"/>
        <v>0</v>
      </c>
      <c r="J47" s="9">
        <f t="shared" si="12"/>
        <v>0</v>
      </c>
    </row>
    <row r="48" spans="1:10" ht="12.2" hidden="1" customHeight="1" outlineLevel="1" x14ac:dyDescent="0.2">
      <c r="A48" s="76" t="s">
        <v>242</v>
      </c>
      <c r="B48" s="76"/>
      <c r="C48" s="4" t="s">
        <v>60</v>
      </c>
      <c r="D48" s="5">
        <v>1</v>
      </c>
      <c r="E48" s="6">
        <v>0.12</v>
      </c>
      <c r="F48" s="9">
        <f t="shared" si="13"/>
        <v>0</v>
      </c>
      <c r="G48" s="9">
        <f>$L$2*F48</f>
        <v>0</v>
      </c>
      <c r="H48" s="6">
        <v>12.38</v>
      </c>
      <c r="I48" s="9">
        <f t="shared" si="14"/>
        <v>0</v>
      </c>
      <c r="J48" s="9">
        <f t="shared" si="12"/>
        <v>0</v>
      </c>
    </row>
    <row r="49" spans="1:10" ht="12.2" hidden="1" customHeight="1" outlineLevel="1" x14ac:dyDescent="0.2">
      <c r="A49" s="76" t="s">
        <v>71</v>
      </c>
      <c r="B49" s="76"/>
      <c r="C49" s="4" t="s">
        <v>15</v>
      </c>
      <c r="D49" s="5">
        <v>0.42</v>
      </c>
      <c r="E49" s="6">
        <v>0.05</v>
      </c>
      <c r="F49" s="9">
        <f t="shared" si="13"/>
        <v>0</v>
      </c>
      <c r="G49" s="9">
        <f t="shared" si="11"/>
        <v>0</v>
      </c>
      <c r="H49" s="6">
        <v>16.71</v>
      </c>
      <c r="I49" s="9">
        <f t="shared" si="14"/>
        <v>0</v>
      </c>
      <c r="J49" s="9">
        <f t="shared" si="12"/>
        <v>0</v>
      </c>
    </row>
    <row r="50" spans="1:10" ht="12.2" customHeight="1" collapsed="1" x14ac:dyDescent="0.2">
      <c r="A50" s="75" t="s">
        <v>19</v>
      </c>
      <c r="B50" s="75"/>
      <c r="C50" s="1"/>
      <c r="D50" s="7"/>
      <c r="E50" s="13">
        <f>SUM(E38:E49)</f>
        <v>3.51</v>
      </c>
      <c r="F50" s="12">
        <f>SUM(F38:F49)</f>
        <v>0</v>
      </c>
      <c r="G50" s="12">
        <f t="shared" si="11"/>
        <v>0</v>
      </c>
      <c r="H50" s="13">
        <v>1681.55</v>
      </c>
      <c r="I50" s="12">
        <f>SUM(I38:I49)</f>
        <v>0</v>
      </c>
      <c r="J50" s="14">
        <f>SUM(G50,I50)</f>
        <v>0</v>
      </c>
    </row>
    <row r="51" spans="1:10" ht="21" customHeight="1" x14ac:dyDescent="0.2">
      <c r="A51" s="75" t="s">
        <v>621</v>
      </c>
      <c r="B51" s="75"/>
      <c r="C51" s="2" t="s">
        <v>17</v>
      </c>
      <c r="D51" s="3">
        <v>0</v>
      </c>
      <c r="E51" s="1"/>
      <c r="F51" s="1"/>
      <c r="G51" s="1"/>
      <c r="H51" s="1"/>
      <c r="I51" s="1"/>
      <c r="J51" s="1"/>
    </row>
    <row r="52" spans="1:10" ht="12.2" hidden="1" customHeight="1" outlineLevel="1" x14ac:dyDescent="0.2">
      <c r="A52" s="76" t="s">
        <v>241</v>
      </c>
      <c r="B52" s="76"/>
      <c r="C52" s="4" t="s">
        <v>17</v>
      </c>
      <c r="D52" s="5">
        <v>1</v>
      </c>
      <c r="E52" s="6">
        <v>1.32</v>
      </c>
      <c r="F52" s="9">
        <f t="shared" ref="F52:F57" si="15">$D$51*E52</f>
        <v>0</v>
      </c>
      <c r="G52" s="9">
        <f>$L$2*F52</f>
        <v>0</v>
      </c>
      <c r="H52" s="6">
        <v>308.26</v>
      </c>
      <c r="I52" s="9">
        <f t="shared" ref="I52:I57" si="16">$D$51*H52</f>
        <v>0</v>
      </c>
      <c r="J52" s="9">
        <f t="shared" ref="J52:J57" si="17">SUM(G52,I52)</f>
        <v>0</v>
      </c>
    </row>
    <row r="53" spans="1:10" ht="21" hidden="1" customHeight="1" outlineLevel="1" x14ac:dyDescent="0.2">
      <c r="A53" s="76" t="s">
        <v>299</v>
      </c>
      <c r="B53" s="76"/>
      <c r="C53" s="4" t="s">
        <v>17</v>
      </c>
      <c r="D53" s="5">
        <v>1</v>
      </c>
      <c r="E53" s="6">
        <v>0.4</v>
      </c>
      <c r="F53" s="9">
        <f t="shared" si="15"/>
        <v>0</v>
      </c>
      <c r="G53" s="9">
        <f t="shared" ref="G53:G58" si="18">$K$2*F53</f>
        <v>0</v>
      </c>
      <c r="H53" s="6">
        <v>234.74</v>
      </c>
      <c r="I53" s="9">
        <f t="shared" si="16"/>
        <v>0</v>
      </c>
      <c r="J53" s="9">
        <f t="shared" si="17"/>
        <v>0</v>
      </c>
    </row>
    <row r="54" spans="1:10" ht="12" hidden="1" customHeight="1" outlineLevel="1" x14ac:dyDescent="0.2">
      <c r="A54" s="76" t="s">
        <v>238</v>
      </c>
      <c r="B54" s="76"/>
      <c r="C54" s="4" t="s">
        <v>17</v>
      </c>
      <c r="D54" s="5">
        <v>1</v>
      </c>
      <c r="E54" s="6">
        <v>0.17</v>
      </c>
      <c r="F54" s="9">
        <f t="shared" si="15"/>
        <v>0</v>
      </c>
      <c r="G54" s="9">
        <f t="shared" si="18"/>
        <v>0</v>
      </c>
      <c r="H54" s="6">
        <v>17.21</v>
      </c>
      <c r="I54" s="9">
        <f t="shared" si="16"/>
        <v>0</v>
      </c>
      <c r="J54" s="9">
        <f t="shared" si="17"/>
        <v>0</v>
      </c>
    </row>
    <row r="55" spans="1:10" ht="12.2" hidden="1" customHeight="1" outlineLevel="1" x14ac:dyDescent="0.2">
      <c r="A55" s="76" t="s">
        <v>105</v>
      </c>
      <c r="B55" s="76"/>
      <c r="C55" s="4" t="s">
        <v>17</v>
      </c>
      <c r="D55" s="5">
        <v>1</v>
      </c>
      <c r="E55" s="6">
        <v>0.3</v>
      </c>
      <c r="F55" s="9">
        <f t="shared" si="15"/>
        <v>0</v>
      </c>
      <c r="G55" s="9">
        <f t="shared" si="18"/>
        <v>0</v>
      </c>
      <c r="H55" s="6">
        <v>144.28</v>
      </c>
      <c r="I55" s="9">
        <f t="shared" si="16"/>
        <v>0</v>
      </c>
      <c r="J55" s="9">
        <f t="shared" si="17"/>
        <v>0</v>
      </c>
    </row>
    <row r="56" spans="1:10" ht="12.2" hidden="1" customHeight="1" outlineLevel="1" x14ac:dyDescent="0.2">
      <c r="A56" s="76" t="s">
        <v>246</v>
      </c>
      <c r="B56" s="76"/>
      <c r="C56" s="4" t="s">
        <v>17</v>
      </c>
      <c r="D56" s="5">
        <v>1</v>
      </c>
      <c r="E56" s="6">
        <v>0.46</v>
      </c>
      <c r="F56" s="9">
        <f t="shared" si="15"/>
        <v>0</v>
      </c>
      <c r="G56" s="9">
        <f t="shared" si="18"/>
        <v>0</v>
      </c>
      <c r="H56" s="6">
        <v>400.52</v>
      </c>
      <c r="I56" s="9">
        <f t="shared" si="16"/>
        <v>0</v>
      </c>
      <c r="J56" s="9">
        <f t="shared" si="17"/>
        <v>0</v>
      </c>
    </row>
    <row r="57" spans="1:10" ht="12.2" hidden="1" customHeight="1" outlineLevel="1" x14ac:dyDescent="0.2">
      <c r="A57" s="76" t="s">
        <v>242</v>
      </c>
      <c r="B57" s="76"/>
      <c r="C57" s="4" t="s">
        <v>60</v>
      </c>
      <c r="D57" s="5">
        <v>0.3</v>
      </c>
      <c r="E57" s="6">
        <v>0.03</v>
      </c>
      <c r="F57" s="9">
        <f t="shared" si="15"/>
        <v>0</v>
      </c>
      <c r="G57" s="9">
        <f>$L$2*F57</f>
        <v>0</v>
      </c>
      <c r="H57" s="6">
        <v>3.71</v>
      </c>
      <c r="I57" s="9">
        <f t="shared" si="16"/>
        <v>0</v>
      </c>
      <c r="J57" s="9">
        <f t="shared" si="17"/>
        <v>0</v>
      </c>
    </row>
    <row r="58" spans="1:10" ht="12.2" customHeight="1" collapsed="1" x14ac:dyDescent="0.2">
      <c r="A58" s="75" t="s">
        <v>19</v>
      </c>
      <c r="B58" s="75"/>
      <c r="C58" s="1"/>
      <c r="D58" s="7"/>
      <c r="E58" s="13">
        <f>SUM(E52:E57)</f>
        <v>2.6799999999999997</v>
      </c>
      <c r="F58" s="12">
        <f>SUM(F52:F57)</f>
        <v>0</v>
      </c>
      <c r="G58" s="12">
        <f t="shared" si="18"/>
        <v>0</v>
      </c>
      <c r="H58" s="13">
        <v>1108.72</v>
      </c>
      <c r="I58" s="12">
        <f>SUM(I52:I57)</f>
        <v>0</v>
      </c>
      <c r="J58" s="14">
        <f>SUM(G58,I58)</f>
        <v>0</v>
      </c>
    </row>
    <row r="59" spans="1:10" ht="21" customHeight="1" x14ac:dyDescent="0.2">
      <c r="A59" s="75" t="s">
        <v>622</v>
      </c>
      <c r="B59" s="75"/>
      <c r="C59" s="2" t="s">
        <v>17</v>
      </c>
      <c r="D59" s="3">
        <v>0</v>
      </c>
      <c r="E59" s="1"/>
      <c r="F59" s="1"/>
      <c r="G59" s="1"/>
      <c r="H59" s="1"/>
      <c r="I59" s="1"/>
      <c r="J59" s="1"/>
    </row>
    <row r="60" spans="1:10" ht="12.2" hidden="1" customHeight="1" outlineLevel="1" x14ac:dyDescent="0.2">
      <c r="A60" s="76" t="s">
        <v>241</v>
      </c>
      <c r="B60" s="76"/>
      <c r="C60" s="4" t="s">
        <v>17</v>
      </c>
      <c r="D60" s="5">
        <v>1</v>
      </c>
      <c r="E60" s="6">
        <v>1.32</v>
      </c>
      <c r="F60" s="9">
        <f>$D$59*E60</f>
        <v>0</v>
      </c>
      <c r="G60" s="9">
        <f>$L$2*F60</f>
        <v>0</v>
      </c>
      <c r="H60" s="6">
        <v>308.26</v>
      </c>
      <c r="I60" s="9">
        <f>$D$59*H60</f>
        <v>0</v>
      </c>
      <c r="J60" s="9">
        <f t="shared" ref="J60:J64" si="19">SUM(G60,I60)</f>
        <v>0</v>
      </c>
    </row>
    <row r="61" spans="1:10" ht="21" hidden="1" customHeight="1" outlineLevel="1" x14ac:dyDescent="0.2">
      <c r="A61" s="76" t="s">
        <v>245</v>
      </c>
      <c r="B61" s="76"/>
      <c r="C61" s="4" t="s">
        <v>17</v>
      </c>
      <c r="D61" s="5">
        <v>1</v>
      </c>
      <c r="E61" s="6">
        <v>0.92</v>
      </c>
      <c r="F61" s="9">
        <f>$D$59*E61</f>
        <v>0</v>
      </c>
      <c r="G61" s="9">
        <f t="shared" ref="G61:G65" si="20">$K$2*F61</f>
        <v>0</v>
      </c>
      <c r="H61" s="6">
        <v>133.13999999999999</v>
      </c>
      <c r="I61" s="9">
        <f>$D$59*H61</f>
        <v>0</v>
      </c>
      <c r="J61" s="9">
        <f t="shared" si="19"/>
        <v>0</v>
      </c>
    </row>
    <row r="62" spans="1:10" ht="12.2" hidden="1" customHeight="1" outlineLevel="1" x14ac:dyDescent="0.2">
      <c r="A62" s="76" t="s">
        <v>238</v>
      </c>
      <c r="B62" s="76"/>
      <c r="C62" s="4" t="s">
        <v>17</v>
      </c>
      <c r="D62" s="5">
        <v>1</v>
      </c>
      <c r="E62" s="6">
        <v>0.17</v>
      </c>
      <c r="F62" s="9">
        <f>$D$59*E62</f>
        <v>0</v>
      </c>
      <c r="G62" s="9">
        <f t="shared" si="20"/>
        <v>0</v>
      </c>
      <c r="H62" s="6">
        <v>17.21</v>
      </c>
      <c r="I62" s="9">
        <f>$D$59*H62</f>
        <v>0</v>
      </c>
      <c r="J62" s="9">
        <f t="shared" si="19"/>
        <v>0</v>
      </c>
    </row>
    <row r="63" spans="1:10" ht="12.2" hidden="1" customHeight="1" outlineLevel="1" x14ac:dyDescent="0.2">
      <c r="A63" s="76" t="s">
        <v>246</v>
      </c>
      <c r="B63" s="76"/>
      <c r="C63" s="4" t="s">
        <v>17</v>
      </c>
      <c r="D63" s="5">
        <v>1</v>
      </c>
      <c r="E63" s="6">
        <v>0.46</v>
      </c>
      <c r="F63" s="9">
        <f>$D$59*E63</f>
        <v>0</v>
      </c>
      <c r="G63" s="9">
        <f t="shared" si="20"/>
        <v>0</v>
      </c>
      <c r="H63" s="6">
        <v>400.52</v>
      </c>
      <c r="I63" s="9">
        <f>$D$59*H63</f>
        <v>0</v>
      </c>
      <c r="J63" s="9">
        <f t="shared" si="19"/>
        <v>0</v>
      </c>
    </row>
    <row r="64" spans="1:10" ht="12.2" hidden="1" customHeight="1" outlineLevel="1" x14ac:dyDescent="0.2">
      <c r="A64" s="76" t="s">
        <v>242</v>
      </c>
      <c r="B64" s="76"/>
      <c r="C64" s="4" t="s">
        <v>60</v>
      </c>
      <c r="D64" s="5">
        <v>0.3</v>
      </c>
      <c r="E64" s="6">
        <v>0.03</v>
      </c>
      <c r="F64" s="9">
        <f>$D$59*E64</f>
        <v>0</v>
      </c>
      <c r="G64" s="9">
        <f>$L$2*F64</f>
        <v>0</v>
      </c>
      <c r="H64" s="6">
        <v>3.71</v>
      </c>
      <c r="I64" s="9">
        <f>$D$59*H64</f>
        <v>0</v>
      </c>
      <c r="J64" s="9">
        <f t="shared" si="19"/>
        <v>0</v>
      </c>
    </row>
    <row r="65" spans="1:10" ht="12.2" customHeight="1" collapsed="1" x14ac:dyDescent="0.2">
      <c r="A65" s="75" t="s">
        <v>19</v>
      </c>
      <c r="B65" s="75"/>
      <c r="C65" s="1"/>
      <c r="D65" s="7"/>
      <c r="E65" s="13">
        <f>SUM(E60:E64)</f>
        <v>2.9</v>
      </c>
      <c r="F65" s="12">
        <f>SUM(F60:F64)</f>
        <v>0</v>
      </c>
      <c r="G65" s="12">
        <f t="shared" si="20"/>
        <v>0</v>
      </c>
      <c r="H65" s="13">
        <v>862.84</v>
      </c>
      <c r="I65" s="12">
        <f>SUM(I60:I64)</f>
        <v>0</v>
      </c>
      <c r="J65" s="14">
        <f>SUM(G65,I65)</f>
        <v>0</v>
      </c>
    </row>
    <row r="66" spans="1:10" ht="21" customHeight="1" x14ac:dyDescent="0.2">
      <c r="A66" s="75" t="s">
        <v>623</v>
      </c>
      <c r="B66" s="75"/>
      <c r="C66" s="2" t="s">
        <v>17</v>
      </c>
      <c r="D66" s="3">
        <v>0</v>
      </c>
      <c r="E66" s="1"/>
      <c r="F66" s="1"/>
      <c r="G66" s="1"/>
      <c r="H66" s="1"/>
      <c r="I66" s="1"/>
      <c r="J66" s="1"/>
    </row>
    <row r="67" spans="1:10" ht="12.2" hidden="1" customHeight="1" outlineLevel="1" x14ac:dyDescent="0.2">
      <c r="A67" s="76" t="s">
        <v>106</v>
      </c>
      <c r="B67" s="76"/>
      <c r="C67" s="4" t="s">
        <v>17</v>
      </c>
      <c r="D67" s="5">
        <v>1</v>
      </c>
      <c r="E67" s="6">
        <v>0.23</v>
      </c>
      <c r="F67" s="9">
        <f t="shared" ref="F67:F72" si="21">$D$66*E67</f>
        <v>0</v>
      </c>
      <c r="G67" s="9">
        <f t="shared" ref="G67:G73" si="22">$K$2*F67</f>
        <v>0</v>
      </c>
      <c r="H67" s="6">
        <v>637.67999999999995</v>
      </c>
      <c r="I67" s="9">
        <f t="shared" ref="I67:I72" si="23">$D$66*H67</f>
        <v>0</v>
      </c>
      <c r="J67" s="9">
        <f t="shared" ref="J67:J72" si="24">SUM(G67,I67)</f>
        <v>0</v>
      </c>
    </row>
    <row r="68" spans="1:10" ht="12.2" hidden="1" customHeight="1" outlineLevel="1" x14ac:dyDescent="0.2">
      <c r="A68" s="76" t="s">
        <v>241</v>
      </c>
      <c r="B68" s="76"/>
      <c r="C68" s="4" t="s">
        <v>17</v>
      </c>
      <c r="D68" s="5">
        <v>1</v>
      </c>
      <c r="E68" s="6">
        <v>1.21</v>
      </c>
      <c r="F68" s="9">
        <f t="shared" si="21"/>
        <v>0</v>
      </c>
      <c r="G68" s="9">
        <f>$L$2*F68</f>
        <v>0</v>
      </c>
      <c r="H68" s="6">
        <v>308.26</v>
      </c>
      <c r="I68" s="9">
        <f t="shared" si="23"/>
        <v>0</v>
      </c>
      <c r="J68" s="9">
        <f t="shared" si="24"/>
        <v>0</v>
      </c>
    </row>
    <row r="69" spans="1:10" ht="12.2" hidden="1" customHeight="1" outlineLevel="1" x14ac:dyDescent="0.2">
      <c r="A69" s="76" t="s">
        <v>238</v>
      </c>
      <c r="B69" s="76"/>
      <c r="C69" s="4" t="s">
        <v>17</v>
      </c>
      <c r="D69" s="5">
        <v>1</v>
      </c>
      <c r="E69" s="6">
        <v>0.17</v>
      </c>
      <c r="F69" s="9">
        <f t="shared" si="21"/>
        <v>0</v>
      </c>
      <c r="G69" s="9">
        <f t="shared" si="22"/>
        <v>0</v>
      </c>
      <c r="H69" s="6">
        <v>17.21</v>
      </c>
      <c r="I69" s="9">
        <f t="shared" si="23"/>
        <v>0</v>
      </c>
      <c r="J69" s="9">
        <f t="shared" si="24"/>
        <v>0</v>
      </c>
    </row>
    <row r="70" spans="1:10" ht="12.2" hidden="1" customHeight="1" outlineLevel="1" x14ac:dyDescent="0.2">
      <c r="A70" s="76" t="s">
        <v>105</v>
      </c>
      <c r="B70" s="76"/>
      <c r="C70" s="4" t="s">
        <v>17</v>
      </c>
      <c r="D70" s="5">
        <v>1</v>
      </c>
      <c r="E70" s="6">
        <v>0.3</v>
      </c>
      <c r="F70" s="9">
        <f t="shared" si="21"/>
        <v>0</v>
      </c>
      <c r="G70" s="9">
        <f t="shared" si="22"/>
        <v>0</v>
      </c>
      <c r="H70" s="6">
        <v>144.28</v>
      </c>
      <c r="I70" s="9">
        <f t="shared" si="23"/>
        <v>0</v>
      </c>
      <c r="J70" s="9">
        <f t="shared" si="24"/>
        <v>0</v>
      </c>
    </row>
    <row r="71" spans="1:10" ht="21" hidden="1" customHeight="1" outlineLevel="1" x14ac:dyDescent="0.2">
      <c r="A71" s="76" t="s">
        <v>107</v>
      </c>
      <c r="B71" s="76"/>
      <c r="C71" s="4" t="s">
        <v>17</v>
      </c>
      <c r="D71" s="5">
        <v>1</v>
      </c>
      <c r="E71" s="6">
        <v>0.35</v>
      </c>
      <c r="F71" s="9">
        <f t="shared" si="21"/>
        <v>0</v>
      </c>
      <c r="G71" s="9">
        <f t="shared" si="22"/>
        <v>0</v>
      </c>
      <c r="H71" s="6">
        <v>329.52</v>
      </c>
      <c r="I71" s="9">
        <f t="shared" si="23"/>
        <v>0</v>
      </c>
      <c r="J71" s="9">
        <f t="shared" si="24"/>
        <v>0</v>
      </c>
    </row>
    <row r="72" spans="1:10" ht="12.2" hidden="1" customHeight="1" outlineLevel="1" x14ac:dyDescent="0.2">
      <c r="A72" s="76" t="s">
        <v>242</v>
      </c>
      <c r="B72" s="76"/>
      <c r="C72" s="4" t="s">
        <v>60</v>
      </c>
      <c r="D72" s="5">
        <v>0.3</v>
      </c>
      <c r="E72" s="6">
        <v>0.03</v>
      </c>
      <c r="F72" s="9">
        <f t="shared" si="21"/>
        <v>0</v>
      </c>
      <c r="G72" s="9">
        <f>$L$2*F72</f>
        <v>0</v>
      </c>
      <c r="H72" s="6">
        <v>3.71</v>
      </c>
      <c r="I72" s="9">
        <f t="shared" si="23"/>
        <v>0</v>
      </c>
      <c r="J72" s="9">
        <f t="shared" si="24"/>
        <v>0</v>
      </c>
    </row>
    <row r="73" spans="1:10" ht="12.2" customHeight="1" collapsed="1" x14ac:dyDescent="0.2">
      <c r="A73" s="75" t="s">
        <v>19</v>
      </c>
      <c r="B73" s="75"/>
      <c r="C73" s="1"/>
      <c r="D73" s="7"/>
      <c r="E73" s="13">
        <f>SUM(E67:E72)</f>
        <v>2.2899999999999996</v>
      </c>
      <c r="F73" s="12">
        <f>SUM(F67:F72)</f>
        <v>0</v>
      </c>
      <c r="G73" s="12">
        <f t="shared" si="22"/>
        <v>0</v>
      </c>
      <c r="H73" s="13">
        <v>1440.66</v>
      </c>
      <c r="I73" s="12">
        <f>SUM(I67:I72)</f>
        <v>0</v>
      </c>
      <c r="J73" s="14">
        <f>SUM(G73,I73)</f>
        <v>0</v>
      </c>
    </row>
    <row r="74" spans="1:10" ht="21" customHeight="1" x14ac:dyDescent="0.2">
      <c r="A74" s="75" t="s">
        <v>626</v>
      </c>
      <c r="B74" s="75"/>
      <c r="C74" s="2" t="s">
        <v>17</v>
      </c>
      <c r="D74" s="3">
        <v>0</v>
      </c>
      <c r="E74" s="1"/>
      <c r="F74" s="1"/>
      <c r="G74" s="1"/>
      <c r="H74" s="1"/>
      <c r="I74" s="1"/>
      <c r="J74" s="1"/>
    </row>
    <row r="75" spans="1:10" ht="12.2" hidden="1" customHeight="1" outlineLevel="1" x14ac:dyDescent="0.2">
      <c r="A75" s="76" t="s">
        <v>106</v>
      </c>
      <c r="B75" s="76"/>
      <c r="C75" s="4" t="s">
        <v>17</v>
      </c>
      <c r="D75" s="5">
        <v>1</v>
      </c>
      <c r="E75" s="6">
        <v>0.23</v>
      </c>
      <c r="F75" s="9">
        <f t="shared" ref="F75:F80" si="25">$D$74*E75</f>
        <v>0</v>
      </c>
      <c r="G75" s="9">
        <f t="shared" ref="G75:G81" si="26">$K$2*F75</f>
        <v>0</v>
      </c>
      <c r="H75" s="6">
        <v>637.67999999999995</v>
      </c>
      <c r="I75" s="9">
        <f t="shared" ref="I75:I80" si="27">$D$74*H75</f>
        <v>0</v>
      </c>
      <c r="J75" s="9">
        <f t="shared" ref="J75:J80" si="28">SUM(G75,I75)</f>
        <v>0</v>
      </c>
    </row>
    <row r="76" spans="1:10" ht="12.2" hidden="1" customHeight="1" outlineLevel="1" x14ac:dyDescent="0.2">
      <c r="A76" s="77" t="s">
        <v>625</v>
      </c>
      <c r="B76" s="76"/>
      <c r="C76" s="4" t="s">
        <v>17</v>
      </c>
      <c r="D76" s="5">
        <v>1</v>
      </c>
      <c r="E76" s="6">
        <v>0.67</v>
      </c>
      <c r="F76" s="9">
        <f t="shared" si="25"/>
        <v>0</v>
      </c>
      <c r="G76" s="9">
        <f>$L$2*F76</f>
        <v>0</v>
      </c>
      <c r="H76" s="6">
        <v>1525.16</v>
      </c>
      <c r="I76" s="9">
        <f t="shared" si="27"/>
        <v>0</v>
      </c>
      <c r="J76" s="9">
        <f t="shared" si="28"/>
        <v>0</v>
      </c>
    </row>
    <row r="77" spans="1:10" ht="12.2" hidden="1" customHeight="1" outlineLevel="1" x14ac:dyDescent="0.2">
      <c r="A77" s="76" t="s">
        <v>238</v>
      </c>
      <c r="B77" s="76"/>
      <c r="C77" s="4" t="s">
        <v>17</v>
      </c>
      <c r="D77" s="5">
        <v>1</v>
      </c>
      <c r="E77" s="6">
        <v>0.17</v>
      </c>
      <c r="F77" s="9">
        <f t="shared" si="25"/>
        <v>0</v>
      </c>
      <c r="G77" s="9">
        <f t="shared" si="26"/>
        <v>0</v>
      </c>
      <c r="H77" s="6">
        <v>17.21</v>
      </c>
      <c r="I77" s="9">
        <f t="shared" si="27"/>
        <v>0</v>
      </c>
      <c r="J77" s="9">
        <f t="shared" si="28"/>
        <v>0</v>
      </c>
    </row>
    <row r="78" spans="1:10" ht="12.2" hidden="1" customHeight="1" outlineLevel="1" x14ac:dyDescent="0.2">
      <c r="A78" s="76" t="s">
        <v>105</v>
      </c>
      <c r="B78" s="76"/>
      <c r="C78" s="4" t="s">
        <v>17</v>
      </c>
      <c r="D78" s="5">
        <v>1</v>
      </c>
      <c r="E78" s="6">
        <v>0.3</v>
      </c>
      <c r="F78" s="9">
        <f t="shared" si="25"/>
        <v>0</v>
      </c>
      <c r="G78" s="9">
        <f t="shared" si="26"/>
        <v>0</v>
      </c>
      <c r="H78" s="6">
        <v>144.28</v>
      </c>
      <c r="I78" s="9">
        <f t="shared" si="27"/>
        <v>0</v>
      </c>
      <c r="J78" s="9">
        <f t="shared" si="28"/>
        <v>0</v>
      </c>
    </row>
    <row r="79" spans="1:10" ht="21" hidden="1" customHeight="1" outlineLevel="1" x14ac:dyDescent="0.2">
      <c r="A79" s="76" t="s">
        <v>107</v>
      </c>
      <c r="B79" s="76"/>
      <c r="C79" s="4" t="s">
        <v>17</v>
      </c>
      <c r="D79" s="5">
        <v>1</v>
      </c>
      <c r="E79" s="6">
        <v>0.35</v>
      </c>
      <c r="F79" s="9">
        <f t="shared" si="25"/>
        <v>0</v>
      </c>
      <c r="G79" s="9">
        <f t="shared" si="26"/>
        <v>0</v>
      </c>
      <c r="H79" s="6">
        <v>329.52</v>
      </c>
      <c r="I79" s="9">
        <f t="shared" si="27"/>
        <v>0</v>
      </c>
      <c r="J79" s="9">
        <f t="shared" si="28"/>
        <v>0</v>
      </c>
    </row>
    <row r="80" spans="1:10" ht="12.2" hidden="1" customHeight="1" outlineLevel="1" x14ac:dyDescent="0.2">
      <c r="A80" s="76" t="s">
        <v>242</v>
      </c>
      <c r="B80" s="76"/>
      <c r="C80" s="4" t="s">
        <v>60</v>
      </c>
      <c r="D80" s="5">
        <v>0.3</v>
      </c>
      <c r="E80" s="6">
        <v>0.03</v>
      </c>
      <c r="F80" s="9">
        <f t="shared" si="25"/>
        <v>0</v>
      </c>
      <c r="G80" s="9">
        <f>$L$2*F80</f>
        <v>0</v>
      </c>
      <c r="H80" s="6">
        <v>3.71</v>
      </c>
      <c r="I80" s="9">
        <f t="shared" si="27"/>
        <v>0</v>
      </c>
      <c r="J80" s="9">
        <f t="shared" si="28"/>
        <v>0</v>
      </c>
    </row>
    <row r="81" spans="1:10" ht="12.2" customHeight="1" collapsed="1" x14ac:dyDescent="0.2">
      <c r="A81" s="75" t="s">
        <v>19</v>
      </c>
      <c r="B81" s="75"/>
      <c r="C81" s="1"/>
      <c r="D81" s="7"/>
      <c r="E81" s="13">
        <f>SUM(E75:E80)</f>
        <v>1.7500000000000002</v>
      </c>
      <c r="F81" s="12">
        <f>SUM(F75:F80)</f>
        <v>0</v>
      </c>
      <c r="G81" s="12">
        <f t="shared" si="26"/>
        <v>0</v>
      </c>
      <c r="H81" s="13">
        <f>SUM(H75:H80)</f>
        <v>2657.5600000000004</v>
      </c>
      <c r="I81" s="12">
        <f>SUM(I75:I80)</f>
        <v>0</v>
      </c>
      <c r="J81" s="14">
        <f>SUM(G81,I81)</f>
        <v>0</v>
      </c>
    </row>
    <row r="82" spans="1:10" ht="21" customHeight="1" x14ac:dyDescent="0.2">
      <c r="A82" s="75" t="s">
        <v>627</v>
      </c>
      <c r="B82" s="75"/>
      <c r="C82" s="2" t="s">
        <v>17</v>
      </c>
      <c r="D82" s="3">
        <v>0</v>
      </c>
      <c r="E82" s="1"/>
      <c r="F82" s="1"/>
      <c r="G82" s="1"/>
      <c r="H82" s="1"/>
      <c r="I82" s="1"/>
      <c r="J82" s="1"/>
    </row>
    <row r="83" spans="1:10" ht="12.2" hidden="1" customHeight="1" outlineLevel="1" x14ac:dyDescent="0.2">
      <c r="A83" s="76" t="s">
        <v>106</v>
      </c>
      <c r="B83" s="76"/>
      <c r="C83" s="4" t="s">
        <v>17</v>
      </c>
      <c r="D83" s="5">
        <v>1</v>
      </c>
      <c r="E83" s="6">
        <v>0.23</v>
      </c>
      <c r="F83" s="9">
        <f t="shared" ref="F83:F88" si="29">$D$82*E83</f>
        <v>0</v>
      </c>
      <c r="G83" s="9">
        <f t="shared" ref="G83:G89" si="30">$K$2*F83</f>
        <v>0</v>
      </c>
      <c r="H83" s="6">
        <v>637.67999999999995</v>
      </c>
      <c r="I83" s="9">
        <f t="shared" ref="I83:I88" si="31">$D$82*H83</f>
        <v>0</v>
      </c>
      <c r="J83" s="9">
        <f t="shared" ref="J83:J88" si="32">SUM(G83,I83)</f>
        <v>0</v>
      </c>
    </row>
    <row r="84" spans="1:10" ht="12.2" hidden="1" customHeight="1" outlineLevel="1" x14ac:dyDescent="0.2">
      <c r="A84" s="77" t="s">
        <v>625</v>
      </c>
      <c r="B84" s="76"/>
      <c r="C84" s="4" t="s">
        <v>17</v>
      </c>
      <c r="D84" s="5">
        <v>1</v>
      </c>
      <c r="E84" s="6">
        <v>0.67</v>
      </c>
      <c r="F84" s="9">
        <f t="shared" si="29"/>
        <v>0</v>
      </c>
      <c r="G84" s="9">
        <f>$L$2*F84</f>
        <v>0</v>
      </c>
      <c r="H84" s="6">
        <v>1525.16</v>
      </c>
      <c r="I84" s="9">
        <f t="shared" si="31"/>
        <v>0</v>
      </c>
      <c r="J84" s="9">
        <f t="shared" si="32"/>
        <v>0</v>
      </c>
    </row>
    <row r="85" spans="1:10" ht="12.2" hidden="1" customHeight="1" outlineLevel="1" x14ac:dyDescent="0.2">
      <c r="A85" s="76" t="s">
        <v>238</v>
      </c>
      <c r="B85" s="76"/>
      <c r="C85" s="4" t="s">
        <v>17</v>
      </c>
      <c r="D85" s="5">
        <v>1</v>
      </c>
      <c r="E85" s="6">
        <v>0.17</v>
      </c>
      <c r="F85" s="9">
        <f t="shared" si="29"/>
        <v>0</v>
      </c>
      <c r="G85" s="9">
        <f t="shared" si="30"/>
        <v>0</v>
      </c>
      <c r="H85" s="6">
        <v>17.21</v>
      </c>
      <c r="I85" s="9">
        <f t="shared" si="31"/>
        <v>0</v>
      </c>
      <c r="J85" s="9">
        <f t="shared" si="32"/>
        <v>0</v>
      </c>
    </row>
    <row r="86" spans="1:10" ht="12.2" hidden="1" customHeight="1" outlineLevel="1" x14ac:dyDescent="0.2">
      <c r="A86" s="76" t="s">
        <v>105</v>
      </c>
      <c r="B86" s="76"/>
      <c r="C86" s="4" t="s">
        <v>17</v>
      </c>
      <c r="D86" s="5">
        <v>1</v>
      </c>
      <c r="E86" s="6">
        <v>0.3</v>
      </c>
      <c r="F86" s="9">
        <f t="shared" si="29"/>
        <v>0</v>
      </c>
      <c r="G86" s="9">
        <f t="shared" si="30"/>
        <v>0</v>
      </c>
      <c r="H86" s="6">
        <v>144.28</v>
      </c>
      <c r="I86" s="9">
        <f t="shared" si="31"/>
        <v>0</v>
      </c>
      <c r="J86" s="9">
        <f t="shared" si="32"/>
        <v>0</v>
      </c>
    </row>
    <row r="87" spans="1:10" ht="21" hidden="1" customHeight="1" outlineLevel="1" x14ac:dyDescent="0.2">
      <c r="A87" s="76" t="s">
        <v>107</v>
      </c>
      <c r="B87" s="76"/>
      <c r="C87" s="4" t="s">
        <v>17</v>
      </c>
      <c r="D87" s="5">
        <v>1</v>
      </c>
      <c r="E87" s="6">
        <v>0.35</v>
      </c>
      <c r="F87" s="9">
        <f t="shared" si="29"/>
        <v>0</v>
      </c>
      <c r="G87" s="9">
        <f t="shared" si="30"/>
        <v>0</v>
      </c>
      <c r="H87" s="6">
        <v>329.52</v>
      </c>
      <c r="I87" s="9">
        <f t="shared" si="31"/>
        <v>0</v>
      </c>
      <c r="J87" s="9">
        <f t="shared" si="32"/>
        <v>0</v>
      </c>
    </row>
    <row r="88" spans="1:10" ht="12.2" hidden="1" customHeight="1" outlineLevel="1" x14ac:dyDescent="0.2">
      <c r="A88" s="76" t="s">
        <v>242</v>
      </c>
      <c r="B88" s="76"/>
      <c r="C88" s="4" t="s">
        <v>60</v>
      </c>
      <c r="D88" s="5">
        <v>0.3</v>
      </c>
      <c r="E88" s="6">
        <v>0.03</v>
      </c>
      <c r="F88" s="9">
        <f t="shared" si="29"/>
        <v>0</v>
      </c>
      <c r="G88" s="9">
        <f>$L$2*F88</f>
        <v>0</v>
      </c>
      <c r="H88" s="6">
        <v>3.71</v>
      </c>
      <c r="I88" s="9">
        <f t="shared" si="31"/>
        <v>0</v>
      </c>
      <c r="J88" s="9">
        <f t="shared" si="32"/>
        <v>0</v>
      </c>
    </row>
    <row r="89" spans="1:10" ht="12.2" customHeight="1" collapsed="1" x14ac:dyDescent="0.2">
      <c r="A89" s="75" t="s">
        <v>19</v>
      </c>
      <c r="B89" s="75"/>
      <c r="C89" s="1"/>
      <c r="D89" s="7"/>
      <c r="E89" s="13">
        <f>SUM(E83:E88)</f>
        <v>1.7500000000000002</v>
      </c>
      <c r="F89" s="12">
        <f>SUM(F83:F88)</f>
        <v>0</v>
      </c>
      <c r="G89" s="12">
        <f t="shared" si="30"/>
        <v>0</v>
      </c>
      <c r="H89" s="13">
        <f>SUM(H83:H88)</f>
        <v>2657.5600000000004</v>
      </c>
      <c r="I89" s="12">
        <f>SUM(I83:I88)</f>
        <v>0</v>
      </c>
      <c r="J89" s="14">
        <f>SUM(G89,I89)</f>
        <v>0</v>
      </c>
    </row>
    <row r="90" spans="1:10" ht="21" customHeight="1" x14ac:dyDescent="0.2">
      <c r="A90" s="75" t="s">
        <v>628</v>
      </c>
      <c r="B90" s="75"/>
      <c r="C90" s="2" t="s">
        <v>17</v>
      </c>
      <c r="D90" s="3">
        <v>0</v>
      </c>
      <c r="E90" s="1"/>
      <c r="F90" s="1"/>
      <c r="G90" s="1"/>
      <c r="H90" s="1"/>
      <c r="I90" s="1"/>
      <c r="J90" s="1"/>
    </row>
    <row r="91" spans="1:10" ht="12.2" hidden="1" customHeight="1" outlineLevel="1" x14ac:dyDescent="0.2">
      <c r="A91" s="76" t="s">
        <v>106</v>
      </c>
      <c r="B91" s="76"/>
      <c r="C91" s="4" t="s">
        <v>17</v>
      </c>
      <c r="D91" s="5">
        <v>1</v>
      </c>
      <c r="E91" s="6">
        <v>0.23</v>
      </c>
      <c r="F91" s="9">
        <f t="shared" ref="F91:F96" si="33">$D$90*E91</f>
        <v>0</v>
      </c>
      <c r="G91" s="9">
        <f t="shared" ref="G91:G97" si="34">$K$2*F91</f>
        <v>0</v>
      </c>
      <c r="H91" s="6">
        <v>637.67999999999995</v>
      </c>
      <c r="I91" s="9">
        <f t="shared" ref="I91:I96" si="35">$D$90*H91</f>
        <v>0</v>
      </c>
      <c r="J91" s="9">
        <f t="shared" ref="J91:J96" si="36">SUM(G91,I91)</f>
        <v>0</v>
      </c>
    </row>
    <row r="92" spans="1:10" ht="12.2" hidden="1" customHeight="1" outlineLevel="1" x14ac:dyDescent="0.2">
      <c r="A92" s="77" t="s">
        <v>629</v>
      </c>
      <c r="B92" s="76"/>
      <c r="C92" s="4" t="s">
        <v>17</v>
      </c>
      <c r="D92" s="5">
        <v>1</v>
      </c>
      <c r="E92" s="6">
        <v>1.25</v>
      </c>
      <c r="F92" s="9">
        <f t="shared" si="33"/>
        <v>0</v>
      </c>
      <c r="G92" s="9">
        <f>$L$2*F92</f>
        <v>0</v>
      </c>
      <c r="H92" s="6">
        <v>1066.4100000000001</v>
      </c>
      <c r="I92" s="9">
        <f t="shared" si="35"/>
        <v>0</v>
      </c>
      <c r="J92" s="9">
        <f t="shared" si="36"/>
        <v>0</v>
      </c>
    </row>
    <row r="93" spans="1:10" ht="12.2" hidden="1" customHeight="1" outlineLevel="1" x14ac:dyDescent="0.2">
      <c r="A93" s="76" t="s">
        <v>238</v>
      </c>
      <c r="B93" s="76"/>
      <c r="C93" s="4" t="s">
        <v>17</v>
      </c>
      <c r="D93" s="5">
        <v>1</v>
      </c>
      <c r="E93" s="6">
        <v>0.17</v>
      </c>
      <c r="F93" s="9">
        <f t="shared" si="33"/>
        <v>0</v>
      </c>
      <c r="G93" s="9">
        <f t="shared" si="34"/>
        <v>0</v>
      </c>
      <c r="H93" s="6">
        <v>17.21</v>
      </c>
      <c r="I93" s="9">
        <f t="shared" si="35"/>
        <v>0</v>
      </c>
      <c r="J93" s="9">
        <f t="shared" si="36"/>
        <v>0</v>
      </c>
    </row>
    <row r="94" spans="1:10" ht="12.2" hidden="1" customHeight="1" outlineLevel="1" x14ac:dyDescent="0.2">
      <c r="A94" s="76" t="s">
        <v>105</v>
      </c>
      <c r="B94" s="76"/>
      <c r="C94" s="4" t="s">
        <v>17</v>
      </c>
      <c r="D94" s="5">
        <v>1</v>
      </c>
      <c r="E94" s="6">
        <v>0.3</v>
      </c>
      <c r="F94" s="9">
        <f t="shared" si="33"/>
        <v>0</v>
      </c>
      <c r="G94" s="9">
        <f t="shared" si="34"/>
        <v>0</v>
      </c>
      <c r="H94" s="6">
        <v>144.28</v>
      </c>
      <c r="I94" s="9">
        <f t="shared" si="35"/>
        <v>0</v>
      </c>
      <c r="J94" s="9">
        <f t="shared" si="36"/>
        <v>0</v>
      </c>
    </row>
    <row r="95" spans="1:10" ht="21" hidden="1" customHeight="1" outlineLevel="1" x14ac:dyDescent="0.2">
      <c r="A95" s="76" t="s">
        <v>107</v>
      </c>
      <c r="B95" s="76"/>
      <c r="C95" s="4" t="s">
        <v>17</v>
      </c>
      <c r="D95" s="5">
        <v>1</v>
      </c>
      <c r="E95" s="6">
        <v>0.35</v>
      </c>
      <c r="F95" s="9">
        <f t="shared" si="33"/>
        <v>0</v>
      </c>
      <c r="G95" s="9">
        <f t="shared" si="34"/>
        <v>0</v>
      </c>
      <c r="H95" s="6">
        <v>329.52</v>
      </c>
      <c r="I95" s="9">
        <f t="shared" si="35"/>
        <v>0</v>
      </c>
      <c r="J95" s="9">
        <f t="shared" si="36"/>
        <v>0</v>
      </c>
    </row>
    <row r="96" spans="1:10" ht="12.2" hidden="1" customHeight="1" outlineLevel="1" x14ac:dyDescent="0.2">
      <c r="A96" s="76" t="s">
        <v>242</v>
      </c>
      <c r="B96" s="76"/>
      <c r="C96" s="4" t="s">
        <v>60</v>
      </c>
      <c r="D96" s="5">
        <v>0.3</v>
      </c>
      <c r="E96" s="6">
        <v>0.03</v>
      </c>
      <c r="F96" s="9">
        <f t="shared" si="33"/>
        <v>0</v>
      </c>
      <c r="G96" s="9">
        <f>$L$2*F96</f>
        <v>0</v>
      </c>
      <c r="H96" s="6">
        <v>3.71</v>
      </c>
      <c r="I96" s="9">
        <f t="shared" si="35"/>
        <v>0</v>
      </c>
      <c r="J96" s="9">
        <f t="shared" si="36"/>
        <v>0</v>
      </c>
    </row>
    <row r="97" spans="1:10" ht="12.2" customHeight="1" collapsed="1" x14ac:dyDescent="0.2">
      <c r="A97" s="75" t="s">
        <v>19</v>
      </c>
      <c r="B97" s="75"/>
      <c r="C97" s="1"/>
      <c r="D97" s="7"/>
      <c r="E97" s="13">
        <f>SUM(E91:E96)</f>
        <v>2.3299999999999996</v>
      </c>
      <c r="F97" s="12">
        <f>SUM(F91:F96)</f>
        <v>0</v>
      </c>
      <c r="G97" s="12">
        <f t="shared" si="34"/>
        <v>0</v>
      </c>
      <c r="H97" s="13">
        <f>SUM(H91:H96)</f>
        <v>2198.8100000000004</v>
      </c>
      <c r="I97" s="12">
        <f>SUM(I91:I96)</f>
        <v>0</v>
      </c>
      <c r="J97" s="14">
        <f>SUM(G97,I97)</f>
        <v>0</v>
      </c>
    </row>
    <row r="98" spans="1:10" ht="12.2" customHeight="1" x14ac:dyDescent="0.2">
      <c r="A98" s="75" t="s">
        <v>1183</v>
      </c>
      <c r="B98" s="75"/>
      <c r="C98" s="2" t="s">
        <v>17</v>
      </c>
      <c r="D98" s="3">
        <v>0</v>
      </c>
      <c r="E98" s="1"/>
      <c r="F98" s="1"/>
      <c r="G98" s="1"/>
      <c r="H98" s="1"/>
      <c r="I98" s="1"/>
      <c r="J98" s="1"/>
    </row>
    <row r="99" spans="1:10" ht="12.2" hidden="1" customHeight="1" outlineLevel="1" x14ac:dyDescent="0.2">
      <c r="A99" s="77" t="s">
        <v>1192</v>
      </c>
      <c r="B99" s="76"/>
      <c r="C99" s="4" t="s">
        <v>17</v>
      </c>
      <c r="D99" s="5">
        <v>1</v>
      </c>
      <c r="E99" s="6">
        <v>1.1499999999999999</v>
      </c>
      <c r="F99" s="9">
        <f>$D$98*E99</f>
        <v>0</v>
      </c>
      <c r="G99" s="9">
        <f>$L$2*F99</f>
        <v>0</v>
      </c>
      <c r="H99" s="6">
        <v>233.33</v>
      </c>
      <c r="I99" s="9">
        <f>$D$98*H99</f>
        <v>0</v>
      </c>
      <c r="J99" s="9">
        <f t="shared" ref="J99" si="37">SUM(G99,I99)</f>
        <v>0</v>
      </c>
    </row>
    <row r="100" spans="1:10" ht="12.2" customHeight="1" collapsed="1" x14ac:dyDescent="0.2">
      <c r="A100" s="75" t="s">
        <v>19</v>
      </c>
      <c r="B100" s="75"/>
      <c r="C100" s="1"/>
      <c r="D100" s="7"/>
      <c r="E100" s="13">
        <f>SUM(E99)</f>
        <v>1.1499999999999999</v>
      </c>
      <c r="F100" s="12">
        <f>SUM(F99)</f>
        <v>0</v>
      </c>
      <c r="G100" s="12">
        <f>SUM(G99)</f>
        <v>0</v>
      </c>
      <c r="H100" s="13">
        <v>1068.56</v>
      </c>
      <c r="I100" s="12">
        <f>SUM(I99)</f>
        <v>0</v>
      </c>
      <c r="J100" s="14">
        <f>SUM(G100,I100)</f>
        <v>0</v>
      </c>
    </row>
    <row r="101" spans="1:10" ht="12.2" customHeight="1" x14ac:dyDescent="0.2">
      <c r="A101" s="75" t="s">
        <v>1189</v>
      </c>
      <c r="B101" s="75"/>
      <c r="C101" s="2" t="s">
        <v>17</v>
      </c>
      <c r="D101" s="3">
        <v>0</v>
      </c>
      <c r="E101" s="1"/>
      <c r="F101" s="1"/>
      <c r="G101" s="1"/>
      <c r="H101" s="1"/>
      <c r="I101" s="1"/>
      <c r="J101" s="1"/>
    </row>
    <row r="102" spans="1:10" ht="12.2" hidden="1" customHeight="1" outlineLevel="1" x14ac:dyDescent="0.2">
      <c r="A102" s="77" t="s">
        <v>1192</v>
      </c>
      <c r="B102" s="76"/>
      <c r="C102" s="4" t="s">
        <v>17</v>
      </c>
      <c r="D102" s="5">
        <v>1</v>
      </c>
      <c r="E102" s="6">
        <v>0.67</v>
      </c>
      <c r="F102" s="9">
        <f>$D$101*E102</f>
        <v>0</v>
      </c>
      <c r="G102" s="9">
        <f>$L$2*F102</f>
        <v>0</v>
      </c>
      <c r="H102" s="6">
        <v>1525.16</v>
      </c>
      <c r="I102" s="9">
        <f>$D$101*H102</f>
        <v>0</v>
      </c>
      <c r="J102" s="9">
        <f t="shared" ref="J102" si="38">SUM(G102,I102)</f>
        <v>0</v>
      </c>
    </row>
    <row r="103" spans="1:10" ht="12.2" customHeight="1" collapsed="1" x14ac:dyDescent="0.2">
      <c r="A103" s="75" t="s">
        <v>19</v>
      </c>
      <c r="B103" s="75"/>
      <c r="C103" s="1"/>
      <c r="D103" s="7"/>
      <c r="E103" s="13">
        <f>SUM(E102)</f>
        <v>0.67</v>
      </c>
      <c r="F103" s="12">
        <f>SUM(F102)</f>
        <v>0</v>
      </c>
      <c r="G103" s="12">
        <f>SUM(G102)</f>
        <v>0</v>
      </c>
      <c r="H103" s="13">
        <v>1525.16</v>
      </c>
      <c r="I103" s="12">
        <f>SUM(I102)</f>
        <v>0</v>
      </c>
      <c r="J103" s="14">
        <f>SUM(G103,I103)</f>
        <v>0</v>
      </c>
    </row>
    <row r="104" spans="1:10" ht="12.2" customHeight="1" x14ac:dyDescent="0.2">
      <c r="A104" s="75" t="s">
        <v>1190</v>
      </c>
      <c r="B104" s="75"/>
      <c r="C104" s="2" t="s">
        <v>17</v>
      </c>
      <c r="D104" s="3">
        <v>0</v>
      </c>
      <c r="E104" s="1"/>
      <c r="F104" s="1"/>
      <c r="G104" s="1"/>
      <c r="H104" s="1"/>
      <c r="I104" s="1"/>
      <c r="J104" s="1"/>
    </row>
    <row r="105" spans="1:10" ht="12.2" hidden="1" customHeight="1" outlineLevel="1" x14ac:dyDescent="0.2">
      <c r="A105" s="77" t="s">
        <v>1192</v>
      </c>
      <c r="B105" s="76"/>
      <c r="C105" s="4" t="s">
        <v>17</v>
      </c>
      <c r="D105" s="5">
        <v>1</v>
      </c>
      <c r="E105" s="6">
        <v>0.67</v>
      </c>
      <c r="F105" s="9">
        <f>$D$104*E105</f>
        <v>0</v>
      </c>
      <c r="G105" s="9">
        <f>$L$2*F105</f>
        <v>0</v>
      </c>
      <c r="H105" s="6">
        <v>1524.48</v>
      </c>
      <c r="I105" s="9">
        <f>$D$104*H105</f>
        <v>0</v>
      </c>
      <c r="J105" s="9">
        <f t="shared" ref="J105" si="39">SUM(G105,I105)</f>
        <v>0</v>
      </c>
    </row>
    <row r="106" spans="1:10" ht="12.2" customHeight="1" collapsed="1" x14ac:dyDescent="0.2">
      <c r="A106" s="75" t="s">
        <v>19</v>
      </c>
      <c r="B106" s="75"/>
      <c r="C106" s="1"/>
      <c r="D106" s="7"/>
      <c r="E106" s="13">
        <f>SUM(E105)</f>
        <v>0.67</v>
      </c>
      <c r="F106" s="12">
        <f>SUM(F105)</f>
        <v>0</v>
      </c>
      <c r="G106" s="12">
        <f>SUM(G105)</f>
        <v>0</v>
      </c>
      <c r="H106" s="13">
        <v>1524.48</v>
      </c>
      <c r="I106" s="12">
        <f>SUM(I105)</f>
        <v>0</v>
      </c>
      <c r="J106" s="14">
        <f>SUM(G106,I106)</f>
        <v>0</v>
      </c>
    </row>
    <row r="107" spans="1:10" ht="12.2" customHeight="1" x14ac:dyDescent="0.2">
      <c r="A107" s="75" t="s">
        <v>1191</v>
      </c>
      <c r="B107" s="75"/>
      <c r="C107" s="2" t="s">
        <v>17</v>
      </c>
      <c r="D107" s="3">
        <v>0</v>
      </c>
      <c r="E107" s="1"/>
      <c r="F107" s="1"/>
      <c r="G107" s="1"/>
      <c r="H107" s="1"/>
      <c r="I107" s="1"/>
      <c r="J107" s="1"/>
    </row>
    <row r="108" spans="1:10" ht="12.2" hidden="1" customHeight="1" outlineLevel="1" x14ac:dyDescent="0.2">
      <c r="A108" s="77" t="s">
        <v>1192</v>
      </c>
      <c r="B108" s="76"/>
      <c r="C108" s="4" t="s">
        <v>17</v>
      </c>
      <c r="D108" s="5">
        <v>1</v>
      </c>
      <c r="E108" s="6">
        <v>1.5</v>
      </c>
      <c r="F108" s="9">
        <f>$D$107*E108</f>
        <v>0</v>
      </c>
      <c r="G108" s="9">
        <f>$L$2*F108</f>
        <v>0</v>
      </c>
      <c r="H108" s="6">
        <v>814.65</v>
      </c>
      <c r="I108" s="9">
        <f>$D$107*H108</f>
        <v>0</v>
      </c>
      <c r="J108" s="9">
        <f t="shared" ref="J108" si="40">SUM(G108,I108)</f>
        <v>0</v>
      </c>
    </row>
    <row r="109" spans="1:10" ht="12.2" customHeight="1" collapsed="1" x14ac:dyDescent="0.2">
      <c r="A109" s="75" t="s">
        <v>19</v>
      </c>
      <c r="B109" s="75"/>
      <c r="C109" s="1"/>
      <c r="D109" s="7"/>
      <c r="E109" s="13">
        <f>SUM(E108)</f>
        <v>1.5</v>
      </c>
      <c r="F109" s="12">
        <f>SUM(F108)</f>
        <v>0</v>
      </c>
      <c r="G109" s="12">
        <f>SUM(G108)</f>
        <v>0</v>
      </c>
      <c r="H109" s="13">
        <v>814.65</v>
      </c>
      <c r="I109" s="12">
        <f>SUM(I108)</f>
        <v>0</v>
      </c>
      <c r="J109" s="14">
        <f>SUM(G109,I109)</f>
        <v>0</v>
      </c>
    </row>
    <row r="110" spans="1:10" ht="12.2" customHeight="1" x14ac:dyDescent="0.2">
      <c r="A110" s="75" t="s">
        <v>1193</v>
      </c>
      <c r="B110" s="75"/>
      <c r="C110" s="2" t="s">
        <v>42</v>
      </c>
      <c r="D110" s="3">
        <v>0</v>
      </c>
      <c r="E110" s="1"/>
      <c r="F110" s="1"/>
      <c r="G110" s="1"/>
      <c r="H110" s="1"/>
      <c r="I110" s="1"/>
      <c r="J110" s="1"/>
    </row>
    <row r="111" spans="1:10" ht="12.2" hidden="1" customHeight="1" outlineLevel="1" x14ac:dyDescent="0.2">
      <c r="A111" s="77" t="s">
        <v>1192</v>
      </c>
      <c r="B111" s="76"/>
      <c r="C111" s="1" t="s">
        <v>42</v>
      </c>
      <c r="D111" s="5">
        <v>1</v>
      </c>
      <c r="E111" s="6">
        <v>0.05</v>
      </c>
      <c r="F111" s="9">
        <f>$D$110*E111</f>
        <v>0</v>
      </c>
      <c r="G111" s="9">
        <f>$L$2*F111</f>
        <v>0</v>
      </c>
      <c r="H111" s="6">
        <v>332.24</v>
      </c>
      <c r="I111" s="9">
        <f>$D$110*H111</f>
        <v>0</v>
      </c>
      <c r="J111" s="9">
        <f t="shared" ref="J111" si="41">SUM(G111,I111)</f>
        <v>0</v>
      </c>
    </row>
    <row r="112" spans="1:10" ht="12.2" customHeight="1" collapsed="1" x14ac:dyDescent="0.2">
      <c r="A112" s="75" t="s">
        <v>19</v>
      </c>
      <c r="B112" s="75"/>
      <c r="C112" s="1"/>
      <c r="D112" s="7"/>
      <c r="E112" s="13">
        <f>SUM(E111)</f>
        <v>0.05</v>
      </c>
      <c r="F112" s="12">
        <f>SUM(F111)</f>
        <v>0</v>
      </c>
      <c r="G112" s="12">
        <f>SUM(G111)</f>
        <v>0</v>
      </c>
      <c r="H112" s="13">
        <v>1068.56</v>
      </c>
      <c r="I112" s="12">
        <f>SUM(I111)</f>
        <v>0</v>
      </c>
      <c r="J112" s="14">
        <f>SUM(G112,I112)</f>
        <v>0</v>
      </c>
    </row>
    <row r="113" spans="1:10" ht="12.2" customHeight="1" x14ac:dyDescent="0.2">
      <c r="A113" s="75" t="s">
        <v>1194</v>
      </c>
      <c r="B113" s="75"/>
      <c r="C113" s="2" t="s">
        <v>60</v>
      </c>
      <c r="D113" s="3">
        <v>0</v>
      </c>
      <c r="E113" s="1"/>
      <c r="F113" s="1"/>
      <c r="G113" s="1"/>
      <c r="H113" s="1"/>
      <c r="I113" s="1"/>
      <c r="J113" s="1"/>
    </row>
    <row r="114" spans="1:10" ht="12.2" hidden="1" customHeight="1" outlineLevel="1" x14ac:dyDescent="0.2">
      <c r="A114" s="77" t="s">
        <v>1192</v>
      </c>
      <c r="B114" s="76"/>
      <c r="C114" s="1" t="s">
        <v>60</v>
      </c>
      <c r="D114" s="5">
        <v>1</v>
      </c>
      <c r="E114" s="6">
        <v>0.1</v>
      </c>
      <c r="F114" s="9">
        <f>$D$113*E114</f>
        <v>0</v>
      </c>
      <c r="G114" s="9">
        <f>$L$2*F114</f>
        <v>0</v>
      </c>
      <c r="H114" s="6">
        <v>333.29</v>
      </c>
      <c r="I114" s="9">
        <f>$D$113*H114</f>
        <v>0</v>
      </c>
      <c r="J114" s="9">
        <f t="shared" ref="J114" si="42">SUM(G114,I114)</f>
        <v>0</v>
      </c>
    </row>
    <row r="115" spans="1:10" ht="12.2" customHeight="1" collapsed="1" x14ac:dyDescent="0.2">
      <c r="A115" s="75" t="s">
        <v>19</v>
      </c>
      <c r="B115" s="75"/>
      <c r="C115" s="1"/>
      <c r="D115" s="7"/>
      <c r="E115" s="13">
        <f>SUM(E114)</f>
        <v>0.1</v>
      </c>
      <c r="F115" s="12">
        <f>SUM(F114)</f>
        <v>0</v>
      </c>
      <c r="G115" s="12">
        <f>SUM(G114)</f>
        <v>0</v>
      </c>
      <c r="H115" s="13">
        <v>333.29</v>
      </c>
      <c r="I115" s="12">
        <f>SUM(I114)</f>
        <v>0</v>
      </c>
      <c r="J115" s="14">
        <f>SUM(G115,I115)</f>
        <v>0</v>
      </c>
    </row>
    <row r="116" spans="1:10" ht="16.7" customHeight="1" x14ac:dyDescent="0.2">
      <c r="A116" s="89" t="s">
        <v>326</v>
      </c>
      <c r="B116" s="90"/>
      <c r="C116" s="90"/>
      <c r="D116" s="90"/>
      <c r="E116" s="90"/>
      <c r="F116" s="90"/>
      <c r="G116" s="90"/>
      <c r="H116" s="90"/>
      <c r="I116" s="90"/>
      <c r="J116" s="91"/>
    </row>
    <row r="117" spans="1:10" ht="12.2" customHeight="1" x14ac:dyDescent="0.2">
      <c r="A117" s="97" t="s">
        <v>624</v>
      </c>
      <c r="B117" s="98"/>
      <c r="C117" s="2" t="s">
        <v>17</v>
      </c>
      <c r="D117" s="3">
        <v>0</v>
      </c>
      <c r="E117" s="1"/>
      <c r="F117" s="1"/>
      <c r="G117" s="1"/>
      <c r="H117" s="1"/>
      <c r="I117" s="1"/>
      <c r="J117" s="1"/>
    </row>
    <row r="118" spans="1:10" ht="12.2" hidden="1" customHeight="1" outlineLevel="1" x14ac:dyDescent="0.2">
      <c r="A118" s="84" t="s">
        <v>371</v>
      </c>
      <c r="B118" s="85"/>
      <c r="C118" s="4" t="s">
        <v>17</v>
      </c>
      <c r="D118" s="5">
        <v>1</v>
      </c>
      <c r="E118" s="6">
        <v>1.55</v>
      </c>
      <c r="F118" s="9">
        <f>$D$117*E118</f>
        <v>0</v>
      </c>
      <c r="G118" s="9">
        <f>$L$2*F118</f>
        <v>0</v>
      </c>
      <c r="H118" s="6">
        <v>462.25</v>
      </c>
      <c r="I118" s="9">
        <f>$D$117*H118</f>
        <v>0</v>
      </c>
      <c r="J118" s="9">
        <f t="shared" ref="J118:J122" si="43">SUM(G118,I118)</f>
        <v>0</v>
      </c>
    </row>
    <row r="119" spans="1:10" ht="12.2" hidden="1" customHeight="1" outlineLevel="1" x14ac:dyDescent="0.2">
      <c r="A119" s="84" t="s">
        <v>372</v>
      </c>
      <c r="B119" s="85"/>
      <c r="C119" s="4" t="s">
        <v>17</v>
      </c>
      <c r="D119" s="5">
        <v>1</v>
      </c>
      <c r="E119" s="6">
        <v>0.57999999999999996</v>
      </c>
      <c r="F119" s="9">
        <f>$D$117*E119</f>
        <v>0</v>
      </c>
      <c r="G119" s="9">
        <f t="shared" ref="G119:G123" si="44">$K$2*F119</f>
        <v>0</v>
      </c>
      <c r="H119" s="6">
        <v>280.69</v>
      </c>
      <c r="I119" s="9">
        <f>$D$117*H119</f>
        <v>0</v>
      </c>
      <c r="J119" s="9">
        <f t="shared" si="43"/>
        <v>0</v>
      </c>
    </row>
    <row r="120" spans="1:10" ht="12.2" hidden="1" customHeight="1" outlineLevel="1" x14ac:dyDescent="0.2">
      <c r="A120" s="84" t="s">
        <v>373</v>
      </c>
      <c r="B120" s="85"/>
      <c r="C120" s="4" t="s">
        <v>17</v>
      </c>
      <c r="D120" s="5">
        <v>1</v>
      </c>
      <c r="E120" s="6">
        <v>0.04</v>
      </c>
      <c r="F120" s="9">
        <f>$D$117*E120</f>
        <v>0</v>
      </c>
      <c r="G120" s="9">
        <f t="shared" si="44"/>
        <v>0</v>
      </c>
      <c r="H120" s="6">
        <v>81.540000000000006</v>
      </c>
      <c r="I120" s="9">
        <f>$D$117*H120</f>
        <v>0</v>
      </c>
      <c r="J120" s="9">
        <f t="shared" si="43"/>
        <v>0</v>
      </c>
    </row>
    <row r="121" spans="1:10" ht="12.2" hidden="1" customHeight="1" outlineLevel="1" x14ac:dyDescent="0.2">
      <c r="A121" s="84" t="s">
        <v>353</v>
      </c>
      <c r="B121" s="85"/>
      <c r="C121" s="4" t="s">
        <v>17</v>
      </c>
      <c r="D121" s="5">
        <v>1</v>
      </c>
      <c r="E121" s="6">
        <v>0.1</v>
      </c>
      <c r="F121" s="9">
        <f>$D$117*E121</f>
        <v>0</v>
      </c>
      <c r="G121" s="9">
        <f t="shared" si="44"/>
        <v>0</v>
      </c>
      <c r="H121" s="6">
        <v>34.450000000000003</v>
      </c>
      <c r="I121" s="9">
        <f>$D$117*H121</f>
        <v>0</v>
      </c>
      <c r="J121" s="9">
        <f t="shared" si="43"/>
        <v>0</v>
      </c>
    </row>
    <row r="122" spans="1:10" ht="12.2" hidden="1" customHeight="1" outlineLevel="1" x14ac:dyDescent="0.2">
      <c r="A122" s="84" t="s">
        <v>374</v>
      </c>
      <c r="B122" s="85"/>
      <c r="C122" s="4" t="s">
        <v>17</v>
      </c>
      <c r="D122" s="5">
        <v>1</v>
      </c>
      <c r="E122" s="6">
        <v>0.57999999999999996</v>
      </c>
      <c r="F122" s="9">
        <f>$D$117*E122</f>
        <v>0</v>
      </c>
      <c r="G122" s="9">
        <f t="shared" si="44"/>
        <v>0</v>
      </c>
      <c r="H122" s="6">
        <v>609.28</v>
      </c>
      <c r="I122" s="9">
        <f>$D$117*H122</f>
        <v>0</v>
      </c>
      <c r="J122" s="9">
        <f t="shared" si="43"/>
        <v>0</v>
      </c>
    </row>
    <row r="123" spans="1:10" ht="12.2" customHeight="1" collapsed="1" x14ac:dyDescent="0.2">
      <c r="A123" s="75" t="s">
        <v>19</v>
      </c>
      <c r="B123" s="75"/>
      <c r="C123" s="1"/>
      <c r="D123" s="7"/>
      <c r="E123" s="13">
        <f>SUM(E118:E122)</f>
        <v>2.85</v>
      </c>
      <c r="F123" s="12">
        <f>SUM(F118:F122)</f>
        <v>0</v>
      </c>
      <c r="G123" s="12">
        <f t="shared" si="44"/>
        <v>0</v>
      </c>
      <c r="H123" s="13">
        <f>SUM(H118:H122)</f>
        <v>1468.21</v>
      </c>
      <c r="I123" s="12">
        <f>SUM(I118:I122)</f>
        <v>0</v>
      </c>
      <c r="J123" s="14">
        <f>SUM(G123,I123)</f>
        <v>0</v>
      </c>
    </row>
    <row r="124" spans="1:10" ht="12.2" customHeight="1" x14ac:dyDescent="0.2">
      <c r="A124" s="97" t="s">
        <v>633</v>
      </c>
      <c r="B124" s="98"/>
      <c r="C124" s="2" t="s">
        <v>17</v>
      </c>
      <c r="D124" s="3">
        <v>0</v>
      </c>
      <c r="E124" s="1"/>
      <c r="F124" s="1"/>
      <c r="G124" s="1"/>
      <c r="H124" s="1"/>
      <c r="I124" s="1"/>
      <c r="J124" s="1"/>
    </row>
    <row r="125" spans="1:10" ht="12.2" hidden="1" customHeight="1" outlineLevel="1" x14ac:dyDescent="0.2">
      <c r="A125" s="84" t="s">
        <v>371</v>
      </c>
      <c r="B125" s="85"/>
      <c r="C125" s="4" t="s">
        <v>17</v>
      </c>
      <c r="D125" s="5">
        <v>1</v>
      </c>
      <c r="E125" s="6">
        <v>1.25</v>
      </c>
      <c r="F125" s="9">
        <f>$D$124*E125</f>
        <v>0</v>
      </c>
      <c r="G125" s="9">
        <f>$L$2*F125</f>
        <v>0</v>
      </c>
      <c r="H125" s="6">
        <v>477.68</v>
      </c>
      <c r="I125" s="9">
        <f>$D$124*H125</f>
        <v>0</v>
      </c>
      <c r="J125" s="9">
        <f t="shared" ref="J125:J129" si="45">SUM(G125,I125)</f>
        <v>0</v>
      </c>
    </row>
    <row r="126" spans="1:10" ht="12.2" hidden="1" customHeight="1" outlineLevel="1" x14ac:dyDescent="0.2">
      <c r="A126" s="84" t="s">
        <v>372</v>
      </c>
      <c r="B126" s="85"/>
      <c r="C126" s="4" t="s">
        <v>17</v>
      </c>
      <c r="D126" s="5">
        <v>1</v>
      </c>
      <c r="E126" s="6">
        <v>0.57999999999999996</v>
      </c>
      <c r="F126" s="9">
        <f>$D$124*E126</f>
        <v>0</v>
      </c>
      <c r="G126" s="9">
        <f t="shared" ref="G126:G130" si="46">$K$2*F126</f>
        <v>0</v>
      </c>
      <c r="H126" s="6">
        <v>280.69</v>
      </c>
      <c r="I126" s="9">
        <f>$D$124*H126</f>
        <v>0</v>
      </c>
      <c r="J126" s="9">
        <f t="shared" si="45"/>
        <v>0</v>
      </c>
    </row>
    <row r="127" spans="1:10" ht="12.2" hidden="1" customHeight="1" outlineLevel="1" x14ac:dyDescent="0.2">
      <c r="A127" s="84" t="s">
        <v>373</v>
      </c>
      <c r="B127" s="85"/>
      <c r="C127" s="4" t="s">
        <v>17</v>
      </c>
      <c r="D127" s="5">
        <v>1</v>
      </c>
      <c r="E127" s="6">
        <v>0.04</v>
      </c>
      <c r="F127" s="9">
        <f>$D$124*E127</f>
        <v>0</v>
      </c>
      <c r="G127" s="9">
        <f t="shared" si="46"/>
        <v>0</v>
      </c>
      <c r="H127" s="6">
        <v>81.540000000000006</v>
      </c>
      <c r="I127" s="9">
        <f>$D$124*H127</f>
        <v>0</v>
      </c>
      <c r="J127" s="9">
        <f t="shared" si="45"/>
        <v>0</v>
      </c>
    </row>
    <row r="128" spans="1:10" ht="12.2" hidden="1" customHeight="1" outlineLevel="1" x14ac:dyDescent="0.2">
      <c r="A128" s="84" t="s">
        <v>353</v>
      </c>
      <c r="B128" s="85"/>
      <c r="C128" s="4" t="s">
        <v>17</v>
      </c>
      <c r="D128" s="5">
        <v>1</v>
      </c>
      <c r="E128" s="6">
        <v>0.1</v>
      </c>
      <c r="F128" s="9">
        <f>$D$124*E128</f>
        <v>0</v>
      </c>
      <c r="G128" s="9">
        <f t="shared" si="46"/>
        <v>0</v>
      </c>
      <c r="H128" s="6">
        <v>34.450000000000003</v>
      </c>
      <c r="I128" s="9">
        <f>$D$124*H128</f>
        <v>0</v>
      </c>
      <c r="J128" s="9">
        <f t="shared" si="45"/>
        <v>0</v>
      </c>
    </row>
    <row r="129" spans="1:10" ht="12.2" hidden="1" customHeight="1" outlineLevel="1" x14ac:dyDescent="0.2">
      <c r="A129" s="84" t="s">
        <v>374</v>
      </c>
      <c r="B129" s="85"/>
      <c r="C129" s="4" t="s">
        <v>17</v>
      </c>
      <c r="D129" s="5">
        <v>1</v>
      </c>
      <c r="E129" s="6">
        <v>0.57999999999999996</v>
      </c>
      <c r="F129" s="9">
        <f>$D$124*E129</f>
        <v>0</v>
      </c>
      <c r="G129" s="9">
        <f t="shared" si="46"/>
        <v>0</v>
      </c>
      <c r="H129" s="6">
        <v>609.28</v>
      </c>
      <c r="I129" s="9">
        <f>$D$124*H129</f>
        <v>0</v>
      </c>
      <c r="J129" s="9">
        <f t="shared" si="45"/>
        <v>0</v>
      </c>
    </row>
    <row r="130" spans="1:10" ht="12.2" customHeight="1" collapsed="1" x14ac:dyDescent="0.2">
      <c r="A130" s="75" t="s">
        <v>19</v>
      </c>
      <c r="B130" s="75"/>
      <c r="C130" s="1"/>
      <c r="D130" s="7"/>
      <c r="E130" s="13">
        <f>SUM(E125:E129)</f>
        <v>2.5500000000000003</v>
      </c>
      <c r="F130" s="12">
        <f>SUM(F125:F129)</f>
        <v>0</v>
      </c>
      <c r="G130" s="12">
        <f t="shared" si="46"/>
        <v>0</v>
      </c>
      <c r="H130" s="13">
        <f>SUM(H125:H129)</f>
        <v>1483.6399999999999</v>
      </c>
      <c r="I130" s="12">
        <f>SUM(I125:I129)</f>
        <v>0</v>
      </c>
      <c r="J130" s="14">
        <f>SUM(G130,I130)</f>
        <v>0</v>
      </c>
    </row>
    <row r="131" spans="1:10" ht="12.2" customHeight="1" x14ac:dyDescent="0.2">
      <c r="A131" s="97" t="s">
        <v>631</v>
      </c>
      <c r="B131" s="98"/>
      <c r="C131" s="2" t="s">
        <v>17</v>
      </c>
      <c r="D131" s="3">
        <v>0</v>
      </c>
      <c r="E131" s="1"/>
      <c r="F131" s="1"/>
      <c r="G131" s="1"/>
      <c r="H131" s="1"/>
      <c r="I131" s="1"/>
      <c r="J131" s="1"/>
    </row>
    <row r="132" spans="1:10" ht="12.2" hidden="1" customHeight="1" outlineLevel="1" x14ac:dyDescent="0.2">
      <c r="A132" s="84" t="s">
        <v>371</v>
      </c>
      <c r="B132" s="85"/>
      <c r="C132" s="4" t="s">
        <v>17</v>
      </c>
      <c r="D132" s="5">
        <v>1</v>
      </c>
      <c r="E132" s="6">
        <v>1.25</v>
      </c>
      <c r="F132" s="9">
        <f>$D$131*E132</f>
        <v>0</v>
      </c>
      <c r="G132" s="9">
        <f>$L$2*F132</f>
        <v>0</v>
      </c>
      <c r="H132" s="6">
        <v>429.24</v>
      </c>
      <c r="I132" s="9">
        <f>$D$131*H132</f>
        <v>0</v>
      </c>
      <c r="J132" s="9">
        <f t="shared" ref="J132:J136" si="47">SUM(G132,I132)</f>
        <v>0</v>
      </c>
    </row>
    <row r="133" spans="1:10" ht="12.2" hidden="1" customHeight="1" outlineLevel="1" x14ac:dyDescent="0.2">
      <c r="A133" s="84" t="s">
        <v>372</v>
      </c>
      <c r="B133" s="85"/>
      <c r="C133" s="4" t="s">
        <v>17</v>
      </c>
      <c r="D133" s="5">
        <v>1</v>
      </c>
      <c r="E133" s="6">
        <v>0.57999999999999996</v>
      </c>
      <c r="F133" s="9">
        <f>$D$131*E133</f>
        <v>0</v>
      </c>
      <c r="G133" s="9">
        <f t="shared" ref="G133:G137" si="48">$K$2*F133</f>
        <v>0</v>
      </c>
      <c r="H133" s="6">
        <v>280.69</v>
      </c>
      <c r="I133" s="9">
        <f>$D$131*H133</f>
        <v>0</v>
      </c>
      <c r="J133" s="9">
        <f t="shared" si="47"/>
        <v>0</v>
      </c>
    </row>
    <row r="134" spans="1:10" ht="12.2" hidden="1" customHeight="1" outlineLevel="1" x14ac:dyDescent="0.2">
      <c r="A134" s="84" t="s">
        <v>373</v>
      </c>
      <c r="B134" s="85"/>
      <c r="C134" s="4" t="s">
        <v>17</v>
      </c>
      <c r="D134" s="5">
        <v>1</v>
      </c>
      <c r="E134" s="6">
        <v>0.04</v>
      </c>
      <c r="F134" s="9">
        <f>$D$131*E134</f>
        <v>0</v>
      </c>
      <c r="G134" s="9">
        <f t="shared" si="48"/>
        <v>0</v>
      </c>
      <c r="H134" s="6">
        <v>81.540000000000006</v>
      </c>
      <c r="I134" s="9">
        <f>$D$131*H134</f>
        <v>0</v>
      </c>
      <c r="J134" s="9">
        <f t="shared" si="47"/>
        <v>0</v>
      </c>
    </row>
    <row r="135" spans="1:10" ht="12.2" hidden="1" customHeight="1" outlineLevel="1" x14ac:dyDescent="0.2">
      <c r="A135" s="84" t="s">
        <v>353</v>
      </c>
      <c r="B135" s="85"/>
      <c r="C135" s="4" t="s">
        <v>17</v>
      </c>
      <c r="D135" s="5">
        <v>1</v>
      </c>
      <c r="E135" s="6">
        <v>0.1</v>
      </c>
      <c r="F135" s="9">
        <f>$D$131*E135</f>
        <v>0</v>
      </c>
      <c r="G135" s="9">
        <f t="shared" si="48"/>
        <v>0</v>
      </c>
      <c r="H135" s="6">
        <v>34.450000000000003</v>
      </c>
      <c r="I135" s="9">
        <f>$D$131*H135</f>
        <v>0</v>
      </c>
      <c r="J135" s="9">
        <f t="shared" si="47"/>
        <v>0</v>
      </c>
    </row>
    <row r="136" spans="1:10" ht="12.2" hidden="1" customHeight="1" outlineLevel="1" x14ac:dyDescent="0.2">
      <c r="A136" s="84" t="s">
        <v>374</v>
      </c>
      <c r="B136" s="85"/>
      <c r="C136" s="4" t="s">
        <v>17</v>
      </c>
      <c r="D136" s="5">
        <v>1</v>
      </c>
      <c r="E136" s="6">
        <v>0.57999999999999996</v>
      </c>
      <c r="F136" s="9">
        <f>$D$131*E136</f>
        <v>0</v>
      </c>
      <c r="G136" s="9">
        <f t="shared" si="48"/>
        <v>0</v>
      </c>
      <c r="H136" s="6">
        <v>609.28</v>
      </c>
      <c r="I136" s="9">
        <f>$D$131*H136</f>
        <v>0</v>
      </c>
      <c r="J136" s="9">
        <f t="shared" si="47"/>
        <v>0</v>
      </c>
    </row>
    <row r="137" spans="1:10" ht="12.2" customHeight="1" collapsed="1" x14ac:dyDescent="0.2">
      <c r="A137" s="75" t="s">
        <v>19</v>
      </c>
      <c r="B137" s="75"/>
      <c r="C137" s="1"/>
      <c r="D137" s="7"/>
      <c r="E137" s="13">
        <f>SUM(E132:E136)</f>
        <v>2.5500000000000003</v>
      </c>
      <c r="F137" s="12">
        <f>SUM(F132:F136)</f>
        <v>0</v>
      </c>
      <c r="G137" s="12">
        <f t="shared" si="48"/>
        <v>0</v>
      </c>
      <c r="H137" s="13">
        <f>SUM(H132:H136)</f>
        <v>1435.2</v>
      </c>
      <c r="I137" s="12">
        <f>SUM(I132:I136)</f>
        <v>0</v>
      </c>
      <c r="J137" s="14">
        <f>SUM(G137,I137)</f>
        <v>0</v>
      </c>
    </row>
    <row r="138" spans="1:10" ht="12.2" customHeight="1" x14ac:dyDescent="0.2">
      <c r="A138" s="97" t="s">
        <v>634</v>
      </c>
      <c r="B138" s="98"/>
      <c r="C138" s="2" t="s">
        <v>17</v>
      </c>
      <c r="D138" s="3">
        <v>0</v>
      </c>
      <c r="E138" s="1"/>
      <c r="F138" s="1"/>
      <c r="G138" s="1"/>
      <c r="H138" s="1"/>
      <c r="I138" s="1"/>
      <c r="J138" s="1"/>
    </row>
    <row r="139" spans="1:10" ht="12.2" hidden="1" customHeight="1" outlineLevel="1" x14ac:dyDescent="0.2">
      <c r="A139" s="84" t="s">
        <v>371</v>
      </c>
      <c r="B139" s="85"/>
      <c r="C139" s="4" t="s">
        <v>17</v>
      </c>
      <c r="D139" s="5">
        <v>1</v>
      </c>
      <c r="E139" s="6">
        <v>1.05</v>
      </c>
      <c r="F139" s="9">
        <f>$D$138*E139</f>
        <v>0</v>
      </c>
      <c r="G139" s="9">
        <f>$L$2*F139</f>
        <v>0</v>
      </c>
      <c r="H139" s="6">
        <v>448.77</v>
      </c>
      <c r="I139" s="9">
        <f>$D$138*H139</f>
        <v>0</v>
      </c>
      <c r="J139" s="9">
        <f t="shared" ref="J139:J143" si="49">SUM(G139,I139)</f>
        <v>0</v>
      </c>
    </row>
    <row r="140" spans="1:10" ht="12.2" hidden="1" customHeight="1" outlineLevel="1" x14ac:dyDescent="0.2">
      <c r="A140" s="84" t="s">
        <v>372</v>
      </c>
      <c r="B140" s="85"/>
      <c r="C140" s="4" t="s">
        <v>17</v>
      </c>
      <c r="D140" s="5">
        <v>1</v>
      </c>
      <c r="E140" s="6">
        <v>0.57999999999999996</v>
      </c>
      <c r="F140" s="9">
        <f>$D$138*E140</f>
        <v>0</v>
      </c>
      <c r="G140" s="9">
        <f t="shared" ref="G140:G144" si="50">$K$2*F140</f>
        <v>0</v>
      </c>
      <c r="H140" s="6">
        <v>280.69</v>
      </c>
      <c r="I140" s="9">
        <f>$D$138*H140</f>
        <v>0</v>
      </c>
      <c r="J140" s="9">
        <f t="shared" si="49"/>
        <v>0</v>
      </c>
    </row>
    <row r="141" spans="1:10" ht="12.2" hidden="1" customHeight="1" outlineLevel="1" x14ac:dyDescent="0.2">
      <c r="A141" s="84" t="s">
        <v>373</v>
      </c>
      <c r="B141" s="85"/>
      <c r="C141" s="4" t="s">
        <v>17</v>
      </c>
      <c r="D141" s="5">
        <v>1</v>
      </c>
      <c r="E141" s="6">
        <v>0.04</v>
      </c>
      <c r="F141" s="9">
        <f>$D$138*E141</f>
        <v>0</v>
      </c>
      <c r="G141" s="9">
        <f t="shared" si="50"/>
        <v>0</v>
      </c>
      <c r="H141" s="6">
        <v>81.540000000000006</v>
      </c>
      <c r="I141" s="9">
        <f>$D$138*H141</f>
        <v>0</v>
      </c>
      <c r="J141" s="9">
        <f t="shared" si="49"/>
        <v>0</v>
      </c>
    </row>
    <row r="142" spans="1:10" ht="12.2" hidden="1" customHeight="1" outlineLevel="1" x14ac:dyDescent="0.2">
      <c r="A142" s="84" t="s">
        <v>353</v>
      </c>
      <c r="B142" s="85"/>
      <c r="C142" s="4" t="s">
        <v>17</v>
      </c>
      <c r="D142" s="5">
        <v>1</v>
      </c>
      <c r="E142" s="6">
        <v>0.1</v>
      </c>
      <c r="F142" s="9">
        <f>$D$138*E142</f>
        <v>0</v>
      </c>
      <c r="G142" s="9">
        <f t="shared" si="50"/>
        <v>0</v>
      </c>
      <c r="H142" s="6">
        <v>34.450000000000003</v>
      </c>
      <c r="I142" s="9">
        <f>$D$138*H142</f>
        <v>0</v>
      </c>
      <c r="J142" s="9">
        <f t="shared" si="49"/>
        <v>0</v>
      </c>
    </row>
    <row r="143" spans="1:10" ht="12.2" hidden="1" customHeight="1" outlineLevel="1" x14ac:dyDescent="0.2">
      <c r="A143" s="84" t="s">
        <v>374</v>
      </c>
      <c r="B143" s="85"/>
      <c r="C143" s="4" t="s">
        <v>17</v>
      </c>
      <c r="D143" s="5">
        <v>1</v>
      </c>
      <c r="E143" s="6">
        <v>0.57999999999999996</v>
      </c>
      <c r="F143" s="9">
        <f>$D$138*E143</f>
        <v>0</v>
      </c>
      <c r="G143" s="9">
        <f t="shared" si="50"/>
        <v>0</v>
      </c>
      <c r="H143" s="6">
        <v>609.28</v>
      </c>
      <c r="I143" s="9">
        <f>$D$138*H143</f>
        <v>0</v>
      </c>
      <c r="J143" s="9">
        <f t="shared" si="49"/>
        <v>0</v>
      </c>
    </row>
    <row r="144" spans="1:10" ht="12.2" customHeight="1" collapsed="1" x14ac:dyDescent="0.2">
      <c r="A144" s="75" t="s">
        <v>19</v>
      </c>
      <c r="B144" s="75"/>
      <c r="C144" s="1"/>
      <c r="D144" s="7"/>
      <c r="E144" s="13">
        <f>SUM(E139:E143)</f>
        <v>2.35</v>
      </c>
      <c r="F144" s="12">
        <f>SUM(F139:F143)</f>
        <v>0</v>
      </c>
      <c r="G144" s="12">
        <f t="shared" si="50"/>
        <v>0</v>
      </c>
      <c r="H144" s="13">
        <f>SUM(H139:H143)</f>
        <v>1454.73</v>
      </c>
      <c r="I144" s="12">
        <f>SUM(I139:I143)</f>
        <v>0</v>
      </c>
      <c r="J144" s="14">
        <f>SUM(G144,I144)</f>
        <v>0</v>
      </c>
    </row>
    <row r="145" spans="1:10" ht="12.2" customHeight="1" x14ac:dyDescent="0.2">
      <c r="A145" s="97" t="s">
        <v>632</v>
      </c>
      <c r="B145" s="98"/>
      <c r="C145" s="2" t="s">
        <v>17</v>
      </c>
      <c r="D145" s="3">
        <v>0</v>
      </c>
      <c r="E145" s="1"/>
      <c r="F145" s="1"/>
      <c r="G145" s="1"/>
      <c r="H145" s="1"/>
      <c r="I145" s="1"/>
      <c r="J145" s="1"/>
    </row>
    <row r="146" spans="1:10" ht="12.2" hidden="1" customHeight="1" outlineLevel="1" x14ac:dyDescent="0.2">
      <c r="A146" s="84" t="s">
        <v>371</v>
      </c>
      <c r="B146" s="85"/>
      <c r="C146" s="4" t="s">
        <v>17</v>
      </c>
      <c r="D146" s="5">
        <v>1</v>
      </c>
      <c r="E146" s="6">
        <v>1.1499999999999999</v>
      </c>
      <c r="F146" s="9">
        <f>$D$145*E146</f>
        <v>0</v>
      </c>
      <c r="G146" s="9">
        <f>$L$2*F146</f>
        <v>0</v>
      </c>
      <c r="H146" s="6">
        <v>460</v>
      </c>
      <c r="I146" s="9">
        <f>$D$145*H146</f>
        <v>0</v>
      </c>
      <c r="J146" s="9">
        <f t="shared" ref="J146:J150" si="51">SUM(G146,I146)</f>
        <v>0</v>
      </c>
    </row>
    <row r="147" spans="1:10" ht="12.2" hidden="1" customHeight="1" outlineLevel="1" x14ac:dyDescent="0.2">
      <c r="A147" s="84" t="s">
        <v>372</v>
      </c>
      <c r="B147" s="85"/>
      <c r="C147" s="4" t="s">
        <v>17</v>
      </c>
      <c r="D147" s="5">
        <v>1</v>
      </c>
      <c r="E147" s="6">
        <v>0.57999999999999996</v>
      </c>
      <c r="F147" s="9">
        <f>$D$145*E147</f>
        <v>0</v>
      </c>
      <c r="G147" s="9">
        <f t="shared" ref="G147:G151" si="52">$K$2*F147</f>
        <v>0</v>
      </c>
      <c r="H147" s="6">
        <v>280.69</v>
      </c>
      <c r="I147" s="9">
        <f>$D$145*H147</f>
        <v>0</v>
      </c>
      <c r="J147" s="9">
        <f t="shared" si="51"/>
        <v>0</v>
      </c>
    </row>
    <row r="148" spans="1:10" ht="12.2" hidden="1" customHeight="1" outlineLevel="1" x14ac:dyDescent="0.2">
      <c r="A148" s="84" t="s">
        <v>373</v>
      </c>
      <c r="B148" s="85"/>
      <c r="C148" s="4" t="s">
        <v>17</v>
      </c>
      <c r="D148" s="5">
        <v>1</v>
      </c>
      <c r="E148" s="6">
        <v>0.04</v>
      </c>
      <c r="F148" s="9">
        <f>$D$145*E148</f>
        <v>0</v>
      </c>
      <c r="G148" s="9">
        <f t="shared" si="52"/>
        <v>0</v>
      </c>
      <c r="H148" s="6">
        <v>81.540000000000006</v>
      </c>
      <c r="I148" s="9">
        <f>$D$145*H148</f>
        <v>0</v>
      </c>
      <c r="J148" s="9">
        <f t="shared" si="51"/>
        <v>0</v>
      </c>
    </row>
    <row r="149" spans="1:10" ht="12.2" hidden="1" customHeight="1" outlineLevel="1" x14ac:dyDescent="0.2">
      <c r="A149" s="84" t="s">
        <v>353</v>
      </c>
      <c r="B149" s="85"/>
      <c r="C149" s="4" t="s">
        <v>17</v>
      </c>
      <c r="D149" s="5">
        <v>1</v>
      </c>
      <c r="E149" s="6">
        <v>0.1</v>
      </c>
      <c r="F149" s="9">
        <f>$D$145*E149</f>
        <v>0</v>
      </c>
      <c r="G149" s="9">
        <f t="shared" si="52"/>
        <v>0</v>
      </c>
      <c r="H149" s="6">
        <v>34.450000000000003</v>
      </c>
      <c r="I149" s="9">
        <f>$D$145*H149</f>
        <v>0</v>
      </c>
      <c r="J149" s="9">
        <f t="shared" si="51"/>
        <v>0</v>
      </c>
    </row>
    <row r="150" spans="1:10" ht="12.2" hidden="1" customHeight="1" outlineLevel="1" x14ac:dyDescent="0.2">
      <c r="A150" s="84" t="s">
        <v>374</v>
      </c>
      <c r="B150" s="85"/>
      <c r="C150" s="4" t="s">
        <v>17</v>
      </c>
      <c r="D150" s="5">
        <v>1</v>
      </c>
      <c r="E150" s="6">
        <v>0.57999999999999996</v>
      </c>
      <c r="F150" s="9">
        <f>$D$145*E150</f>
        <v>0</v>
      </c>
      <c r="G150" s="9">
        <f t="shared" si="52"/>
        <v>0</v>
      </c>
      <c r="H150" s="6">
        <v>609.28</v>
      </c>
      <c r="I150" s="9">
        <f>$D$145*H150</f>
        <v>0</v>
      </c>
      <c r="J150" s="9">
        <f t="shared" si="51"/>
        <v>0</v>
      </c>
    </row>
    <row r="151" spans="1:10" ht="12.2" customHeight="1" collapsed="1" x14ac:dyDescent="0.2">
      <c r="A151" s="75" t="s">
        <v>19</v>
      </c>
      <c r="B151" s="75"/>
      <c r="C151" s="1"/>
      <c r="D151" s="7"/>
      <c r="E151" s="13">
        <f>SUM(E146:E150)</f>
        <v>2.4500000000000002</v>
      </c>
      <c r="F151" s="12">
        <f>SUM(F146:F150)</f>
        <v>0</v>
      </c>
      <c r="G151" s="12">
        <f t="shared" si="52"/>
        <v>0</v>
      </c>
      <c r="H151" s="13">
        <f>SUM(H146:H150)</f>
        <v>1465.96</v>
      </c>
      <c r="I151" s="12">
        <f>SUM(I146:I150)</f>
        <v>0</v>
      </c>
      <c r="J151" s="14">
        <f>SUM(G151,I151)</f>
        <v>0</v>
      </c>
    </row>
    <row r="152" spans="1:10" ht="12.2" customHeight="1" x14ac:dyDescent="0.2">
      <c r="A152" s="75" t="s">
        <v>630</v>
      </c>
      <c r="B152" s="75"/>
      <c r="C152" s="2" t="s">
        <v>17</v>
      </c>
      <c r="D152" s="3">
        <v>0</v>
      </c>
      <c r="E152" s="1"/>
      <c r="F152" s="1"/>
      <c r="G152" s="1"/>
      <c r="H152" s="1"/>
      <c r="I152" s="1"/>
      <c r="J152" s="1"/>
    </row>
    <row r="153" spans="1:10" ht="12.2" hidden="1" customHeight="1" outlineLevel="1" x14ac:dyDescent="0.2">
      <c r="A153" s="76" t="s">
        <v>371</v>
      </c>
      <c r="B153" s="76"/>
      <c r="C153" s="4" t="s">
        <v>17</v>
      </c>
      <c r="D153" s="5">
        <v>1</v>
      </c>
      <c r="E153" s="6">
        <v>1.55</v>
      </c>
      <c r="F153" s="9">
        <f>$D$152*E153</f>
        <v>0</v>
      </c>
      <c r="G153" s="9">
        <f>$L$2*F153</f>
        <v>0</v>
      </c>
      <c r="H153" s="6">
        <v>462.25</v>
      </c>
      <c r="I153" s="9">
        <f>$D$152*H153</f>
        <v>0</v>
      </c>
      <c r="J153" s="9">
        <f t="shared" ref="J153" si="53">SUM(G153,I153)</f>
        <v>0</v>
      </c>
    </row>
    <row r="154" spans="1:10" ht="12.2" customHeight="1" collapsed="1" x14ac:dyDescent="0.2">
      <c r="A154" s="75" t="s">
        <v>19</v>
      </c>
      <c r="B154" s="75"/>
      <c r="C154" s="1"/>
      <c r="D154" s="7"/>
      <c r="E154" s="13">
        <f>SUM(E153)</f>
        <v>1.55</v>
      </c>
      <c r="F154" s="12">
        <f>SUM(F153)</f>
        <v>0</v>
      </c>
      <c r="G154" s="12">
        <f>SUM(G153)</f>
        <v>0</v>
      </c>
      <c r="H154" s="13">
        <v>462.25</v>
      </c>
      <c r="I154" s="12">
        <f>SUM(I153)</f>
        <v>0</v>
      </c>
      <c r="J154" s="14">
        <f>SUM(G154,I154)</f>
        <v>0</v>
      </c>
    </row>
    <row r="155" spans="1:10" ht="12.2" customHeight="1" x14ac:dyDescent="0.2">
      <c r="A155" s="75" t="s">
        <v>1179</v>
      </c>
      <c r="B155" s="75"/>
      <c r="C155" s="2" t="s">
        <v>17</v>
      </c>
      <c r="D155" s="3">
        <v>0</v>
      </c>
      <c r="E155" s="1"/>
      <c r="F155" s="1"/>
      <c r="G155" s="1"/>
      <c r="H155" s="1"/>
      <c r="I155" s="1"/>
      <c r="J155" s="1"/>
    </row>
    <row r="156" spans="1:10" ht="12.2" hidden="1" customHeight="1" outlineLevel="1" x14ac:dyDescent="0.2">
      <c r="A156" s="77" t="s">
        <v>1186</v>
      </c>
      <c r="B156" s="76"/>
      <c r="C156" s="4" t="s">
        <v>17</v>
      </c>
      <c r="D156" s="5">
        <v>1</v>
      </c>
      <c r="E156" s="6">
        <v>1.25</v>
      </c>
      <c r="F156" s="9">
        <f>$D$155*E156</f>
        <v>0</v>
      </c>
      <c r="G156" s="9">
        <f>$L$2*F156</f>
        <v>0</v>
      </c>
      <c r="H156" s="6">
        <v>429.24</v>
      </c>
      <c r="I156" s="9">
        <f>$D$155*H156</f>
        <v>0</v>
      </c>
      <c r="J156" s="9">
        <f t="shared" ref="J156" si="54">SUM(G156,I156)</f>
        <v>0</v>
      </c>
    </row>
    <row r="157" spans="1:10" ht="12.2" customHeight="1" collapsed="1" x14ac:dyDescent="0.2">
      <c r="A157" s="75" t="s">
        <v>19</v>
      </c>
      <c r="B157" s="75"/>
      <c r="C157" s="1"/>
      <c r="D157" s="7"/>
      <c r="E157" s="13">
        <f>SUM(E156)</f>
        <v>1.25</v>
      </c>
      <c r="F157" s="12">
        <f>SUM(F156)</f>
        <v>0</v>
      </c>
      <c r="G157" s="12">
        <f>SUM(G156)</f>
        <v>0</v>
      </c>
      <c r="H157" s="13">
        <v>429.24</v>
      </c>
      <c r="I157" s="12">
        <f>SUM(I156)</f>
        <v>0</v>
      </c>
      <c r="J157" s="14">
        <f>SUM(G157,I157)</f>
        <v>0</v>
      </c>
    </row>
    <row r="158" spans="1:10" ht="12.2" customHeight="1" x14ac:dyDescent="0.2">
      <c r="A158" s="75" t="s">
        <v>1180</v>
      </c>
      <c r="B158" s="75"/>
      <c r="C158" s="2" t="s">
        <v>17</v>
      </c>
      <c r="D158" s="3">
        <v>0</v>
      </c>
      <c r="E158" s="1"/>
      <c r="F158" s="1"/>
      <c r="G158" s="1"/>
      <c r="H158" s="1"/>
      <c r="I158" s="1"/>
      <c r="J158" s="1"/>
    </row>
    <row r="159" spans="1:10" ht="12.2" hidden="1" customHeight="1" outlineLevel="1" x14ac:dyDescent="0.2">
      <c r="A159" s="77" t="s">
        <v>1186</v>
      </c>
      <c r="B159" s="76"/>
      <c r="C159" s="4" t="s">
        <v>17</v>
      </c>
      <c r="D159" s="5">
        <v>1</v>
      </c>
      <c r="E159" s="6">
        <v>1.1499999999999999</v>
      </c>
      <c r="F159" s="9">
        <f>$D$158*E159</f>
        <v>0</v>
      </c>
      <c r="G159" s="9">
        <f>$L$2*F159</f>
        <v>0</v>
      </c>
      <c r="H159" s="6">
        <v>460</v>
      </c>
      <c r="I159" s="9">
        <f>$D$158*H159</f>
        <v>0</v>
      </c>
      <c r="J159" s="9">
        <f t="shared" ref="J159" si="55">SUM(G159,I159)</f>
        <v>0</v>
      </c>
    </row>
    <row r="160" spans="1:10" ht="12.2" customHeight="1" collapsed="1" x14ac:dyDescent="0.2">
      <c r="A160" s="75" t="s">
        <v>19</v>
      </c>
      <c r="B160" s="75"/>
      <c r="C160" s="1"/>
      <c r="D160" s="7"/>
      <c r="E160" s="13">
        <f>SUM(E159)</f>
        <v>1.1499999999999999</v>
      </c>
      <c r="F160" s="12">
        <f>SUM(F159)</f>
        <v>0</v>
      </c>
      <c r="G160" s="12">
        <f>SUM(G159)</f>
        <v>0</v>
      </c>
      <c r="H160" s="13">
        <v>460</v>
      </c>
      <c r="I160" s="12">
        <f>SUM(I159)</f>
        <v>0</v>
      </c>
      <c r="J160" s="14">
        <f>SUM(G160,I160)</f>
        <v>0</v>
      </c>
    </row>
    <row r="161" spans="1:10" ht="12.2" customHeight="1" x14ac:dyDescent="0.2">
      <c r="A161" s="75" t="s">
        <v>1181</v>
      </c>
      <c r="B161" s="75"/>
      <c r="C161" s="2" t="s">
        <v>17</v>
      </c>
      <c r="D161" s="3">
        <v>0</v>
      </c>
      <c r="E161" s="1"/>
      <c r="F161" s="1"/>
      <c r="G161" s="1"/>
      <c r="H161" s="1"/>
      <c r="I161" s="1"/>
      <c r="J161" s="1"/>
    </row>
    <row r="162" spans="1:10" ht="12.2" hidden="1" customHeight="1" outlineLevel="1" x14ac:dyDescent="0.2">
      <c r="A162" s="77" t="s">
        <v>1187</v>
      </c>
      <c r="B162" s="76"/>
      <c r="C162" s="4" t="s">
        <v>17</v>
      </c>
      <c r="D162" s="5">
        <v>1</v>
      </c>
      <c r="E162" s="6">
        <v>1.25</v>
      </c>
      <c r="F162" s="9">
        <f>$D$161*E162</f>
        <v>0</v>
      </c>
      <c r="G162" s="9">
        <f>$L$2*F162</f>
        <v>0</v>
      </c>
      <c r="H162" s="6">
        <v>477.68</v>
      </c>
      <c r="I162" s="9">
        <f>$D$161*H162</f>
        <v>0</v>
      </c>
      <c r="J162" s="9">
        <f t="shared" ref="J162" si="56">SUM(G162,I162)</f>
        <v>0</v>
      </c>
    </row>
    <row r="163" spans="1:10" ht="12.2" customHeight="1" collapsed="1" x14ac:dyDescent="0.2">
      <c r="A163" s="75" t="s">
        <v>19</v>
      </c>
      <c r="B163" s="75"/>
      <c r="C163" s="1"/>
      <c r="D163" s="7"/>
      <c r="E163" s="13">
        <f>SUM(E162)</f>
        <v>1.25</v>
      </c>
      <c r="F163" s="12">
        <f>SUM(F162)</f>
        <v>0</v>
      </c>
      <c r="G163" s="12">
        <f>SUM(G162)</f>
        <v>0</v>
      </c>
      <c r="H163" s="13">
        <v>477.68</v>
      </c>
      <c r="I163" s="12">
        <f>SUM(I162)</f>
        <v>0</v>
      </c>
      <c r="J163" s="14">
        <f>SUM(G163,I163)</f>
        <v>0</v>
      </c>
    </row>
    <row r="164" spans="1:10" ht="12.2" customHeight="1" x14ac:dyDescent="0.2">
      <c r="A164" s="75" t="s">
        <v>1183</v>
      </c>
      <c r="B164" s="75"/>
      <c r="C164" s="2" t="s">
        <v>17</v>
      </c>
      <c r="D164" s="3">
        <v>0</v>
      </c>
      <c r="E164" s="1"/>
      <c r="F164" s="1"/>
      <c r="G164" s="1"/>
      <c r="H164" s="1"/>
      <c r="I164" s="1"/>
      <c r="J164" s="1"/>
    </row>
    <row r="165" spans="1:10" ht="12.2" hidden="1" customHeight="1" outlineLevel="1" x14ac:dyDescent="0.2">
      <c r="A165" s="77" t="s">
        <v>1187</v>
      </c>
      <c r="B165" s="76"/>
      <c r="C165" s="4" t="s">
        <v>17</v>
      </c>
      <c r="D165" s="5">
        <v>1</v>
      </c>
      <c r="E165" s="6">
        <v>1.1499999999999999</v>
      </c>
      <c r="F165" s="9">
        <f>$D$164*E165</f>
        <v>0</v>
      </c>
      <c r="G165" s="9">
        <f>$L$2*F165</f>
        <v>0</v>
      </c>
      <c r="H165" s="6">
        <v>1068.56</v>
      </c>
      <c r="I165" s="9">
        <f>$D$164*H165</f>
        <v>0</v>
      </c>
      <c r="J165" s="9">
        <f t="shared" ref="J165" si="57">SUM(G165,I165)</f>
        <v>0</v>
      </c>
    </row>
    <row r="166" spans="1:10" ht="12.2" customHeight="1" collapsed="1" x14ac:dyDescent="0.2">
      <c r="A166" s="75" t="s">
        <v>19</v>
      </c>
      <c r="B166" s="75"/>
      <c r="C166" s="1"/>
      <c r="D166" s="7"/>
      <c r="E166" s="13">
        <f>SUM(E165)</f>
        <v>1.1499999999999999</v>
      </c>
      <c r="F166" s="12">
        <f>SUM(F165)</f>
        <v>0</v>
      </c>
      <c r="G166" s="12">
        <f>SUM(G165)</f>
        <v>0</v>
      </c>
      <c r="H166" s="13">
        <v>1068.56</v>
      </c>
      <c r="I166" s="12">
        <f>SUM(I165)</f>
        <v>0</v>
      </c>
      <c r="J166" s="14">
        <f>SUM(G166,I166)</f>
        <v>0</v>
      </c>
    </row>
    <row r="167" spans="1:10" ht="12.2" customHeight="1" x14ac:dyDescent="0.2">
      <c r="A167" s="75" t="s">
        <v>1182</v>
      </c>
      <c r="B167" s="75"/>
      <c r="C167" s="2" t="s">
        <v>17</v>
      </c>
      <c r="D167" s="3">
        <v>0</v>
      </c>
      <c r="E167" s="1"/>
      <c r="F167" s="1"/>
      <c r="G167" s="1"/>
      <c r="H167" s="1"/>
      <c r="I167" s="1"/>
      <c r="J167" s="1"/>
    </row>
    <row r="168" spans="1:10" ht="12.2" hidden="1" customHeight="1" outlineLevel="1" x14ac:dyDescent="0.2">
      <c r="A168" s="76" t="s">
        <v>371</v>
      </c>
      <c r="B168" s="76"/>
      <c r="C168" s="4" t="s">
        <v>17</v>
      </c>
      <c r="D168" s="5">
        <v>1</v>
      </c>
      <c r="E168" s="6">
        <v>1.35</v>
      </c>
      <c r="F168" s="9">
        <f>$D$167*E168</f>
        <v>0</v>
      </c>
      <c r="G168" s="9">
        <f>$L$2*F168</f>
        <v>0</v>
      </c>
      <c r="H168" s="6">
        <v>642.16</v>
      </c>
      <c r="I168" s="9">
        <f>$D$167*H168</f>
        <v>0</v>
      </c>
      <c r="J168" s="9">
        <f t="shared" ref="J168" si="58">SUM(G168,I168)</f>
        <v>0</v>
      </c>
    </row>
    <row r="169" spans="1:10" ht="12.2" customHeight="1" collapsed="1" x14ac:dyDescent="0.2">
      <c r="A169" s="75" t="s">
        <v>19</v>
      </c>
      <c r="B169" s="75"/>
      <c r="C169" s="1"/>
      <c r="D169" s="7"/>
      <c r="E169" s="13">
        <f>SUM(E168)</f>
        <v>1.35</v>
      </c>
      <c r="F169" s="12">
        <f>SUM(F168)</f>
        <v>0</v>
      </c>
      <c r="G169" s="12">
        <f>SUM(G168)</f>
        <v>0</v>
      </c>
      <c r="H169" s="13">
        <v>642.16</v>
      </c>
      <c r="I169" s="12">
        <f>SUM(I168)</f>
        <v>0</v>
      </c>
      <c r="J169" s="14">
        <f>SUM(G169,I169)</f>
        <v>0</v>
      </c>
    </row>
    <row r="170" spans="1:10" ht="12.2" customHeight="1" x14ac:dyDescent="0.2">
      <c r="A170" s="75" t="s">
        <v>1184</v>
      </c>
      <c r="B170" s="75"/>
      <c r="C170" s="2" t="s">
        <v>17</v>
      </c>
      <c r="D170" s="3">
        <v>0</v>
      </c>
      <c r="E170" s="1"/>
      <c r="F170" s="1"/>
      <c r="G170" s="1"/>
      <c r="H170" s="1"/>
      <c r="I170" s="1"/>
      <c r="J170" s="1"/>
    </row>
    <row r="171" spans="1:10" ht="12.2" hidden="1" customHeight="1" outlineLevel="1" x14ac:dyDescent="0.2">
      <c r="A171" s="77" t="s">
        <v>1187</v>
      </c>
      <c r="B171" s="76"/>
      <c r="C171" s="4" t="s">
        <v>17</v>
      </c>
      <c r="D171" s="5">
        <v>1</v>
      </c>
      <c r="E171" s="6">
        <v>1.25</v>
      </c>
      <c r="F171" s="9">
        <f>$D$170*E171</f>
        <v>0</v>
      </c>
      <c r="G171" s="9">
        <f>$L$2*F171</f>
        <v>0</v>
      </c>
      <c r="H171" s="6">
        <v>476.82</v>
      </c>
      <c r="I171" s="9">
        <f>$D$170*H171</f>
        <v>0</v>
      </c>
      <c r="J171" s="9">
        <f t="shared" ref="J171" si="59">SUM(G171,I171)</f>
        <v>0</v>
      </c>
    </row>
    <row r="172" spans="1:10" ht="12.2" customHeight="1" collapsed="1" x14ac:dyDescent="0.2">
      <c r="A172" s="75" t="s">
        <v>19</v>
      </c>
      <c r="B172" s="75"/>
      <c r="C172" s="1"/>
      <c r="D172" s="7"/>
      <c r="E172" s="13">
        <f>SUM(E171)</f>
        <v>1.25</v>
      </c>
      <c r="F172" s="12">
        <f>SUM(F171)</f>
        <v>0</v>
      </c>
      <c r="G172" s="12">
        <f>SUM(G171)</f>
        <v>0</v>
      </c>
      <c r="H172" s="13">
        <v>476.82</v>
      </c>
      <c r="I172" s="12">
        <f>SUM(I171)</f>
        <v>0</v>
      </c>
      <c r="J172" s="14">
        <f>SUM(G172,I172)</f>
        <v>0</v>
      </c>
    </row>
    <row r="173" spans="1:10" ht="12.2" customHeight="1" x14ac:dyDescent="0.2">
      <c r="A173" s="75" t="s">
        <v>1185</v>
      </c>
      <c r="B173" s="75"/>
      <c r="C173" s="2" t="s">
        <v>17</v>
      </c>
      <c r="D173" s="3">
        <v>0</v>
      </c>
      <c r="E173" s="1"/>
      <c r="F173" s="1"/>
      <c r="G173" s="1"/>
      <c r="H173" s="1"/>
      <c r="I173" s="1"/>
      <c r="J173" s="1"/>
    </row>
    <row r="174" spans="1:10" ht="12.2" hidden="1" customHeight="1" outlineLevel="1" x14ac:dyDescent="0.2">
      <c r="A174" s="77" t="s">
        <v>1186</v>
      </c>
      <c r="B174" s="76"/>
      <c r="C174" s="4" t="s">
        <v>17</v>
      </c>
      <c r="D174" s="5">
        <v>1</v>
      </c>
      <c r="E174" s="6">
        <v>1.25</v>
      </c>
      <c r="F174" s="9">
        <f>$D$173*E174</f>
        <v>0</v>
      </c>
      <c r="G174" s="9">
        <f>$L$2*F174</f>
        <v>0</v>
      </c>
      <c r="H174" s="6">
        <v>822.91</v>
      </c>
      <c r="I174" s="9">
        <f>$D$173*H174</f>
        <v>0</v>
      </c>
      <c r="J174" s="9">
        <f t="shared" ref="J174" si="60">SUM(G174,I174)</f>
        <v>0</v>
      </c>
    </row>
    <row r="175" spans="1:10" ht="12.2" customHeight="1" collapsed="1" x14ac:dyDescent="0.2">
      <c r="A175" s="75" t="s">
        <v>19</v>
      </c>
      <c r="B175" s="75"/>
      <c r="C175" s="1"/>
      <c r="D175" s="7"/>
      <c r="E175" s="13">
        <f>SUM(E174)</f>
        <v>1.25</v>
      </c>
      <c r="F175" s="12">
        <f>SUM(F174)</f>
        <v>0</v>
      </c>
      <c r="G175" s="12">
        <f>SUM(G174)</f>
        <v>0</v>
      </c>
      <c r="H175" s="13">
        <v>822.91</v>
      </c>
      <c r="I175" s="12">
        <f>SUM(I174)</f>
        <v>0</v>
      </c>
      <c r="J175" s="14">
        <f>SUM(G175,I175)</f>
        <v>0</v>
      </c>
    </row>
    <row r="176" spans="1:10" ht="12.2" customHeight="1" x14ac:dyDescent="0.2">
      <c r="A176" s="75" t="s">
        <v>1188</v>
      </c>
      <c r="B176" s="75"/>
      <c r="C176" s="2" t="s">
        <v>17</v>
      </c>
      <c r="D176" s="3">
        <v>0</v>
      </c>
      <c r="E176" s="1"/>
      <c r="F176" s="1"/>
      <c r="G176" s="1"/>
      <c r="H176" s="1"/>
      <c r="I176" s="1"/>
      <c r="J176" s="1"/>
    </row>
    <row r="177" spans="1:10" ht="12.2" hidden="1" customHeight="1" outlineLevel="1" x14ac:dyDescent="0.2">
      <c r="A177" s="77" t="s">
        <v>1187</v>
      </c>
      <c r="B177" s="76"/>
      <c r="C177" s="4" t="s">
        <v>17</v>
      </c>
      <c r="D177" s="5">
        <v>1</v>
      </c>
      <c r="E177" s="6">
        <v>1.25</v>
      </c>
      <c r="F177" s="9">
        <f>$D$176*E177</f>
        <v>0</v>
      </c>
      <c r="G177" s="9">
        <f>$L$2*F177</f>
        <v>0</v>
      </c>
      <c r="H177" s="6">
        <v>1066.4100000000001</v>
      </c>
      <c r="I177" s="9">
        <f>$D$176*H177</f>
        <v>0</v>
      </c>
      <c r="J177" s="9">
        <f t="shared" ref="J177" si="61">SUM(G177,I177)</f>
        <v>0</v>
      </c>
    </row>
    <row r="178" spans="1:10" ht="12.2" customHeight="1" collapsed="1" x14ac:dyDescent="0.2">
      <c r="A178" s="97" t="s">
        <v>19</v>
      </c>
      <c r="B178" s="98"/>
      <c r="C178" s="1"/>
      <c r="D178" s="7"/>
      <c r="E178" s="13">
        <f>SUM(E177)</f>
        <v>1.25</v>
      </c>
      <c r="F178" s="12">
        <f>SUM(F177)</f>
        <v>0</v>
      </c>
      <c r="G178" s="12">
        <f>SUM(G177)</f>
        <v>0</v>
      </c>
      <c r="H178" s="13">
        <v>1066.4100000000001</v>
      </c>
      <c r="I178" s="12">
        <f>SUM(I177)</f>
        <v>0</v>
      </c>
      <c r="J178" s="14">
        <f>SUM(G178,I178)</f>
        <v>0</v>
      </c>
    </row>
    <row r="179" spans="1:10" s="17" customFormat="1" ht="12.4" customHeight="1" x14ac:dyDescent="0.2">
      <c r="A179" s="108" t="s">
        <v>591</v>
      </c>
      <c r="B179" s="109"/>
      <c r="C179" s="15"/>
      <c r="D179" s="15"/>
      <c r="E179" s="19">
        <f t="shared" ref="E179:J179" si="62">SUM(E19,E27,E35,E50,E58,E65,E73,E81,E89,E97,E100,E103,E106,E109,E112,E115,E123,E130,E137,E144,E151,E154,E157,E160,E163,E166,E169,E172,E175,E178)</f>
        <v>53.22</v>
      </c>
      <c r="F179" s="22">
        <f t="shared" si="62"/>
        <v>0</v>
      </c>
      <c r="G179" s="22">
        <f t="shared" si="62"/>
        <v>0</v>
      </c>
      <c r="H179" s="19">
        <f t="shared" si="62"/>
        <v>36110.910000000018</v>
      </c>
      <c r="I179" s="22">
        <f t="shared" si="62"/>
        <v>0</v>
      </c>
      <c r="J179" s="23">
        <f t="shared" si="62"/>
        <v>0</v>
      </c>
    </row>
  </sheetData>
  <mergeCells count="179">
    <mergeCell ref="A107:B107"/>
    <mergeCell ref="A108:B108"/>
    <mergeCell ref="A109:B109"/>
    <mergeCell ref="A110:B110"/>
    <mergeCell ref="A111:B111"/>
    <mergeCell ref="A112:B112"/>
    <mergeCell ref="A113:B113"/>
    <mergeCell ref="A114:B114"/>
    <mergeCell ref="A115:B115"/>
    <mergeCell ref="A98:B98"/>
    <mergeCell ref="A99:B99"/>
    <mergeCell ref="A100:B100"/>
    <mergeCell ref="A101:B101"/>
    <mergeCell ref="A102:B102"/>
    <mergeCell ref="A103:B103"/>
    <mergeCell ref="A104:B104"/>
    <mergeCell ref="A105:B105"/>
    <mergeCell ref="A106:B106"/>
    <mergeCell ref="A159:B159"/>
    <mergeCell ref="A160:B160"/>
    <mergeCell ref="A155:B155"/>
    <mergeCell ref="A156:B156"/>
    <mergeCell ref="A157:B157"/>
    <mergeCell ref="A175:B175"/>
    <mergeCell ref="A173:B173"/>
    <mergeCell ref="A174:B174"/>
    <mergeCell ref="A167:B167"/>
    <mergeCell ref="A168:B168"/>
    <mergeCell ref="A169:B169"/>
    <mergeCell ref="A164:B164"/>
    <mergeCell ref="A165:B165"/>
    <mergeCell ref="A166:B166"/>
    <mergeCell ref="A12:B12"/>
    <mergeCell ref="A10:J10"/>
    <mergeCell ref="A7:J7"/>
    <mergeCell ref="B8:J8"/>
    <mergeCell ref="B9:J9"/>
    <mergeCell ref="A6:J6"/>
    <mergeCell ref="A1:I1"/>
    <mergeCell ref="B2:J2"/>
    <mergeCell ref="B3:J3"/>
    <mergeCell ref="B4:J4"/>
    <mergeCell ref="A5:J5"/>
    <mergeCell ref="A11:B11"/>
    <mergeCell ref="A24:B24"/>
    <mergeCell ref="A13:B13"/>
    <mergeCell ref="A14:B14"/>
    <mergeCell ref="A15:B15"/>
    <mergeCell ref="A16:B16"/>
    <mergeCell ref="A17:B17"/>
    <mergeCell ref="A18:B18"/>
    <mergeCell ref="A19:B19"/>
    <mergeCell ref="A20:B20"/>
    <mergeCell ref="A21:B21"/>
    <mergeCell ref="A22:B22"/>
    <mergeCell ref="A23:B23"/>
    <mergeCell ref="A36:J36"/>
    <mergeCell ref="A25:B25"/>
    <mergeCell ref="A26:B26"/>
    <mergeCell ref="A27:B27"/>
    <mergeCell ref="A28:B28"/>
    <mergeCell ref="A29:B29"/>
    <mergeCell ref="A30:B30"/>
    <mergeCell ref="A31:B31"/>
    <mergeCell ref="A32:B32"/>
    <mergeCell ref="A33:B33"/>
    <mergeCell ref="A34:B34"/>
    <mergeCell ref="A35:B35"/>
    <mergeCell ref="A47:B47"/>
    <mergeCell ref="A37:B37"/>
    <mergeCell ref="A38:B38"/>
    <mergeCell ref="A39:B39"/>
    <mergeCell ref="A40:B40"/>
    <mergeCell ref="A41:B41"/>
    <mergeCell ref="A42:B42"/>
    <mergeCell ref="A43:B43"/>
    <mergeCell ref="A44:B44"/>
    <mergeCell ref="A45:B45"/>
    <mergeCell ref="A46:B46"/>
    <mergeCell ref="A66:B66"/>
    <mergeCell ref="A60:B60"/>
    <mergeCell ref="A61:B61"/>
    <mergeCell ref="A62:B62"/>
    <mergeCell ref="A63:B63"/>
    <mergeCell ref="A64:B64"/>
    <mergeCell ref="A65:B65"/>
    <mergeCell ref="A59:B59"/>
    <mergeCell ref="A48:B48"/>
    <mergeCell ref="A49:B49"/>
    <mergeCell ref="A50:B50"/>
    <mergeCell ref="A51:B51"/>
    <mergeCell ref="A52:B52"/>
    <mergeCell ref="A53:B53"/>
    <mergeCell ref="A54:B54"/>
    <mergeCell ref="A55:B55"/>
    <mergeCell ref="A56:B56"/>
    <mergeCell ref="A57:B57"/>
    <mergeCell ref="A58:B58"/>
    <mergeCell ref="A117:B117"/>
    <mergeCell ref="A118:B118"/>
    <mergeCell ref="A119:B119"/>
    <mergeCell ref="A120:B120"/>
    <mergeCell ref="A116:J116"/>
    <mergeCell ref="A73:B73"/>
    <mergeCell ref="A67:B67"/>
    <mergeCell ref="A68:B68"/>
    <mergeCell ref="A69:B69"/>
    <mergeCell ref="A70:B70"/>
    <mergeCell ref="A71:B71"/>
    <mergeCell ref="A72:B72"/>
    <mergeCell ref="A74:B74"/>
    <mergeCell ref="A75:B75"/>
    <mergeCell ref="A76:B76"/>
    <mergeCell ref="A77:B77"/>
    <mergeCell ref="A78:B78"/>
    <mergeCell ref="A79:B79"/>
    <mergeCell ref="A80:B80"/>
    <mergeCell ref="A81:B81"/>
    <mergeCell ref="A95:B95"/>
    <mergeCell ref="A96:B96"/>
    <mergeCell ref="A97:B97"/>
    <mergeCell ref="A82:B82"/>
    <mergeCell ref="A179:B179"/>
    <mergeCell ref="A121:B121"/>
    <mergeCell ref="A122:B122"/>
    <mergeCell ref="A123:B123"/>
    <mergeCell ref="A152:B152"/>
    <mergeCell ref="A153:B153"/>
    <mergeCell ref="A154:B154"/>
    <mergeCell ref="A131:B131"/>
    <mergeCell ref="A132:B132"/>
    <mergeCell ref="A133:B133"/>
    <mergeCell ref="A127:B127"/>
    <mergeCell ref="A134:B134"/>
    <mergeCell ref="A135:B135"/>
    <mergeCell ref="A136:B136"/>
    <mergeCell ref="A137:B137"/>
    <mergeCell ref="A145:B145"/>
    <mergeCell ref="A150:B150"/>
    <mergeCell ref="A170:B170"/>
    <mergeCell ref="A171:B171"/>
    <mergeCell ref="A172:B172"/>
    <mergeCell ref="A161:B161"/>
    <mergeCell ref="A162:B162"/>
    <mergeCell ref="A163:B163"/>
    <mergeCell ref="A158:B158"/>
    <mergeCell ref="A83:B83"/>
    <mergeCell ref="A84:B84"/>
    <mergeCell ref="A85:B85"/>
    <mergeCell ref="A86:B86"/>
    <mergeCell ref="A87:B87"/>
    <mergeCell ref="A88:B88"/>
    <mergeCell ref="A89:B89"/>
    <mergeCell ref="A90:B90"/>
    <mergeCell ref="A91:B91"/>
    <mergeCell ref="A92:B92"/>
    <mergeCell ref="A93:B93"/>
    <mergeCell ref="A94:B94"/>
    <mergeCell ref="A176:B176"/>
    <mergeCell ref="A177:B177"/>
    <mergeCell ref="A178:B178"/>
    <mergeCell ref="A151:B151"/>
    <mergeCell ref="A124:B124"/>
    <mergeCell ref="A125:B125"/>
    <mergeCell ref="A126:B126"/>
    <mergeCell ref="A128:B128"/>
    <mergeCell ref="A129:B129"/>
    <mergeCell ref="A130:B130"/>
    <mergeCell ref="A138:B138"/>
    <mergeCell ref="A139:B139"/>
    <mergeCell ref="A140:B140"/>
    <mergeCell ref="A141:B141"/>
    <mergeCell ref="A142:B142"/>
    <mergeCell ref="A143:B143"/>
    <mergeCell ref="A144:B144"/>
    <mergeCell ref="A146:B146"/>
    <mergeCell ref="A147:B147"/>
    <mergeCell ref="A148:B148"/>
    <mergeCell ref="A149:B149"/>
  </mergeCells>
  <pageMargins left="0.4375" right="4.3749999999999997E-2" top="0.24027777777777801" bottom="0.24027777777777801" header="0.5" footer="0.5"/>
  <pageSetup orientation="portrait" r:id="rId1"/>
  <headerFooter alignWithMargins="0">
    <oddFooter>&amp;LSmartKalk 4.4.512.0&amp;C                          &amp;RSide 1 av 1</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21C4D-C380-4C0D-A534-459EE0C56D50}">
  <dimension ref="A1:Z24"/>
  <sheetViews>
    <sheetView zoomScale="115" zoomScaleNormal="115" workbookViewId="0">
      <selection activeCell="G13" sqref="G13"/>
    </sheetView>
  </sheetViews>
  <sheetFormatPr defaultColWidth="9.140625" defaultRowHeight="12.75" x14ac:dyDescent="0.2"/>
  <cols>
    <col min="1" max="1" width="24.28515625" customWidth="1"/>
    <col min="2" max="2" width="13.85546875" customWidth="1"/>
    <col min="3" max="6" width="7.7109375" customWidth="1"/>
    <col min="7" max="7" width="9.7109375" customWidth="1"/>
    <col min="8" max="8" width="11.140625" customWidth="1"/>
    <col min="9" max="9" width="10.5703125" customWidth="1"/>
    <col min="10" max="11" width="11.7109375" customWidth="1"/>
    <col min="17" max="17" width="14" customWidth="1"/>
  </cols>
  <sheetData>
    <row r="1" spans="1:26" ht="37.9" customHeight="1" x14ac:dyDescent="0.2">
      <c r="A1" s="78" t="s">
        <v>592</v>
      </c>
      <c r="B1" s="78"/>
      <c r="C1" s="78"/>
      <c r="D1" s="78"/>
      <c r="E1" s="78"/>
      <c r="F1" s="78"/>
      <c r="G1" s="78"/>
      <c r="H1" s="78"/>
      <c r="I1" s="78"/>
      <c r="J1" s="1"/>
      <c r="K1" s="10" t="s">
        <v>595</v>
      </c>
      <c r="P1" s="43"/>
      <c r="Q1" s="43"/>
      <c r="R1" s="43"/>
      <c r="S1" s="43"/>
      <c r="T1" s="43"/>
      <c r="U1" s="43"/>
      <c r="V1" s="43"/>
      <c r="W1" s="43"/>
      <c r="X1" s="43"/>
      <c r="Y1" s="43"/>
      <c r="Z1" s="43"/>
    </row>
    <row r="2" spans="1:26" ht="11.65" customHeight="1" x14ac:dyDescent="0.2">
      <c r="A2" s="18" t="s">
        <v>0</v>
      </c>
      <c r="B2" s="76"/>
      <c r="C2" s="76"/>
      <c r="D2" s="76"/>
      <c r="E2" s="76"/>
      <c r="F2" s="76"/>
      <c r="G2" s="76"/>
      <c r="H2" s="76"/>
      <c r="I2" s="76"/>
      <c r="J2" s="76"/>
      <c r="K2" s="11">
        <v>550</v>
      </c>
      <c r="P2" s="43"/>
      <c r="Q2" s="43"/>
      <c r="R2" s="43"/>
      <c r="S2" s="43"/>
      <c r="T2" s="43"/>
      <c r="U2" s="43"/>
      <c r="V2" s="43"/>
      <c r="W2" s="43"/>
      <c r="X2" s="43"/>
      <c r="Y2" s="43"/>
      <c r="Z2" s="43"/>
    </row>
    <row r="3" spans="1:26" ht="11.65" customHeight="1" x14ac:dyDescent="0.2">
      <c r="A3" s="18" t="s">
        <v>1</v>
      </c>
      <c r="B3" s="76"/>
      <c r="C3" s="76"/>
      <c r="D3" s="76"/>
      <c r="E3" s="76"/>
      <c r="F3" s="76"/>
      <c r="G3" s="76"/>
      <c r="H3" s="76"/>
      <c r="I3" s="76"/>
      <c r="J3" s="76"/>
      <c r="P3" s="43"/>
      <c r="Q3" s="43"/>
      <c r="R3" s="43"/>
      <c r="S3" s="43"/>
      <c r="T3" s="43"/>
      <c r="U3" s="43"/>
      <c r="V3" s="43"/>
      <c r="W3" s="43"/>
      <c r="X3" s="43"/>
      <c r="Y3" s="43"/>
      <c r="Z3" s="43"/>
    </row>
    <row r="4" spans="1:26" ht="11.65" customHeight="1" x14ac:dyDescent="0.2">
      <c r="A4" s="18" t="s">
        <v>2</v>
      </c>
      <c r="B4" s="76"/>
      <c r="C4" s="76"/>
      <c r="D4" s="76"/>
      <c r="E4" s="76"/>
      <c r="F4" s="76"/>
      <c r="G4" s="76"/>
      <c r="H4" s="76"/>
      <c r="I4" s="76"/>
      <c r="J4" s="76"/>
      <c r="P4" s="43"/>
      <c r="Q4" s="43"/>
      <c r="R4" s="43"/>
      <c r="S4" s="43"/>
      <c r="T4" s="43"/>
      <c r="U4" s="43"/>
      <c r="V4" s="43"/>
      <c r="W4" s="43"/>
      <c r="X4" s="43"/>
      <c r="Y4" s="43"/>
      <c r="Z4" s="43"/>
    </row>
    <row r="5" spans="1:26" ht="45.2" customHeight="1" x14ac:dyDescent="0.2">
      <c r="A5" s="79" t="s">
        <v>1122</v>
      </c>
      <c r="B5" s="79"/>
      <c r="C5" s="79"/>
      <c r="D5" s="79"/>
      <c r="E5" s="79"/>
      <c r="F5" s="79"/>
      <c r="G5" s="79"/>
      <c r="H5" s="79"/>
      <c r="I5" s="79"/>
      <c r="J5" s="79"/>
      <c r="P5" s="43"/>
      <c r="Q5" s="43"/>
      <c r="R5" s="43"/>
      <c r="S5" s="43"/>
      <c r="T5" s="43"/>
      <c r="U5" s="43"/>
      <c r="V5" s="43"/>
      <c r="W5" s="43"/>
      <c r="X5" s="43"/>
      <c r="Y5" s="43"/>
      <c r="Z5" s="43"/>
    </row>
    <row r="6" spans="1:26" ht="11.45" customHeight="1" x14ac:dyDescent="0.2">
      <c r="A6" s="80" t="s">
        <v>4</v>
      </c>
      <c r="B6" s="80"/>
      <c r="C6" s="80"/>
      <c r="D6" s="80"/>
      <c r="E6" s="80"/>
      <c r="F6" s="80"/>
      <c r="G6" s="80"/>
      <c r="H6" s="80"/>
      <c r="I6" s="80"/>
      <c r="J6" s="80"/>
      <c r="P6" s="43"/>
      <c r="Q6" s="43"/>
      <c r="R6" s="43"/>
      <c r="S6" s="43"/>
      <c r="T6" s="43"/>
      <c r="U6" s="43"/>
      <c r="V6" s="43"/>
      <c r="W6" s="43"/>
      <c r="X6" s="43"/>
      <c r="Y6" s="43"/>
      <c r="Z6" s="43"/>
    </row>
    <row r="7" spans="1:26" ht="11.65" customHeight="1" x14ac:dyDescent="0.2">
      <c r="A7" s="75" t="s">
        <v>5</v>
      </c>
      <c r="B7" s="75"/>
      <c r="C7" s="75"/>
      <c r="D7" s="75"/>
      <c r="E7" s="75"/>
      <c r="F7" s="75"/>
      <c r="G7" s="75"/>
      <c r="H7" s="75"/>
      <c r="I7" s="75"/>
      <c r="J7" s="75"/>
      <c r="P7" s="43"/>
      <c r="Q7" s="43"/>
      <c r="R7" s="43"/>
      <c r="S7" s="43"/>
      <c r="T7" s="43"/>
      <c r="U7" s="43"/>
      <c r="V7" s="43"/>
      <c r="W7" s="43"/>
      <c r="X7" s="43"/>
      <c r="Y7" s="43"/>
      <c r="Z7" s="43"/>
    </row>
    <row r="8" spans="1:26" ht="11.65" customHeight="1" x14ac:dyDescent="0.2">
      <c r="A8" s="18" t="s">
        <v>6</v>
      </c>
      <c r="B8" s="76"/>
      <c r="C8" s="76"/>
      <c r="D8" s="76"/>
      <c r="E8" s="76"/>
      <c r="F8" s="76"/>
      <c r="G8" s="76"/>
      <c r="H8" s="76"/>
      <c r="I8" s="76"/>
      <c r="J8" s="76"/>
      <c r="P8" s="43"/>
      <c r="Q8" s="43"/>
      <c r="R8" s="43"/>
      <c r="S8" s="43"/>
      <c r="T8" s="43"/>
      <c r="U8" s="43"/>
      <c r="V8" s="43"/>
      <c r="W8" s="43"/>
      <c r="X8" s="43"/>
      <c r="Y8" s="43"/>
      <c r="Z8" s="43"/>
    </row>
    <row r="9" spans="1:26" ht="11.65" customHeight="1" x14ac:dyDescent="0.2">
      <c r="A9" s="18" t="s">
        <v>7</v>
      </c>
      <c r="B9" s="76"/>
      <c r="C9" s="76"/>
      <c r="D9" s="76"/>
      <c r="E9" s="76"/>
      <c r="F9" s="76"/>
      <c r="G9" s="76"/>
      <c r="H9" s="76"/>
      <c r="I9" s="76"/>
      <c r="J9" s="76"/>
      <c r="P9" s="43"/>
      <c r="Q9" s="43"/>
      <c r="R9" s="43"/>
      <c r="S9" s="43"/>
      <c r="T9" s="43"/>
      <c r="U9" s="43"/>
      <c r="V9" s="43"/>
      <c r="W9" s="43"/>
      <c r="X9" s="43"/>
      <c r="Y9" s="43"/>
      <c r="Z9" s="43"/>
    </row>
    <row r="10" spans="1:26" ht="16.7" customHeight="1" x14ac:dyDescent="0.2">
      <c r="A10" s="81" t="s">
        <v>1122</v>
      </c>
      <c r="B10" s="81"/>
      <c r="C10" s="82"/>
      <c r="D10" s="82"/>
      <c r="E10" s="82"/>
      <c r="F10" s="82"/>
      <c r="G10" s="82"/>
      <c r="H10" s="82"/>
      <c r="I10" s="82"/>
      <c r="J10" s="82"/>
      <c r="P10" s="43"/>
      <c r="Q10" s="43"/>
      <c r="R10" s="43"/>
      <c r="S10" s="43"/>
      <c r="T10" s="43"/>
      <c r="U10" s="43"/>
      <c r="V10" s="43"/>
      <c r="W10" s="43"/>
      <c r="X10" s="43"/>
      <c r="Y10" s="43"/>
      <c r="Z10" s="43"/>
    </row>
    <row r="11" spans="1:26" ht="12.2" customHeight="1" x14ac:dyDescent="0.2">
      <c r="A11" s="75" t="s">
        <v>8</v>
      </c>
      <c r="B11" s="75"/>
      <c r="C11" s="42" t="s">
        <v>9</v>
      </c>
      <c r="D11" s="42" t="s">
        <v>10</v>
      </c>
      <c r="E11" s="42" t="s">
        <v>11</v>
      </c>
      <c r="F11" s="42" t="s">
        <v>11</v>
      </c>
      <c r="G11" s="42" t="s">
        <v>1123</v>
      </c>
      <c r="H11" s="42" t="s">
        <v>13</v>
      </c>
      <c r="I11" s="42" t="s">
        <v>13</v>
      </c>
      <c r="J11" s="42" t="s">
        <v>1124</v>
      </c>
      <c r="P11" s="43"/>
      <c r="Q11" s="43"/>
      <c r="R11" s="43"/>
      <c r="S11" s="43"/>
      <c r="T11" s="43"/>
      <c r="U11" s="43"/>
      <c r="V11" s="43"/>
      <c r="W11" s="43"/>
      <c r="X11" s="43"/>
      <c r="Y11" s="43"/>
      <c r="Z11" s="43"/>
    </row>
    <row r="12" spans="1:26" ht="21" customHeight="1" x14ac:dyDescent="0.2">
      <c r="A12" s="75" t="s">
        <v>1113</v>
      </c>
      <c r="B12" s="75"/>
      <c r="C12" s="2" t="s">
        <v>42</v>
      </c>
      <c r="D12" s="27">
        <v>1</v>
      </c>
      <c r="E12" s="1"/>
      <c r="F12" s="1"/>
      <c r="G12" s="1"/>
      <c r="H12" s="1"/>
      <c r="I12" s="1"/>
      <c r="J12" s="1"/>
      <c r="P12" s="43"/>
      <c r="Q12" s="43"/>
      <c r="R12" s="43"/>
      <c r="S12" s="43"/>
      <c r="T12" s="43"/>
      <c r="U12" s="43"/>
      <c r="V12" s="43"/>
      <c r="W12" s="43"/>
      <c r="X12" s="43"/>
      <c r="Y12" s="43"/>
      <c r="Z12" s="43"/>
    </row>
    <row r="13" spans="1:26" ht="15.75" customHeight="1" x14ac:dyDescent="0.2">
      <c r="A13" s="77" t="s">
        <v>1115</v>
      </c>
      <c r="B13" s="76"/>
      <c r="C13" s="1" t="s">
        <v>42</v>
      </c>
      <c r="D13" s="26">
        <v>0</v>
      </c>
      <c r="E13" s="6">
        <v>0.18</v>
      </c>
      <c r="F13" s="9">
        <f t="shared" ref="F13:F20" si="0">D13*E13</f>
        <v>0</v>
      </c>
      <c r="G13" s="9">
        <f t="shared" ref="G13:G20" si="1">$K$2*F13</f>
        <v>0</v>
      </c>
      <c r="H13" s="6">
        <v>0</v>
      </c>
      <c r="I13" s="9">
        <f t="shared" ref="I13:I20" si="2">D13*H13</f>
        <v>0</v>
      </c>
      <c r="J13" s="9">
        <f>SUM(G13,I13)</f>
        <v>0</v>
      </c>
      <c r="P13" s="43"/>
      <c r="Q13" s="43"/>
      <c r="R13" s="43"/>
      <c r="S13" s="43"/>
      <c r="T13" s="43"/>
      <c r="U13" s="43"/>
      <c r="V13" s="43"/>
      <c r="W13" s="43"/>
      <c r="X13" s="43"/>
      <c r="Y13" s="43"/>
      <c r="Z13" s="43"/>
    </row>
    <row r="14" spans="1:26" ht="15" customHeight="1" x14ac:dyDescent="0.2">
      <c r="A14" s="77" t="s">
        <v>1116</v>
      </c>
      <c r="B14" s="76"/>
      <c r="C14" s="1" t="s">
        <v>42</v>
      </c>
      <c r="D14" s="26">
        <v>0</v>
      </c>
      <c r="E14" s="6">
        <v>0.18</v>
      </c>
      <c r="F14" s="9">
        <f t="shared" si="0"/>
        <v>0</v>
      </c>
      <c r="G14" s="9">
        <f t="shared" si="1"/>
        <v>0</v>
      </c>
      <c r="H14" s="6">
        <v>0</v>
      </c>
      <c r="I14" s="9">
        <f t="shared" si="2"/>
        <v>0</v>
      </c>
      <c r="J14" s="9">
        <f t="shared" ref="J14:J20" si="3">SUM(G14,I14)</f>
        <v>0</v>
      </c>
      <c r="P14" s="43"/>
      <c r="Q14" s="43"/>
      <c r="R14" s="43"/>
      <c r="S14" s="43"/>
      <c r="T14" s="43"/>
      <c r="U14" s="43"/>
      <c r="V14" s="43"/>
      <c r="W14" s="43"/>
      <c r="X14" s="43"/>
      <c r="Y14" s="43"/>
      <c r="Z14" s="43"/>
    </row>
    <row r="15" spans="1:26" ht="15" customHeight="1" x14ac:dyDescent="0.2">
      <c r="A15" s="77" t="s">
        <v>1117</v>
      </c>
      <c r="B15" s="76"/>
      <c r="C15" s="1" t="s">
        <v>42</v>
      </c>
      <c r="D15" s="26">
        <v>0</v>
      </c>
      <c r="E15" s="6">
        <v>0.18</v>
      </c>
      <c r="F15" s="9">
        <f t="shared" si="0"/>
        <v>0</v>
      </c>
      <c r="G15" s="9">
        <f t="shared" si="1"/>
        <v>0</v>
      </c>
      <c r="H15" s="6">
        <v>0</v>
      </c>
      <c r="I15" s="9">
        <f t="shared" si="2"/>
        <v>0</v>
      </c>
      <c r="J15" s="9">
        <f t="shared" si="3"/>
        <v>0</v>
      </c>
      <c r="P15" s="43"/>
      <c r="Q15" s="43"/>
      <c r="R15" s="43"/>
      <c r="S15" s="43"/>
      <c r="T15" s="43"/>
      <c r="U15" s="43"/>
      <c r="V15" s="43"/>
      <c r="W15" s="43"/>
      <c r="X15" s="43"/>
      <c r="Y15" s="43"/>
      <c r="Z15" s="43"/>
    </row>
    <row r="16" spans="1:26" ht="12.75" customHeight="1" x14ac:dyDescent="0.2">
      <c r="A16" s="77" t="s">
        <v>1114</v>
      </c>
      <c r="B16" s="76"/>
      <c r="C16" s="1" t="s">
        <v>42</v>
      </c>
      <c r="D16" s="26">
        <v>0</v>
      </c>
      <c r="E16" s="6">
        <v>0.2</v>
      </c>
      <c r="F16" s="9">
        <f t="shared" si="0"/>
        <v>0</v>
      </c>
      <c r="G16" s="9">
        <f t="shared" si="1"/>
        <v>0</v>
      </c>
      <c r="H16" s="6">
        <v>0</v>
      </c>
      <c r="I16" s="9">
        <f t="shared" si="2"/>
        <v>0</v>
      </c>
      <c r="J16" s="9">
        <f t="shared" si="3"/>
        <v>0</v>
      </c>
      <c r="P16" s="43"/>
      <c r="Q16" s="43"/>
      <c r="R16" s="43"/>
      <c r="S16" s="43"/>
      <c r="T16" s="43"/>
      <c r="U16" s="43"/>
      <c r="V16" s="43"/>
      <c r="W16" s="43"/>
      <c r="X16" s="43"/>
      <c r="Y16" s="43"/>
      <c r="Z16" s="43"/>
    </row>
    <row r="17" spans="1:26" ht="20.25" customHeight="1" x14ac:dyDescent="0.2">
      <c r="A17" s="77" t="s">
        <v>1118</v>
      </c>
      <c r="B17" s="76"/>
      <c r="C17" s="1" t="s">
        <v>42</v>
      </c>
      <c r="D17" s="26">
        <v>0</v>
      </c>
      <c r="E17" s="6">
        <v>0.15</v>
      </c>
      <c r="F17" s="9">
        <f t="shared" si="0"/>
        <v>0</v>
      </c>
      <c r="G17" s="9">
        <f t="shared" si="1"/>
        <v>0</v>
      </c>
      <c r="H17" s="6">
        <v>0</v>
      </c>
      <c r="I17" s="9">
        <f t="shared" si="2"/>
        <v>0</v>
      </c>
      <c r="J17" s="9">
        <f t="shared" si="3"/>
        <v>0</v>
      </c>
      <c r="P17" s="43"/>
      <c r="Q17" s="43"/>
      <c r="R17" s="43"/>
      <c r="S17" s="43"/>
      <c r="T17" s="43"/>
      <c r="U17" s="43"/>
      <c r="V17" s="43"/>
      <c r="W17" s="43"/>
      <c r="X17" s="43"/>
      <c r="Y17" s="43"/>
      <c r="Z17" s="43"/>
    </row>
    <row r="18" spans="1:26" ht="14.25" customHeight="1" x14ac:dyDescent="0.2">
      <c r="A18" s="95" t="s">
        <v>1119</v>
      </c>
      <c r="B18" s="96"/>
      <c r="C18" s="1" t="s">
        <v>42</v>
      </c>
      <c r="D18" s="26">
        <v>0</v>
      </c>
      <c r="E18" s="6">
        <v>0.15</v>
      </c>
      <c r="F18" s="9">
        <f t="shared" si="0"/>
        <v>0</v>
      </c>
      <c r="G18" s="9">
        <f t="shared" si="1"/>
        <v>0</v>
      </c>
      <c r="H18" s="6">
        <v>0</v>
      </c>
      <c r="I18" s="9">
        <f t="shared" si="2"/>
        <v>0</v>
      </c>
      <c r="J18" s="9">
        <f t="shared" si="3"/>
        <v>0</v>
      </c>
      <c r="P18" s="43"/>
      <c r="Q18" s="43"/>
      <c r="R18" s="43"/>
      <c r="S18" s="43"/>
      <c r="T18" s="43"/>
      <c r="U18" s="43"/>
      <c r="V18" s="43"/>
      <c r="W18" s="43"/>
      <c r="X18" s="43"/>
      <c r="Y18" s="43"/>
      <c r="Z18" s="43"/>
    </row>
    <row r="19" spans="1:26" ht="15" customHeight="1" x14ac:dyDescent="0.2">
      <c r="A19" s="95" t="s">
        <v>1120</v>
      </c>
      <c r="B19" s="96"/>
      <c r="C19" s="1" t="s">
        <v>42</v>
      </c>
      <c r="D19" s="26">
        <v>0</v>
      </c>
      <c r="E19" s="6">
        <v>0.15</v>
      </c>
      <c r="F19" s="9">
        <f t="shared" si="0"/>
        <v>0</v>
      </c>
      <c r="G19" s="9">
        <f t="shared" si="1"/>
        <v>0</v>
      </c>
      <c r="H19" s="6">
        <v>0</v>
      </c>
      <c r="I19" s="9">
        <f t="shared" si="2"/>
        <v>0</v>
      </c>
      <c r="J19" s="9">
        <f t="shared" si="3"/>
        <v>0</v>
      </c>
      <c r="P19" s="43"/>
      <c r="Q19" s="43"/>
      <c r="R19" s="43"/>
      <c r="S19" s="43"/>
      <c r="T19" s="43"/>
      <c r="U19" s="43"/>
      <c r="V19" s="43"/>
      <c r="W19" s="43"/>
      <c r="X19" s="43"/>
      <c r="Y19" s="43"/>
      <c r="Z19" s="43"/>
    </row>
    <row r="20" spans="1:26" ht="15.75" customHeight="1" x14ac:dyDescent="0.2">
      <c r="A20" s="77" t="s">
        <v>1121</v>
      </c>
      <c r="B20" s="76"/>
      <c r="C20" s="1" t="s">
        <v>42</v>
      </c>
      <c r="D20" s="26">
        <v>0</v>
      </c>
      <c r="E20" s="6">
        <v>0.15</v>
      </c>
      <c r="F20" s="9">
        <f t="shared" si="0"/>
        <v>0</v>
      </c>
      <c r="G20" s="9">
        <f t="shared" si="1"/>
        <v>0</v>
      </c>
      <c r="H20" s="6">
        <v>0</v>
      </c>
      <c r="I20" s="9">
        <f t="shared" si="2"/>
        <v>0</v>
      </c>
      <c r="J20" s="9">
        <f t="shared" si="3"/>
        <v>0</v>
      </c>
      <c r="P20" s="43"/>
      <c r="Q20" s="43"/>
      <c r="R20" s="43"/>
      <c r="S20" s="43"/>
      <c r="T20" s="43"/>
      <c r="U20" s="43"/>
      <c r="V20" s="43"/>
      <c r="W20" s="43"/>
      <c r="X20" s="43"/>
      <c r="Y20" s="43"/>
      <c r="Z20" s="43"/>
    </row>
    <row r="21" spans="1:26" ht="12.2" customHeight="1" x14ac:dyDescent="0.2">
      <c r="A21" s="75" t="s">
        <v>19</v>
      </c>
      <c r="B21" s="75"/>
      <c r="C21" s="1"/>
      <c r="D21" s="7"/>
      <c r="E21" s="13">
        <f t="shared" ref="E21:I21" si="4">SUM(E13:E20)</f>
        <v>1.3399999999999999</v>
      </c>
      <c r="F21" s="12">
        <f t="shared" si="4"/>
        <v>0</v>
      </c>
      <c r="G21" s="12">
        <f t="shared" si="4"/>
        <v>0</v>
      </c>
      <c r="H21" s="13">
        <f t="shared" si="4"/>
        <v>0</v>
      </c>
      <c r="I21" s="12">
        <f t="shared" si="4"/>
        <v>0</v>
      </c>
      <c r="J21" s="14">
        <f>SUM(J13:J20)</f>
        <v>0</v>
      </c>
      <c r="P21" s="43"/>
      <c r="Q21" s="43"/>
      <c r="R21" s="43"/>
      <c r="S21" s="43"/>
      <c r="T21" s="43"/>
      <c r="U21" s="43"/>
      <c r="V21" s="43"/>
      <c r="W21" s="43"/>
      <c r="X21" s="43"/>
      <c r="Y21" s="43"/>
      <c r="Z21" s="43"/>
    </row>
    <row r="22" spans="1:26" s="17" customFormat="1" ht="12.4" customHeight="1" x14ac:dyDescent="0.2">
      <c r="A22" s="74" t="s">
        <v>591</v>
      </c>
      <c r="B22" s="74"/>
      <c r="C22" s="15"/>
      <c r="D22" s="15"/>
      <c r="E22" s="13">
        <f t="shared" ref="E22:J22" si="5">E21</f>
        <v>1.3399999999999999</v>
      </c>
      <c r="F22" s="24">
        <f t="shared" si="5"/>
        <v>0</v>
      </c>
      <c r="G22" s="24">
        <f t="shared" si="5"/>
        <v>0</v>
      </c>
      <c r="H22" s="13">
        <f t="shared" si="5"/>
        <v>0</v>
      </c>
      <c r="I22" s="24">
        <f t="shared" si="5"/>
        <v>0</v>
      </c>
      <c r="J22" s="25">
        <f t="shared" si="5"/>
        <v>0</v>
      </c>
      <c r="P22" s="43"/>
      <c r="Q22" s="43"/>
      <c r="R22" s="43"/>
      <c r="S22" s="43"/>
      <c r="T22" s="43"/>
      <c r="U22" s="43"/>
      <c r="V22" s="43"/>
      <c r="W22" s="43"/>
      <c r="X22" s="43"/>
      <c r="Y22" s="43"/>
      <c r="Z22" s="43"/>
    </row>
    <row r="23" spans="1:26" ht="12.75" customHeight="1" x14ac:dyDescent="0.2">
      <c r="P23" s="43"/>
      <c r="Q23" s="43"/>
      <c r="R23" s="43"/>
      <c r="S23" s="43"/>
      <c r="T23" s="43"/>
      <c r="U23" s="43"/>
      <c r="V23" s="43"/>
      <c r="W23" s="43"/>
      <c r="X23" s="43"/>
      <c r="Y23" s="43"/>
      <c r="Z23" s="43"/>
    </row>
    <row r="24" spans="1:26" ht="12.75" customHeight="1" x14ac:dyDescent="0.2">
      <c r="P24" s="43"/>
      <c r="Q24" s="43"/>
      <c r="R24" s="43"/>
      <c r="S24" s="43"/>
      <c r="T24" s="43"/>
      <c r="U24" s="43"/>
      <c r="V24" s="43"/>
      <c r="W24" s="43"/>
      <c r="X24" s="43"/>
      <c r="Y24" s="43"/>
      <c r="Z24" s="43"/>
    </row>
  </sheetData>
  <mergeCells count="22">
    <mergeCell ref="A12:B12"/>
    <mergeCell ref="A1:I1"/>
    <mergeCell ref="B2:J2"/>
    <mergeCell ref="B3:J3"/>
    <mergeCell ref="B4:J4"/>
    <mergeCell ref="A5:J5"/>
    <mergeCell ref="A6:J6"/>
    <mergeCell ref="A7:J7"/>
    <mergeCell ref="B8:J8"/>
    <mergeCell ref="B9:J9"/>
    <mergeCell ref="A10:J10"/>
    <mergeCell ref="A11:B11"/>
    <mergeCell ref="A18:B18"/>
    <mergeCell ref="A19:B19"/>
    <mergeCell ref="A21:B21"/>
    <mergeCell ref="A22:B22"/>
    <mergeCell ref="A13:B13"/>
    <mergeCell ref="A14:B14"/>
    <mergeCell ref="A15:B15"/>
    <mergeCell ref="A16:B16"/>
    <mergeCell ref="A17:B17"/>
    <mergeCell ref="A20:B20"/>
  </mergeCells>
  <pageMargins left="0.4375" right="4.3749999999999997E-2" top="0.24027777777777801" bottom="0.24027777777777801" header="0.5" footer="0.5"/>
  <pageSetup orientation="portrait" r:id="rId1"/>
  <headerFooter alignWithMargins="0">
    <oddFooter>&amp;LSmartKalk 4.4.512.0&amp;C                          &amp;RSide 1 av 1</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2B63F-9C12-4090-B752-F7B1037EC416}">
  <dimension ref="A1:K17"/>
  <sheetViews>
    <sheetView zoomScaleNormal="100" workbookViewId="0">
      <selection activeCell="A5" sqref="A5:J5"/>
    </sheetView>
  </sheetViews>
  <sheetFormatPr defaultColWidth="9.140625" defaultRowHeight="12.75" outlineLevelRow="1" x14ac:dyDescent="0.2"/>
  <cols>
    <col min="1" max="1" width="24.28515625" customWidth="1"/>
    <col min="2" max="2" width="13.85546875" customWidth="1"/>
    <col min="3" max="6" width="7.7109375" customWidth="1"/>
    <col min="7" max="7" width="9.7109375" customWidth="1"/>
    <col min="8" max="8" width="11.140625" customWidth="1"/>
    <col min="9" max="9" width="10.5703125" customWidth="1"/>
    <col min="10" max="11" width="11.7109375" customWidth="1"/>
  </cols>
  <sheetData>
    <row r="1" spans="1:11" ht="37.9" customHeight="1" x14ac:dyDescent="0.2">
      <c r="A1" s="78" t="s">
        <v>592</v>
      </c>
      <c r="B1" s="78"/>
      <c r="C1" s="78"/>
      <c r="D1" s="78"/>
      <c r="E1" s="78"/>
      <c r="F1" s="78"/>
      <c r="G1" s="78"/>
      <c r="H1" s="78"/>
      <c r="I1" s="78"/>
      <c r="J1" s="1"/>
      <c r="K1" s="10" t="s">
        <v>595</v>
      </c>
    </row>
    <row r="2" spans="1:11" ht="11.65" customHeight="1" x14ac:dyDescent="0.2">
      <c r="A2" s="18" t="s">
        <v>0</v>
      </c>
      <c r="B2" s="76"/>
      <c r="C2" s="76"/>
      <c r="D2" s="76"/>
      <c r="E2" s="76"/>
      <c r="F2" s="76"/>
      <c r="G2" s="76"/>
      <c r="H2" s="76"/>
      <c r="I2" s="76"/>
      <c r="J2" s="76"/>
      <c r="K2" s="11">
        <v>550</v>
      </c>
    </row>
    <row r="3" spans="1:11" ht="11.65" customHeight="1" x14ac:dyDescent="0.2">
      <c r="A3" s="18" t="s">
        <v>1</v>
      </c>
      <c r="B3" s="76"/>
      <c r="C3" s="76"/>
      <c r="D3" s="76"/>
      <c r="E3" s="76"/>
      <c r="F3" s="76"/>
      <c r="G3" s="76"/>
      <c r="H3" s="76"/>
      <c r="I3" s="76"/>
      <c r="J3" s="76"/>
    </row>
    <row r="4" spans="1:11" ht="11.65" customHeight="1" x14ac:dyDescent="0.2">
      <c r="A4" s="18" t="s">
        <v>2</v>
      </c>
      <c r="B4" s="76"/>
      <c r="C4" s="76"/>
      <c r="D4" s="76"/>
      <c r="E4" s="76"/>
      <c r="F4" s="76"/>
      <c r="G4" s="76"/>
      <c r="H4" s="76"/>
      <c r="I4" s="76"/>
      <c r="J4" s="76"/>
    </row>
    <row r="5" spans="1:11" ht="90.75" customHeight="1" x14ac:dyDescent="0.2">
      <c r="A5" s="107" t="s">
        <v>671</v>
      </c>
      <c r="B5" s="107"/>
      <c r="C5" s="107"/>
      <c r="D5" s="107"/>
      <c r="E5" s="107"/>
      <c r="F5" s="107"/>
      <c r="G5" s="107"/>
      <c r="H5" s="107"/>
      <c r="I5" s="107"/>
      <c r="J5" s="107"/>
    </row>
    <row r="6" spans="1:11" ht="11.45" customHeight="1" x14ac:dyDescent="0.2">
      <c r="A6" s="80" t="s">
        <v>4</v>
      </c>
      <c r="B6" s="80"/>
      <c r="C6" s="80"/>
      <c r="D6" s="80"/>
      <c r="E6" s="80"/>
      <c r="F6" s="80"/>
      <c r="G6" s="80"/>
      <c r="H6" s="80"/>
      <c r="I6" s="80"/>
      <c r="J6" s="80"/>
    </row>
    <row r="7" spans="1:11" ht="11.65" customHeight="1" x14ac:dyDescent="0.2">
      <c r="A7" s="75" t="s">
        <v>5</v>
      </c>
      <c r="B7" s="75"/>
      <c r="C7" s="75"/>
      <c r="D7" s="75"/>
      <c r="E7" s="75"/>
      <c r="F7" s="75"/>
      <c r="G7" s="75"/>
      <c r="H7" s="75"/>
      <c r="I7" s="75"/>
      <c r="J7" s="75"/>
    </row>
    <row r="8" spans="1:11" ht="11.65" customHeight="1" x14ac:dyDescent="0.2">
      <c r="A8" s="18" t="s">
        <v>6</v>
      </c>
      <c r="B8" s="76"/>
      <c r="C8" s="76"/>
      <c r="D8" s="76"/>
      <c r="E8" s="76"/>
      <c r="F8" s="76"/>
      <c r="G8" s="76"/>
      <c r="H8" s="76"/>
      <c r="I8" s="76"/>
      <c r="J8" s="76"/>
    </row>
    <row r="9" spans="1:11" ht="11.65" customHeight="1" x14ac:dyDescent="0.2">
      <c r="A9" s="18" t="s">
        <v>7</v>
      </c>
      <c r="B9" s="76"/>
      <c r="C9" s="76"/>
      <c r="D9" s="76"/>
      <c r="E9" s="76"/>
      <c r="F9" s="76"/>
      <c r="G9" s="76"/>
      <c r="H9" s="76"/>
      <c r="I9" s="76"/>
      <c r="J9" s="76"/>
    </row>
    <row r="10" spans="1:11" ht="16.7" customHeight="1" x14ac:dyDescent="0.2">
      <c r="A10" s="81" t="s">
        <v>602</v>
      </c>
      <c r="B10" s="81"/>
      <c r="C10" s="82"/>
      <c r="D10" s="82"/>
      <c r="E10" s="82"/>
      <c r="F10" s="82"/>
      <c r="G10" s="82"/>
      <c r="H10" s="82"/>
      <c r="I10" s="82"/>
      <c r="J10" s="82"/>
    </row>
    <row r="11" spans="1:11" ht="12.2" customHeight="1" x14ac:dyDescent="0.2">
      <c r="A11" s="75" t="s">
        <v>8</v>
      </c>
      <c r="B11" s="75"/>
      <c r="C11" s="42" t="s">
        <v>9</v>
      </c>
      <c r="D11" s="42" t="s">
        <v>10</v>
      </c>
      <c r="E11" s="42" t="s">
        <v>11</v>
      </c>
      <c r="F11" s="42" t="s">
        <v>11</v>
      </c>
      <c r="G11" s="42" t="s">
        <v>1123</v>
      </c>
      <c r="H11" s="42" t="s">
        <v>13</v>
      </c>
      <c r="I11" s="42" t="s">
        <v>13</v>
      </c>
      <c r="J11" s="42" t="s">
        <v>1124</v>
      </c>
    </row>
    <row r="12" spans="1:11" ht="21" customHeight="1" x14ac:dyDescent="0.2">
      <c r="A12" s="75" t="s">
        <v>53</v>
      </c>
      <c r="B12" s="75"/>
      <c r="C12" s="2" t="s">
        <v>42</v>
      </c>
      <c r="D12" s="27">
        <v>1</v>
      </c>
      <c r="E12" s="1"/>
      <c r="F12" s="1"/>
      <c r="G12" s="1"/>
      <c r="H12" s="1"/>
      <c r="I12" s="1"/>
      <c r="J12" s="1"/>
    </row>
    <row r="13" spans="1:11" ht="23.25" customHeight="1" outlineLevel="1" x14ac:dyDescent="0.2">
      <c r="A13" s="110" t="s">
        <v>668</v>
      </c>
      <c r="B13" s="111"/>
      <c r="C13" s="1" t="s">
        <v>42</v>
      </c>
      <c r="D13" s="26">
        <v>0</v>
      </c>
      <c r="E13" s="6">
        <v>0</v>
      </c>
      <c r="F13" s="9">
        <f>D13*E13</f>
        <v>0</v>
      </c>
      <c r="G13" s="9">
        <f>$K$2*F13</f>
        <v>0</v>
      </c>
      <c r="H13" s="6">
        <v>10350</v>
      </c>
      <c r="I13" s="9">
        <f>D13*H13</f>
        <v>0</v>
      </c>
      <c r="J13" s="9">
        <f>SUM(G13,I13)</f>
        <v>0</v>
      </c>
    </row>
    <row r="14" spans="1:11" ht="15" customHeight="1" outlineLevel="1" x14ac:dyDescent="0.2">
      <c r="A14" s="110" t="s">
        <v>669</v>
      </c>
      <c r="B14" s="111"/>
      <c r="C14" s="1" t="s">
        <v>17</v>
      </c>
      <c r="D14" s="26">
        <v>0</v>
      </c>
      <c r="E14" s="6">
        <v>0.15</v>
      </c>
      <c r="F14" s="9">
        <f>D14*E14</f>
        <v>0</v>
      </c>
      <c r="G14" s="9">
        <f>$K$2*F14</f>
        <v>0</v>
      </c>
      <c r="H14" s="6">
        <v>0</v>
      </c>
      <c r="I14" s="9">
        <f>D14*H14</f>
        <v>0</v>
      </c>
      <c r="J14" s="9">
        <f t="shared" ref="J14:J15" si="0">SUM(G14,I14)</f>
        <v>0</v>
      </c>
    </row>
    <row r="15" spans="1:11" ht="12.75" customHeight="1" outlineLevel="1" x14ac:dyDescent="0.2">
      <c r="A15" s="110" t="s">
        <v>670</v>
      </c>
      <c r="B15" s="111"/>
      <c r="C15" s="1" t="s">
        <v>17</v>
      </c>
      <c r="D15" s="26">
        <v>0</v>
      </c>
      <c r="E15" s="6">
        <v>0.15</v>
      </c>
      <c r="F15" s="9">
        <f>D15*E15</f>
        <v>0</v>
      </c>
      <c r="G15" s="9">
        <f>$K$2*F15</f>
        <v>0</v>
      </c>
      <c r="H15" s="6">
        <v>0</v>
      </c>
      <c r="I15" s="9">
        <f>D15*H15</f>
        <v>0</v>
      </c>
      <c r="J15" s="9">
        <f t="shared" si="0"/>
        <v>0</v>
      </c>
    </row>
    <row r="16" spans="1:11" ht="12.2" customHeight="1" x14ac:dyDescent="0.2">
      <c r="A16" s="75" t="s">
        <v>19</v>
      </c>
      <c r="B16" s="75"/>
      <c r="C16" s="1"/>
      <c r="D16" s="7"/>
      <c r="E16" s="13">
        <f t="shared" ref="E16:J16" si="1">SUM(E13:E15)</f>
        <v>0.3</v>
      </c>
      <c r="F16" s="12">
        <f t="shared" si="1"/>
        <v>0</v>
      </c>
      <c r="G16" s="12">
        <f t="shared" si="1"/>
        <v>0</v>
      </c>
      <c r="H16" s="13">
        <f t="shared" si="1"/>
        <v>10350</v>
      </c>
      <c r="I16" s="12">
        <f t="shared" si="1"/>
        <v>0</v>
      </c>
      <c r="J16" s="14">
        <f t="shared" si="1"/>
        <v>0</v>
      </c>
    </row>
    <row r="17" spans="1:10" s="17" customFormat="1" ht="12.4" customHeight="1" x14ac:dyDescent="0.2">
      <c r="A17" s="74" t="s">
        <v>591</v>
      </c>
      <c r="B17" s="74"/>
      <c r="C17" s="15"/>
      <c r="D17" s="15"/>
      <c r="E17" s="13">
        <f t="shared" ref="E17:J17" si="2">E16</f>
        <v>0.3</v>
      </c>
      <c r="F17" s="24">
        <f t="shared" si="2"/>
        <v>0</v>
      </c>
      <c r="G17" s="24">
        <f t="shared" si="2"/>
        <v>0</v>
      </c>
      <c r="H17" s="13">
        <f t="shared" si="2"/>
        <v>10350</v>
      </c>
      <c r="I17" s="24">
        <f t="shared" si="2"/>
        <v>0</v>
      </c>
      <c r="J17" s="25">
        <f t="shared" si="2"/>
        <v>0</v>
      </c>
    </row>
  </sheetData>
  <mergeCells count="17">
    <mergeCell ref="A16:B16"/>
    <mergeCell ref="A17:B17"/>
    <mergeCell ref="A13:B13"/>
    <mergeCell ref="A14:B14"/>
    <mergeCell ref="A15:B15"/>
    <mergeCell ref="A12:B12"/>
    <mergeCell ref="A1:I1"/>
    <mergeCell ref="B2:J2"/>
    <mergeCell ref="B3:J3"/>
    <mergeCell ref="B4:J4"/>
    <mergeCell ref="A5:J5"/>
    <mergeCell ref="A6:J6"/>
    <mergeCell ref="A7:J7"/>
    <mergeCell ref="B8:J8"/>
    <mergeCell ref="B9:J9"/>
    <mergeCell ref="A10:J10"/>
    <mergeCell ref="A11:B11"/>
  </mergeCells>
  <pageMargins left="0.4375" right="4.3749999999999997E-2" top="0.24027777777777801" bottom="0.24027777777777801" header="0.5" footer="0.5"/>
  <pageSetup orientation="portrait" r:id="rId1"/>
  <headerFooter alignWithMargins="0">
    <oddFooter>&amp;LSmartKalk 4.4.512.0&amp;C                          &amp;RSide 1 av 1</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6110C-B595-4BCE-8722-9A1F88735DBC}">
  <dimension ref="A1:K20"/>
  <sheetViews>
    <sheetView zoomScaleNormal="100" workbookViewId="0">
      <selection activeCell="K3" sqref="K3"/>
    </sheetView>
  </sheetViews>
  <sheetFormatPr defaultColWidth="9.140625" defaultRowHeight="12.75" x14ac:dyDescent="0.2"/>
  <cols>
    <col min="1" max="1" width="24.28515625" customWidth="1"/>
    <col min="2" max="2" width="13.85546875" customWidth="1"/>
    <col min="3" max="6" width="7.7109375" customWidth="1"/>
    <col min="7" max="7" width="9.7109375" customWidth="1"/>
    <col min="8" max="8" width="11.140625" customWidth="1"/>
    <col min="9" max="9" width="10.5703125" customWidth="1"/>
    <col min="10" max="11" width="11.7109375" customWidth="1"/>
  </cols>
  <sheetData>
    <row r="1" spans="1:11" ht="37.9" customHeight="1" x14ac:dyDescent="0.2">
      <c r="A1" s="78" t="s">
        <v>592</v>
      </c>
      <c r="B1" s="78"/>
      <c r="C1" s="78"/>
      <c r="D1" s="78"/>
      <c r="E1" s="78"/>
      <c r="F1" s="78"/>
      <c r="G1" s="78"/>
      <c r="H1" s="78"/>
      <c r="I1" s="78"/>
      <c r="J1" s="1"/>
      <c r="K1" s="10" t="s">
        <v>595</v>
      </c>
    </row>
    <row r="2" spans="1:11" ht="11.65" customHeight="1" x14ac:dyDescent="0.2">
      <c r="A2" s="18" t="s">
        <v>0</v>
      </c>
      <c r="B2" s="76"/>
      <c r="C2" s="76"/>
      <c r="D2" s="76"/>
      <c r="E2" s="76"/>
      <c r="F2" s="76"/>
      <c r="G2" s="76"/>
      <c r="H2" s="76"/>
      <c r="I2" s="76"/>
      <c r="J2" s="76"/>
      <c r="K2" s="11">
        <v>550</v>
      </c>
    </row>
    <row r="3" spans="1:11" ht="11.65" customHeight="1" x14ac:dyDescent="0.2">
      <c r="A3" s="18" t="s">
        <v>1</v>
      </c>
      <c r="B3" s="76"/>
      <c r="C3" s="76"/>
      <c r="D3" s="76"/>
      <c r="E3" s="76"/>
      <c r="F3" s="76"/>
      <c r="G3" s="76"/>
      <c r="H3" s="76"/>
      <c r="I3" s="76"/>
      <c r="J3" s="76"/>
    </row>
    <row r="4" spans="1:11" ht="11.65" customHeight="1" x14ac:dyDescent="0.2">
      <c r="A4" s="18" t="s">
        <v>2</v>
      </c>
      <c r="B4" s="76"/>
      <c r="C4" s="76"/>
      <c r="D4" s="76"/>
      <c r="E4" s="76"/>
      <c r="F4" s="76"/>
      <c r="G4" s="76"/>
      <c r="H4" s="76"/>
      <c r="I4" s="76"/>
      <c r="J4" s="76"/>
    </row>
    <row r="5" spans="1:11" ht="45.2" customHeight="1" x14ac:dyDescent="0.2">
      <c r="A5" s="79" t="s">
        <v>667</v>
      </c>
      <c r="B5" s="79"/>
      <c r="C5" s="79"/>
      <c r="D5" s="79"/>
      <c r="E5" s="79"/>
      <c r="F5" s="79"/>
      <c r="G5" s="79"/>
      <c r="H5" s="79"/>
      <c r="I5" s="79"/>
      <c r="J5" s="79"/>
    </row>
    <row r="6" spans="1:11" ht="11.45" customHeight="1" x14ac:dyDescent="0.2">
      <c r="A6" s="80" t="s">
        <v>4</v>
      </c>
      <c r="B6" s="80"/>
      <c r="C6" s="80"/>
      <c r="D6" s="80"/>
      <c r="E6" s="80"/>
      <c r="F6" s="80"/>
      <c r="G6" s="80"/>
      <c r="H6" s="80"/>
      <c r="I6" s="80"/>
      <c r="J6" s="80"/>
    </row>
    <row r="7" spans="1:11" ht="11.65" customHeight="1" x14ac:dyDescent="0.2">
      <c r="A7" s="75" t="s">
        <v>5</v>
      </c>
      <c r="B7" s="75"/>
      <c r="C7" s="75"/>
      <c r="D7" s="75"/>
      <c r="E7" s="75"/>
      <c r="F7" s="75"/>
      <c r="G7" s="75"/>
      <c r="H7" s="75"/>
      <c r="I7" s="75"/>
      <c r="J7" s="75"/>
    </row>
    <row r="8" spans="1:11" ht="11.65" customHeight="1" x14ac:dyDescent="0.2">
      <c r="A8" s="18" t="s">
        <v>6</v>
      </c>
      <c r="B8" s="76"/>
      <c r="C8" s="76"/>
      <c r="D8" s="76"/>
      <c r="E8" s="76"/>
      <c r="F8" s="76"/>
      <c r="G8" s="76"/>
      <c r="H8" s="76"/>
      <c r="I8" s="76"/>
      <c r="J8" s="76"/>
    </row>
    <row r="9" spans="1:11" ht="11.65" customHeight="1" x14ac:dyDescent="0.2">
      <c r="A9" s="18" t="s">
        <v>7</v>
      </c>
      <c r="B9" s="76"/>
      <c r="C9" s="76"/>
      <c r="D9" s="76"/>
      <c r="E9" s="76"/>
      <c r="F9" s="76"/>
      <c r="G9" s="76"/>
      <c r="H9" s="76"/>
      <c r="I9" s="76"/>
      <c r="J9" s="76"/>
    </row>
    <row r="10" spans="1:11" ht="16.7" customHeight="1" x14ac:dyDescent="0.2">
      <c r="A10" s="81" t="s">
        <v>667</v>
      </c>
      <c r="B10" s="81"/>
      <c r="C10" s="82"/>
      <c r="D10" s="82"/>
      <c r="E10" s="82"/>
      <c r="F10" s="82"/>
      <c r="G10" s="82"/>
      <c r="H10" s="82"/>
      <c r="I10" s="82"/>
      <c r="J10" s="82"/>
    </row>
    <row r="11" spans="1:11" ht="12.2" customHeight="1" x14ac:dyDescent="0.2">
      <c r="A11" s="75" t="s">
        <v>8</v>
      </c>
      <c r="B11" s="75"/>
      <c r="C11" s="42" t="s">
        <v>9</v>
      </c>
      <c r="D11" s="42" t="s">
        <v>10</v>
      </c>
      <c r="E11" s="42" t="s">
        <v>11</v>
      </c>
      <c r="F11" s="42" t="s">
        <v>11</v>
      </c>
      <c r="G11" s="42" t="s">
        <v>1123</v>
      </c>
      <c r="H11" s="42" t="s">
        <v>13</v>
      </c>
      <c r="I11" s="42" t="s">
        <v>13</v>
      </c>
      <c r="J11" s="42" t="s">
        <v>1124</v>
      </c>
    </row>
    <row r="12" spans="1:11" ht="21" customHeight="1" x14ac:dyDescent="0.2">
      <c r="A12" s="75" t="s">
        <v>667</v>
      </c>
      <c r="B12" s="75"/>
      <c r="C12" s="2" t="s">
        <v>42</v>
      </c>
      <c r="D12" s="27">
        <v>1</v>
      </c>
      <c r="E12" s="1"/>
      <c r="F12" s="1"/>
      <c r="G12" s="1"/>
      <c r="H12" s="1"/>
      <c r="I12" s="1"/>
      <c r="J12" s="1"/>
    </row>
    <row r="13" spans="1:11" ht="22.5" customHeight="1" x14ac:dyDescent="0.2">
      <c r="A13" s="110" t="s">
        <v>665</v>
      </c>
      <c r="B13" s="111"/>
      <c r="C13" s="1" t="s">
        <v>660</v>
      </c>
      <c r="D13" s="26">
        <v>0</v>
      </c>
      <c r="E13" s="6">
        <v>0</v>
      </c>
      <c r="F13" s="9">
        <f t="shared" ref="F13:F18" si="0">D13*E13</f>
        <v>0</v>
      </c>
      <c r="G13" s="9">
        <f t="shared" ref="G13:G18" si="1">$K$2*F13</f>
        <v>0</v>
      </c>
      <c r="H13" s="6">
        <v>5135</v>
      </c>
      <c r="I13" s="9">
        <f t="shared" ref="I13:I18" si="2">D13*H13</f>
        <v>0</v>
      </c>
      <c r="J13" s="9">
        <f>SUM(G13,I13)</f>
        <v>0</v>
      </c>
    </row>
    <row r="14" spans="1:11" ht="23.25" customHeight="1" x14ac:dyDescent="0.2">
      <c r="A14" s="110" t="s">
        <v>664</v>
      </c>
      <c r="B14" s="111"/>
      <c r="C14" s="1" t="s">
        <v>660</v>
      </c>
      <c r="D14" s="26">
        <v>0</v>
      </c>
      <c r="E14" s="6">
        <v>0</v>
      </c>
      <c r="F14" s="9">
        <f t="shared" si="0"/>
        <v>0</v>
      </c>
      <c r="G14" s="9">
        <f t="shared" si="1"/>
        <v>0</v>
      </c>
      <c r="H14" s="6">
        <v>3275</v>
      </c>
      <c r="I14" s="9">
        <f t="shared" si="2"/>
        <v>0</v>
      </c>
      <c r="J14" s="9">
        <f t="shared" ref="J14:J18" si="3">SUM(G14,I14)</f>
        <v>0</v>
      </c>
    </row>
    <row r="15" spans="1:11" ht="15" customHeight="1" x14ac:dyDescent="0.2">
      <c r="A15" s="110" t="s">
        <v>663</v>
      </c>
      <c r="B15" s="111"/>
      <c r="C15" s="1" t="s">
        <v>660</v>
      </c>
      <c r="D15" s="26">
        <v>0</v>
      </c>
      <c r="E15" s="6">
        <v>0</v>
      </c>
      <c r="F15" s="9">
        <f t="shared" si="0"/>
        <v>0</v>
      </c>
      <c r="G15" s="9">
        <f t="shared" si="1"/>
        <v>0</v>
      </c>
      <c r="H15" s="6">
        <v>491</v>
      </c>
      <c r="I15" s="9">
        <f t="shared" si="2"/>
        <v>0</v>
      </c>
      <c r="J15" s="9">
        <f t="shared" si="3"/>
        <v>0</v>
      </c>
    </row>
    <row r="16" spans="1:11" ht="12.75" customHeight="1" x14ac:dyDescent="0.2">
      <c r="A16" s="110" t="s">
        <v>662</v>
      </c>
      <c r="B16" s="111"/>
      <c r="C16" s="1" t="s">
        <v>660</v>
      </c>
      <c r="D16" s="26">
        <v>0</v>
      </c>
      <c r="E16" s="6">
        <v>0</v>
      </c>
      <c r="F16" s="9">
        <f t="shared" si="0"/>
        <v>0</v>
      </c>
      <c r="G16" s="9">
        <f t="shared" si="1"/>
        <v>0</v>
      </c>
      <c r="H16" s="6">
        <v>1500</v>
      </c>
      <c r="I16" s="9">
        <f t="shared" si="2"/>
        <v>0</v>
      </c>
      <c r="J16" s="9">
        <f t="shared" si="3"/>
        <v>0</v>
      </c>
    </row>
    <row r="17" spans="1:10" ht="20.25" customHeight="1" x14ac:dyDescent="0.2">
      <c r="A17" s="110" t="s">
        <v>661</v>
      </c>
      <c r="B17" s="111"/>
      <c r="C17" s="1" t="s">
        <v>660</v>
      </c>
      <c r="D17" s="26">
        <v>0</v>
      </c>
      <c r="E17" s="6">
        <v>0</v>
      </c>
      <c r="F17" s="9">
        <f t="shared" si="0"/>
        <v>0</v>
      </c>
      <c r="G17" s="9">
        <f t="shared" si="1"/>
        <v>0</v>
      </c>
      <c r="H17" s="6">
        <v>3264</v>
      </c>
      <c r="I17" s="9">
        <f t="shared" si="2"/>
        <v>0</v>
      </c>
      <c r="J17" s="9">
        <f t="shared" si="3"/>
        <v>0</v>
      </c>
    </row>
    <row r="18" spans="1:10" ht="24" customHeight="1" x14ac:dyDescent="0.2">
      <c r="A18" s="77" t="s">
        <v>666</v>
      </c>
      <c r="B18" s="76"/>
      <c r="C18" s="1" t="s">
        <v>660</v>
      </c>
      <c r="D18" s="26">
        <v>0</v>
      </c>
      <c r="E18" s="6">
        <v>0</v>
      </c>
      <c r="F18" s="9">
        <f t="shared" si="0"/>
        <v>0</v>
      </c>
      <c r="G18" s="9">
        <f t="shared" si="1"/>
        <v>0</v>
      </c>
      <c r="H18" s="6">
        <v>5124</v>
      </c>
      <c r="I18" s="9">
        <f t="shared" si="2"/>
        <v>0</v>
      </c>
      <c r="J18" s="9">
        <f t="shared" si="3"/>
        <v>0</v>
      </c>
    </row>
    <row r="19" spans="1:10" ht="12.2" customHeight="1" x14ac:dyDescent="0.2">
      <c r="A19" s="75" t="s">
        <v>19</v>
      </c>
      <c r="B19" s="75"/>
      <c r="C19" s="1"/>
      <c r="D19" s="7"/>
      <c r="E19" s="13">
        <f t="shared" ref="E19:J19" si="4">SUM(E13:E18)</f>
        <v>0</v>
      </c>
      <c r="F19" s="12">
        <f t="shared" si="4"/>
        <v>0</v>
      </c>
      <c r="G19" s="12">
        <f t="shared" si="4"/>
        <v>0</v>
      </c>
      <c r="H19" s="13">
        <f t="shared" si="4"/>
        <v>18789</v>
      </c>
      <c r="I19" s="12">
        <f t="shared" si="4"/>
        <v>0</v>
      </c>
      <c r="J19" s="14">
        <f t="shared" si="4"/>
        <v>0</v>
      </c>
    </row>
    <row r="20" spans="1:10" s="17" customFormat="1" ht="12.4" customHeight="1" x14ac:dyDescent="0.2">
      <c r="A20" s="74" t="s">
        <v>591</v>
      </c>
      <c r="B20" s="74"/>
      <c r="C20" s="15"/>
      <c r="D20" s="15"/>
      <c r="E20" s="13">
        <f t="shared" ref="E20:J20" si="5">E19</f>
        <v>0</v>
      </c>
      <c r="F20" s="24">
        <f t="shared" si="5"/>
        <v>0</v>
      </c>
      <c r="G20" s="24">
        <f t="shared" si="5"/>
        <v>0</v>
      </c>
      <c r="H20" s="13">
        <f t="shared" si="5"/>
        <v>18789</v>
      </c>
      <c r="I20" s="24">
        <f t="shared" si="5"/>
        <v>0</v>
      </c>
      <c r="J20" s="25">
        <f t="shared" si="5"/>
        <v>0</v>
      </c>
    </row>
  </sheetData>
  <mergeCells count="20">
    <mergeCell ref="A19:B19"/>
    <mergeCell ref="A20:B20"/>
    <mergeCell ref="A13:B13"/>
    <mergeCell ref="A14:B14"/>
    <mergeCell ref="A15:B15"/>
    <mergeCell ref="A16:B16"/>
    <mergeCell ref="A17:B17"/>
    <mergeCell ref="A18:B18"/>
    <mergeCell ref="A12:B12"/>
    <mergeCell ref="A1:I1"/>
    <mergeCell ref="B2:J2"/>
    <mergeCell ref="B3:J3"/>
    <mergeCell ref="B4:J4"/>
    <mergeCell ref="A5:J5"/>
    <mergeCell ref="A6:J6"/>
    <mergeCell ref="A7:J7"/>
    <mergeCell ref="B8:J8"/>
    <mergeCell ref="B9:J9"/>
    <mergeCell ref="A10:J10"/>
    <mergeCell ref="A11:B11"/>
  </mergeCells>
  <pageMargins left="0.4375" right="4.3749999999999997E-2" top="0.24027777777777801" bottom="0.24027777777777801" header="0.5" footer="0.5"/>
  <pageSetup orientation="portrait" r:id="rId1"/>
  <headerFooter alignWithMargins="0">
    <oddFooter>&amp;LSmartKalk 4.4.512.0&amp;C                          &amp;RSide 1 av 1</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F2A18-7C19-41E8-B481-DA46D4FC612B}">
  <dimension ref="A1:Y146"/>
  <sheetViews>
    <sheetView zoomScale="130" zoomScaleNormal="130" workbookViewId="0">
      <selection activeCell="N11" sqref="N11"/>
    </sheetView>
  </sheetViews>
  <sheetFormatPr defaultColWidth="9.140625" defaultRowHeight="12.75" x14ac:dyDescent="0.2"/>
  <cols>
    <col min="1" max="1" width="24.28515625" customWidth="1"/>
    <col min="2" max="2" width="13.42578125" customWidth="1"/>
    <col min="3" max="4" width="7.7109375" customWidth="1"/>
    <col min="5" max="5" width="9.85546875" customWidth="1"/>
    <col min="6" max="6" width="10.28515625" customWidth="1"/>
    <col min="7" max="7" width="9.7109375" customWidth="1"/>
    <col min="8" max="8" width="11.140625" customWidth="1"/>
    <col min="9" max="9" width="10.5703125" customWidth="1"/>
    <col min="10" max="10" width="11.7109375" style="17" customWidth="1"/>
    <col min="11" max="11" width="11.7109375" customWidth="1"/>
    <col min="17" max="17" width="13.5703125" customWidth="1"/>
  </cols>
  <sheetData>
    <row r="1" spans="1:25" ht="37.9" customHeight="1" x14ac:dyDescent="0.2">
      <c r="A1" s="78" t="s">
        <v>592</v>
      </c>
      <c r="B1" s="78"/>
      <c r="C1" s="78"/>
      <c r="D1" s="78"/>
      <c r="E1" s="78"/>
      <c r="F1" s="78"/>
      <c r="G1" s="78"/>
      <c r="H1" s="78"/>
      <c r="I1" s="78"/>
      <c r="J1" s="2"/>
      <c r="K1" s="10" t="s">
        <v>595</v>
      </c>
    </row>
    <row r="2" spans="1:25" ht="11.65" customHeight="1" x14ac:dyDescent="0.2">
      <c r="A2" s="18" t="s">
        <v>0</v>
      </c>
      <c r="B2" s="76"/>
      <c r="C2" s="76"/>
      <c r="D2" s="76"/>
      <c r="E2" s="76"/>
      <c r="F2" s="76"/>
      <c r="G2" s="76"/>
      <c r="H2" s="76"/>
      <c r="I2" s="76"/>
      <c r="J2" s="76"/>
      <c r="K2" s="11">
        <v>550</v>
      </c>
    </row>
    <row r="3" spans="1:25" ht="11.65" customHeight="1" x14ac:dyDescent="0.2">
      <c r="A3" s="18" t="s">
        <v>1</v>
      </c>
      <c r="B3" s="76"/>
      <c r="C3" s="76"/>
      <c r="D3" s="76"/>
      <c r="E3" s="76"/>
      <c r="F3" s="76"/>
      <c r="G3" s="76"/>
      <c r="H3" s="76"/>
      <c r="I3" s="76"/>
      <c r="J3" s="76"/>
    </row>
    <row r="4" spans="1:25" ht="11.65" customHeight="1" x14ac:dyDescent="0.2">
      <c r="A4" s="18" t="s">
        <v>2</v>
      </c>
      <c r="B4" s="76"/>
      <c r="C4" s="76"/>
      <c r="D4" s="76"/>
      <c r="E4" s="76"/>
      <c r="F4" s="76"/>
      <c r="G4" s="76"/>
      <c r="H4" s="76"/>
      <c r="I4" s="76"/>
      <c r="J4" s="76"/>
    </row>
    <row r="5" spans="1:25" ht="45.2" customHeight="1" x14ac:dyDescent="0.2">
      <c r="A5" s="79" t="s">
        <v>974</v>
      </c>
      <c r="B5" s="79"/>
      <c r="C5" s="79"/>
      <c r="D5" s="79"/>
      <c r="E5" s="79"/>
      <c r="F5" s="79"/>
      <c r="G5" s="79"/>
      <c r="H5" s="79"/>
      <c r="I5" s="79"/>
      <c r="J5" s="79"/>
    </row>
    <row r="6" spans="1:25" ht="11.45" customHeight="1" x14ac:dyDescent="0.2">
      <c r="A6" s="80" t="s">
        <v>4</v>
      </c>
      <c r="B6" s="80"/>
      <c r="C6" s="80"/>
      <c r="D6" s="80"/>
      <c r="E6" s="80"/>
      <c r="F6" s="80"/>
      <c r="G6" s="80"/>
      <c r="H6" s="80"/>
      <c r="I6" s="80"/>
      <c r="J6" s="80"/>
    </row>
    <row r="7" spans="1:25" ht="11.65" customHeight="1" x14ac:dyDescent="0.2">
      <c r="A7" s="75" t="s">
        <v>5</v>
      </c>
      <c r="B7" s="75"/>
      <c r="C7" s="75"/>
      <c r="D7" s="75"/>
      <c r="E7" s="75"/>
      <c r="F7" s="75"/>
      <c r="G7" s="75"/>
      <c r="H7" s="75"/>
      <c r="I7" s="75"/>
      <c r="J7" s="75"/>
    </row>
    <row r="8" spans="1:25" ht="11.65" customHeight="1" x14ac:dyDescent="0.2">
      <c r="A8" s="18" t="s">
        <v>6</v>
      </c>
      <c r="B8" s="76"/>
      <c r="C8" s="76"/>
      <c r="D8" s="76"/>
      <c r="E8" s="76"/>
      <c r="F8" s="76"/>
      <c r="G8" s="76"/>
      <c r="H8" s="76"/>
      <c r="I8" s="76"/>
      <c r="J8" s="76"/>
    </row>
    <row r="9" spans="1:25" ht="11.65" customHeight="1" x14ac:dyDescent="0.2">
      <c r="A9" s="70" t="s">
        <v>7</v>
      </c>
      <c r="B9" s="115"/>
      <c r="C9" s="115"/>
      <c r="D9" s="115"/>
      <c r="E9" s="115"/>
      <c r="F9" s="115"/>
      <c r="G9" s="115"/>
      <c r="H9" s="115"/>
      <c r="I9" s="115"/>
      <c r="J9" s="115"/>
    </row>
    <row r="10" spans="1:25" ht="24" customHeight="1" x14ac:dyDescent="0.2">
      <c r="A10" s="81" t="s">
        <v>1229</v>
      </c>
      <c r="B10" s="81"/>
      <c r="C10" s="81"/>
      <c r="D10" s="81"/>
      <c r="E10" s="81"/>
      <c r="F10" s="81"/>
      <c r="G10" s="81"/>
      <c r="H10" s="81"/>
      <c r="I10" s="81"/>
      <c r="J10" s="81"/>
      <c r="K10" s="72"/>
    </row>
    <row r="11" spans="1:25" ht="12.2" customHeight="1" x14ac:dyDescent="0.2">
      <c r="A11" s="114" t="s">
        <v>8</v>
      </c>
      <c r="B11" s="114"/>
      <c r="C11" s="71" t="s">
        <v>9</v>
      </c>
      <c r="D11" s="71" t="s">
        <v>10</v>
      </c>
      <c r="E11" s="71" t="s">
        <v>11</v>
      </c>
      <c r="F11" s="71" t="s">
        <v>11</v>
      </c>
      <c r="G11" s="71" t="s">
        <v>1126</v>
      </c>
      <c r="H11" s="71" t="s">
        <v>13</v>
      </c>
      <c r="I11" s="71" t="s">
        <v>13</v>
      </c>
      <c r="J11" s="71" t="s">
        <v>1124</v>
      </c>
      <c r="P11" s="113"/>
      <c r="Q11" s="113"/>
      <c r="R11" s="30"/>
      <c r="S11" s="30"/>
      <c r="T11" s="30"/>
      <c r="U11" s="30"/>
      <c r="V11" s="45"/>
      <c r="W11" s="30"/>
      <c r="X11" s="30"/>
      <c r="Y11" s="30"/>
    </row>
    <row r="12" spans="1:25" ht="12.2" customHeight="1" x14ac:dyDescent="0.2">
      <c r="A12" s="77" t="s">
        <v>975</v>
      </c>
      <c r="B12" s="77"/>
      <c r="C12" s="1" t="s">
        <v>28</v>
      </c>
      <c r="D12" s="3">
        <v>0</v>
      </c>
      <c r="E12" s="38">
        <v>0.03</v>
      </c>
      <c r="F12" s="9">
        <f>D12*E12</f>
        <v>0</v>
      </c>
      <c r="G12" s="9">
        <f t="shared" ref="G12:G43" si="0">$K$2*F12</f>
        <v>0</v>
      </c>
      <c r="H12" s="38">
        <v>40.72</v>
      </c>
      <c r="I12" s="9">
        <f>D12*H12</f>
        <v>0</v>
      </c>
      <c r="J12" s="14">
        <f>SUM(G12,I12)</f>
        <v>0</v>
      </c>
      <c r="P12" s="112"/>
      <c r="Q12" s="112"/>
      <c r="R12" s="29"/>
      <c r="S12" s="32"/>
      <c r="T12" s="32"/>
      <c r="U12" s="32"/>
      <c r="V12" s="32"/>
      <c r="W12" s="32"/>
      <c r="X12" s="32"/>
      <c r="Y12" s="32"/>
    </row>
    <row r="13" spans="1:25" ht="12.2" customHeight="1" x14ac:dyDescent="0.2">
      <c r="A13" s="77" t="s">
        <v>976</v>
      </c>
      <c r="B13" s="77"/>
      <c r="C13" s="1" t="s">
        <v>17</v>
      </c>
      <c r="D13" s="3">
        <v>0</v>
      </c>
      <c r="E13" s="38">
        <v>0.6</v>
      </c>
      <c r="F13" s="9">
        <f t="shared" ref="F13:F76" si="1">D13*E13</f>
        <v>0</v>
      </c>
      <c r="G13" s="9">
        <f t="shared" si="0"/>
        <v>0</v>
      </c>
      <c r="H13" s="38">
        <v>26.01</v>
      </c>
      <c r="I13" s="9">
        <f t="shared" ref="I13:I76" si="2">D13*H13</f>
        <v>0</v>
      </c>
      <c r="J13" s="14">
        <f>SUM(G13,I13)</f>
        <v>0</v>
      </c>
      <c r="P13" s="112"/>
      <c r="Q13" s="112"/>
      <c r="R13" s="29"/>
      <c r="S13" s="32"/>
      <c r="T13" s="32"/>
      <c r="U13" s="32"/>
      <c r="V13" s="32"/>
      <c r="W13" s="32"/>
      <c r="X13" s="32"/>
      <c r="Y13" s="32"/>
    </row>
    <row r="14" spans="1:25" ht="12.2" customHeight="1" x14ac:dyDescent="0.2">
      <c r="A14" s="77" t="s">
        <v>977</v>
      </c>
      <c r="B14" s="77"/>
      <c r="C14" s="1" t="s">
        <v>17</v>
      </c>
      <c r="D14" s="3">
        <v>0</v>
      </c>
      <c r="E14" s="38">
        <v>0.28000000000000003</v>
      </c>
      <c r="F14" s="9">
        <f t="shared" si="1"/>
        <v>0</v>
      </c>
      <c r="G14" s="9">
        <f t="shared" si="0"/>
        <v>0</v>
      </c>
      <c r="H14" s="38">
        <v>12.85</v>
      </c>
      <c r="I14" s="9">
        <f t="shared" si="2"/>
        <v>0</v>
      </c>
      <c r="J14" s="14">
        <f t="shared" ref="J14:J77" si="3">SUM(G14,I14)</f>
        <v>0</v>
      </c>
      <c r="P14" s="112"/>
      <c r="Q14" s="112"/>
      <c r="R14" s="29"/>
      <c r="S14" s="32"/>
      <c r="T14" s="32"/>
      <c r="U14" s="32"/>
      <c r="V14" s="32"/>
      <c r="W14" s="32"/>
      <c r="X14" s="32"/>
      <c r="Y14" s="32"/>
    </row>
    <row r="15" spans="1:25" ht="12.2" customHeight="1" x14ac:dyDescent="0.2">
      <c r="A15" s="77" t="s">
        <v>978</v>
      </c>
      <c r="B15" s="77"/>
      <c r="C15" s="1" t="s">
        <v>17</v>
      </c>
      <c r="D15" s="3">
        <v>0</v>
      </c>
      <c r="E15" s="38">
        <v>0.35</v>
      </c>
      <c r="F15" s="9">
        <f t="shared" si="1"/>
        <v>0</v>
      </c>
      <c r="G15" s="9">
        <f t="shared" si="0"/>
        <v>0</v>
      </c>
      <c r="H15" s="38">
        <v>38.56</v>
      </c>
      <c r="I15" s="9">
        <f t="shared" si="2"/>
        <v>0</v>
      </c>
      <c r="J15" s="14">
        <f t="shared" si="3"/>
        <v>0</v>
      </c>
      <c r="P15" s="112"/>
      <c r="Q15" s="112"/>
      <c r="R15" s="29"/>
      <c r="S15" s="32"/>
      <c r="T15" s="32"/>
      <c r="U15" s="32"/>
      <c r="V15" s="32"/>
      <c r="W15" s="32"/>
      <c r="X15" s="32"/>
      <c r="Y15" s="32"/>
    </row>
    <row r="16" spans="1:25" ht="12.2" customHeight="1" x14ac:dyDescent="0.2">
      <c r="A16" s="77" t="s">
        <v>979</v>
      </c>
      <c r="B16" s="77"/>
      <c r="C16" s="1" t="s">
        <v>17</v>
      </c>
      <c r="D16" s="3">
        <v>0</v>
      </c>
      <c r="E16" s="38">
        <v>0.32</v>
      </c>
      <c r="F16" s="9">
        <f t="shared" si="1"/>
        <v>0</v>
      </c>
      <c r="G16" s="9">
        <f t="shared" si="0"/>
        <v>0</v>
      </c>
      <c r="H16" s="38">
        <v>25.7</v>
      </c>
      <c r="I16" s="9">
        <f t="shared" si="2"/>
        <v>0</v>
      </c>
      <c r="J16" s="14">
        <f t="shared" si="3"/>
        <v>0</v>
      </c>
      <c r="P16" s="112"/>
      <c r="Q16" s="112"/>
      <c r="R16" s="29"/>
      <c r="S16" s="32"/>
      <c r="T16" s="32"/>
      <c r="U16" s="32"/>
      <c r="V16" s="32"/>
      <c r="W16" s="32"/>
      <c r="X16" s="32"/>
      <c r="Y16" s="32"/>
    </row>
    <row r="17" spans="1:25" ht="12.2" customHeight="1" x14ac:dyDescent="0.2">
      <c r="A17" s="77" t="s">
        <v>980</v>
      </c>
      <c r="B17" s="77"/>
      <c r="C17" s="1" t="s">
        <v>17</v>
      </c>
      <c r="D17" s="3">
        <v>0</v>
      </c>
      <c r="E17" s="38">
        <v>0.55000000000000004</v>
      </c>
      <c r="F17" s="9">
        <f t="shared" si="1"/>
        <v>0</v>
      </c>
      <c r="G17" s="9">
        <f t="shared" si="0"/>
        <v>0</v>
      </c>
      <c r="H17" s="38">
        <v>92.53</v>
      </c>
      <c r="I17" s="9">
        <f t="shared" si="2"/>
        <v>0</v>
      </c>
      <c r="J17" s="14">
        <f t="shared" si="3"/>
        <v>0</v>
      </c>
      <c r="P17" s="112"/>
      <c r="Q17" s="112"/>
      <c r="R17" s="29"/>
      <c r="S17" s="32"/>
      <c r="T17" s="32"/>
      <c r="U17" s="32"/>
      <c r="V17" s="32"/>
      <c r="W17" s="32"/>
      <c r="X17" s="32"/>
      <c r="Y17" s="32"/>
    </row>
    <row r="18" spans="1:25" ht="12.2" customHeight="1" x14ac:dyDescent="0.2">
      <c r="A18" s="77" t="s">
        <v>981</v>
      </c>
      <c r="B18" s="77"/>
      <c r="C18" s="1" t="s">
        <v>17</v>
      </c>
      <c r="D18" s="3">
        <v>0</v>
      </c>
      <c r="E18" s="38">
        <v>0.55000000000000004</v>
      </c>
      <c r="F18" s="9">
        <f t="shared" si="1"/>
        <v>0</v>
      </c>
      <c r="G18" s="9">
        <f t="shared" si="0"/>
        <v>0</v>
      </c>
      <c r="H18" s="38">
        <v>35.99</v>
      </c>
      <c r="I18" s="9">
        <f t="shared" si="2"/>
        <v>0</v>
      </c>
      <c r="J18" s="14">
        <f t="shared" si="3"/>
        <v>0</v>
      </c>
      <c r="P18" s="112"/>
      <c r="Q18" s="112"/>
      <c r="R18" s="29"/>
      <c r="S18" s="32"/>
      <c r="T18" s="32"/>
      <c r="U18" s="32"/>
      <c r="V18" s="32"/>
      <c r="W18" s="32"/>
      <c r="X18" s="32"/>
      <c r="Y18" s="32"/>
    </row>
    <row r="19" spans="1:25" ht="12.2" customHeight="1" x14ac:dyDescent="0.2">
      <c r="A19" s="77" t="s">
        <v>980</v>
      </c>
      <c r="B19" s="77"/>
      <c r="C19" s="1" t="s">
        <v>17</v>
      </c>
      <c r="D19" s="3">
        <v>0</v>
      </c>
      <c r="E19" s="38">
        <v>0.55000000000000004</v>
      </c>
      <c r="F19" s="9">
        <f t="shared" si="1"/>
        <v>0</v>
      </c>
      <c r="G19" s="9">
        <f t="shared" si="0"/>
        <v>0</v>
      </c>
      <c r="H19" s="38">
        <v>92.53</v>
      </c>
      <c r="I19" s="9">
        <f t="shared" si="2"/>
        <v>0</v>
      </c>
      <c r="J19" s="14">
        <f t="shared" si="3"/>
        <v>0</v>
      </c>
      <c r="P19" s="112"/>
      <c r="Q19" s="112"/>
      <c r="R19" s="29"/>
      <c r="S19" s="32"/>
      <c r="T19" s="32"/>
      <c r="U19" s="32"/>
      <c r="V19" s="32"/>
      <c r="W19" s="32"/>
      <c r="X19" s="32"/>
      <c r="Y19" s="32"/>
    </row>
    <row r="20" spans="1:25" ht="12.2" customHeight="1" x14ac:dyDescent="0.2">
      <c r="A20" s="77" t="s">
        <v>981</v>
      </c>
      <c r="B20" s="77"/>
      <c r="C20" s="1" t="s">
        <v>17</v>
      </c>
      <c r="D20" s="3">
        <v>0</v>
      </c>
      <c r="E20" s="38">
        <v>0.55000000000000004</v>
      </c>
      <c r="F20" s="9">
        <f t="shared" si="1"/>
        <v>0</v>
      </c>
      <c r="G20" s="9">
        <f t="shared" si="0"/>
        <v>0</v>
      </c>
      <c r="H20" s="38">
        <v>35.99</v>
      </c>
      <c r="I20" s="9">
        <f t="shared" si="2"/>
        <v>0</v>
      </c>
      <c r="J20" s="14">
        <f t="shared" si="3"/>
        <v>0</v>
      </c>
      <c r="P20" s="112"/>
      <c r="Q20" s="112"/>
      <c r="R20" s="29"/>
      <c r="S20" s="32"/>
      <c r="T20" s="32"/>
      <c r="U20" s="32"/>
      <c r="V20" s="32"/>
      <c r="W20" s="32"/>
      <c r="X20" s="32"/>
      <c r="Y20" s="32"/>
    </row>
    <row r="21" spans="1:25" ht="12.2" customHeight="1" x14ac:dyDescent="0.2">
      <c r="A21" s="77" t="s">
        <v>982</v>
      </c>
      <c r="B21" s="77"/>
      <c r="C21" s="1" t="s">
        <v>17</v>
      </c>
      <c r="D21" s="3">
        <v>0</v>
      </c>
      <c r="E21" s="38">
        <v>1.25</v>
      </c>
      <c r="F21" s="9">
        <f t="shared" si="1"/>
        <v>0</v>
      </c>
      <c r="G21" s="9">
        <f t="shared" si="0"/>
        <v>0</v>
      </c>
      <c r="H21" s="38">
        <v>248.54</v>
      </c>
      <c r="I21" s="9">
        <f t="shared" si="2"/>
        <v>0</v>
      </c>
      <c r="J21" s="14">
        <f t="shared" si="3"/>
        <v>0</v>
      </c>
      <c r="P21" s="112"/>
      <c r="Q21" s="112"/>
      <c r="R21" s="29"/>
      <c r="S21" s="32"/>
      <c r="T21" s="32"/>
      <c r="U21" s="32"/>
      <c r="V21" s="32"/>
      <c r="W21" s="32"/>
      <c r="X21" s="32"/>
      <c r="Y21" s="32"/>
    </row>
    <row r="22" spans="1:25" ht="12.2" customHeight="1" x14ac:dyDescent="0.2">
      <c r="A22" s="77" t="s">
        <v>983</v>
      </c>
      <c r="B22" s="77"/>
      <c r="C22" s="1" t="s">
        <v>17</v>
      </c>
      <c r="D22" s="3">
        <v>0</v>
      </c>
      <c r="E22" s="38">
        <v>0.75</v>
      </c>
      <c r="F22" s="9">
        <f t="shared" si="1"/>
        <v>0</v>
      </c>
      <c r="G22" s="9">
        <f t="shared" si="0"/>
        <v>0</v>
      </c>
      <c r="H22" s="38">
        <v>69.36</v>
      </c>
      <c r="I22" s="9">
        <f t="shared" si="2"/>
        <v>0</v>
      </c>
      <c r="J22" s="14">
        <f t="shared" si="3"/>
        <v>0</v>
      </c>
      <c r="P22" s="112"/>
      <c r="Q22" s="112"/>
      <c r="R22" s="29"/>
      <c r="S22" s="32"/>
      <c r="T22" s="32"/>
      <c r="U22" s="32"/>
      <c r="V22" s="32"/>
      <c r="W22" s="32"/>
      <c r="X22" s="32"/>
      <c r="Y22" s="32"/>
    </row>
    <row r="23" spans="1:25" ht="12.2" customHeight="1" x14ac:dyDescent="0.2">
      <c r="A23" s="77" t="s">
        <v>984</v>
      </c>
      <c r="B23" s="77"/>
      <c r="C23" s="1" t="s">
        <v>17</v>
      </c>
      <c r="D23" s="3">
        <v>0</v>
      </c>
      <c r="E23" s="38">
        <v>0.31</v>
      </c>
      <c r="F23" s="9">
        <f t="shared" si="1"/>
        <v>0</v>
      </c>
      <c r="G23" s="9">
        <f t="shared" si="0"/>
        <v>0</v>
      </c>
      <c r="H23" s="38">
        <v>97.72</v>
      </c>
      <c r="I23" s="9">
        <f t="shared" si="2"/>
        <v>0</v>
      </c>
      <c r="J23" s="14">
        <f t="shared" si="3"/>
        <v>0</v>
      </c>
      <c r="P23" s="112"/>
      <c r="Q23" s="112"/>
      <c r="R23" s="29"/>
      <c r="S23" s="32"/>
      <c r="T23" s="32"/>
      <c r="U23" s="32"/>
      <c r="V23" s="32"/>
      <c r="W23" s="32"/>
      <c r="X23" s="32"/>
      <c r="Y23" s="32"/>
    </row>
    <row r="24" spans="1:25" ht="12.2" customHeight="1" x14ac:dyDescent="0.2">
      <c r="A24" s="77" t="s">
        <v>985</v>
      </c>
      <c r="B24" s="77"/>
      <c r="C24" s="1" t="s">
        <v>17</v>
      </c>
      <c r="D24" s="3">
        <v>0</v>
      </c>
      <c r="E24" s="38">
        <v>0.28999999999999998</v>
      </c>
      <c r="F24" s="9">
        <f t="shared" si="1"/>
        <v>0</v>
      </c>
      <c r="G24" s="9">
        <f t="shared" si="0"/>
        <v>0</v>
      </c>
      <c r="H24" s="38">
        <v>97.72</v>
      </c>
      <c r="I24" s="9">
        <f t="shared" si="2"/>
        <v>0</v>
      </c>
      <c r="J24" s="14">
        <f t="shared" si="3"/>
        <v>0</v>
      </c>
      <c r="P24" s="112"/>
      <c r="Q24" s="112"/>
      <c r="R24" s="29"/>
      <c r="S24" s="32"/>
      <c r="T24" s="32"/>
      <c r="U24" s="32"/>
      <c r="V24" s="32"/>
      <c r="W24" s="32"/>
      <c r="X24" s="32"/>
      <c r="Y24" s="32"/>
    </row>
    <row r="25" spans="1:25" ht="12.2" customHeight="1" x14ac:dyDescent="0.2">
      <c r="A25" s="77" t="s">
        <v>986</v>
      </c>
      <c r="B25" s="77"/>
      <c r="C25" s="1" t="s">
        <v>17</v>
      </c>
      <c r="D25" s="3">
        <v>0</v>
      </c>
      <c r="E25" s="38">
        <v>0.6</v>
      </c>
      <c r="F25" s="9">
        <f t="shared" si="1"/>
        <v>0</v>
      </c>
      <c r="G25" s="9">
        <f t="shared" si="0"/>
        <v>0</v>
      </c>
      <c r="H25" s="38">
        <v>115.43</v>
      </c>
      <c r="I25" s="9">
        <f t="shared" si="2"/>
        <v>0</v>
      </c>
      <c r="J25" s="14">
        <f t="shared" si="3"/>
        <v>0</v>
      </c>
      <c r="P25" s="112"/>
      <c r="Q25" s="112"/>
      <c r="R25" s="29"/>
      <c r="S25" s="32"/>
      <c r="T25" s="32"/>
      <c r="U25" s="32"/>
      <c r="V25" s="32"/>
      <c r="W25" s="32"/>
      <c r="X25" s="32"/>
      <c r="Y25" s="32"/>
    </row>
    <row r="26" spans="1:25" ht="12.2" customHeight="1" x14ac:dyDescent="0.2">
      <c r="A26" s="77" t="s">
        <v>987</v>
      </c>
      <c r="B26" s="77"/>
      <c r="C26" s="1" t="s">
        <v>17</v>
      </c>
      <c r="D26" s="3">
        <v>0</v>
      </c>
      <c r="E26" s="38">
        <v>1.5</v>
      </c>
      <c r="F26" s="9">
        <f t="shared" si="1"/>
        <v>0</v>
      </c>
      <c r="G26" s="9">
        <f t="shared" si="0"/>
        <v>0</v>
      </c>
      <c r="H26" s="38">
        <v>95.88</v>
      </c>
      <c r="I26" s="9">
        <f t="shared" si="2"/>
        <v>0</v>
      </c>
      <c r="J26" s="14">
        <f t="shared" si="3"/>
        <v>0</v>
      </c>
      <c r="P26" s="112"/>
      <c r="Q26" s="112"/>
      <c r="R26" s="29"/>
      <c r="S26" s="32"/>
      <c r="T26" s="32"/>
      <c r="U26" s="32"/>
      <c r="V26" s="32"/>
      <c r="W26" s="32"/>
      <c r="X26" s="32"/>
      <c r="Y26" s="32"/>
    </row>
    <row r="27" spans="1:25" ht="12.2" customHeight="1" x14ac:dyDescent="0.2">
      <c r="A27" s="77" t="s">
        <v>988</v>
      </c>
      <c r="B27" s="77"/>
      <c r="C27" s="1" t="s">
        <v>17</v>
      </c>
      <c r="D27" s="3">
        <v>0</v>
      </c>
      <c r="E27" s="38">
        <v>0.5</v>
      </c>
      <c r="F27" s="9">
        <f t="shared" si="1"/>
        <v>0</v>
      </c>
      <c r="G27" s="9">
        <f t="shared" si="0"/>
        <v>0</v>
      </c>
      <c r="H27" s="38">
        <v>191.33</v>
      </c>
      <c r="I27" s="9">
        <f t="shared" si="2"/>
        <v>0</v>
      </c>
      <c r="J27" s="14">
        <f t="shared" si="3"/>
        <v>0</v>
      </c>
      <c r="P27" s="112"/>
      <c r="Q27" s="112"/>
      <c r="R27" s="29"/>
      <c r="S27" s="32"/>
      <c r="T27" s="32"/>
      <c r="U27" s="32"/>
      <c r="V27" s="32"/>
      <c r="W27" s="32"/>
      <c r="X27" s="32"/>
      <c r="Y27" s="32"/>
    </row>
    <row r="28" spans="1:25" ht="12.2" customHeight="1" x14ac:dyDescent="0.2">
      <c r="A28" s="77" t="s">
        <v>989</v>
      </c>
      <c r="B28" s="77"/>
      <c r="C28" s="1" t="s">
        <v>17</v>
      </c>
      <c r="D28" s="3">
        <v>0</v>
      </c>
      <c r="E28" s="38">
        <v>1.25</v>
      </c>
      <c r="F28" s="9">
        <f t="shared" si="1"/>
        <v>0</v>
      </c>
      <c r="G28" s="9">
        <f t="shared" si="0"/>
        <v>0</v>
      </c>
      <c r="H28" s="38">
        <v>236.15</v>
      </c>
      <c r="I28" s="9">
        <f t="shared" si="2"/>
        <v>0</v>
      </c>
      <c r="J28" s="14">
        <f t="shared" si="3"/>
        <v>0</v>
      </c>
      <c r="P28" s="112"/>
      <c r="Q28" s="112"/>
      <c r="R28" s="29"/>
      <c r="S28" s="32"/>
      <c r="T28" s="32"/>
      <c r="U28" s="32"/>
      <c r="V28" s="32"/>
      <c r="W28" s="32"/>
      <c r="X28" s="32"/>
      <c r="Y28" s="32"/>
    </row>
    <row r="29" spans="1:25" ht="12.2" customHeight="1" x14ac:dyDescent="0.2">
      <c r="A29" s="77" t="s">
        <v>990</v>
      </c>
      <c r="B29" s="77"/>
      <c r="C29" s="1" t="s">
        <v>17</v>
      </c>
      <c r="D29" s="3">
        <v>0</v>
      </c>
      <c r="E29" s="38">
        <v>0.55000000000000004</v>
      </c>
      <c r="F29" s="9">
        <f t="shared" si="1"/>
        <v>0</v>
      </c>
      <c r="G29" s="9">
        <f t="shared" si="0"/>
        <v>0</v>
      </c>
      <c r="H29" s="38">
        <v>93.82</v>
      </c>
      <c r="I29" s="9">
        <f t="shared" si="2"/>
        <v>0</v>
      </c>
      <c r="J29" s="14">
        <f t="shared" si="3"/>
        <v>0</v>
      </c>
      <c r="P29" s="112"/>
      <c r="Q29" s="112"/>
      <c r="R29" s="29"/>
      <c r="S29" s="32"/>
      <c r="T29" s="32"/>
      <c r="U29" s="32"/>
      <c r="V29" s="32"/>
      <c r="W29" s="32"/>
      <c r="X29" s="32"/>
      <c r="Y29" s="32"/>
    </row>
    <row r="30" spans="1:25" ht="12.2" customHeight="1" x14ac:dyDescent="0.2">
      <c r="A30" s="77" t="s">
        <v>991</v>
      </c>
      <c r="B30" s="77"/>
      <c r="C30" s="1" t="s">
        <v>17</v>
      </c>
      <c r="D30" s="3">
        <v>0</v>
      </c>
      <c r="E30" s="38">
        <v>0.95</v>
      </c>
      <c r="F30" s="9">
        <f t="shared" si="1"/>
        <v>0</v>
      </c>
      <c r="G30" s="9">
        <f t="shared" si="0"/>
        <v>0</v>
      </c>
      <c r="H30" s="38">
        <v>52.69</v>
      </c>
      <c r="I30" s="9">
        <f t="shared" si="2"/>
        <v>0</v>
      </c>
      <c r="J30" s="14">
        <f t="shared" si="3"/>
        <v>0</v>
      </c>
      <c r="P30" s="112"/>
      <c r="Q30" s="112"/>
      <c r="R30" s="29"/>
      <c r="S30" s="32"/>
      <c r="T30" s="32"/>
      <c r="U30" s="32"/>
      <c r="V30" s="32"/>
      <c r="W30" s="32"/>
      <c r="X30" s="32"/>
      <c r="Y30" s="32"/>
    </row>
    <row r="31" spans="1:25" ht="12.2" customHeight="1" x14ac:dyDescent="0.2">
      <c r="A31" s="77" t="s">
        <v>992</v>
      </c>
      <c r="B31" s="77"/>
      <c r="C31" s="1" t="s">
        <v>42</v>
      </c>
      <c r="D31" s="3">
        <v>0</v>
      </c>
      <c r="E31" s="38">
        <v>2</v>
      </c>
      <c r="F31" s="9">
        <f t="shared" si="1"/>
        <v>0</v>
      </c>
      <c r="G31" s="9">
        <f t="shared" si="0"/>
        <v>0</v>
      </c>
      <c r="H31" s="38">
        <v>293.14999999999998</v>
      </c>
      <c r="I31" s="9">
        <f t="shared" si="2"/>
        <v>0</v>
      </c>
      <c r="J31" s="14">
        <f t="shared" si="3"/>
        <v>0</v>
      </c>
      <c r="P31" s="112"/>
      <c r="Q31" s="112"/>
      <c r="R31" s="29"/>
      <c r="S31" s="32"/>
      <c r="T31" s="32"/>
      <c r="U31" s="32"/>
      <c r="V31" s="32"/>
      <c r="W31" s="32"/>
      <c r="X31" s="32"/>
      <c r="Y31" s="32"/>
    </row>
    <row r="32" spans="1:25" ht="12.2" customHeight="1" x14ac:dyDescent="0.2">
      <c r="A32" s="77" t="s">
        <v>993</v>
      </c>
      <c r="B32" s="77"/>
      <c r="C32" s="1" t="s">
        <v>17</v>
      </c>
      <c r="D32" s="3">
        <v>0</v>
      </c>
      <c r="E32" s="38">
        <v>0.69</v>
      </c>
      <c r="F32" s="9">
        <f t="shared" si="1"/>
        <v>0</v>
      </c>
      <c r="G32" s="9">
        <f t="shared" si="0"/>
        <v>0</v>
      </c>
      <c r="H32" s="38">
        <v>92.53</v>
      </c>
      <c r="I32" s="9">
        <f t="shared" si="2"/>
        <v>0</v>
      </c>
      <c r="J32" s="14">
        <f t="shared" si="3"/>
        <v>0</v>
      </c>
      <c r="P32" s="112"/>
      <c r="Q32" s="112"/>
      <c r="R32" s="29"/>
      <c r="S32" s="32"/>
      <c r="T32" s="32"/>
      <c r="U32" s="32"/>
      <c r="V32" s="32"/>
      <c r="W32" s="32"/>
      <c r="X32" s="32"/>
      <c r="Y32" s="32"/>
    </row>
    <row r="33" spans="1:25" ht="21" customHeight="1" x14ac:dyDescent="0.2">
      <c r="A33" s="77" t="s">
        <v>994</v>
      </c>
      <c r="B33" s="77"/>
      <c r="C33" s="1" t="s">
        <v>17</v>
      </c>
      <c r="D33" s="3">
        <v>0</v>
      </c>
      <c r="E33" s="38">
        <v>0.16</v>
      </c>
      <c r="F33" s="9">
        <f t="shared" si="1"/>
        <v>0</v>
      </c>
      <c r="G33" s="9">
        <f t="shared" si="0"/>
        <v>0</v>
      </c>
      <c r="H33" s="38">
        <v>122.2</v>
      </c>
      <c r="I33" s="9">
        <f t="shared" si="2"/>
        <v>0</v>
      </c>
      <c r="J33" s="14">
        <f t="shared" si="3"/>
        <v>0</v>
      </c>
      <c r="P33" s="112"/>
      <c r="Q33" s="112"/>
      <c r="R33" s="29"/>
      <c r="S33" s="32"/>
      <c r="T33" s="32"/>
      <c r="U33" s="32"/>
      <c r="V33" s="32"/>
      <c r="W33" s="32"/>
      <c r="X33" s="32"/>
      <c r="Y33" s="32"/>
    </row>
    <row r="34" spans="1:25" ht="12.2" customHeight="1" x14ac:dyDescent="0.2">
      <c r="A34" s="77" t="s">
        <v>995</v>
      </c>
      <c r="B34" s="77"/>
      <c r="C34" s="1" t="s">
        <v>17</v>
      </c>
      <c r="D34" s="3">
        <v>0</v>
      </c>
      <c r="E34" s="38">
        <v>0.12</v>
      </c>
      <c r="F34" s="9">
        <f t="shared" si="1"/>
        <v>0</v>
      </c>
      <c r="G34" s="9">
        <f t="shared" si="0"/>
        <v>0</v>
      </c>
      <c r="H34" s="38">
        <v>40.729999999999997</v>
      </c>
      <c r="I34" s="9">
        <f t="shared" si="2"/>
        <v>0</v>
      </c>
      <c r="J34" s="14">
        <f t="shared" si="3"/>
        <v>0</v>
      </c>
      <c r="P34" s="112"/>
      <c r="Q34" s="112"/>
      <c r="R34" s="29"/>
      <c r="S34" s="32"/>
      <c r="T34" s="32"/>
      <c r="U34" s="32"/>
      <c r="V34" s="32"/>
      <c r="W34" s="32"/>
      <c r="X34" s="32"/>
      <c r="Y34" s="32"/>
    </row>
    <row r="35" spans="1:25" ht="12.2" customHeight="1" x14ac:dyDescent="0.2">
      <c r="A35" s="77" t="s">
        <v>996</v>
      </c>
      <c r="B35" s="77"/>
      <c r="C35" s="1" t="s">
        <v>17</v>
      </c>
      <c r="D35" s="3">
        <v>0</v>
      </c>
      <c r="E35" s="38">
        <v>0.38</v>
      </c>
      <c r="F35" s="9">
        <f t="shared" si="1"/>
        <v>0</v>
      </c>
      <c r="G35" s="9">
        <f t="shared" si="0"/>
        <v>0</v>
      </c>
      <c r="H35" s="38">
        <v>84.2</v>
      </c>
      <c r="I35" s="9">
        <f t="shared" si="2"/>
        <v>0</v>
      </c>
      <c r="J35" s="14">
        <f t="shared" si="3"/>
        <v>0</v>
      </c>
      <c r="P35" s="112"/>
      <c r="Q35" s="112"/>
      <c r="R35" s="29"/>
      <c r="S35" s="32"/>
      <c r="T35" s="32"/>
      <c r="U35" s="32"/>
      <c r="V35" s="32"/>
      <c r="W35" s="32"/>
      <c r="X35" s="32"/>
      <c r="Y35" s="32"/>
    </row>
    <row r="36" spans="1:25" ht="12.2" customHeight="1" x14ac:dyDescent="0.2">
      <c r="A36" s="77" t="s">
        <v>997</v>
      </c>
      <c r="B36" s="77"/>
      <c r="C36" s="1" t="s">
        <v>17</v>
      </c>
      <c r="D36" s="3">
        <v>0</v>
      </c>
      <c r="E36" s="38">
        <v>0.05</v>
      </c>
      <c r="F36" s="9">
        <f t="shared" si="1"/>
        <v>0</v>
      </c>
      <c r="G36" s="9">
        <f t="shared" si="0"/>
        <v>0</v>
      </c>
      <c r="H36" s="38">
        <v>3.15</v>
      </c>
      <c r="I36" s="9">
        <f t="shared" si="2"/>
        <v>0</v>
      </c>
      <c r="J36" s="14">
        <f t="shared" si="3"/>
        <v>0</v>
      </c>
      <c r="P36" s="112"/>
      <c r="Q36" s="112"/>
      <c r="R36" s="29"/>
      <c r="S36" s="32"/>
      <c r="T36" s="32"/>
      <c r="U36" s="32"/>
      <c r="V36" s="32"/>
      <c r="W36" s="32"/>
      <c r="X36" s="32"/>
      <c r="Y36" s="32"/>
    </row>
    <row r="37" spans="1:25" ht="12.2" customHeight="1" x14ac:dyDescent="0.2">
      <c r="A37" s="77" t="s">
        <v>998</v>
      </c>
      <c r="B37" s="77"/>
      <c r="C37" s="1" t="s">
        <v>17</v>
      </c>
      <c r="D37" s="3">
        <v>0</v>
      </c>
      <c r="E37" s="38">
        <v>0.17</v>
      </c>
      <c r="F37" s="9">
        <f t="shared" si="1"/>
        <v>0</v>
      </c>
      <c r="G37" s="9">
        <f t="shared" si="0"/>
        <v>0</v>
      </c>
      <c r="H37" s="38">
        <v>50.78</v>
      </c>
      <c r="I37" s="9">
        <f t="shared" si="2"/>
        <v>0</v>
      </c>
      <c r="J37" s="14">
        <f t="shared" si="3"/>
        <v>0</v>
      </c>
      <c r="P37" s="112"/>
      <c r="Q37" s="112"/>
      <c r="R37" s="29"/>
      <c r="S37" s="32"/>
      <c r="T37" s="32"/>
      <c r="U37" s="32"/>
      <c r="V37" s="32"/>
      <c r="W37" s="32"/>
      <c r="X37" s="32"/>
      <c r="Y37" s="32"/>
    </row>
    <row r="38" spans="1:25" ht="12.2" customHeight="1" x14ac:dyDescent="0.2">
      <c r="A38" s="77" t="s">
        <v>999</v>
      </c>
      <c r="B38" s="77"/>
      <c r="C38" s="1" t="s">
        <v>17</v>
      </c>
      <c r="D38" s="3">
        <v>0</v>
      </c>
      <c r="E38" s="38">
        <v>0.25</v>
      </c>
      <c r="F38" s="9">
        <f t="shared" si="1"/>
        <v>0</v>
      </c>
      <c r="G38" s="9">
        <f t="shared" si="0"/>
        <v>0</v>
      </c>
      <c r="H38" s="38">
        <v>70.040000000000006</v>
      </c>
      <c r="I38" s="9">
        <f t="shared" si="2"/>
        <v>0</v>
      </c>
      <c r="J38" s="14">
        <f t="shared" si="3"/>
        <v>0</v>
      </c>
      <c r="P38" s="112"/>
      <c r="Q38" s="112"/>
      <c r="R38" s="29"/>
      <c r="S38" s="32"/>
      <c r="T38" s="32"/>
      <c r="U38" s="32"/>
      <c r="V38" s="32"/>
      <c r="W38" s="32"/>
      <c r="X38" s="32"/>
      <c r="Y38" s="32"/>
    </row>
    <row r="39" spans="1:25" ht="12.2" customHeight="1" x14ac:dyDescent="0.2">
      <c r="A39" s="77" t="s">
        <v>1000</v>
      </c>
      <c r="B39" s="77"/>
      <c r="C39" s="1" t="s">
        <v>17</v>
      </c>
      <c r="D39" s="3">
        <v>0</v>
      </c>
      <c r="E39" s="38">
        <v>0.1</v>
      </c>
      <c r="F39" s="9">
        <f t="shared" si="1"/>
        <v>0</v>
      </c>
      <c r="G39" s="9">
        <f t="shared" si="0"/>
        <v>0</v>
      </c>
      <c r="H39" s="38">
        <v>43.78</v>
      </c>
      <c r="I39" s="9">
        <f t="shared" si="2"/>
        <v>0</v>
      </c>
      <c r="J39" s="14">
        <f t="shared" si="3"/>
        <v>0</v>
      </c>
      <c r="P39" s="112"/>
      <c r="Q39" s="112"/>
      <c r="R39" s="29"/>
      <c r="S39" s="32"/>
      <c r="T39" s="32"/>
      <c r="U39" s="32"/>
      <c r="V39" s="32"/>
      <c r="W39" s="32"/>
      <c r="X39" s="32"/>
      <c r="Y39" s="32"/>
    </row>
    <row r="40" spans="1:25" ht="12.2" customHeight="1" x14ac:dyDescent="0.2">
      <c r="A40" s="77" t="s">
        <v>1001</v>
      </c>
      <c r="B40" s="77"/>
      <c r="C40" s="1" t="s">
        <v>17</v>
      </c>
      <c r="D40" s="3">
        <v>0</v>
      </c>
      <c r="E40" s="38">
        <v>0.2</v>
      </c>
      <c r="F40" s="9">
        <f t="shared" si="1"/>
        <v>0</v>
      </c>
      <c r="G40" s="9">
        <f t="shared" si="0"/>
        <v>0</v>
      </c>
      <c r="H40" s="38">
        <v>49.03</v>
      </c>
      <c r="I40" s="9">
        <f t="shared" si="2"/>
        <v>0</v>
      </c>
      <c r="J40" s="14">
        <f t="shared" si="3"/>
        <v>0</v>
      </c>
      <c r="P40" s="112"/>
      <c r="Q40" s="112"/>
      <c r="R40" s="29"/>
      <c r="S40" s="32"/>
      <c r="T40" s="32"/>
      <c r="U40" s="32"/>
      <c r="V40" s="32"/>
      <c r="W40" s="32"/>
      <c r="X40" s="32"/>
      <c r="Y40" s="32"/>
    </row>
    <row r="41" spans="1:25" ht="12.2" customHeight="1" x14ac:dyDescent="0.2">
      <c r="A41" s="77" t="s">
        <v>1002</v>
      </c>
      <c r="B41" s="77"/>
      <c r="C41" s="1" t="s">
        <v>17</v>
      </c>
      <c r="D41" s="3">
        <v>0</v>
      </c>
      <c r="E41" s="38">
        <v>0.3</v>
      </c>
      <c r="F41" s="9">
        <f t="shared" si="1"/>
        <v>0</v>
      </c>
      <c r="G41" s="9">
        <f t="shared" si="0"/>
        <v>0</v>
      </c>
      <c r="H41" s="38">
        <v>77.040000000000006</v>
      </c>
      <c r="I41" s="9">
        <f t="shared" si="2"/>
        <v>0</v>
      </c>
      <c r="J41" s="14">
        <f t="shared" si="3"/>
        <v>0</v>
      </c>
      <c r="P41" s="112"/>
      <c r="Q41" s="112"/>
      <c r="R41" s="29"/>
      <c r="S41" s="32"/>
      <c r="T41" s="32"/>
      <c r="U41" s="32"/>
      <c r="V41" s="32"/>
      <c r="W41" s="32"/>
      <c r="X41" s="32"/>
      <c r="Y41" s="32"/>
    </row>
    <row r="42" spans="1:25" ht="12.2" customHeight="1" x14ac:dyDescent="0.2">
      <c r="A42" s="77" t="s">
        <v>1003</v>
      </c>
      <c r="B42" s="77"/>
      <c r="C42" s="1" t="s">
        <v>17</v>
      </c>
      <c r="D42" s="3">
        <v>0</v>
      </c>
      <c r="E42" s="38">
        <v>0.4</v>
      </c>
      <c r="F42" s="9">
        <f t="shared" si="1"/>
        <v>0</v>
      </c>
      <c r="G42" s="9">
        <f t="shared" si="0"/>
        <v>0</v>
      </c>
      <c r="H42" s="38">
        <v>101.56</v>
      </c>
      <c r="I42" s="9">
        <f t="shared" si="2"/>
        <v>0</v>
      </c>
      <c r="J42" s="14">
        <f t="shared" si="3"/>
        <v>0</v>
      </c>
      <c r="P42" s="112"/>
      <c r="Q42" s="112"/>
      <c r="R42" s="29"/>
      <c r="S42" s="32"/>
      <c r="T42" s="32"/>
      <c r="U42" s="32"/>
      <c r="V42" s="32"/>
      <c r="W42" s="32"/>
      <c r="X42" s="32"/>
      <c r="Y42" s="32"/>
    </row>
    <row r="43" spans="1:25" ht="12.2" customHeight="1" x14ac:dyDescent="0.2">
      <c r="A43" s="77" t="s">
        <v>1004</v>
      </c>
      <c r="B43" s="77"/>
      <c r="C43" s="1" t="s">
        <v>17</v>
      </c>
      <c r="D43" s="3">
        <v>0</v>
      </c>
      <c r="E43" s="38">
        <v>0.38</v>
      </c>
      <c r="F43" s="9">
        <f t="shared" si="1"/>
        <v>0</v>
      </c>
      <c r="G43" s="9">
        <f t="shared" si="0"/>
        <v>0</v>
      </c>
      <c r="H43" s="38">
        <v>108.47</v>
      </c>
      <c r="I43" s="9">
        <f t="shared" si="2"/>
        <v>0</v>
      </c>
      <c r="J43" s="14">
        <f t="shared" si="3"/>
        <v>0</v>
      </c>
      <c r="P43" s="112"/>
      <c r="Q43" s="112"/>
      <c r="R43" s="29"/>
      <c r="S43" s="32"/>
      <c r="T43" s="32"/>
      <c r="U43" s="32"/>
      <c r="V43" s="32"/>
      <c r="W43" s="32"/>
      <c r="X43" s="32"/>
      <c r="Y43" s="32"/>
    </row>
    <row r="44" spans="1:25" ht="12.2" customHeight="1" x14ac:dyDescent="0.2">
      <c r="A44" s="77" t="s">
        <v>1005</v>
      </c>
      <c r="B44" s="77"/>
      <c r="C44" s="1" t="s">
        <v>17</v>
      </c>
      <c r="D44" s="3">
        <v>0</v>
      </c>
      <c r="E44" s="38">
        <v>0.02</v>
      </c>
      <c r="F44" s="9">
        <f t="shared" si="1"/>
        <v>0</v>
      </c>
      <c r="G44" s="9">
        <f t="shared" ref="G44:G75" si="4">$K$2*F44</f>
        <v>0</v>
      </c>
      <c r="H44" s="38">
        <v>5.95</v>
      </c>
      <c r="I44" s="9">
        <f t="shared" si="2"/>
        <v>0</v>
      </c>
      <c r="J44" s="14">
        <f t="shared" si="3"/>
        <v>0</v>
      </c>
      <c r="P44" s="112"/>
      <c r="Q44" s="112"/>
      <c r="R44" s="29"/>
      <c r="S44" s="32"/>
      <c r="T44" s="32"/>
      <c r="U44" s="32"/>
      <c r="V44" s="32"/>
      <c r="W44" s="32"/>
      <c r="X44" s="32"/>
      <c r="Y44" s="32"/>
    </row>
    <row r="45" spans="1:25" ht="12.2" customHeight="1" x14ac:dyDescent="0.2">
      <c r="A45" s="77" t="s">
        <v>1006</v>
      </c>
      <c r="B45" s="77"/>
      <c r="C45" s="1" t="s">
        <v>17</v>
      </c>
      <c r="D45" s="3">
        <v>0</v>
      </c>
      <c r="E45" s="38">
        <v>0.03</v>
      </c>
      <c r="F45" s="9">
        <f t="shared" si="1"/>
        <v>0</v>
      </c>
      <c r="G45" s="9">
        <f t="shared" si="4"/>
        <v>0</v>
      </c>
      <c r="H45" s="38">
        <v>11.56</v>
      </c>
      <c r="I45" s="9">
        <f t="shared" si="2"/>
        <v>0</v>
      </c>
      <c r="J45" s="14">
        <f t="shared" si="3"/>
        <v>0</v>
      </c>
      <c r="P45" s="112"/>
      <c r="Q45" s="112"/>
      <c r="R45" s="29"/>
      <c r="S45" s="32"/>
      <c r="T45" s="32"/>
      <c r="U45" s="32"/>
      <c r="V45" s="32"/>
      <c r="W45" s="32"/>
      <c r="X45" s="32"/>
      <c r="Y45" s="32"/>
    </row>
    <row r="46" spans="1:25" ht="21" customHeight="1" x14ac:dyDescent="0.2">
      <c r="A46" s="77" t="s">
        <v>1007</v>
      </c>
      <c r="B46" s="77"/>
      <c r="C46" s="1" t="s">
        <v>17</v>
      </c>
      <c r="D46" s="3">
        <v>0</v>
      </c>
      <c r="E46" s="38">
        <v>0.38</v>
      </c>
      <c r="F46" s="9">
        <f t="shared" si="1"/>
        <v>0</v>
      </c>
      <c r="G46" s="9">
        <f t="shared" si="4"/>
        <v>0</v>
      </c>
      <c r="H46" s="38">
        <v>138.07</v>
      </c>
      <c r="I46" s="9">
        <f t="shared" si="2"/>
        <v>0</v>
      </c>
      <c r="J46" s="14">
        <f t="shared" si="3"/>
        <v>0</v>
      </c>
      <c r="P46" s="112"/>
      <c r="Q46" s="112"/>
      <c r="R46" s="29"/>
      <c r="S46" s="32"/>
      <c r="T46" s="32"/>
      <c r="U46" s="32"/>
      <c r="V46" s="32"/>
      <c r="W46" s="32"/>
      <c r="X46" s="32"/>
      <c r="Y46" s="32"/>
    </row>
    <row r="47" spans="1:25" ht="21" customHeight="1" x14ac:dyDescent="0.2">
      <c r="A47" s="77" t="s">
        <v>1008</v>
      </c>
      <c r="B47" s="77"/>
      <c r="C47" s="1" t="s">
        <v>17</v>
      </c>
      <c r="D47" s="3">
        <v>0</v>
      </c>
      <c r="E47" s="38">
        <v>0.45</v>
      </c>
      <c r="F47" s="9">
        <f t="shared" si="1"/>
        <v>0</v>
      </c>
      <c r="G47" s="9">
        <f t="shared" si="4"/>
        <v>0</v>
      </c>
      <c r="H47" s="38">
        <v>50.59</v>
      </c>
      <c r="I47" s="9">
        <f t="shared" si="2"/>
        <v>0</v>
      </c>
      <c r="J47" s="14">
        <f t="shared" si="3"/>
        <v>0</v>
      </c>
      <c r="P47" s="112"/>
      <c r="Q47" s="112"/>
      <c r="R47" s="29"/>
      <c r="S47" s="32"/>
      <c r="T47" s="32"/>
      <c r="U47" s="32"/>
      <c r="V47" s="32"/>
      <c r="W47" s="32"/>
      <c r="X47" s="32"/>
      <c r="Y47" s="32"/>
    </row>
    <row r="48" spans="1:25" ht="21" customHeight="1" x14ac:dyDescent="0.2">
      <c r="A48" s="77" t="s">
        <v>1009</v>
      </c>
      <c r="B48" s="77"/>
      <c r="C48" s="1" t="s">
        <v>17</v>
      </c>
      <c r="D48" s="3">
        <v>0</v>
      </c>
      <c r="E48" s="38">
        <v>0.35</v>
      </c>
      <c r="F48" s="9">
        <f t="shared" si="1"/>
        <v>0</v>
      </c>
      <c r="G48" s="9">
        <f t="shared" si="4"/>
        <v>0</v>
      </c>
      <c r="H48" s="38">
        <v>42.74</v>
      </c>
      <c r="I48" s="9">
        <f t="shared" si="2"/>
        <v>0</v>
      </c>
      <c r="J48" s="14">
        <f t="shared" si="3"/>
        <v>0</v>
      </c>
      <c r="P48" s="112"/>
      <c r="Q48" s="112"/>
      <c r="R48" s="29"/>
      <c r="S48" s="32"/>
      <c r="T48" s="32"/>
      <c r="U48" s="32"/>
      <c r="V48" s="32"/>
      <c r="W48" s="32"/>
      <c r="X48" s="32"/>
      <c r="Y48" s="32"/>
    </row>
    <row r="49" spans="1:25" ht="21" customHeight="1" x14ac:dyDescent="0.2">
      <c r="A49" s="77" t="s">
        <v>1010</v>
      </c>
      <c r="B49" s="77"/>
      <c r="C49" s="1" t="s">
        <v>17</v>
      </c>
      <c r="D49" s="3">
        <v>0</v>
      </c>
      <c r="E49" s="38">
        <v>0.55000000000000004</v>
      </c>
      <c r="F49" s="9">
        <f t="shared" si="1"/>
        <v>0</v>
      </c>
      <c r="G49" s="9">
        <f t="shared" si="4"/>
        <v>0</v>
      </c>
      <c r="H49" s="38">
        <v>154.29</v>
      </c>
      <c r="I49" s="9">
        <f t="shared" si="2"/>
        <v>0</v>
      </c>
      <c r="J49" s="14">
        <f t="shared" si="3"/>
        <v>0</v>
      </c>
      <c r="P49" s="112"/>
      <c r="Q49" s="112"/>
      <c r="R49" s="29"/>
      <c r="S49" s="32"/>
      <c r="T49" s="32"/>
      <c r="U49" s="32"/>
      <c r="V49" s="32"/>
      <c r="W49" s="32"/>
      <c r="X49" s="32"/>
      <c r="Y49" s="32"/>
    </row>
    <row r="50" spans="1:25" ht="29.85" customHeight="1" x14ac:dyDescent="0.2">
      <c r="A50" s="77" t="s">
        <v>1011</v>
      </c>
      <c r="B50" s="77"/>
      <c r="C50" s="1" t="s">
        <v>17</v>
      </c>
      <c r="D50" s="3">
        <v>0</v>
      </c>
      <c r="E50" s="38">
        <v>0.55000000000000004</v>
      </c>
      <c r="F50" s="9">
        <f t="shared" si="1"/>
        <v>0</v>
      </c>
      <c r="G50" s="9">
        <f t="shared" si="4"/>
        <v>0</v>
      </c>
      <c r="H50" s="38">
        <v>153.08000000000001</v>
      </c>
      <c r="I50" s="9">
        <f t="shared" si="2"/>
        <v>0</v>
      </c>
      <c r="J50" s="14">
        <f t="shared" si="3"/>
        <v>0</v>
      </c>
      <c r="P50" s="112"/>
      <c r="Q50" s="112"/>
      <c r="R50" s="29"/>
      <c r="S50" s="32"/>
      <c r="T50" s="32"/>
      <c r="U50" s="32"/>
      <c r="V50" s="32"/>
      <c r="W50" s="32"/>
      <c r="X50" s="32"/>
      <c r="Y50" s="32"/>
    </row>
    <row r="51" spans="1:25" ht="12.2" customHeight="1" x14ac:dyDescent="0.2">
      <c r="A51" s="77" t="s">
        <v>1012</v>
      </c>
      <c r="B51" s="77"/>
      <c r="C51" s="1" t="s">
        <v>17</v>
      </c>
      <c r="D51" s="3">
        <v>0</v>
      </c>
      <c r="E51" s="38">
        <v>0.19</v>
      </c>
      <c r="F51" s="9">
        <f t="shared" si="1"/>
        <v>0</v>
      </c>
      <c r="G51" s="9">
        <f t="shared" si="4"/>
        <v>0</v>
      </c>
      <c r="H51" s="38">
        <v>283.77</v>
      </c>
      <c r="I51" s="9">
        <f t="shared" si="2"/>
        <v>0</v>
      </c>
      <c r="J51" s="14">
        <f t="shared" si="3"/>
        <v>0</v>
      </c>
      <c r="P51" s="112"/>
      <c r="Q51" s="112"/>
      <c r="R51" s="29"/>
      <c r="S51" s="32"/>
      <c r="T51" s="32"/>
      <c r="U51" s="32"/>
      <c r="V51" s="32"/>
      <c r="W51" s="32"/>
      <c r="X51" s="32"/>
      <c r="Y51" s="32"/>
    </row>
    <row r="52" spans="1:25" ht="12.2" customHeight="1" x14ac:dyDescent="0.2">
      <c r="A52" s="77" t="s">
        <v>1013</v>
      </c>
      <c r="B52" s="77"/>
      <c r="C52" s="1" t="s">
        <v>17</v>
      </c>
      <c r="D52" s="3">
        <v>0</v>
      </c>
      <c r="E52" s="38">
        <v>0.25</v>
      </c>
      <c r="F52" s="9">
        <f t="shared" si="1"/>
        <v>0</v>
      </c>
      <c r="G52" s="9">
        <f t="shared" si="4"/>
        <v>0</v>
      </c>
      <c r="H52" s="38">
        <v>99.71</v>
      </c>
      <c r="I52" s="9">
        <f t="shared" si="2"/>
        <v>0</v>
      </c>
      <c r="J52" s="14">
        <f t="shared" si="3"/>
        <v>0</v>
      </c>
      <c r="P52" s="112"/>
      <c r="Q52" s="112"/>
      <c r="R52" s="29"/>
      <c r="S52" s="32"/>
      <c r="T52" s="32"/>
      <c r="U52" s="32"/>
      <c r="V52" s="32"/>
      <c r="W52" s="32"/>
      <c r="X52" s="32"/>
      <c r="Y52" s="32"/>
    </row>
    <row r="53" spans="1:25" ht="12.2" customHeight="1" x14ac:dyDescent="0.2">
      <c r="A53" s="77" t="s">
        <v>1014</v>
      </c>
      <c r="B53" s="77"/>
      <c r="C53" s="1" t="s">
        <v>17</v>
      </c>
      <c r="D53" s="3">
        <v>0</v>
      </c>
      <c r="E53" s="38">
        <v>0.25</v>
      </c>
      <c r="F53" s="9">
        <f t="shared" si="1"/>
        <v>0</v>
      </c>
      <c r="G53" s="9">
        <f t="shared" si="4"/>
        <v>0</v>
      </c>
      <c r="H53" s="38">
        <v>90.5</v>
      </c>
      <c r="I53" s="9">
        <f t="shared" si="2"/>
        <v>0</v>
      </c>
      <c r="J53" s="14">
        <f t="shared" si="3"/>
        <v>0</v>
      </c>
      <c r="P53" s="112"/>
      <c r="Q53" s="112"/>
      <c r="R53" s="29"/>
      <c r="S53" s="32"/>
      <c r="T53" s="32"/>
      <c r="U53" s="32"/>
      <c r="V53" s="32"/>
      <c r="W53" s="32"/>
      <c r="X53" s="32"/>
      <c r="Y53" s="32"/>
    </row>
    <row r="54" spans="1:25" ht="12.2" customHeight="1" x14ac:dyDescent="0.2">
      <c r="A54" s="77" t="s">
        <v>1015</v>
      </c>
      <c r="B54" s="77"/>
      <c r="C54" s="1" t="s">
        <v>17</v>
      </c>
      <c r="D54" s="3">
        <v>0</v>
      </c>
      <c r="E54" s="38">
        <v>0.35</v>
      </c>
      <c r="F54" s="9">
        <f t="shared" si="1"/>
        <v>0</v>
      </c>
      <c r="G54" s="9">
        <f t="shared" si="4"/>
        <v>0</v>
      </c>
      <c r="H54" s="38">
        <v>137.02000000000001</v>
      </c>
      <c r="I54" s="9">
        <f t="shared" si="2"/>
        <v>0</v>
      </c>
      <c r="J54" s="14">
        <f t="shared" si="3"/>
        <v>0</v>
      </c>
      <c r="P54" s="112"/>
      <c r="Q54" s="112"/>
      <c r="R54" s="29"/>
      <c r="S54" s="32"/>
      <c r="T54" s="32"/>
      <c r="U54" s="32"/>
      <c r="V54" s="32"/>
      <c r="W54" s="32"/>
      <c r="X54" s="32"/>
      <c r="Y54" s="32"/>
    </row>
    <row r="55" spans="1:25" ht="21" customHeight="1" x14ac:dyDescent="0.2">
      <c r="A55" s="77" t="s">
        <v>1016</v>
      </c>
      <c r="B55" s="77"/>
      <c r="C55" s="1" t="s">
        <v>17</v>
      </c>
      <c r="D55" s="3">
        <v>0</v>
      </c>
      <c r="E55" s="38">
        <v>0.03</v>
      </c>
      <c r="F55" s="9">
        <f t="shared" si="1"/>
        <v>0</v>
      </c>
      <c r="G55" s="9">
        <f t="shared" si="4"/>
        <v>0</v>
      </c>
      <c r="H55" s="38">
        <v>221</v>
      </c>
      <c r="I55" s="9">
        <f t="shared" si="2"/>
        <v>0</v>
      </c>
      <c r="J55" s="14">
        <f t="shared" si="3"/>
        <v>0</v>
      </c>
      <c r="P55" s="112"/>
      <c r="Q55" s="112"/>
      <c r="R55" s="29"/>
      <c r="S55" s="32"/>
      <c r="T55" s="32"/>
      <c r="U55" s="32"/>
      <c r="V55" s="32"/>
      <c r="W55" s="32"/>
      <c r="X55" s="32"/>
      <c r="Y55" s="32"/>
    </row>
    <row r="56" spans="1:25" ht="12.2" customHeight="1" x14ac:dyDescent="0.2">
      <c r="A56" s="77" t="s">
        <v>1017</v>
      </c>
      <c r="B56" s="77"/>
      <c r="C56" s="1" t="s">
        <v>17</v>
      </c>
      <c r="D56" s="3">
        <v>0</v>
      </c>
      <c r="E56" s="38">
        <v>0.08</v>
      </c>
      <c r="F56" s="9">
        <f t="shared" si="1"/>
        <v>0</v>
      </c>
      <c r="G56" s="9">
        <f t="shared" si="4"/>
        <v>0</v>
      </c>
      <c r="H56" s="38">
        <v>68.150000000000006</v>
      </c>
      <c r="I56" s="9">
        <f t="shared" si="2"/>
        <v>0</v>
      </c>
      <c r="J56" s="14">
        <f t="shared" si="3"/>
        <v>0</v>
      </c>
      <c r="P56" s="112"/>
      <c r="Q56" s="112"/>
      <c r="R56" s="29"/>
      <c r="S56" s="32"/>
      <c r="T56" s="32"/>
      <c r="U56" s="32"/>
      <c r="V56" s="32"/>
      <c r="W56" s="32"/>
      <c r="X56" s="32"/>
      <c r="Y56" s="32"/>
    </row>
    <row r="57" spans="1:25" ht="12.2" customHeight="1" x14ac:dyDescent="0.2">
      <c r="A57" s="77" t="s">
        <v>1018</v>
      </c>
      <c r="B57" s="77"/>
      <c r="C57" s="1" t="s">
        <v>17</v>
      </c>
      <c r="D57" s="3">
        <v>0</v>
      </c>
      <c r="E57" s="38">
        <v>7.0000000000000007E-2</v>
      </c>
      <c r="F57" s="9">
        <f t="shared" si="1"/>
        <v>0</v>
      </c>
      <c r="G57" s="9">
        <f t="shared" si="4"/>
        <v>0</v>
      </c>
      <c r="H57" s="38">
        <v>8.5299999999999994</v>
      </c>
      <c r="I57" s="9">
        <f t="shared" si="2"/>
        <v>0</v>
      </c>
      <c r="J57" s="14">
        <f t="shared" si="3"/>
        <v>0</v>
      </c>
      <c r="P57" s="112"/>
      <c r="Q57" s="112"/>
      <c r="R57" s="29"/>
      <c r="S57" s="32"/>
      <c r="T57" s="32"/>
      <c r="U57" s="32"/>
      <c r="V57" s="32"/>
      <c r="W57" s="32"/>
      <c r="X57" s="32"/>
      <c r="Y57" s="32"/>
    </row>
    <row r="58" spans="1:25" ht="12.2" customHeight="1" x14ac:dyDescent="0.2">
      <c r="A58" s="77" t="s">
        <v>1019</v>
      </c>
      <c r="B58" s="77"/>
      <c r="C58" s="1" t="s">
        <v>17</v>
      </c>
      <c r="D58" s="3">
        <v>0</v>
      </c>
      <c r="E58" s="38">
        <v>0.02</v>
      </c>
      <c r="F58" s="9">
        <f t="shared" si="1"/>
        <v>0</v>
      </c>
      <c r="G58" s="9">
        <f t="shared" si="4"/>
        <v>0</v>
      </c>
      <c r="H58" s="38">
        <v>12.8</v>
      </c>
      <c r="I58" s="9">
        <f t="shared" si="2"/>
        <v>0</v>
      </c>
      <c r="J58" s="14">
        <f t="shared" si="3"/>
        <v>0</v>
      </c>
      <c r="P58" s="112"/>
      <c r="Q58" s="112"/>
      <c r="R58" s="29"/>
      <c r="S58" s="32"/>
      <c r="T58" s="32"/>
      <c r="U58" s="32"/>
      <c r="V58" s="32"/>
      <c r="W58" s="32"/>
      <c r="X58" s="32"/>
      <c r="Y58" s="32"/>
    </row>
    <row r="59" spans="1:25" ht="12.2" customHeight="1" x14ac:dyDescent="0.2">
      <c r="A59" s="77" t="s">
        <v>1020</v>
      </c>
      <c r="B59" s="77"/>
      <c r="C59" s="1" t="s">
        <v>17</v>
      </c>
      <c r="D59" s="3">
        <v>0</v>
      </c>
      <c r="E59" s="38">
        <v>0.03</v>
      </c>
      <c r="F59" s="9">
        <f t="shared" si="1"/>
        <v>0</v>
      </c>
      <c r="G59" s="9">
        <f t="shared" si="4"/>
        <v>0</v>
      </c>
      <c r="H59" s="38">
        <v>8.5299999999999994</v>
      </c>
      <c r="I59" s="9">
        <f t="shared" si="2"/>
        <v>0</v>
      </c>
      <c r="J59" s="14">
        <f t="shared" si="3"/>
        <v>0</v>
      </c>
      <c r="P59" s="112"/>
      <c r="Q59" s="112"/>
      <c r="R59" s="29"/>
      <c r="S59" s="32"/>
      <c r="T59" s="32"/>
      <c r="U59" s="32"/>
      <c r="V59" s="32"/>
      <c r="W59" s="32"/>
      <c r="X59" s="32"/>
      <c r="Y59" s="32"/>
    </row>
    <row r="60" spans="1:25" ht="12.2" customHeight="1" x14ac:dyDescent="0.2">
      <c r="A60" s="77" t="s">
        <v>1021</v>
      </c>
      <c r="B60" s="77"/>
      <c r="C60" s="1" t="s">
        <v>17</v>
      </c>
      <c r="D60" s="3">
        <v>0</v>
      </c>
      <c r="E60" s="38">
        <v>0.03</v>
      </c>
      <c r="F60" s="9">
        <f t="shared" si="1"/>
        <v>0</v>
      </c>
      <c r="G60" s="9">
        <f t="shared" si="4"/>
        <v>0</v>
      </c>
      <c r="H60" s="38">
        <v>39.020000000000003</v>
      </c>
      <c r="I60" s="9">
        <f t="shared" si="2"/>
        <v>0</v>
      </c>
      <c r="J60" s="14">
        <f t="shared" si="3"/>
        <v>0</v>
      </c>
      <c r="P60" s="112"/>
      <c r="Q60" s="112"/>
      <c r="R60" s="29"/>
      <c r="S60" s="32"/>
      <c r="T60" s="32"/>
      <c r="U60" s="32"/>
      <c r="V60" s="32"/>
      <c r="W60" s="32"/>
      <c r="X60" s="32"/>
      <c r="Y60" s="32"/>
    </row>
    <row r="61" spans="1:25" ht="12.2" customHeight="1" x14ac:dyDescent="0.2">
      <c r="A61" s="77" t="s">
        <v>1022</v>
      </c>
      <c r="B61" s="77"/>
      <c r="C61" s="1" t="s">
        <v>17</v>
      </c>
      <c r="D61" s="3">
        <v>0</v>
      </c>
      <c r="E61" s="38">
        <v>0.03</v>
      </c>
      <c r="F61" s="9">
        <f t="shared" si="1"/>
        <v>0</v>
      </c>
      <c r="G61" s="9">
        <f t="shared" si="4"/>
        <v>0</v>
      </c>
      <c r="H61" s="38">
        <v>21.34</v>
      </c>
      <c r="I61" s="9">
        <f t="shared" si="2"/>
        <v>0</v>
      </c>
      <c r="J61" s="14">
        <f t="shared" si="3"/>
        <v>0</v>
      </c>
      <c r="P61" s="112"/>
      <c r="Q61" s="112"/>
      <c r="R61" s="29"/>
      <c r="S61" s="32"/>
      <c r="T61" s="32"/>
      <c r="U61" s="32"/>
      <c r="V61" s="32"/>
      <c r="W61" s="32"/>
      <c r="X61" s="32"/>
      <c r="Y61" s="32"/>
    </row>
    <row r="62" spans="1:25" ht="12.2" customHeight="1" x14ac:dyDescent="0.2">
      <c r="A62" s="77" t="s">
        <v>1023</v>
      </c>
      <c r="B62" s="77"/>
      <c r="C62" s="1" t="s">
        <v>17</v>
      </c>
      <c r="D62" s="3">
        <v>0</v>
      </c>
      <c r="E62" s="38">
        <v>0.04</v>
      </c>
      <c r="F62" s="9">
        <f t="shared" si="1"/>
        <v>0</v>
      </c>
      <c r="G62" s="9">
        <f t="shared" si="4"/>
        <v>0</v>
      </c>
      <c r="H62" s="38">
        <v>8.5299999999999994</v>
      </c>
      <c r="I62" s="9">
        <f t="shared" si="2"/>
        <v>0</v>
      </c>
      <c r="J62" s="14">
        <f t="shared" si="3"/>
        <v>0</v>
      </c>
      <c r="P62" s="112"/>
      <c r="Q62" s="112"/>
      <c r="R62" s="29"/>
      <c r="S62" s="32"/>
      <c r="T62" s="32"/>
      <c r="U62" s="32"/>
      <c r="V62" s="32"/>
      <c r="W62" s="32"/>
      <c r="X62" s="32"/>
      <c r="Y62" s="32"/>
    </row>
    <row r="63" spans="1:25" ht="12.2" customHeight="1" x14ac:dyDescent="0.2">
      <c r="A63" s="77" t="s">
        <v>1024</v>
      </c>
      <c r="B63" s="77"/>
      <c r="C63" s="1" t="s">
        <v>17</v>
      </c>
      <c r="D63" s="3">
        <v>0</v>
      </c>
      <c r="E63" s="38">
        <v>0.03</v>
      </c>
      <c r="F63" s="9">
        <f t="shared" si="1"/>
        <v>0</v>
      </c>
      <c r="G63" s="9">
        <f t="shared" si="4"/>
        <v>0</v>
      </c>
      <c r="H63" s="38">
        <v>8.5299999999999994</v>
      </c>
      <c r="I63" s="9">
        <f t="shared" si="2"/>
        <v>0</v>
      </c>
      <c r="J63" s="14">
        <f t="shared" si="3"/>
        <v>0</v>
      </c>
      <c r="P63" s="112"/>
      <c r="Q63" s="112"/>
      <c r="R63" s="29"/>
      <c r="S63" s="32"/>
      <c r="T63" s="32"/>
      <c r="U63" s="32"/>
      <c r="V63" s="32"/>
      <c r="W63" s="32"/>
      <c r="X63" s="32"/>
      <c r="Y63" s="32"/>
    </row>
    <row r="64" spans="1:25" ht="21" customHeight="1" x14ac:dyDescent="0.2">
      <c r="A64" s="77" t="s">
        <v>1025</v>
      </c>
      <c r="B64" s="77"/>
      <c r="C64" s="1" t="s">
        <v>17</v>
      </c>
      <c r="D64" s="3">
        <v>0</v>
      </c>
      <c r="E64" s="38">
        <v>0.03</v>
      </c>
      <c r="F64" s="9">
        <f t="shared" si="1"/>
        <v>0</v>
      </c>
      <c r="G64" s="9">
        <f t="shared" si="4"/>
        <v>0</v>
      </c>
      <c r="H64" s="38">
        <v>8.5299999999999994</v>
      </c>
      <c r="I64" s="9">
        <f t="shared" si="2"/>
        <v>0</v>
      </c>
      <c r="J64" s="14">
        <f t="shared" si="3"/>
        <v>0</v>
      </c>
      <c r="P64" s="112"/>
      <c r="Q64" s="112"/>
      <c r="R64" s="29"/>
      <c r="S64" s="32"/>
      <c r="T64" s="32"/>
      <c r="U64" s="32"/>
      <c r="V64" s="32"/>
      <c r="W64" s="32"/>
      <c r="X64" s="32"/>
      <c r="Y64" s="32"/>
    </row>
    <row r="65" spans="1:25" ht="21" customHeight="1" x14ac:dyDescent="0.2">
      <c r="A65" s="77" t="s">
        <v>1026</v>
      </c>
      <c r="B65" s="77"/>
      <c r="C65" s="1" t="s">
        <v>17</v>
      </c>
      <c r="D65" s="3">
        <v>0</v>
      </c>
      <c r="E65" s="38">
        <v>0.03</v>
      </c>
      <c r="F65" s="9">
        <f t="shared" si="1"/>
        <v>0</v>
      </c>
      <c r="G65" s="9">
        <f t="shared" si="4"/>
        <v>0</v>
      </c>
      <c r="H65" s="38">
        <v>8.5299999999999994</v>
      </c>
      <c r="I65" s="9">
        <f t="shared" si="2"/>
        <v>0</v>
      </c>
      <c r="J65" s="14">
        <f t="shared" si="3"/>
        <v>0</v>
      </c>
      <c r="P65" s="112"/>
      <c r="Q65" s="112"/>
      <c r="R65" s="29"/>
      <c r="S65" s="32"/>
      <c r="T65" s="32"/>
      <c r="U65" s="32"/>
      <c r="V65" s="32"/>
      <c r="W65" s="32"/>
      <c r="X65" s="32"/>
      <c r="Y65" s="32"/>
    </row>
    <row r="66" spans="1:25" ht="12.2" customHeight="1" x14ac:dyDescent="0.2">
      <c r="A66" s="77" t="s">
        <v>1027</v>
      </c>
      <c r="B66" s="77"/>
      <c r="C66" s="1" t="s">
        <v>15</v>
      </c>
      <c r="D66" s="3">
        <v>0</v>
      </c>
      <c r="E66" s="38">
        <v>0.03</v>
      </c>
      <c r="F66" s="9">
        <f t="shared" si="1"/>
        <v>0</v>
      </c>
      <c r="G66" s="9">
        <f t="shared" si="4"/>
        <v>0</v>
      </c>
      <c r="H66" s="38">
        <v>27.13</v>
      </c>
      <c r="I66" s="9">
        <f t="shared" si="2"/>
        <v>0</v>
      </c>
      <c r="J66" s="14">
        <f t="shared" si="3"/>
        <v>0</v>
      </c>
      <c r="P66" s="112"/>
      <c r="Q66" s="112"/>
      <c r="R66" s="29"/>
      <c r="S66" s="32"/>
      <c r="T66" s="32"/>
      <c r="U66" s="32"/>
      <c r="V66" s="32"/>
      <c r="W66" s="32"/>
      <c r="X66" s="32"/>
      <c r="Y66" s="32"/>
    </row>
    <row r="67" spans="1:25" ht="12.2" customHeight="1" x14ac:dyDescent="0.2">
      <c r="A67" s="77" t="s">
        <v>1028</v>
      </c>
      <c r="B67" s="77"/>
      <c r="C67" s="1" t="s">
        <v>17</v>
      </c>
      <c r="D67" s="3">
        <v>0</v>
      </c>
      <c r="E67" s="38">
        <v>0.06</v>
      </c>
      <c r="F67" s="9">
        <f t="shared" si="1"/>
        <v>0</v>
      </c>
      <c r="G67" s="9">
        <f t="shared" si="4"/>
        <v>0</v>
      </c>
      <c r="H67" s="38">
        <v>67.63</v>
      </c>
      <c r="I67" s="9">
        <f t="shared" si="2"/>
        <v>0</v>
      </c>
      <c r="J67" s="14">
        <f t="shared" si="3"/>
        <v>0</v>
      </c>
      <c r="P67" s="112"/>
      <c r="Q67" s="112"/>
      <c r="R67" s="29"/>
      <c r="S67" s="32"/>
      <c r="T67" s="32"/>
      <c r="U67" s="32"/>
      <c r="V67" s="32"/>
      <c r="W67" s="32"/>
      <c r="X67" s="32"/>
      <c r="Y67" s="32"/>
    </row>
    <row r="68" spans="1:25" ht="12.2" customHeight="1" x14ac:dyDescent="0.2">
      <c r="A68" s="77" t="s">
        <v>1029</v>
      </c>
      <c r="B68" s="77"/>
      <c r="C68" s="1" t="s">
        <v>17</v>
      </c>
      <c r="D68" s="3">
        <v>0</v>
      </c>
      <c r="E68" s="38">
        <v>0.65</v>
      </c>
      <c r="F68" s="9">
        <f t="shared" si="1"/>
        <v>0</v>
      </c>
      <c r="G68" s="9">
        <f t="shared" si="4"/>
        <v>0</v>
      </c>
      <c r="H68" s="38">
        <v>45.49</v>
      </c>
      <c r="I68" s="9">
        <f t="shared" si="2"/>
        <v>0</v>
      </c>
      <c r="J68" s="14">
        <f t="shared" si="3"/>
        <v>0</v>
      </c>
      <c r="P68" s="112"/>
      <c r="Q68" s="112"/>
      <c r="R68" s="29"/>
      <c r="S68" s="32"/>
      <c r="T68" s="32"/>
      <c r="U68" s="32"/>
      <c r="V68" s="32"/>
      <c r="W68" s="32"/>
      <c r="X68" s="32"/>
      <c r="Y68" s="32"/>
    </row>
    <row r="69" spans="1:25" ht="12.2" customHeight="1" x14ac:dyDescent="0.2">
      <c r="A69" s="77" t="s">
        <v>1030</v>
      </c>
      <c r="B69" s="77"/>
      <c r="C69" s="1" t="s">
        <v>60</v>
      </c>
      <c r="D69" s="3">
        <v>0</v>
      </c>
      <c r="E69" s="38">
        <v>0.14000000000000001</v>
      </c>
      <c r="F69" s="9">
        <f t="shared" si="1"/>
        <v>0</v>
      </c>
      <c r="G69" s="9">
        <f t="shared" si="4"/>
        <v>0</v>
      </c>
      <c r="H69" s="38">
        <v>90.98</v>
      </c>
      <c r="I69" s="9">
        <f t="shared" si="2"/>
        <v>0</v>
      </c>
      <c r="J69" s="14">
        <f t="shared" si="3"/>
        <v>0</v>
      </c>
      <c r="P69" s="112"/>
      <c r="Q69" s="112"/>
      <c r="R69" s="29"/>
      <c r="S69" s="32"/>
      <c r="T69" s="32"/>
      <c r="U69" s="32"/>
      <c r="V69" s="32"/>
      <c r="W69" s="32"/>
      <c r="X69" s="32"/>
      <c r="Y69" s="32"/>
    </row>
    <row r="70" spans="1:25" ht="21" customHeight="1" x14ac:dyDescent="0.2">
      <c r="A70" s="77" t="s">
        <v>1031</v>
      </c>
      <c r="B70" s="77"/>
      <c r="C70" s="1" t="s">
        <v>60</v>
      </c>
      <c r="D70" s="3">
        <v>0</v>
      </c>
      <c r="E70" s="38">
        <v>0.08</v>
      </c>
      <c r="F70" s="9">
        <f t="shared" si="1"/>
        <v>0</v>
      </c>
      <c r="G70" s="9">
        <f t="shared" si="4"/>
        <v>0</v>
      </c>
      <c r="H70" s="38">
        <v>54.26</v>
      </c>
      <c r="I70" s="9">
        <f t="shared" si="2"/>
        <v>0</v>
      </c>
      <c r="J70" s="14">
        <f t="shared" si="3"/>
        <v>0</v>
      </c>
      <c r="P70" s="112"/>
      <c r="Q70" s="112"/>
      <c r="R70" s="29"/>
      <c r="S70" s="32"/>
      <c r="T70" s="32"/>
      <c r="U70" s="32"/>
      <c r="V70" s="32"/>
      <c r="W70" s="32"/>
      <c r="X70" s="32"/>
      <c r="Y70" s="32"/>
    </row>
    <row r="71" spans="1:25" ht="21" customHeight="1" x14ac:dyDescent="0.2">
      <c r="A71" s="77" t="s">
        <v>1032</v>
      </c>
      <c r="B71" s="77"/>
      <c r="C71" s="1" t="s">
        <v>17</v>
      </c>
      <c r="D71" s="3">
        <v>0</v>
      </c>
      <c r="E71" s="38">
        <v>0.09</v>
      </c>
      <c r="F71" s="9">
        <f t="shared" si="1"/>
        <v>0</v>
      </c>
      <c r="G71" s="9">
        <f t="shared" si="4"/>
        <v>0</v>
      </c>
      <c r="H71" s="38">
        <v>25.6</v>
      </c>
      <c r="I71" s="9">
        <f t="shared" si="2"/>
        <v>0</v>
      </c>
      <c r="J71" s="14">
        <f t="shared" si="3"/>
        <v>0</v>
      </c>
      <c r="P71" s="112"/>
      <c r="Q71" s="112"/>
      <c r="R71" s="29"/>
      <c r="S71" s="32"/>
      <c r="T71" s="32"/>
      <c r="U71" s="32"/>
      <c r="V71" s="32"/>
      <c r="W71" s="32"/>
      <c r="X71" s="32"/>
      <c r="Y71" s="32"/>
    </row>
    <row r="72" spans="1:25" ht="12.2" customHeight="1" x14ac:dyDescent="0.2">
      <c r="A72" s="77" t="s">
        <v>1033</v>
      </c>
      <c r="B72" s="77"/>
      <c r="C72" s="1" t="s">
        <v>17</v>
      </c>
      <c r="D72" s="3">
        <v>0</v>
      </c>
      <c r="E72" s="38">
        <v>0.05</v>
      </c>
      <c r="F72" s="9">
        <f t="shared" si="1"/>
        <v>0</v>
      </c>
      <c r="G72" s="9">
        <f t="shared" si="4"/>
        <v>0</v>
      </c>
      <c r="H72" s="38">
        <v>12.8</v>
      </c>
      <c r="I72" s="9">
        <f t="shared" si="2"/>
        <v>0</v>
      </c>
      <c r="J72" s="14">
        <f t="shared" si="3"/>
        <v>0</v>
      </c>
    </row>
    <row r="73" spans="1:25" ht="12.2" customHeight="1" x14ac:dyDescent="0.2">
      <c r="A73" s="77" t="s">
        <v>1034</v>
      </c>
      <c r="B73" s="77"/>
      <c r="C73" s="1" t="s">
        <v>17</v>
      </c>
      <c r="D73" s="3">
        <v>0</v>
      </c>
      <c r="E73" s="38">
        <v>0.08</v>
      </c>
      <c r="F73" s="9">
        <f t="shared" si="1"/>
        <v>0</v>
      </c>
      <c r="G73" s="9">
        <f t="shared" si="4"/>
        <v>0</v>
      </c>
      <c r="H73" s="38">
        <v>12.8</v>
      </c>
      <c r="I73" s="9">
        <f t="shared" si="2"/>
        <v>0</v>
      </c>
      <c r="J73" s="14">
        <f t="shared" si="3"/>
        <v>0</v>
      </c>
    </row>
    <row r="74" spans="1:25" ht="21" customHeight="1" x14ac:dyDescent="0.2">
      <c r="A74" s="77" t="s">
        <v>1035</v>
      </c>
      <c r="B74" s="77"/>
      <c r="C74" s="1" t="s">
        <v>17</v>
      </c>
      <c r="D74" s="3">
        <v>0</v>
      </c>
      <c r="E74" s="38">
        <v>0.03</v>
      </c>
      <c r="F74" s="9">
        <f t="shared" si="1"/>
        <v>0</v>
      </c>
      <c r="G74" s="9">
        <f t="shared" si="4"/>
        <v>0</v>
      </c>
      <c r="H74" s="38">
        <v>8.5299999999999994</v>
      </c>
      <c r="I74" s="9">
        <f t="shared" si="2"/>
        <v>0</v>
      </c>
      <c r="J74" s="14">
        <f t="shared" si="3"/>
        <v>0</v>
      </c>
    </row>
    <row r="75" spans="1:25" ht="12.2" customHeight="1" x14ac:dyDescent="0.2">
      <c r="A75" s="77" t="s">
        <v>1036</v>
      </c>
      <c r="B75" s="77"/>
      <c r="C75" s="1" t="s">
        <v>17</v>
      </c>
      <c r="D75" s="3">
        <v>0</v>
      </c>
      <c r="E75" s="38">
        <v>0.06</v>
      </c>
      <c r="F75" s="9">
        <f t="shared" si="1"/>
        <v>0</v>
      </c>
      <c r="G75" s="9">
        <f t="shared" si="4"/>
        <v>0</v>
      </c>
      <c r="H75" s="38">
        <v>12.8</v>
      </c>
      <c r="I75" s="9">
        <f t="shared" si="2"/>
        <v>0</v>
      </c>
      <c r="J75" s="14">
        <f t="shared" si="3"/>
        <v>0</v>
      </c>
    </row>
    <row r="76" spans="1:25" ht="21" customHeight="1" x14ac:dyDescent="0.2">
      <c r="A76" s="77" t="s">
        <v>1037</v>
      </c>
      <c r="B76" s="77"/>
      <c r="C76" s="1" t="s">
        <v>17</v>
      </c>
      <c r="D76" s="3">
        <v>0</v>
      </c>
      <c r="E76" s="38">
        <v>0.05</v>
      </c>
      <c r="F76" s="9">
        <f t="shared" si="1"/>
        <v>0</v>
      </c>
      <c r="G76" s="9">
        <f t="shared" ref="G76:G86" si="5">$K$2*F76</f>
        <v>0</v>
      </c>
      <c r="H76" s="38">
        <v>12.8</v>
      </c>
      <c r="I76" s="9">
        <f t="shared" si="2"/>
        <v>0</v>
      </c>
      <c r="J76" s="14">
        <f t="shared" si="3"/>
        <v>0</v>
      </c>
    </row>
    <row r="77" spans="1:25" ht="21" customHeight="1" x14ac:dyDescent="0.2">
      <c r="A77" s="77" t="s">
        <v>1038</v>
      </c>
      <c r="B77" s="77"/>
      <c r="C77" s="1" t="s">
        <v>17</v>
      </c>
      <c r="D77" s="3">
        <v>0</v>
      </c>
      <c r="E77" s="38">
        <v>0.05</v>
      </c>
      <c r="F77" s="9">
        <f t="shared" ref="F77:F86" si="6">D77*E77</f>
        <v>0</v>
      </c>
      <c r="G77" s="9">
        <f t="shared" si="5"/>
        <v>0</v>
      </c>
      <c r="H77" s="38">
        <v>17.07</v>
      </c>
      <c r="I77" s="9">
        <f t="shared" ref="I77:I86" si="7">D77*H77</f>
        <v>0</v>
      </c>
      <c r="J77" s="14">
        <f t="shared" si="3"/>
        <v>0</v>
      </c>
    </row>
    <row r="78" spans="1:25" ht="12" customHeight="1" x14ac:dyDescent="0.2">
      <c r="A78" s="77" t="s">
        <v>1039</v>
      </c>
      <c r="B78" s="77"/>
      <c r="C78" s="1" t="s">
        <v>17</v>
      </c>
      <c r="D78" s="3">
        <v>0</v>
      </c>
      <c r="E78" s="38">
        <v>7.0000000000000007E-2</v>
      </c>
      <c r="F78" s="9">
        <f t="shared" si="6"/>
        <v>0</v>
      </c>
      <c r="G78" s="9">
        <f t="shared" si="5"/>
        <v>0</v>
      </c>
      <c r="H78" s="38">
        <v>42.67</v>
      </c>
      <c r="I78" s="9">
        <f t="shared" si="7"/>
        <v>0</v>
      </c>
      <c r="J78" s="14">
        <f t="shared" ref="J78:J86" si="8">SUM(G78,I78)</f>
        <v>0</v>
      </c>
    </row>
    <row r="79" spans="1:25" ht="12.2" customHeight="1" x14ac:dyDescent="0.2">
      <c r="A79" s="77" t="s">
        <v>1040</v>
      </c>
      <c r="B79" s="77"/>
      <c r="C79" s="1" t="s">
        <v>17</v>
      </c>
      <c r="D79" s="3">
        <v>0</v>
      </c>
      <c r="E79" s="38">
        <v>0.08</v>
      </c>
      <c r="F79" s="9">
        <f t="shared" si="6"/>
        <v>0</v>
      </c>
      <c r="G79" s="9">
        <f t="shared" si="5"/>
        <v>0</v>
      </c>
      <c r="H79" s="38">
        <v>60.23</v>
      </c>
      <c r="I79" s="9">
        <f t="shared" si="7"/>
        <v>0</v>
      </c>
      <c r="J79" s="14">
        <f t="shared" si="8"/>
        <v>0</v>
      </c>
    </row>
    <row r="80" spans="1:25" ht="21" customHeight="1" x14ac:dyDescent="0.2">
      <c r="A80" s="77" t="s">
        <v>1041</v>
      </c>
      <c r="B80" s="77"/>
      <c r="C80" s="1" t="s">
        <v>17</v>
      </c>
      <c r="D80" s="3">
        <v>0</v>
      </c>
      <c r="E80" s="38">
        <v>0.25</v>
      </c>
      <c r="F80" s="9">
        <f t="shared" si="6"/>
        <v>0</v>
      </c>
      <c r="G80" s="9">
        <f t="shared" si="5"/>
        <v>0</v>
      </c>
      <c r="H80" s="38">
        <v>47.79</v>
      </c>
      <c r="I80" s="9">
        <f t="shared" si="7"/>
        <v>0</v>
      </c>
      <c r="J80" s="14">
        <f t="shared" si="8"/>
        <v>0</v>
      </c>
    </row>
    <row r="81" spans="1:10" ht="12" customHeight="1" x14ac:dyDescent="0.2">
      <c r="A81" s="77" t="s">
        <v>1042</v>
      </c>
      <c r="B81" s="77"/>
      <c r="C81" s="1" t="s">
        <v>17</v>
      </c>
      <c r="D81" s="3">
        <v>0</v>
      </c>
      <c r="E81" s="38">
        <v>0.02</v>
      </c>
      <c r="F81" s="9">
        <f t="shared" si="6"/>
        <v>0</v>
      </c>
      <c r="G81" s="9">
        <f t="shared" si="5"/>
        <v>0</v>
      </c>
      <c r="H81" s="38">
        <v>12.22</v>
      </c>
      <c r="I81" s="9">
        <f t="shared" si="7"/>
        <v>0</v>
      </c>
      <c r="J81" s="14">
        <f t="shared" si="8"/>
        <v>0</v>
      </c>
    </row>
    <row r="82" spans="1:10" ht="21" customHeight="1" x14ac:dyDescent="0.2">
      <c r="A82" s="77" t="s">
        <v>1043</v>
      </c>
      <c r="B82" s="77"/>
      <c r="C82" s="1" t="s">
        <v>17</v>
      </c>
      <c r="D82" s="3">
        <v>0</v>
      </c>
      <c r="E82" s="38">
        <v>0.26</v>
      </c>
      <c r="F82" s="9">
        <f t="shared" si="6"/>
        <v>0</v>
      </c>
      <c r="G82" s="9">
        <f t="shared" si="5"/>
        <v>0</v>
      </c>
      <c r="H82" s="38">
        <v>178.24</v>
      </c>
      <c r="I82" s="9">
        <f t="shared" si="7"/>
        <v>0</v>
      </c>
      <c r="J82" s="14">
        <f t="shared" si="8"/>
        <v>0</v>
      </c>
    </row>
    <row r="83" spans="1:10" ht="21" customHeight="1" x14ac:dyDescent="0.2">
      <c r="A83" s="77" t="s">
        <v>1044</v>
      </c>
      <c r="B83" s="77"/>
      <c r="C83" s="1" t="s">
        <v>17</v>
      </c>
      <c r="D83" s="3">
        <v>0</v>
      </c>
      <c r="E83" s="38">
        <v>0.27</v>
      </c>
      <c r="F83" s="9">
        <f t="shared" si="6"/>
        <v>0</v>
      </c>
      <c r="G83" s="9">
        <f t="shared" si="5"/>
        <v>0</v>
      </c>
      <c r="H83" s="38">
        <v>178.24</v>
      </c>
      <c r="I83" s="9">
        <f t="shared" si="7"/>
        <v>0</v>
      </c>
      <c r="J83" s="14">
        <f t="shared" si="8"/>
        <v>0</v>
      </c>
    </row>
    <row r="84" spans="1:10" ht="12.2" customHeight="1" x14ac:dyDescent="0.2">
      <c r="A84" s="77" t="s">
        <v>1045</v>
      </c>
      <c r="B84" s="77"/>
      <c r="C84" s="1" t="s">
        <v>42</v>
      </c>
      <c r="D84" s="3">
        <v>0</v>
      </c>
      <c r="E84" s="38">
        <v>0.28000000000000003</v>
      </c>
      <c r="F84" s="9">
        <f t="shared" si="6"/>
        <v>0</v>
      </c>
      <c r="G84" s="9">
        <f t="shared" si="5"/>
        <v>0</v>
      </c>
      <c r="H84" s="38">
        <v>47.2</v>
      </c>
      <c r="I84" s="9">
        <f t="shared" si="7"/>
        <v>0</v>
      </c>
      <c r="J84" s="14">
        <f t="shared" si="8"/>
        <v>0</v>
      </c>
    </row>
    <row r="85" spans="1:10" ht="21.75" customHeight="1" x14ac:dyDescent="0.2">
      <c r="A85" s="81" t="s">
        <v>1230</v>
      </c>
      <c r="B85" s="81"/>
      <c r="C85" s="81"/>
      <c r="D85" s="81"/>
      <c r="E85" s="81"/>
      <c r="F85" s="81"/>
      <c r="G85" s="81"/>
      <c r="H85" s="81"/>
      <c r="I85" s="81"/>
      <c r="J85" s="81"/>
    </row>
    <row r="86" spans="1:10" ht="21.75" customHeight="1" x14ac:dyDescent="0.2">
      <c r="A86" s="77" t="s">
        <v>976</v>
      </c>
      <c r="B86" s="77"/>
      <c r="C86" s="1" t="s">
        <v>17</v>
      </c>
      <c r="D86" s="3">
        <v>0</v>
      </c>
      <c r="E86" s="38">
        <v>0.6</v>
      </c>
      <c r="F86" s="9">
        <f t="shared" si="6"/>
        <v>0</v>
      </c>
      <c r="G86" s="9">
        <f t="shared" si="5"/>
        <v>0</v>
      </c>
      <c r="H86" s="38">
        <v>27.03</v>
      </c>
      <c r="I86" s="9">
        <f t="shared" si="7"/>
        <v>0</v>
      </c>
      <c r="J86" s="14">
        <f t="shared" si="8"/>
        <v>0</v>
      </c>
    </row>
    <row r="87" spans="1:10" s="17" customFormat="1" ht="12.4" customHeight="1" x14ac:dyDescent="0.2">
      <c r="A87" s="77" t="s">
        <v>986</v>
      </c>
      <c r="B87" s="77"/>
      <c r="C87" s="1" t="s">
        <v>17</v>
      </c>
      <c r="D87" s="3">
        <v>0</v>
      </c>
      <c r="E87" s="38">
        <v>0.6</v>
      </c>
      <c r="F87" s="9">
        <f t="shared" ref="F87:F145" si="9">D87*E87</f>
        <v>0</v>
      </c>
      <c r="G87" s="9">
        <f t="shared" ref="G87:G145" si="10">$K$2*F87</f>
        <v>0</v>
      </c>
      <c r="H87" s="38">
        <v>119.85</v>
      </c>
      <c r="I87" s="9">
        <f t="shared" ref="I87:I145" si="11">D87*H87</f>
        <v>0</v>
      </c>
      <c r="J87" s="14">
        <f t="shared" ref="J87:J145" si="12">SUM(G87,I87)</f>
        <v>0</v>
      </c>
    </row>
    <row r="88" spans="1:10" x14ac:dyDescent="0.2">
      <c r="A88" s="77" t="s">
        <v>987</v>
      </c>
      <c r="B88" s="77"/>
      <c r="C88" s="1" t="s">
        <v>17</v>
      </c>
      <c r="D88" s="3">
        <v>0</v>
      </c>
      <c r="E88" s="38">
        <v>1.5</v>
      </c>
      <c r="F88" s="9">
        <f t="shared" si="9"/>
        <v>0</v>
      </c>
      <c r="G88" s="9">
        <f t="shared" si="10"/>
        <v>0</v>
      </c>
      <c r="H88" s="38">
        <v>109.75</v>
      </c>
      <c r="I88" s="9">
        <f t="shared" si="11"/>
        <v>0</v>
      </c>
      <c r="J88" s="14">
        <f t="shared" si="12"/>
        <v>0</v>
      </c>
    </row>
    <row r="89" spans="1:10" x14ac:dyDescent="0.2">
      <c r="A89" s="77" t="s">
        <v>988</v>
      </c>
      <c r="B89" s="77"/>
      <c r="C89" s="1" t="s">
        <v>17</v>
      </c>
      <c r="D89" s="3">
        <v>0</v>
      </c>
      <c r="E89" s="38">
        <v>0.5</v>
      </c>
      <c r="F89" s="9">
        <f t="shared" si="9"/>
        <v>0</v>
      </c>
      <c r="G89" s="9">
        <f t="shared" si="10"/>
        <v>0</v>
      </c>
      <c r="H89" s="38">
        <v>200.68</v>
      </c>
      <c r="I89" s="9">
        <f t="shared" si="11"/>
        <v>0</v>
      </c>
      <c r="J89" s="14">
        <f t="shared" si="12"/>
        <v>0</v>
      </c>
    </row>
    <row r="90" spans="1:10" x14ac:dyDescent="0.2">
      <c r="A90" s="77" t="s">
        <v>989</v>
      </c>
      <c r="B90" s="77"/>
      <c r="C90" s="1" t="s">
        <v>17</v>
      </c>
      <c r="D90" s="3">
        <v>0</v>
      </c>
      <c r="E90" s="38">
        <v>1.25</v>
      </c>
      <c r="F90" s="9">
        <f t="shared" si="9"/>
        <v>0</v>
      </c>
      <c r="G90" s="9">
        <f t="shared" si="10"/>
        <v>0</v>
      </c>
      <c r="H90" s="38">
        <v>249.4</v>
      </c>
      <c r="I90" s="9">
        <f t="shared" si="11"/>
        <v>0</v>
      </c>
      <c r="J90" s="14">
        <f t="shared" si="12"/>
        <v>0</v>
      </c>
    </row>
    <row r="91" spans="1:10" x14ac:dyDescent="0.2">
      <c r="A91" s="77" t="s">
        <v>990</v>
      </c>
      <c r="B91" s="77"/>
      <c r="C91" s="1" t="s">
        <v>17</v>
      </c>
      <c r="D91" s="3">
        <v>0</v>
      </c>
      <c r="E91" s="38">
        <v>0.55000000000000004</v>
      </c>
      <c r="F91" s="9">
        <f t="shared" si="9"/>
        <v>0</v>
      </c>
      <c r="G91" s="9">
        <f t="shared" si="10"/>
        <v>0</v>
      </c>
      <c r="H91" s="38">
        <v>96.8</v>
      </c>
      <c r="I91" s="9">
        <f t="shared" si="11"/>
        <v>0</v>
      </c>
      <c r="J91" s="14">
        <f t="shared" si="12"/>
        <v>0</v>
      </c>
    </row>
    <row r="92" spans="1:10" x14ac:dyDescent="0.2">
      <c r="A92" s="77" t="s">
        <v>991</v>
      </c>
      <c r="B92" s="77"/>
      <c r="C92" s="1" t="s">
        <v>17</v>
      </c>
      <c r="D92" s="3">
        <v>0</v>
      </c>
      <c r="E92" s="38">
        <v>0.95</v>
      </c>
      <c r="F92" s="9">
        <f t="shared" si="9"/>
        <v>0</v>
      </c>
      <c r="G92" s="9">
        <f t="shared" si="10"/>
        <v>0</v>
      </c>
      <c r="H92" s="38">
        <v>54.37</v>
      </c>
      <c r="I92" s="9">
        <f t="shared" si="11"/>
        <v>0</v>
      </c>
      <c r="J92" s="14">
        <f t="shared" si="12"/>
        <v>0</v>
      </c>
    </row>
    <row r="93" spans="1:10" x14ac:dyDescent="0.2">
      <c r="A93" s="77" t="s">
        <v>1231</v>
      </c>
      <c r="B93" s="77"/>
      <c r="C93" s="1" t="s">
        <v>42</v>
      </c>
      <c r="D93" s="3">
        <v>0</v>
      </c>
      <c r="E93" s="38">
        <v>2.6</v>
      </c>
      <c r="F93" s="9">
        <f t="shared" si="9"/>
        <v>0</v>
      </c>
      <c r="G93" s="9">
        <f t="shared" si="10"/>
        <v>0</v>
      </c>
      <c r="H93" s="38">
        <v>66.709999999999994</v>
      </c>
      <c r="I93" s="9">
        <f t="shared" si="11"/>
        <v>0</v>
      </c>
      <c r="J93" s="14">
        <f t="shared" si="12"/>
        <v>0</v>
      </c>
    </row>
    <row r="94" spans="1:10" x14ac:dyDescent="0.2">
      <c r="A94" s="77" t="s">
        <v>1232</v>
      </c>
      <c r="B94" s="77"/>
      <c r="C94" s="1" t="s">
        <v>42</v>
      </c>
      <c r="D94" s="3">
        <v>0</v>
      </c>
      <c r="E94" s="38">
        <v>2.85</v>
      </c>
      <c r="F94" s="9">
        <f t="shared" si="9"/>
        <v>0</v>
      </c>
      <c r="G94" s="9">
        <f t="shared" si="10"/>
        <v>0</v>
      </c>
      <c r="H94" s="38">
        <v>66.709999999999994</v>
      </c>
      <c r="I94" s="9">
        <f t="shared" si="11"/>
        <v>0</v>
      </c>
      <c r="J94" s="14">
        <f t="shared" si="12"/>
        <v>0</v>
      </c>
    </row>
    <row r="95" spans="1:10" x14ac:dyDescent="0.2">
      <c r="A95" s="77" t="s">
        <v>1233</v>
      </c>
      <c r="B95" s="77"/>
      <c r="C95" s="1" t="s">
        <v>15</v>
      </c>
      <c r="D95" s="3">
        <v>0</v>
      </c>
      <c r="E95" s="38">
        <v>0.08</v>
      </c>
      <c r="F95" s="9">
        <f t="shared" si="9"/>
        <v>0</v>
      </c>
      <c r="G95" s="9">
        <f t="shared" si="10"/>
        <v>0</v>
      </c>
      <c r="H95" s="38">
        <v>72.69</v>
      </c>
      <c r="I95" s="9">
        <f t="shared" si="11"/>
        <v>0</v>
      </c>
      <c r="J95" s="14">
        <f t="shared" si="12"/>
        <v>0</v>
      </c>
    </row>
    <row r="96" spans="1:10" x14ac:dyDescent="0.2">
      <c r="A96" s="77" t="s">
        <v>1234</v>
      </c>
      <c r="B96" s="77"/>
      <c r="C96" s="1" t="s">
        <v>60</v>
      </c>
      <c r="D96" s="3">
        <v>0</v>
      </c>
      <c r="E96" s="38">
        <v>0.1</v>
      </c>
      <c r="F96" s="9">
        <f t="shared" si="9"/>
        <v>0</v>
      </c>
      <c r="G96" s="9">
        <f t="shared" si="10"/>
        <v>0</v>
      </c>
      <c r="H96" s="38">
        <v>69.12</v>
      </c>
      <c r="I96" s="9">
        <f t="shared" si="11"/>
        <v>0</v>
      </c>
      <c r="J96" s="14">
        <f t="shared" si="12"/>
        <v>0</v>
      </c>
    </row>
    <row r="97" spans="1:10" x14ac:dyDescent="0.2">
      <c r="A97" s="77" t="s">
        <v>1027</v>
      </c>
      <c r="B97" s="77"/>
      <c r="C97" s="1" t="s">
        <v>15</v>
      </c>
      <c r="D97" s="3">
        <v>0</v>
      </c>
      <c r="E97" s="38">
        <v>0.03</v>
      </c>
      <c r="F97" s="9">
        <f t="shared" si="9"/>
        <v>0</v>
      </c>
      <c r="G97" s="9">
        <f t="shared" si="10"/>
        <v>0</v>
      </c>
      <c r="H97" s="38">
        <v>27.13</v>
      </c>
      <c r="I97" s="9">
        <f t="shared" si="11"/>
        <v>0</v>
      </c>
      <c r="J97" s="14">
        <f t="shared" si="12"/>
        <v>0</v>
      </c>
    </row>
    <row r="98" spans="1:10" x14ac:dyDescent="0.2">
      <c r="A98" s="77" t="s">
        <v>1030</v>
      </c>
      <c r="B98" s="77"/>
      <c r="C98" s="1" t="s">
        <v>60</v>
      </c>
      <c r="D98" s="3">
        <v>0</v>
      </c>
      <c r="E98" s="38">
        <v>0.14000000000000001</v>
      </c>
      <c r="F98" s="9">
        <f t="shared" si="9"/>
        <v>0</v>
      </c>
      <c r="G98" s="9">
        <f t="shared" si="10"/>
        <v>0</v>
      </c>
      <c r="H98" s="38">
        <v>119</v>
      </c>
      <c r="I98" s="9">
        <f t="shared" si="11"/>
        <v>0</v>
      </c>
      <c r="J98" s="14">
        <f t="shared" si="12"/>
        <v>0</v>
      </c>
    </row>
    <row r="99" spans="1:10" x14ac:dyDescent="0.2">
      <c r="A99" s="77" t="s">
        <v>1031</v>
      </c>
      <c r="B99" s="77"/>
      <c r="C99" s="1" t="s">
        <v>60</v>
      </c>
      <c r="D99" s="3">
        <v>0</v>
      </c>
      <c r="E99" s="38">
        <v>0.08</v>
      </c>
      <c r="F99" s="9">
        <f t="shared" si="9"/>
        <v>0</v>
      </c>
      <c r="G99" s="9">
        <f t="shared" si="10"/>
        <v>0</v>
      </c>
      <c r="H99" s="38">
        <v>54.26</v>
      </c>
      <c r="I99" s="9">
        <f t="shared" si="11"/>
        <v>0</v>
      </c>
      <c r="J99" s="14">
        <f t="shared" si="12"/>
        <v>0</v>
      </c>
    </row>
    <row r="100" spans="1:10" x14ac:dyDescent="0.2">
      <c r="A100" s="77" t="s">
        <v>1032</v>
      </c>
      <c r="B100" s="77"/>
      <c r="C100" s="1" t="s">
        <v>17</v>
      </c>
      <c r="D100" s="3">
        <v>0</v>
      </c>
      <c r="E100" s="38">
        <v>0.09</v>
      </c>
      <c r="F100" s="9">
        <f t="shared" si="9"/>
        <v>0</v>
      </c>
      <c r="G100" s="9">
        <f t="shared" si="10"/>
        <v>0</v>
      </c>
      <c r="H100" s="38">
        <v>28.74</v>
      </c>
      <c r="I100" s="9">
        <f t="shared" si="11"/>
        <v>0</v>
      </c>
      <c r="J100" s="14">
        <f t="shared" si="12"/>
        <v>0</v>
      </c>
    </row>
    <row r="101" spans="1:10" x14ac:dyDescent="0.2">
      <c r="A101" s="77" t="s">
        <v>1033</v>
      </c>
      <c r="B101" s="77"/>
      <c r="C101" s="1" t="s">
        <v>17</v>
      </c>
      <c r="D101" s="3">
        <v>0</v>
      </c>
      <c r="E101" s="38">
        <v>0.05</v>
      </c>
      <c r="F101" s="9">
        <f t="shared" si="9"/>
        <v>0</v>
      </c>
      <c r="G101" s="9">
        <f t="shared" si="10"/>
        <v>0</v>
      </c>
      <c r="H101" s="38">
        <v>14.37</v>
      </c>
      <c r="I101" s="9">
        <f t="shared" si="11"/>
        <v>0</v>
      </c>
      <c r="J101" s="14">
        <f t="shared" si="12"/>
        <v>0</v>
      </c>
    </row>
    <row r="102" spans="1:10" x14ac:dyDescent="0.2">
      <c r="A102" s="77" t="s">
        <v>1034</v>
      </c>
      <c r="B102" s="77"/>
      <c r="C102" s="1" t="s">
        <v>17</v>
      </c>
      <c r="D102" s="3">
        <v>0</v>
      </c>
      <c r="E102" s="38">
        <v>0.08</v>
      </c>
      <c r="F102" s="9">
        <f t="shared" si="9"/>
        <v>0</v>
      </c>
      <c r="G102" s="9">
        <f t="shared" si="10"/>
        <v>0</v>
      </c>
      <c r="H102" s="38">
        <v>14.37</v>
      </c>
      <c r="I102" s="9">
        <f t="shared" si="11"/>
        <v>0</v>
      </c>
      <c r="J102" s="14">
        <f t="shared" si="12"/>
        <v>0</v>
      </c>
    </row>
    <row r="103" spans="1:10" x14ac:dyDescent="0.2">
      <c r="A103" s="77" t="s">
        <v>1036</v>
      </c>
      <c r="B103" s="77"/>
      <c r="C103" s="1" t="s">
        <v>17</v>
      </c>
      <c r="D103" s="3">
        <v>0</v>
      </c>
      <c r="E103" s="38">
        <v>0.06</v>
      </c>
      <c r="F103" s="9">
        <f t="shared" si="9"/>
        <v>0</v>
      </c>
      <c r="G103" s="9">
        <f t="shared" si="10"/>
        <v>0</v>
      </c>
      <c r="H103" s="38">
        <v>14.37</v>
      </c>
      <c r="I103" s="9">
        <f t="shared" si="11"/>
        <v>0</v>
      </c>
      <c r="J103" s="14">
        <f t="shared" si="12"/>
        <v>0</v>
      </c>
    </row>
    <row r="104" spans="1:10" x14ac:dyDescent="0.2">
      <c r="A104" s="77" t="s">
        <v>1037</v>
      </c>
      <c r="B104" s="77"/>
      <c r="C104" s="1" t="s">
        <v>17</v>
      </c>
      <c r="D104" s="3">
        <v>0</v>
      </c>
      <c r="E104" s="38">
        <v>0.05</v>
      </c>
      <c r="F104" s="9">
        <f t="shared" si="9"/>
        <v>0</v>
      </c>
      <c r="G104" s="9">
        <f t="shared" si="10"/>
        <v>0</v>
      </c>
      <c r="H104" s="38">
        <v>14.37</v>
      </c>
      <c r="I104" s="9">
        <f t="shared" si="11"/>
        <v>0</v>
      </c>
      <c r="J104" s="14">
        <f t="shared" si="12"/>
        <v>0</v>
      </c>
    </row>
    <row r="105" spans="1:10" x14ac:dyDescent="0.2">
      <c r="A105" s="77" t="s">
        <v>1039</v>
      </c>
      <c r="B105" s="77"/>
      <c r="C105" s="1" t="s">
        <v>17</v>
      </c>
      <c r="D105" s="3">
        <v>0</v>
      </c>
      <c r="E105" s="38">
        <v>7.0000000000000007E-2</v>
      </c>
      <c r="F105" s="9">
        <f t="shared" si="9"/>
        <v>0</v>
      </c>
      <c r="G105" s="9">
        <f t="shared" si="10"/>
        <v>0</v>
      </c>
      <c r="H105" s="38">
        <v>47.91</v>
      </c>
      <c r="I105" s="9">
        <f t="shared" si="11"/>
        <v>0</v>
      </c>
      <c r="J105" s="14">
        <f t="shared" si="12"/>
        <v>0</v>
      </c>
    </row>
    <row r="106" spans="1:10" x14ac:dyDescent="0.2">
      <c r="A106" s="77" t="s">
        <v>1040</v>
      </c>
      <c r="B106" s="77"/>
      <c r="C106" s="1" t="s">
        <v>17</v>
      </c>
      <c r="D106" s="3">
        <v>0</v>
      </c>
      <c r="E106" s="38">
        <v>0.08</v>
      </c>
      <c r="F106" s="9">
        <f t="shared" si="9"/>
        <v>0</v>
      </c>
      <c r="G106" s="9">
        <f t="shared" si="10"/>
        <v>0</v>
      </c>
      <c r="H106" s="38">
        <v>60.23</v>
      </c>
      <c r="I106" s="9">
        <f t="shared" si="11"/>
        <v>0</v>
      </c>
      <c r="J106" s="14">
        <f t="shared" si="12"/>
        <v>0</v>
      </c>
    </row>
    <row r="107" spans="1:10" x14ac:dyDescent="0.2">
      <c r="A107" s="77" t="s">
        <v>1235</v>
      </c>
      <c r="B107" s="77"/>
      <c r="C107" s="1" t="s">
        <v>17</v>
      </c>
      <c r="D107" s="3">
        <v>0</v>
      </c>
      <c r="E107" s="38">
        <v>0.05</v>
      </c>
      <c r="F107" s="9">
        <f t="shared" si="9"/>
        <v>0</v>
      </c>
      <c r="G107" s="9">
        <f t="shared" si="10"/>
        <v>0</v>
      </c>
      <c r="H107" s="38">
        <v>86.23</v>
      </c>
      <c r="I107" s="9">
        <f t="shared" si="11"/>
        <v>0</v>
      </c>
      <c r="J107" s="14">
        <f t="shared" si="12"/>
        <v>0</v>
      </c>
    </row>
    <row r="108" spans="1:10" x14ac:dyDescent="0.2">
      <c r="A108" s="77" t="s">
        <v>1236</v>
      </c>
      <c r="B108" s="77"/>
      <c r="C108" s="1" t="s">
        <v>15</v>
      </c>
      <c r="D108" s="3">
        <v>0</v>
      </c>
      <c r="E108" s="38">
        <v>0.05</v>
      </c>
      <c r="F108" s="9">
        <f t="shared" si="9"/>
        <v>0</v>
      </c>
      <c r="G108" s="9">
        <f t="shared" si="10"/>
        <v>0</v>
      </c>
      <c r="H108" s="38">
        <v>11.9</v>
      </c>
      <c r="I108" s="9">
        <f t="shared" si="11"/>
        <v>0</v>
      </c>
      <c r="J108" s="14">
        <f t="shared" si="12"/>
        <v>0</v>
      </c>
    </row>
    <row r="109" spans="1:10" x14ac:dyDescent="0.2">
      <c r="A109" s="77" t="s">
        <v>1237</v>
      </c>
      <c r="B109" s="77"/>
      <c r="C109" s="1" t="s">
        <v>17</v>
      </c>
      <c r="D109" s="3">
        <v>0</v>
      </c>
      <c r="E109" s="38">
        <v>0.05</v>
      </c>
      <c r="F109" s="9">
        <f t="shared" si="9"/>
        <v>0</v>
      </c>
      <c r="G109" s="9">
        <f t="shared" si="10"/>
        <v>0</v>
      </c>
      <c r="H109" s="38">
        <v>83.54</v>
      </c>
      <c r="I109" s="9">
        <f t="shared" si="11"/>
        <v>0</v>
      </c>
      <c r="J109" s="14">
        <f t="shared" si="12"/>
        <v>0</v>
      </c>
    </row>
    <row r="110" spans="1:10" x14ac:dyDescent="0.2">
      <c r="A110" s="77" t="s">
        <v>1238</v>
      </c>
      <c r="B110" s="77"/>
      <c r="C110" s="1" t="s">
        <v>17</v>
      </c>
      <c r="D110" s="3">
        <v>0</v>
      </c>
      <c r="E110" s="38">
        <v>0.06</v>
      </c>
      <c r="F110" s="9">
        <f t="shared" si="9"/>
        <v>0</v>
      </c>
      <c r="G110" s="9">
        <f t="shared" si="10"/>
        <v>0</v>
      </c>
      <c r="H110" s="38">
        <v>59.5</v>
      </c>
      <c r="I110" s="9">
        <f t="shared" si="11"/>
        <v>0</v>
      </c>
      <c r="J110" s="14">
        <f t="shared" si="12"/>
        <v>0</v>
      </c>
    </row>
    <row r="111" spans="1:10" x14ac:dyDescent="0.2">
      <c r="A111" s="77" t="s">
        <v>1239</v>
      </c>
      <c r="B111" s="77"/>
      <c r="C111" s="1" t="s">
        <v>15</v>
      </c>
      <c r="D111" s="3">
        <v>0</v>
      </c>
      <c r="E111" s="38">
        <v>0.05</v>
      </c>
      <c r="F111" s="9">
        <f t="shared" si="9"/>
        <v>0</v>
      </c>
      <c r="G111" s="9">
        <f t="shared" si="10"/>
        <v>0</v>
      </c>
      <c r="H111" s="38">
        <v>9.58</v>
      </c>
      <c r="I111" s="9">
        <f t="shared" si="11"/>
        <v>0</v>
      </c>
      <c r="J111" s="14">
        <f t="shared" si="12"/>
        <v>0</v>
      </c>
    </row>
    <row r="112" spans="1:10" x14ac:dyDescent="0.2">
      <c r="A112" s="77" t="s">
        <v>1240</v>
      </c>
      <c r="B112" s="77"/>
      <c r="C112" s="1" t="s">
        <v>60</v>
      </c>
      <c r="D112" s="3">
        <v>0</v>
      </c>
      <c r="E112" s="38">
        <v>0.06</v>
      </c>
      <c r="F112" s="9">
        <f t="shared" si="9"/>
        <v>0</v>
      </c>
      <c r="G112" s="9">
        <f t="shared" si="10"/>
        <v>0</v>
      </c>
      <c r="H112" s="38">
        <v>54.26</v>
      </c>
      <c r="I112" s="9">
        <f t="shared" si="11"/>
        <v>0</v>
      </c>
      <c r="J112" s="14">
        <f t="shared" si="12"/>
        <v>0</v>
      </c>
    </row>
    <row r="113" spans="1:10" x14ac:dyDescent="0.2">
      <c r="A113" s="77" t="s">
        <v>1241</v>
      </c>
      <c r="B113" s="77"/>
      <c r="C113" s="1" t="s">
        <v>17</v>
      </c>
      <c r="D113" s="3">
        <v>0</v>
      </c>
      <c r="E113" s="38">
        <v>0.05</v>
      </c>
      <c r="F113" s="9">
        <f t="shared" si="9"/>
        <v>0</v>
      </c>
      <c r="G113" s="9">
        <f t="shared" si="10"/>
        <v>0</v>
      </c>
      <c r="H113" s="38">
        <v>542.64</v>
      </c>
      <c r="I113" s="9">
        <f t="shared" si="11"/>
        <v>0</v>
      </c>
      <c r="J113" s="14">
        <f t="shared" si="12"/>
        <v>0</v>
      </c>
    </row>
    <row r="114" spans="1:10" x14ac:dyDescent="0.2">
      <c r="A114" s="77" t="s">
        <v>1242</v>
      </c>
      <c r="B114" s="77"/>
      <c r="C114" s="1" t="s">
        <v>17</v>
      </c>
      <c r="D114" s="3">
        <v>0</v>
      </c>
      <c r="E114" s="38">
        <v>0.06</v>
      </c>
      <c r="F114" s="9">
        <f t="shared" si="9"/>
        <v>0</v>
      </c>
      <c r="G114" s="9">
        <f t="shared" si="10"/>
        <v>0</v>
      </c>
      <c r="H114" s="38">
        <v>19.16</v>
      </c>
      <c r="I114" s="9">
        <f t="shared" si="11"/>
        <v>0</v>
      </c>
      <c r="J114" s="14">
        <f t="shared" si="12"/>
        <v>0</v>
      </c>
    </row>
    <row r="115" spans="1:10" x14ac:dyDescent="0.2">
      <c r="A115" s="77" t="s">
        <v>996</v>
      </c>
      <c r="B115" s="77"/>
      <c r="C115" s="1" t="s">
        <v>17</v>
      </c>
      <c r="D115" s="3">
        <v>0</v>
      </c>
      <c r="E115" s="38">
        <v>0.38</v>
      </c>
      <c r="F115" s="9">
        <f t="shared" si="9"/>
        <v>0</v>
      </c>
      <c r="G115" s="9">
        <f t="shared" si="10"/>
        <v>0</v>
      </c>
      <c r="H115" s="38">
        <v>94.47</v>
      </c>
      <c r="I115" s="9">
        <f t="shared" si="11"/>
        <v>0</v>
      </c>
      <c r="J115" s="14">
        <f t="shared" si="12"/>
        <v>0</v>
      </c>
    </row>
    <row r="116" spans="1:10" x14ac:dyDescent="0.2">
      <c r="A116" s="77" t="s">
        <v>1243</v>
      </c>
      <c r="B116" s="77"/>
      <c r="C116" s="1" t="s">
        <v>17</v>
      </c>
      <c r="D116" s="3">
        <v>0</v>
      </c>
      <c r="E116" s="38">
        <v>0.08</v>
      </c>
      <c r="F116" s="9">
        <f t="shared" si="9"/>
        <v>0</v>
      </c>
      <c r="G116" s="9">
        <f t="shared" si="10"/>
        <v>0</v>
      </c>
      <c r="H116" s="38">
        <v>23.95</v>
      </c>
      <c r="I116" s="9">
        <f t="shared" si="11"/>
        <v>0</v>
      </c>
      <c r="J116" s="14">
        <f t="shared" si="12"/>
        <v>0</v>
      </c>
    </row>
    <row r="117" spans="1:10" x14ac:dyDescent="0.2">
      <c r="A117" s="77" t="s">
        <v>1244</v>
      </c>
      <c r="B117" s="77"/>
      <c r="C117" s="1" t="s">
        <v>17</v>
      </c>
      <c r="D117" s="3">
        <v>0</v>
      </c>
      <c r="E117" s="38">
        <v>0.08</v>
      </c>
      <c r="F117" s="9">
        <f t="shared" si="9"/>
        <v>0</v>
      </c>
      <c r="G117" s="9">
        <f t="shared" si="10"/>
        <v>0</v>
      </c>
      <c r="H117" s="38">
        <v>47.91</v>
      </c>
      <c r="I117" s="9">
        <f t="shared" si="11"/>
        <v>0</v>
      </c>
      <c r="J117" s="14">
        <f t="shared" si="12"/>
        <v>0</v>
      </c>
    </row>
    <row r="118" spans="1:10" x14ac:dyDescent="0.2">
      <c r="A118" s="77" t="s">
        <v>1245</v>
      </c>
      <c r="B118" s="77"/>
      <c r="C118" s="1" t="s">
        <v>42</v>
      </c>
      <c r="D118" s="3">
        <v>0</v>
      </c>
      <c r="E118" s="38">
        <v>0.12</v>
      </c>
      <c r="F118" s="9">
        <f t="shared" si="9"/>
        <v>0</v>
      </c>
      <c r="G118" s="9">
        <f t="shared" si="10"/>
        <v>0</v>
      </c>
      <c r="H118" s="38">
        <v>11.36</v>
      </c>
      <c r="I118" s="9">
        <f t="shared" si="11"/>
        <v>0</v>
      </c>
      <c r="J118" s="14">
        <f t="shared" si="12"/>
        <v>0</v>
      </c>
    </row>
    <row r="119" spans="1:10" x14ac:dyDescent="0.2">
      <c r="A119" s="77" t="s">
        <v>1246</v>
      </c>
      <c r="B119" s="77"/>
      <c r="C119" s="1" t="s">
        <v>17</v>
      </c>
      <c r="D119" s="3">
        <v>0</v>
      </c>
      <c r="E119" s="38">
        <v>0.33</v>
      </c>
      <c r="F119" s="9">
        <f t="shared" si="9"/>
        <v>0</v>
      </c>
      <c r="G119" s="9">
        <f t="shared" si="10"/>
        <v>0</v>
      </c>
      <c r="H119" s="38">
        <v>0</v>
      </c>
      <c r="I119" s="9">
        <f t="shared" si="11"/>
        <v>0</v>
      </c>
      <c r="J119" s="14">
        <f t="shared" si="12"/>
        <v>0</v>
      </c>
    </row>
    <row r="120" spans="1:10" x14ac:dyDescent="0.2">
      <c r="A120" s="77" t="s">
        <v>1247</v>
      </c>
      <c r="B120" s="77"/>
      <c r="C120" s="1" t="s">
        <v>17</v>
      </c>
      <c r="D120" s="3">
        <v>0</v>
      </c>
      <c r="E120" s="38">
        <v>0.25</v>
      </c>
      <c r="F120" s="9">
        <f t="shared" si="9"/>
        <v>0</v>
      </c>
      <c r="G120" s="9">
        <f t="shared" si="10"/>
        <v>0</v>
      </c>
      <c r="H120" s="38">
        <v>0</v>
      </c>
      <c r="I120" s="9">
        <f t="shared" si="11"/>
        <v>0</v>
      </c>
      <c r="J120" s="14">
        <f t="shared" si="12"/>
        <v>0</v>
      </c>
    </row>
    <row r="121" spans="1:10" x14ac:dyDescent="0.2">
      <c r="A121" s="77" t="s">
        <v>996</v>
      </c>
      <c r="B121" s="77"/>
      <c r="C121" s="1" t="s">
        <v>17</v>
      </c>
      <c r="D121" s="3">
        <v>0</v>
      </c>
      <c r="E121" s="38">
        <v>0.38</v>
      </c>
      <c r="F121" s="9">
        <f t="shared" si="9"/>
        <v>0</v>
      </c>
      <c r="G121" s="9">
        <f t="shared" si="10"/>
        <v>0</v>
      </c>
      <c r="H121" s="38">
        <v>94.47</v>
      </c>
      <c r="I121" s="9">
        <f t="shared" si="11"/>
        <v>0</v>
      </c>
      <c r="J121" s="14">
        <f t="shared" si="12"/>
        <v>0</v>
      </c>
    </row>
    <row r="122" spans="1:10" x14ac:dyDescent="0.2">
      <c r="A122" s="77" t="s">
        <v>1248</v>
      </c>
      <c r="B122" s="77"/>
      <c r="C122" s="1" t="s">
        <v>17</v>
      </c>
      <c r="D122" s="3">
        <v>0</v>
      </c>
      <c r="E122" s="38">
        <v>0.25</v>
      </c>
      <c r="F122" s="9">
        <f t="shared" si="9"/>
        <v>0</v>
      </c>
      <c r="G122" s="9">
        <f t="shared" si="10"/>
        <v>0</v>
      </c>
      <c r="H122" s="38">
        <v>286.10000000000002</v>
      </c>
      <c r="I122" s="9">
        <f t="shared" si="11"/>
        <v>0</v>
      </c>
      <c r="J122" s="14">
        <f t="shared" si="12"/>
        <v>0</v>
      </c>
    </row>
    <row r="123" spans="1:10" x14ac:dyDescent="0.2">
      <c r="A123" s="77" t="s">
        <v>1249</v>
      </c>
      <c r="B123" s="77"/>
      <c r="C123" s="1" t="s">
        <v>17</v>
      </c>
      <c r="D123" s="3">
        <v>0</v>
      </c>
      <c r="E123" s="38">
        <v>0.3</v>
      </c>
      <c r="F123" s="9">
        <f t="shared" si="9"/>
        <v>0</v>
      </c>
      <c r="G123" s="9">
        <f t="shared" si="10"/>
        <v>0</v>
      </c>
      <c r="H123" s="38">
        <v>57.09</v>
      </c>
      <c r="I123" s="9">
        <f t="shared" si="11"/>
        <v>0</v>
      </c>
      <c r="J123" s="14">
        <f t="shared" si="12"/>
        <v>0</v>
      </c>
    </row>
    <row r="124" spans="1:10" x14ac:dyDescent="0.2">
      <c r="A124" s="77" t="s">
        <v>1250</v>
      </c>
      <c r="B124" s="77"/>
      <c r="C124" s="1" t="s">
        <v>17</v>
      </c>
      <c r="D124" s="3">
        <v>0</v>
      </c>
      <c r="E124" s="38">
        <v>0.1</v>
      </c>
      <c r="F124" s="9">
        <f t="shared" si="9"/>
        <v>0</v>
      </c>
      <c r="G124" s="9">
        <f t="shared" si="10"/>
        <v>0</v>
      </c>
      <c r="H124" s="38">
        <v>39.369999999999997</v>
      </c>
      <c r="I124" s="9">
        <f t="shared" si="11"/>
        <v>0</v>
      </c>
      <c r="J124" s="14">
        <f t="shared" si="12"/>
        <v>0</v>
      </c>
    </row>
    <row r="125" spans="1:10" x14ac:dyDescent="0.2">
      <c r="A125" s="77" t="s">
        <v>1251</v>
      </c>
      <c r="B125" s="77"/>
      <c r="C125" s="1" t="s">
        <v>17</v>
      </c>
      <c r="D125" s="3">
        <v>0</v>
      </c>
      <c r="E125" s="38">
        <v>0.2</v>
      </c>
      <c r="F125" s="9">
        <f t="shared" si="9"/>
        <v>0</v>
      </c>
      <c r="G125" s="9">
        <f t="shared" si="10"/>
        <v>0</v>
      </c>
      <c r="H125" s="38">
        <v>39.369999999999997</v>
      </c>
      <c r="I125" s="9">
        <f t="shared" si="11"/>
        <v>0</v>
      </c>
      <c r="J125" s="14">
        <f t="shared" si="12"/>
        <v>0</v>
      </c>
    </row>
    <row r="126" spans="1:10" x14ac:dyDescent="0.2">
      <c r="A126" s="77" t="s">
        <v>1252</v>
      </c>
      <c r="B126" s="77"/>
      <c r="C126" s="1" t="s">
        <v>17</v>
      </c>
      <c r="D126" s="3">
        <v>0</v>
      </c>
      <c r="E126" s="38">
        <v>0.38</v>
      </c>
      <c r="F126" s="9">
        <f t="shared" si="9"/>
        <v>0</v>
      </c>
      <c r="G126" s="9">
        <f t="shared" si="10"/>
        <v>0</v>
      </c>
      <c r="H126" s="38">
        <v>96.54</v>
      </c>
      <c r="I126" s="9">
        <f t="shared" si="11"/>
        <v>0</v>
      </c>
      <c r="J126" s="14">
        <f t="shared" si="12"/>
        <v>0</v>
      </c>
    </row>
    <row r="127" spans="1:10" x14ac:dyDescent="0.2">
      <c r="A127" s="77" t="s">
        <v>1010</v>
      </c>
      <c r="B127" s="77"/>
      <c r="C127" s="1" t="s">
        <v>17</v>
      </c>
      <c r="D127" s="3">
        <v>0</v>
      </c>
      <c r="E127" s="38">
        <v>0.55000000000000004</v>
      </c>
      <c r="F127" s="9">
        <f t="shared" si="9"/>
        <v>0</v>
      </c>
      <c r="G127" s="9">
        <f t="shared" si="10"/>
        <v>0</v>
      </c>
      <c r="H127" s="38">
        <v>173.15</v>
      </c>
      <c r="I127" s="9">
        <f t="shared" si="11"/>
        <v>0</v>
      </c>
      <c r="J127" s="14">
        <f t="shared" si="12"/>
        <v>0</v>
      </c>
    </row>
    <row r="128" spans="1:10" x14ac:dyDescent="0.2">
      <c r="A128" s="77" t="s">
        <v>1014</v>
      </c>
      <c r="B128" s="77"/>
      <c r="C128" s="1" t="s">
        <v>17</v>
      </c>
      <c r="D128" s="3">
        <v>0</v>
      </c>
      <c r="E128" s="38">
        <v>0.25</v>
      </c>
      <c r="F128" s="9">
        <f t="shared" si="9"/>
        <v>0</v>
      </c>
      <c r="G128" s="9">
        <f t="shared" si="10"/>
        <v>0</v>
      </c>
      <c r="H128" s="38">
        <v>101.58</v>
      </c>
      <c r="I128" s="9">
        <f t="shared" si="11"/>
        <v>0</v>
      </c>
      <c r="J128" s="14">
        <f t="shared" si="12"/>
        <v>0</v>
      </c>
    </row>
    <row r="129" spans="1:10" x14ac:dyDescent="0.2">
      <c r="A129" s="77" t="s">
        <v>1015</v>
      </c>
      <c r="B129" s="77"/>
      <c r="C129" s="1" t="s">
        <v>17</v>
      </c>
      <c r="D129" s="3">
        <v>0</v>
      </c>
      <c r="E129" s="38">
        <v>0.35</v>
      </c>
      <c r="F129" s="9">
        <f t="shared" si="9"/>
        <v>0</v>
      </c>
      <c r="G129" s="9">
        <f t="shared" si="10"/>
        <v>0</v>
      </c>
      <c r="H129" s="38">
        <v>153.97</v>
      </c>
      <c r="I129" s="9">
        <f t="shared" si="11"/>
        <v>0</v>
      </c>
      <c r="J129" s="14">
        <f t="shared" si="12"/>
        <v>0</v>
      </c>
    </row>
    <row r="130" spans="1:10" x14ac:dyDescent="0.2">
      <c r="A130" s="77" t="s">
        <v>1253</v>
      </c>
      <c r="B130" s="77"/>
      <c r="C130" s="1" t="s">
        <v>17</v>
      </c>
      <c r="D130" s="3">
        <v>0</v>
      </c>
      <c r="E130" s="38">
        <v>0.09</v>
      </c>
      <c r="F130" s="9">
        <f t="shared" si="9"/>
        <v>0</v>
      </c>
      <c r="G130" s="9">
        <f t="shared" si="10"/>
        <v>0</v>
      </c>
      <c r="H130" s="38">
        <v>0.85</v>
      </c>
      <c r="I130" s="9">
        <f t="shared" si="11"/>
        <v>0</v>
      </c>
      <c r="J130" s="14">
        <f t="shared" si="12"/>
        <v>0</v>
      </c>
    </row>
    <row r="131" spans="1:10" x14ac:dyDescent="0.2">
      <c r="A131" s="77" t="s">
        <v>1254</v>
      </c>
      <c r="B131" s="77"/>
      <c r="C131" s="1" t="s">
        <v>17</v>
      </c>
      <c r="D131" s="3">
        <v>0</v>
      </c>
      <c r="E131" s="38">
        <v>0.03</v>
      </c>
      <c r="F131" s="9">
        <f t="shared" si="9"/>
        <v>0</v>
      </c>
      <c r="G131" s="9">
        <f t="shared" si="10"/>
        <v>0</v>
      </c>
      <c r="H131" s="38">
        <v>5.68</v>
      </c>
      <c r="I131" s="9">
        <f t="shared" si="11"/>
        <v>0</v>
      </c>
      <c r="J131" s="14">
        <f t="shared" si="12"/>
        <v>0</v>
      </c>
    </row>
    <row r="132" spans="1:10" x14ac:dyDescent="0.2">
      <c r="A132" s="77" t="s">
        <v>1255</v>
      </c>
      <c r="B132" s="77"/>
      <c r="C132" s="1" t="s">
        <v>17</v>
      </c>
      <c r="D132" s="3">
        <v>0</v>
      </c>
      <c r="E132" s="38">
        <v>0.01</v>
      </c>
      <c r="F132" s="9">
        <f t="shared" si="9"/>
        <v>0</v>
      </c>
      <c r="G132" s="9">
        <f t="shared" si="10"/>
        <v>0</v>
      </c>
      <c r="H132" s="38">
        <v>5.68</v>
      </c>
      <c r="I132" s="9">
        <f t="shared" si="11"/>
        <v>0</v>
      </c>
      <c r="J132" s="14">
        <f t="shared" si="12"/>
        <v>0</v>
      </c>
    </row>
    <row r="133" spans="1:10" x14ac:dyDescent="0.2">
      <c r="A133" s="77" t="s">
        <v>1256</v>
      </c>
      <c r="B133" s="77"/>
      <c r="C133" s="1" t="s">
        <v>17</v>
      </c>
      <c r="D133" s="3">
        <v>0</v>
      </c>
      <c r="E133" s="38">
        <v>0.02</v>
      </c>
      <c r="F133" s="9">
        <f t="shared" si="9"/>
        <v>0</v>
      </c>
      <c r="G133" s="9">
        <f t="shared" si="10"/>
        <v>0</v>
      </c>
      <c r="H133" s="38">
        <v>5.68</v>
      </c>
      <c r="I133" s="9">
        <f t="shared" si="11"/>
        <v>0</v>
      </c>
      <c r="J133" s="14">
        <f t="shared" si="12"/>
        <v>0</v>
      </c>
    </row>
    <row r="134" spans="1:10" x14ac:dyDescent="0.2">
      <c r="A134" s="77" t="s">
        <v>1257</v>
      </c>
      <c r="B134" s="77"/>
      <c r="C134" s="1" t="s">
        <v>17</v>
      </c>
      <c r="D134" s="3">
        <v>0</v>
      </c>
      <c r="E134" s="38">
        <v>0.03</v>
      </c>
      <c r="F134" s="9">
        <f t="shared" si="9"/>
        <v>0</v>
      </c>
      <c r="G134" s="9">
        <f t="shared" si="10"/>
        <v>0</v>
      </c>
      <c r="H134" s="38">
        <v>5.68</v>
      </c>
      <c r="I134" s="9">
        <f t="shared" si="11"/>
        <v>0</v>
      </c>
      <c r="J134" s="14">
        <f t="shared" si="12"/>
        <v>0</v>
      </c>
    </row>
    <row r="135" spans="1:10" x14ac:dyDescent="0.2">
      <c r="A135" s="77" t="s">
        <v>1258</v>
      </c>
      <c r="B135" s="77"/>
      <c r="C135" s="1" t="s">
        <v>17</v>
      </c>
      <c r="D135" s="3">
        <v>0</v>
      </c>
      <c r="E135" s="38">
        <v>0.03</v>
      </c>
      <c r="F135" s="9">
        <f t="shared" si="9"/>
        <v>0</v>
      </c>
      <c r="G135" s="9">
        <f t="shared" si="10"/>
        <v>0</v>
      </c>
      <c r="H135" s="38">
        <v>5.68</v>
      </c>
      <c r="I135" s="9">
        <f t="shared" si="11"/>
        <v>0</v>
      </c>
      <c r="J135" s="14">
        <f t="shared" si="12"/>
        <v>0</v>
      </c>
    </row>
    <row r="136" spans="1:10" x14ac:dyDescent="0.2">
      <c r="A136" s="77" t="s">
        <v>1259</v>
      </c>
      <c r="B136" s="77"/>
      <c r="C136" s="1" t="s">
        <v>17</v>
      </c>
      <c r="D136" s="3">
        <v>0</v>
      </c>
      <c r="E136" s="38">
        <v>0.28000000000000003</v>
      </c>
      <c r="F136" s="9">
        <f t="shared" si="9"/>
        <v>0</v>
      </c>
      <c r="G136" s="9">
        <f t="shared" si="10"/>
        <v>0</v>
      </c>
      <c r="H136" s="38">
        <v>0</v>
      </c>
      <c r="I136" s="9">
        <f t="shared" si="11"/>
        <v>0</v>
      </c>
      <c r="J136" s="14">
        <f t="shared" si="12"/>
        <v>0</v>
      </c>
    </row>
    <row r="137" spans="1:10" x14ac:dyDescent="0.2">
      <c r="A137" s="77" t="s">
        <v>1260</v>
      </c>
      <c r="B137" s="77"/>
      <c r="C137" s="1" t="s">
        <v>17</v>
      </c>
      <c r="D137" s="3">
        <v>0</v>
      </c>
      <c r="E137" s="38">
        <v>0.33</v>
      </c>
      <c r="F137" s="9">
        <f t="shared" si="9"/>
        <v>0</v>
      </c>
      <c r="G137" s="9">
        <f t="shared" si="10"/>
        <v>0</v>
      </c>
      <c r="H137" s="38">
        <v>12.39</v>
      </c>
      <c r="I137" s="9">
        <f t="shared" si="11"/>
        <v>0</v>
      </c>
      <c r="J137" s="14">
        <f t="shared" si="12"/>
        <v>0</v>
      </c>
    </row>
    <row r="138" spans="1:10" x14ac:dyDescent="0.2">
      <c r="A138" s="77" t="s">
        <v>1261</v>
      </c>
      <c r="B138" s="77"/>
      <c r="C138" s="1" t="s">
        <v>17</v>
      </c>
      <c r="D138" s="3">
        <v>0</v>
      </c>
      <c r="E138" s="38">
        <v>0.25</v>
      </c>
      <c r="F138" s="9">
        <f t="shared" si="9"/>
        <v>0</v>
      </c>
      <c r="G138" s="9">
        <f t="shared" si="10"/>
        <v>0</v>
      </c>
      <c r="H138" s="38">
        <v>0</v>
      </c>
      <c r="I138" s="9">
        <f t="shared" si="11"/>
        <v>0</v>
      </c>
      <c r="J138" s="14">
        <f t="shared" si="12"/>
        <v>0</v>
      </c>
    </row>
    <row r="139" spans="1:10" x14ac:dyDescent="0.2">
      <c r="A139" s="77" t="s">
        <v>1236</v>
      </c>
      <c r="B139" s="77"/>
      <c r="C139" s="1" t="s">
        <v>15</v>
      </c>
      <c r="D139" s="3">
        <v>0</v>
      </c>
      <c r="E139" s="38">
        <v>0.05</v>
      </c>
      <c r="F139" s="9">
        <f t="shared" si="9"/>
        <v>0</v>
      </c>
      <c r="G139" s="9">
        <f t="shared" si="10"/>
        <v>0</v>
      </c>
      <c r="H139" s="38">
        <v>11.9</v>
      </c>
      <c r="I139" s="9">
        <f t="shared" si="11"/>
        <v>0</v>
      </c>
      <c r="J139" s="14">
        <f t="shared" si="12"/>
        <v>0</v>
      </c>
    </row>
    <row r="140" spans="1:10" x14ac:dyDescent="0.2">
      <c r="A140" s="77" t="s">
        <v>1262</v>
      </c>
      <c r="B140" s="77"/>
      <c r="C140" s="1" t="s">
        <v>17</v>
      </c>
      <c r="D140" s="3">
        <v>0</v>
      </c>
      <c r="E140" s="38">
        <v>0.05</v>
      </c>
      <c r="F140" s="9">
        <f t="shared" si="9"/>
        <v>0</v>
      </c>
      <c r="G140" s="9">
        <f t="shared" si="10"/>
        <v>0</v>
      </c>
      <c r="H140" s="38">
        <v>12.6</v>
      </c>
      <c r="I140" s="9">
        <f t="shared" si="11"/>
        <v>0</v>
      </c>
      <c r="J140" s="14">
        <f t="shared" si="12"/>
        <v>0</v>
      </c>
    </row>
    <row r="141" spans="1:10" x14ac:dyDescent="0.2">
      <c r="A141" s="77" t="s">
        <v>1263</v>
      </c>
      <c r="B141" s="77"/>
      <c r="C141" s="1" t="s">
        <v>60</v>
      </c>
      <c r="D141" s="3">
        <v>0</v>
      </c>
      <c r="E141" s="38">
        <v>7.0000000000000007E-2</v>
      </c>
      <c r="F141" s="9">
        <f t="shared" si="9"/>
        <v>0</v>
      </c>
      <c r="G141" s="9">
        <f t="shared" si="10"/>
        <v>0</v>
      </c>
      <c r="H141" s="38">
        <v>24.53</v>
      </c>
      <c r="I141" s="9">
        <f t="shared" si="11"/>
        <v>0</v>
      </c>
      <c r="J141" s="14">
        <f t="shared" si="12"/>
        <v>0</v>
      </c>
    </row>
    <row r="142" spans="1:10" x14ac:dyDescent="0.2">
      <c r="A142" s="77" t="s">
        <v>1264</v>
      </c>
      <c r="B142" s="77"/>
      <c r="C142" s="1" t="s">
        <v>42</v>
      </c>
      <c r="D142" s="3">
        <v>0</v>
      </c>
      <c r="E142" s="38">
        <v>0.08</v>
      </c>
      <c r="F142" s="9">
        <f t="shared" si="9"/>
        <v>0</v>
      </c>
      <c r="G142" s="9">
        <f t="shared" si="10"/>
        <v>0</v>
      </c>
      <c r="H142" s="38">
        <v>93.84</v>
      </c>
      <c r="I142" s="9">
        <f t="shared" si="11"/>
        <v>0</v>
      </c>
      <c r="J142" s="14">
        <f t="shared" si="12"/>
        <v>0</v>
      </c>
    </row>
    <row r="143" spans="1:10" x14ac:dyDescent="0.2">
      <c r="A143" s="77" t="s">
        <v>1265</v>
      </c>
      <c r="B143" s="77"/>
      <c r="C143" s="1" t="s">
        <v>17</v>
      </c>
      <c r="D143" s="3">
        <v>0</v>
      </c>
      <c r="E143" s="38">
        <v>7.0000000000000007E-2</v>
      </c>
      <c r="F143" s="9">
        <f t="shared" si="9"/>
        <v>0</v>
      </c>
      <c r="G143" s="9">
        <f t="shared" si="10"/>
        <v>0</v>
      </c>
      <c r="H143" s="38">
        <v>13.92</v>
      </c>
      <c r="I143" s="9">
        <f t="shared" si="11"/>
        <v>0</v>
      </c>
      <c r="J143" s="14">
        <f t="shared" si="12"/>
        <v>0</v>
      </c>
    </row>
    <row r="144" spans="1:10" x14ac:dyDescent="0.2">
      <c r="A144" s="77" t="s">
        <v>1266</v>
      </c>
      <c r="B144" s="77"/>
      <c r="C144" s="1" t="s">
        <v>17</v>
      </c>
      <c r="D144" s="3">
        <v>0</v>
      </c>
      <c r="E144" s="38">
        <v>0.05</v>
      </c>
      <c r="F144" s="9">
        <f t="shared" si="9"/>
        <v>0</v>
      </c>
      <c r="G144" s="9">
        <f t="shared" si="10"/>
        <v>0</v>
      </c>
      <c r="H144" s="38">
        <v>103.97</v>
      </c>
      <c r="I144" s="9">
        <f t="shared" si="11"/>
        <v>0</v>
      </c>
      <c r="J144" s="14">
        <f t="shared" si="12"/>
        <v>0</v>
      </c>
    </row>
    <row r="145" spans="1:10" x14ac:dyDescent="0.2">
      <c r="A145" s="77" t="s">
        <v>1014</v>
      </c>
      <c r="B145" s="77"/>
      <c r="C145" s="1" t="s">
        <v>17</v>
      </c>
      <c r="D145" s="3">
        <v>0</v>
      </c>
      <c r="E145" s="38">
        <v>0.25</v>
      </c>
      <c r="F145" s="9">
        <f t="shared" si="9"/>
        <v>0</v>
      </c>
      <c r="G145" s="9">
        <f t="shared" si="10"/>
        <v>0</v>
      </c>
      <c r="H145" s="38">
        <v>101.58</v>
      </c>
      <c r="I145" s="9">
        <f t="shared" si="11"/>
        <v>0</v>
      </c>
      <c r="J145" s="14">
        <f t="shared" si="12"/>
        <v>0</v>
      </c>
    </row>
    <row r="146" spans="1:10" x14ac:dyDescent="0.2">
      <c r="A146" s="74" t="s">
        <v>591</v>
      </c>
      <c r="B146" s="74"/>
      <c r="C146" s="15"/>
      <c r="D146" s="15"/>
      <c r="E146" s="19">
        <f t="shared" ref="E146:J146" si="13">SUM(E12:E84)</f>
        <v>23.320000000000004</v>
      </c>
      <c r="F146" s="22">
        <f>SUM(F12:F84,F86:F145)</f>
        <v>0</v>
      </c>
      <c r="G146" s="22">
        <f>SUM(G12:G84,G86:G145)</f>
        <v>0</v>
      </c>
      <c r="H146" s="19">
        <f>SUM(H12:H84)</f>
        <v>5371.4299999999985</v>
      </c>
      <c r="I146" s="22">
        <f t="shared" si="13"/>
        <v>0</v>
      </c>
      <c r="J146" s="40">
        <f t="shared" si="13"/>
        <v>0</v>
      </c>
    </row>
  </sheetData>
  <mergeCells count="207">
    <mergeCell ref="A7:J7"/>
    <mergeCell ref="B8:J8"/>
    <mergeCell ref="B9:J9"/>
    <mergeCell ref="A1:I1"/>
    <mergeCell ref="B2:J2"/>
    <mergeCell ref="B3:J3"/>
    <mergeCell ref="B4:J4"/>
    <mergeCell ref="A5:J5"/>
    <mergeCell ref="A6:J6"/>
    <mergeCell ref="A146:B146"/>
    <mergeCell ref="A11:B11"/>
    <mergeCell ref="A12:B12"/>
    <mergeCell ref="A13:B13"/>
    <mergeCell ref="A14:B14"/>
    <mergeCell ref="A15:B15"/>
    <mergeCell ref="A16:B16"/>
    <mergeCell ref="A17:B17"/>
    <mergeCell ref="A18:B18"/>
    <mergeCell ref="A19:B19"/>
    <mergeCell ref="A20:B20"/>
    <mergeCell ref="A21:B21"/>
    <mergeCell ref="A22:B22"/>
    <mergeCell ref="A23:B23"/>
    <mergeCell ref="A36:B36"/>
    <mergeCell ref="A30:B30"/>
    <mergeCell ref="A31:B31"/>
    <mergeCell ref="A32:B32"/>
    <mergeCell ref="A33:B33"/>
    <mergeCell ref="A34:B34"/>
    <mergeCell ref="A25:B25"/>
    <mergeCell ref="A26:B26"/>
    <mergeCell ref="A27:B27"/>
    <mergeCell ref="A28:B28"/>
    <mergeCell ref="A29:B29"/>
    <mergeCell ref="A35:B35"/>
    <mergeCell ref="A48:B48"/>
    <mergeCell ref="A37:B37"/>
    <mergeCell ref="A38:B38"/>
    <mergeCell ref="A39:B39"/>
    <mergeCell ref="A40:B40"/>
    <mergeCell ref="A41:B41"/>
    <mergeCell ref="A42:B42"/>
    <mergeCell ref="A43:B43"/>
    <mergeCell ref="A44:B44"/>
    <mergeCell ref="A45:B45"/>
    <mergeCell ref="A46:B46"/>
    <mergeCell ref="A47:B47"/>
    <mergeCell ref="A70:B70"/>
    <mergeCell ref="A71:B71"/>
    <mergeCell ref="A60:B60"/>
    <mergeCell ref="A49:B49"/>
    <mergeCell ref="A50:B50"/>
    <mergeCell ref="A51:B51"/>
    <mergeCell ref="A52:B52"/>
    <mergeCell ref="A53:B53"/>
    <mergeCell ref="A54:B54"/>
    <mergeCell ref="A55:B55"/>
    <mergeCell ref="A56:B56"/>
    <mergeCell ref="A57:B57"/>
    <mergeCell ref="A58:B58"/>
    <mergeCell ref="A59:B59"/>
    <mergeCell ref="A61:B61"/>
    <mergeCell ref="A62:B62"/>
    <mergeCell ref="A63:B63"/>
    <mergeCell ref="A64:B64"/>
    <mergeCell ref="A65:B65"/>
    <mergeCell ref="A66:B66"/>
    <mergeCell ref="A67:B67"/>
    <mergeCell ref="A68:B68"/>
    <mergeCell ref="A69:B69"/>
    <mergeCell ref="P23:Q23"/>
    <mergeCell ref="P24:Q24"/>
    <mergeCell ref="P25:Q25"/>
    <mergeCell ref="P20:Q20"/>
    <mergeCell ref="P21:Q21"/>
    <mergeCell ref="P22:Q22"/>
    <mergeCell ref="P18:Q18"/>
    <mergeCell ref="P19:Q19"/>
    <mergeCell ref="A10:J10"/>
    <mergeCell ref="P11:Q11"/>
    <mergeCell ref="P12:Q12"/>
    <mergeCell ref="P13:Q13"/>
    <mergeCell ref="P14:Q14"/>
    <mergeCell ref="P15:Q15"/>
    <mergeCell ref="P16:Q16"/>
    <mergeCell ref="P17:Q17"/>
    <mergeCell ref="A24:B24"/>
    <mergeCell ref="P32:Q32"/>
    <mergeCell ref="P33:Q33"/>
    <mergeCell ref="P34:Q34"/>
    <mergeCell ref="P29:Q29"/>
    <mergeCell ref="P30:Q30"/>
    <mergeCell ref="P31:Q31"/>
    <mergeCell ref="P26:Q26"/>
    <mergeCell ref="P27:Q27"/>
    <mergeCell ref="P28:Q28"/>
    <mergeCell ref="P41:Q41"/>
    <mergeCell ref="P42:Q42"/>
    <mergeCell ref="P43:Q43"/>
    <mergeCell ref="P38:Q38"/>
    <mergeCell ref="P39:Q39"/>
    <mergeCell ref="P40:Q40"/>
    <mergeCell ref="P35:Q35"/>
    <mergeCell ref="P36:Q36"/>
    <mergeCell ref="P37:Q37"/>
    <mergeCell ref="P50:Q50"/>
    <mergeCell ref="P51:Q51"/>
    <mergeCell ref="P52:Q52"/>
    <mergeCell ref="P47:Q47"/>
    <mergeCell ref="P48:Q48"/>
    <mergeCell ref="P49:Q49"/>
    <mergeCell ref="P44:Q44"/>
    <mergeCell ref="P45:Q45"/>
    <mergeCell ref="P46:Q46"/>
    <mergeCell ref="P59:Q59"/>
    <mergeCell ref="P60:Q60"/>
    <mergeCell ref="P61:Q61"/>
    <mergeCell ref="P56:Q56"/>
    <mergeCell ref="P57:Q57"/>
    <mergeCell ref="P58:Q58"/>
    <mergeCell ref="P53:Q53"/>
    <mergeCell ref="P54:Q54"/>
    <mergeCell ref="P55:Q55"/>
    <mergeCell ref="P68:Q68"/>
    <mergeCell ref="P69:Q69"/>
    <mergeCell ref="P70:Q70"/>
    <mergeCell ref="P65:Q65"/>
    <mergeCell ref="P66:Q66"/>
    <mergeCell ref="P67:Q67"/>
    <mergeCell ref="P62:Q62"/>
    <mergeCell ref="P63:Q63"/>
    <mergeCell ref="P64:Q64"/>
    <mergeCell ref="A89:B89"/>
    <mergeCell ref="A90:B90"/>
    <mergeCell ref="A91:B91"/>
    <mergeCell ref="A92:B92"/>
    <mergeCell ref="A93:B93"/>
    <mergeCell ref="P71:Q71"/>
    <mergeCell ref="A86:B86"/>
    <mergeCell ref="A87:B87"/>
    <mergeCell ref="A88:B88"/>
    <mergeCell ref="A85:J85"/>
    <mergeCell ref="A84:B84"/>
    <mergeCell ref="A73:B73"/>
    <mergeCell ref="A74:B74"/>
    <mergeCell ref="A75:B75"/>
    <mergeCell ref="A76:B76"/>
    <mergeCell ref="A77:B77"/>
    <mergeCell ref="A78:B78"/>
    <mergeCell ref="A79:B79"/>
    <mergeCell ref="A80:B80"/>
    <mergeCell ref="A81:B81"/>
    <mergeCell ref="A82:B82"/>
    <mergeCell ref="A83:B83"/>
    <mergeCell ref="A72:B72"/>
    <mergeCell ref="A99:B99"/>
    <mergeCell ref="A100:B100"/>
    <mergeCell ref="A101:B101"/>
    <mergeCell ref="A102:B102"/>
    <mergeCell ref="A103:B103"/>
    <mergeCell ref="A94:B94"/>
    <mergeCell ref="A95:B95"/>
    <mergeCell ref="A96:B96"/>
    <mergeCell ref="A97:B97"/>
    <mergeCell ref="A98:B98"/>
    <mergeCell ref="A109:B109"/>
    <mergeCell ref="A110:B110"/>
    <mergeCell ref="A111:B111"/>
    <mergeCell ref="A112:B112"/>
    <mergeCell ref="A113:B113"/>
    <mergeCell ref="A104:B104"/>
    <mergeCell ref="A105:B105"/>
    <mergeCell ref="A106:B106"/>
    <mergeCell ref="A107:B107"/>
    <mergeCell ref="A108:B108"/>
    <mergeCell ref="A119:B119"/>
    <mergeCell ref="A120:B120"/>
    <mergeCell ref="A121:B121"/>
    <mergeCell ref="A122:B122"/>
    <mergeCell ref="A123:B123"/>
    <mergeCell ref="A114:B114"/>
    <mergeCell ref="A115:B115"/>
    <mergeCell ref="A116:B116"/>
    <mergeCell ref="A117:B117"/>
    <mergeCell ref="A118:B118"/>
    <mergeCell ref="A129:B129"/>
    <mergeCell ref="A130:B130"/>
    <mergeCell ref="A131:B131"/>
    <mergeCell ref="A132:B132"/>
    <mergeCell ref="A133:B133"/>
    <mergeCell ref="A124:B124"/>
    <mergeCell ref="A125:B125"/>
    <mergeCell ref="A126:B126"/>
    <mergeCell ref="A127:B127"/>
    <mergeCell ref="A128:B128"/>
    <mergeCell ref="A144:B144"/>
    <mergeCell ref="A145:B145"/>
    <mergeCell ref="A139:B139"/>
    <mergeCell ref="A140:B140"/>
    <mergeCell ref="A141:B141"/>
    <mergeCell ref="A142:B142"/>
    <mergeCell ref="A143:B143"/>
    <mergeCell ref="A134:B134"/>
    <mergeCell ref="A135:B135"/>
    <mergeCell ref="A136:B136"/>
    <mergeCell ref="A137:B137"/>
    <mergeCell ref="A138:B138"/>
  </mergeCells>
  <pageMargins left="0.4375" right="4.3749999999999997E-2" top="0.24027777777777801" bottom="0.24027777777777801" header="0.5" footer="0.5"/>
  <pageSetup orientation="portrait" r:id="rId1"/>
  <headerFooter alignWithMargins="0">
    <oddFooter>&amp;LSmartKalk 4.4.512.0&amp;C                          &amp;RSide 1 av 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7EB03-8DBD-4328-A010-BDBCBA5F43A8}">
  <dimension ref="A1:K23"/>
  <sheetViews>
    <sheetView zoomScaleNormal="100" workbookViewId="0">
      <selection activeCell="D21" sqref="D21"/>
    </sheetView>
  </sheetViews>
  <sheetFormatPr defaultColWidth="9.140625" defaultRowHeight="12.75" x14ac:dyDescent="0.2"/>
  <cols>
    <col min="1" max="1" width="24.28515625" customWidth="1"/>
    <col min="2" max="2" width="13.85546875" customWidth="1"/>
    <col min="3" max="6" width="7.7109375" customWidth="1"/>
    <col min="7" max="7" width="9.7109375" customWidth="1"/>
    <col min="8" max="8" width="11.140625" customWidth="1"/>
    <col min="9" max="9" width="10.5703125" customWidth="1"/>
    <col min="10" max="11" width="11.7109375" customWidth="1"/>
  </cols>
  <sheetData>
    <row r="1" spans="1:11" ht="37.9" customHeight="1" x14ac:dyDescent="0.2">
      <c r="A1" s="78" t="s">
        <v>592</v>
      </c>
      <c r="B1" s="78"/>
      <c r="C1" s="78"/>
      <c r="D1" s="78"/>
      <c r="E1" s="78"/>
      <c r="F1" s="78"/>
      <c r="G1" s="78"/>
      <c r="H1" s="78"/>
      <c r="I1" s="78"/>
      <c r="J1" s="1"/>
      <c r="K1" s="10" t="s">
        <v>595</v>
      </c>
    </row>
    <row r="2" spans="1:11" ht="11.65" customHeight="1" x14ac:dyDescent="0.2">
      <c r="A2" s="18" t="s">
        <v>0</v>
      </c>
      <c r="B2" s="76"/>
      <c r="C2" s="76"/>
      <c r="D2" s="76"/>
      <c r="E2" s="76"/>
      <c r="F2" s="76"/>
      <c r="G2" s="76"/>
      <c r="H2" s="76"/>
      <c r="I2" s="76"/>
      <c r="J2" s="76"/>
      <c r="K2" s="11">
        <v>550</v>
      </c>
    </row>
    <row r="3" spans="1:11" ht="11.65" customHeight="1" x14ac:dyDescent="0.2">
      <c r="A3" s="18" t="s">
        <v>1</v>
      </c>
      <c r="B3" s="76"/>
      <c r="C3" s="76"/>
      <c r="D3" s="76"/>
      <c r="E3" s="76"/>
      <c r="F3" s="76"/>
      <c r="G3" s="76"/>
      <c r="H3" s="76"/>
      <c r="I3" s="76"/>
      <c r="J3" s="76"/>
    </row>
    <row r="4" spans="1:11" ht="11.65" customHeight="1" x14ac:dyDescent="0.2">
      <c r="A4" s="18" t="s">
        <v>2</v>
      </c>
      <c r="B4" s="76"/>
      <c r="C4" s="76"/>
      <c r="D4" s="76"/>
      <c r="E4" s="76"/>
      <c r="F4" s="76"/>
      <c r="G4" s="76"/>
      <c r="H4" s="76"/>
      <c r="I4" s="76"/>
      <c r="J4" s="76"/>
    </row>
    <row r="5" spans="1:11" ht="45.2" customHeight="1" x14ac:dyDescent="0.2">
      <c r="A5" s="79" t="s">
        <v>602</v>
      </c>
      <c r="B5" s="79"/>
      <c r="C5" s="79"/>
      <c r="D5" s="79"/>
      <c r="E5" s="79"/>
      <c r="F5" s="79"/>
      <c r="G5" s="79"/>
      <c r="H5" s="79"/>
      <c r="I5" s="79"/>
      <c r="J5" s="79"/>
    </row>
    <row r="6" spans="1:11" ht="11.45" customHeight="1" x14ac:dyDescent="0.2">
      <c r="A6" s="80" t="s">
        <v>4</v>
      </c>
      <c r="B6" s="80"/>
      <c r="C6" s="80"/>
      <c r="D6" s="80"/>
      <c r="E6" s="80"/>
      <c r="F6" s="80"/>
      <c r="G6" s="80"/>
      <c r="H6" s="80"/>
      <c r="I6" s="80"/>
      <c r="J6" s="80"/>
    </row>
    <row r="7" spans="1:11" ht="11.65" customHeight="1" x14ac:dyDescent="0.2">
      <c r="A7" s="75" t="s">
        <v>5</v>
      </c>
      <c r="B7" s="75"/>
      <c r="C7" s="75"/>
      <c r="D7" s="75"/>
      <c r="E7" s="75"/>
      <c r="F7" s="75"/>
      <c r="G7" s="75"/>
      <c r="H7" s="75"/>
      <c r="I7" s="75"/>
      <c r="J7" s="75"/>
    </row>
    <row r="8" spans="1:11" ht="11.65" customHeight="1" x14ac:dyDescent="0.2">
      <c r="A8" s="18" t="s">
        <v>6</v>
      </c>
      <c r="B8" s="76"/>
      <c r="C8" s="76"/>
      <c r="D8" s="76"/>
      <c r="E8" s="76"/>
      <c r="F8" s="76"/>
      <c r="G8" s="76"/>
      <c r="H8" s="76"/>
      <c r="I8" s="76"/>
      <c r="J8" s="76"/>
    </row>
    <row r="9" spans="1:11" ht="11.65" customHeight="1" x14ac:dyDescent="0.2">
      <c r="A9" s="18" t="s">
        <v>7</v>
      </c>
      <c r="B9" s="76"/>
      <c r="C9" s="76"/>
      <c r="D9" s="76"/>
      <c r="E9" s="76"/>
      <c r="F9" s="76"/>
      <c r="G9" s="76"/>
      <c r="H9" s="76"/>
      <c r="I9" s="76"/>
      <c r="J9" s="76"/>
    </row>
    <row r="10" spans="1:11" ht="16.7" customHeight="1" x14ac:dyDescent="0.2">
      <c r="A10" s="81" t="s">
        <v>602</v>
      </c>
      <c r="B10" s="81"/>
      <c r="C10" s="82"/>
      <c r="D10" s="82"/>
      <c r="E10" s="82"/>
      <c r="F10" s="82"/>
      <c r="G10" s="82"/>
      <c r="H10" s="82"/>
      <c r="I10" s="82"/>
      <c r="J10" s="82"/>
    </row>
    <row r="11" spans="1:11" ht="12.2" customHeight="1" x14ac:dyDescent="0.2">
      <c r="A11" s="75" t="s">
        <v>8</v>
      </c>
      <c r="B11" s="75"/>
      <c r="C11" s="2" t="s">
        <v>9</v>
      </c>
      <c r="D11" s="2" t="s">
        <v>10</v>
      </c>
      <c r="E11" s="2" t="s">
        <v>11</v>
      </c>
      <c r="F11" s="2" t="s">
        <v>11</v>
      </c>
      <c r="G11" s="2" t="s">
        <v>12</v>
      </c>
      <c r="H11" s="2" t="s">
        <v>13</v>
      </c>
      <c r="I11" s="2" t="s">
        <v>13</v>
      </c>
      <c r="J11" s="2" t="s">
        <v>3</v>
      </c>
    </row>
    <row r="12" spans="1:11" ht="21" customHeight="1" x14ac:dyDescent="0.2">
      <c r="A12" s="75" t="s">
        <v>53</v>
      </c>
      <c r="B12" s="75"/>
      <c r="C12" s="2" t="s">
        <v>42</v>
      </c>
      <c r="D12" s="27">
        <v>1</v>
      </c>
      <c r="E12" s="1"/>
      <c r="F12" s="1"/>
      <c r="G12" s="1"/>
      <c r="H12" s="1"/>
      <c r="I12" s="1"/>
      <c r="J12" s="1"/>
    </row>
    <row r="13" spans="1:11" ht="12.2" customHeight="1" x14ac:dyDescent="0.2">
      <c r="A13" s="77" t="s">
        <v>645</v>
      </c>
      <c r="B13" s="76"/>
      <c r="C13" s="4" t="s">
        <v>15</v>
      </c>
      <c r="D13" s="26">
        <v>0</v>
      </c>
      <c r="E13" s="6">
        <v>0.4</v>
      </c>
      <c r="F13" s="9">
        <f>D13*E13</f>
        <v>0</v>
      </c>
      <c r="G13" s="9">
        <f t="shared" ref="G13:G21" si="0">$K$2*F13</f>
        <v>0</v>
      </c>
      <c r="H13" s="6">
        <v>841.76</v>
      </c>
      <c r="I13" s="9">
        <f>D13*H13</f>
        <v>0</v>
      </c>
      <c r="J13" s="9">
        <f>SUM(G13,I13)</f>
        <v>0</v>
      </c>
    </row>
    <row r="14" spans="1:11" ht="12.2" customHeight="1" x14ac:dyDescent="0.2">
      <c r="A14" s="77" t="s">
        <v>646</v>
      </c>
      <c r="B14" s="76"/>
      <c r="C14" s="4" t="s">
        <v>15</v>
      </c>
      <c r="D14" s="26">
        <v>0</v>
      </c>
      <c r="E14" s="6">
        <v>0.4</v>
      </c>
      <c r="F14" s="9">
        <f t="shared" ref="F14:F21" si="1">D14*E14</f>
        <v>0</v>
      </c>
      <c r="G14" s="9">
        <f t="shared" si="0"/>
        <v>0</v>
      </c>
      <c r="H14" s="6">
        <v>503.34</v>
      </c>
      <c r="I14" s="9">
        <f t="shared" ref="I14:I21" si="2">D14*H14</f>
        <v>0</v>
      </c>
      <c r="J14" s="9">
        <f t="shared" ref="J14:J21" si="3">SUM(G14,I14)</f>
        <v>0</v>
      </c>
    </row>
    <row r="15" spans="1:11" ht="12.2" customHeight="1" x14ac:dyDescent="0.2">
      <c r="A15" s="77" t="s">
        <v>647</v>
      </c>
      <c r="B15" s="76"/>
      <c r="C15" s="4" t="s">
        <v>15</v>
      </c>
      <c r="D15" s="26">
        <v>0</v>
      </c>
      <c r="E15" s="6">
        <v>0.4</v>
      </c>
      <c r="F15" s="9">
        <f t="shared" si="1"/>
        <v>0</v>
      </c>
      <c r="G15" s="9">
        <f t="shared" si="0"/>
        <v>0</v>
      </c>
      <c r="H15" s="6">
        <v>839.34</v>
      </c>
      <c r="I15" s="9">
        <f t="shared" si="2"/>
        <v>0</v>
      </c>
      <c r="J15" s="9">
        <f t="shared" si="3"/>
        <v>0</v>
      </c>
    </row>
    <row r="16" spans="1:11" ht="12.2" customHeight="1" x14ac:dyDescent="0.2">
      <c r="A16" s="77" t="s">
        <v>648</v>
      </c>
      <c r="B16" s="76"/>
      <c r="C16" s="4" t="s">
        <v>15</v>
      </c>
      <c r="D16" s="26">
        <v>0</v>
      </c>
      <c r="E16" s="6">
        <v>0.4</v>
      </c>
      <c r="F16" s="9">
        <f t="shared" si="1"/>
        <v>0</v>
      </c>
      <c r="G16" s="9">
        <f t="shared" si="0"/>
        <v>0</v>
      </c>
      <c r="H16" s="6">
        <v>538.54</v>
      </c>
      <c r="I16" s="9">
        <f t="shared" si="2"/>
        <v>0</v>
      </c>
      <c r="J16" s="9">
        <f t="shared" si="3"/>
        <v>0</v>
      </c>
    </row>
    <row r="17" spans="1:10" ht="12.2" customHeight="1" x14ac:dyDescent="0.2">
      <c r="A17" s="77" t="s">
        <v>649</v>
      </c>
      <c r="B17" s="76"/>
      <c r="C17" s="4" t="s">
        <v>15</v>
      </c>
      <c r="D17" s="26">
        <v>0</v>
      </c>
      <c r="E17" s="6">
        <v>0.17</v>
      </c>
      <c r="F17" s="9">
        <f t="shared" si="1"/>
        <v>0</v>
      </c>
      <c r="G17" s="9">
        <f t="shared" si="0"/>
        <v>0</v>
      </c>
      <c r="H17" s="6">
        <v>350.56</v>
      </c>
      <c r="I17" s="9">
        <f t="shared" si="2"/>
        <v>0</v>
      </c>
      <c r="J17" s="9">
        <f t="shared" si="3"/>
        <v>0</v>
      </c>
    </row>
    <row r="18" spans="1:10" ht="12.2" customHeight="1" x14ac:dyDescent="0.2">
      <c r="A18" s="77" t="s">
        <v>650</v>
      </c>
      <c r="B18" s="76"/>
      <c r="C18" s="4" t="s">
        <v>15</v>
      </c>
      <c r="D18" s="26">
        <v>0</v>
      </c>
      <c r="E18" s="6">
        <v>0.17</v>
      </c>
      <c r="F18" s="9">
        <f t="shared" si="1"/>
        <v>0</v>
      </c>
      <c r="G18" s="9">
        <f t="shared" si="0"/>
        <v>0</v>
      </c>
      <c r="H18" s="6">
        <v>358.56</v>
      </c>
      <c r="I18" s="9">
        <f t="shared" si="2"/>
        <v>0</v>
      </c>
      <c r="J18" s="9">
        <f t="shared" si="3"/>
        <v>0</v>
      </c>
    </row>
    <row r="19" spans="1:10" ht="12.2" customHeight="1" x14ac:dyDescent="0.2">
      <c r="A19" s="77" t="s">
        <v>651</v>
      </c>
      <c r="B19" s="76"/>
      <c r="C19" s="4" t="s">
        <v>15</v>
      </c>
      <c r="D19" s="26">
        <v>0</v>
      </c>
      <c r="E19" s="6">
        <v>0.17</v>
      </c>
      <c r="F19" s="9">
        <f t="shared" si="1"/>
        <v>0</v>
      </c>
      <c r="G19" s="9">
        <f t="shared" si="0"/>
        <v>0</v>
      </c>
      <c r="H19" s="6">
        <v>230.56</v>
      </c>
      <c r="I19" s="9">
        <f t="shared" si="2"/>
        <v>0</v>
      </c>
      <c r="J19" s="9">
        <f t="shared" si="3"/>
        <v>0</v>
      </c>
    </row>
    <row r="20" spans="1:10" ht="12.2" customHeight="1" x14ac:dyDescent="0.2">
      <c r="A20" s="77" t="s">
        <v>652</v>
      </c>
      <c r="B20" s="76"/>
      <c r="C20" s="4" t="s">
        <v>28</v>
      </c>
      <c r="D20" s="26">
        <v>0</v>
      </c>
      <c r="E20" s="6">
        <v>0.02</v>
      </c>
      <c r="F20" s="9">
        <f t="shared" si="1"/>
        <v>0</v>
      </c>
      <c r="G20" s="9">
        <f t="shared" si="0"/>
        <v>0</v>
      </c>
      <c r="H20" s="6">
        <v>27.84</v>
      </c>
      <c r="I20" s="9">
        <f t="shared" si="2"/>
        <v>0</v>
      </c>
      <c r="J20" s="9">
        <f t="shared" si="3"/>
        <v>0</v>
      </c>
    </row>
    <row r="21" spans="1:10" ht="12.2" customHeight="1" x14ac:dyDescent="0.2">
      <c r="A21" s="77" t="s">
        <v>653</v>
      </c>
      <c r="B21" s="76"/>
      <c r="C21" s="4" t="s">
        <v>28</v>
      </c>
      <c r="D21" s="26">
        <v>0</v>
      </c>
      <c r="E21" s="6">
        <v>0.02</v>
      </c>
      <c r="F21" s="9">
        <f t="shared" si="1"/>
        <v>0</v>
      </c>
      <c r="G21" s="9">
        <f t="shared" si="0"/>
        <v>0</v>
      </c>
      <c r="H21" s="6">
        <v>12.5</v>
      </c>
      <c r="I21" s="9">
        <f t="shared" si="2"/>
        <v>0</v>
      </c>
      <c r="J21" s="9">
        <f t="shared" si="3"/>
        <v>0</v>
      </c>
    </row>
    <row r="22" spans="1:10" ht="12.2" customHeight="1" x14ac:dyDescent="0.2">
      <c r="A22" s="75" t="s">
        <v>19</v>
      </c>
      <c r="B22" s="75"/>
      <c r="C22" s="1"/>
      <c r="D22" s="7"/>
      <c r="E22" s="13">
        <f t="shared" ref="E22:J22" si="4">SUM(E13:E21)</f>
        <v>2.15</v>
      </c>
      <c r="F22" s="12">
        <f t="shared" si="4"/>
        <v>0</v>
      </c>
      <c r="G22" s="12">
        <f t="shared" si="4"/>
        <v>0</v>
      </c>
      <c r="H22" s="13">
        <f t="shared" si="4"/>
        <v>3703</v>
      </c>
      <c r="I22" s="12">
        <f t="shared" si="4"/>
        <v>0</v>
      </c>
      <c r="J22" s="14">
        <f t="shared" si="4"/>
        <v>0</v>
      </c>
    </row>
    <row r="23" spans="1:10" s="17" customFormat="1" ht="12.4" customHeight="1" x14ac:dyDescent="0.2">
      <c r="A23" s="74" t="s">
        <v>591</v>
      </c>
      <c r="B23" s="74"/>
      <c r="C23" s="15"/>
      <c r="D23" s="15"/>
      <c r="E23" s="13">
        <f t="shared" ref="E23:J23" si="5">E22</f>
        <v>2.15</v>
      </c>
      <c r="F23" s="24">
        <f t="shared" si="5"/>
        <v>0</v>
      </c>
      <c r="G23" s="24">
        <f t="shared" si="5"/>
        <v>0</v>
      </c>
      <c r="H23" s="13">
        <f t="shared" si="5"/>
        <v>3703</v>
      </c>
      <c r="I23" s="24">
        <f t="shared" si="5"/>
        <v>0</v>
      </c>
      <c r="J23" s="25">
        <f t="shared" si="5"/>
        <v>0</v>
      </c>
    </row>
  </sheetData>
  <mergeCells count="23">
    <mergeCell ref="A6:J6"/>
    <mergeCell ref="A1:I1"/>
    <mergeCell ref="B2:J2"/>
    <mergeCell ref="B3:J3"/>
    <mergeCell ref="B4:J4"/>
    <mergeCell ref="A5:J5"/>
    <mergeCell ref="A17:B17"/>
    <mergeCell ref="A10:J10"/>
    <mergeCell ref="A11:B11"/>
    <mergeCell ref="A7:J7"/>
    <mergeCell ref="B8:J8"/>
    <mergeCell ref="B9:J9"/>
    <mergeCell ref="A12:B12"/>
    <mergeCell ref="A13:B13"/>
    <mergeCell ref="A14:B14"/>
    <mergeCell ref="A15:B15"/>
    <mergeCell ref="A16:B16"/>
    <mergeCell ref="A23:B23"/>
    <mergeCell ref="A18:B18"/>
    <mergeCell ref="A19:B19"/>
    <mergeCell ref="A20:B20"/>
    <mergeCell ref="A21:B21"/>
    <mergeCell ref="A22:B22"/>
  </mergeCells>
  <phoneticPr fontId="13" type="noConversion"/>
  <pageMargins left="0.4375" right="4.3749999999999997E-2" top="0.24027777777777801" bottom="0.24027777777777801" header="0.5" footer="0.5"/>
  <pageSetup orientation="portrait" r:id="rId1"/>
  <headerFooter alignWithMargins="0">
    <oddFooter>&amp;LSmartKalk 4.4.512.0&amp;C                          &amp;RSide 1 av 1</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94221-FCEB-4CB8-AB3A-394F24EBEF16}">
  <dimension ref="A1:G37"/>
  <sheetViews>
    <sheetView zoomScaleNormal="100" workbookViewId="0">
      <selection activeCell="E15" sqref="E15"/>
    </sheetView>
  </sheetViews>
  <sheetFormatPr defaultColWidth="9.140625" defaultRowHeight="12.75" x14ac:dyDescent="0.2"/>
  <cols>
    <col min="1" max="1" width="7.140625" customWidth="1"/>
    <col min="2" max="2" width="27" customWidth="1"/>
    <col min="3" max="3" width="13.5703125" customWidth="1"/>
    <col min="4" max="4" width="18" customWidth="1"/>
    <col min="5" max="5" width="16.42578125" customWidth="1"/>
    <col min="6" max="6" width="20.7109375" customWidth="1"/>
    <col min="7" max="7" width="18.28515625" customWidth="1"/>
  </cols>
  <sheetData>
    <row r="1" spans="1:7" ht="36.75" x14ac:dyDescent="0.2">
      <c r="A1" s="78" t="s">
        <v>592</v>
      </c>
      <c r="B1" s="78"/>
      <c r="C1" s="78"/>
      <c r="D1" s="78"/>
      <c r="E1" s="78"/>
      <c r="F1" s="78"/>
      <c r="G1" s="1"/>
    </row>
    <row r="2" spans="1:7" x14ac:dyDescent="0.2">
      <c r="A2" s="77" t="s">
        <v>0</v>
      </c>
      <c r="B2" s="77"/>
      <c r="C2" s="77"/>
      <c r="D2" s="77"/>
      <c r="E2" s="77"/>
      <c r="F2" s="77"/>
      <c r="G2" s="77"/>
    </row>
    <row r="3" spans="1:7" x14ac:dyDescent="0.2">
      <c r="A3" s="77" t="s">
        <v>1</v>
      </c>
      <c r="B3" s="77"/>
      <c r="C3" s="77"/>
      <c r="D3" s="77"/>
      <c r="E3" s="77"/>
      <c r="F3" s="77"/>
      <c r="G3" s="77"/>
    </row>
    <row r="4" spans="1:7" x14ac:dyDescent="0.2">
      <c r="A4" s="77" t="s">
        <v>2</v>
      </c>
      <c r="B4" s="77"/>
      <c r="C4" s="77"/>
      <c r="D4" s="77"/>
      <c r="E4" s="77"/>
      <c r="F4" s="77"/>
      <c r="G4" s="77"/>
    </row>
    <row r="5" spans="1:7" ht="44.25" x14ac:dyDescent="0.2">
      <c r="A5" s="79" t="s">
        <v>635</v>
      </c>
      <c r="B5" s="79"/>
      <c r="C5" s="79"/>
      <c r="D5" s="79"/>
      <c r="E5" s="79"/>
      <c r="F5" s="79"/>
      <c r="G5" s="79"/>
    </row>
    <row r="6" spans="1:7" x14ac:dyDescent="0.2">
      <c r="A6" s="80" t="s">
        <v>636</v>
      </c>
      <c r="B6" s="80"/>
      <c r="C6" s="80"/>
      <c r="D6" s="80"/>
      <c r="E6" s="80"/>
      <c r="F6" s="80"/>
      <c r="G6" s="80"/>
    </row>
    <row r="7" spans="1:7" x14ac:dyDescent="0.2">
      <c r="A7" s="75" t="s">
        <v>5</v>
      </c>
      <c r="B7" s="75"/>
      <c r="C7" s="75"/>
      <c r="D7" s="75"/>
      <c r="E7" s="75"/>
      <c r="F7" s="75"/>
      <c r="G7" s="75"/>
    </row>
    <row r="8" spans="1:7" x14ac:dyDescent="0.2">
      <c r="A8" s="77" t="s">
        <v>6</v>
      </c>
      <c r="B8" s="77"/>
      <c r="C8" s="77"/>
      <c r="D8" s="77"/>
      <c r="E8" s="77"/>
      <c r="F8" s="77"/>
      <c r="G8" s="77"/>
    </row>
    <row r="9" spans="1:7" x14ac:dyDescent="0.2">
      <c r="A9" s="77" t="s">
        <v>7</v>
      </c>
      <c r="B9" s="77"/>
      <c r="C9" s="77"/>
      <c r="D9" s="77"/>
      <c r="E9" s="77"/>
      <c r="F9" s="77"/>
      <c r="G9" s="77"/>
    </row>
    <row r="10" spans="1:7" ht="21" x14ac:dyDescent="0.2">
      <c r="A10" s="20" t="s">
        <v>637</v>
      </c>
      <c r="B10" s="75" t="s">
        <v>638</v>
      </c>
      <c r="C10" s="75"/>
      <c r="D10" s="20" t="s">
        <v>1135</v>
      </c>
      <c r="E10" s="20" t="s">
        <v>1123</v>
      </c>
      <c r="F10" s="20" t="s">
        <v>1136</v>
      </c>
      <c r="G10" s="2" t="s">
        <v>1124</v>
      </c>
    </row>
    <row r="11" spans="1:7" x14ac:dyDescent="0.2">
      <c r="A11" s="20">
        <v>1</v>
      </c>
      <c r="B11" s="95" t="s">
        <v>601</v>
      </c>
      <c r="C11" s="96"/>
      <c r="D11" s="48">
        <f>' Grunn og fundamenter'!F65*G28</f>
        <v>0</v>
      </c>
      <c r="E11" s="48">
        <f>' Grunn og fundamenter'!G65*G28</f>
        <v>0</v>
      </c>
      <c r="F11" s="49">
        <f>' Grunn og fundamenter'!I65+(' Grunn og fundamenter'!I65*$G$29)</f>
        <v>0</v>
      </c>
      <c r="G11" s="28">
        <f>SUM(E11:F11)</f>
        <v>0</v>
      </c>
    </row>
    <row r="12" spans="1:7" x14ac:dyDescent="0.2">
      <c r="A12" s="20">
        <v>2</v>
      </c>
      <c r="B12" s="95" t="s">
        <v>602</v>
      </c>
      <c r="C12" s="96"/>
      <c r="D12" s="48">
        <f>Bæresystemer!F23*G28</f>
        <v>0</v>
      </c>
      <c r="E12" s="48">
        <f>Bæresystemer!G23*G28</f>
        <v>0</v>
      </c>
      <c r="F12" s="49">
        <f>Bæresystemer!I23+(Bæresystemer!I23*$G$29)</f>
        <v>0</v>
      </c>
      <c r="G12" s="28">
        <f t="shared" ref="G12:G27" si="0">SUM(E12:F12)</f>
        <v>0</v>
      </c>
    </row>
    <row r="13" spans="1:7" x14ac:dyDescent="0.2">
      <c r="A13" s="20">
        <v>3</v>
      </c>
      <c r="B13" s="95" t="s">
        <v>612</v>
      </c>
      <c r="C13" s="96"/>
      <c r="D13" s="48">
        <f>Yttervegger!G1355*G28</f>
        <v>0</v>
      </c>
      <c r="E13" s="48">
        <f>Yttervegger!H1355*G28</f>
        <v>0</v>
      </c>
      <c r="F13" s="49">
        <f>Yttervegger!J1355+(Yttervegger!J1355*$G$29)</f>
        <v>0</v>
      </c>
      <c r="G13" s="28">
        <f t="shared" si="0"/>
        <v>0</v>
      </c>
    </row>
    <row r="14" spans="1:7" x14ac:dyDescent="0.2">
      <c r="A14" s="20">
        <v>4</v>
      </c>
      <c r="B14" s="95" t="s">
        <v>605</v>
      </c>
      <c r="C14" s="96"/>
      <c r="D14" s="48">
        <f>'Vinduer og ytterdører'!F944*G28</f>
        <v>0</v>
      </c>
      <c r="E14" s="48">
        <f>'Vinduer og ytterdører'!G944*G28</f>
        <v>0</v>
      </c>
      <c r="F14" s="50">
        <f>'Vinduer og ytterdører'!I944+('Vinduer og ytterdører'!I944*$G$29)</f>
        <v>0</v>
      </c>
      <c r="G14" s="28">
        <f t="shared" si="0"/>
        <v>0</v>
      </c>
    </row>
    <row r="15" spans="1:7" x14ac:dyDescent="0.2">
      <c r="A15" s="20">
        <v>5</v>
      </c>
      <c r="B15" s="95" t="s">
        <v>603</v>
      </c>
      <c r="C15" s="96"/>
      <c r="D15" s="48">
        <f>Innervegger!G665*G28</f>
        <v>17.225000000000001</v>
      </c>
      <c r="E15" s="48">
        <f>Innervegger!H665*G28</f>
        <v>9473.75</v>
      </c>
      <c r="F15" s="49">
        <f>Innervegger!J665+(Innervegger!J665*$G$29)</f>
        <v>4582.545000000001</v>
      </c>
      <c r="G15" s="28">
        <f t="shared" si="0"/>
        <v>14056.295000000002</v>
      </c>
    </row>
    <row r="16" spans="1:7" x14ac:dyDescent="0.2">
      <c r="A16" s="20">
        <v>6</v>
      </c>
      <c r="B16" s="95" t="s">
        <v>1127</v>
      </c>
      <c r="C16" s="96"/>
      <c r="D16" s="48">
        <f>Innedører!F140*G28</f>
        <v>14.183</v>
      </c>
      <c r="E16" s="48">
        <f>Innedører!G140*G28</f>
        <v>7800.6500000000005</v>
      </c>
      <c r="F16" s="50">
        <f>Innedører!I140+(Innedører!I140*$G$29)</f>
        <v>16726.688000000002</v>
      </c>
      <c r="G16" s="28">
        <f t="shared" si="0"/>
        <v>24527.338000000003</v>
      </c>
    </row>
    <row r="17" spans="1:7" x14ac:dyDescent="0.2">
      <c r="A17" s="20">
        <v>7</v>
      </c>
      <c r="B17" s="95" t="s">
        <v>1128</v>
      </c>
      <c r="C17" s="96"/>
      <c r="D17" s="48">
        <f>Dekker!G414</f>
        <v>0</v>
      </c>
      <c r="E17" s="48">
        <f>Dekker!H414*G28</f>
        <v>0</v>
      </c>
      <c r="F17" s="49">
        <f>Dekker!J414+(Dekker!J414*$G$29)</f>
        <v>0</v>
      </c>
      <c r="G17" s="28">
        <f t="shared" si="0"/>
        <v>0</v>
      </c>
    </row>
    <row r="18" spans="1:7" x14ac:dyDescent="0.2">
      <c r="A18" s="20">
        <v>8</v>
      </c>
      <c r="B18" s="95" t="s">
        <v>1129</v>
      </c>
      <c r="C18" s="96"/>
      <c r="D18" s="48">
        <f>Yttertak!G909*G28</f>
        <v>6.7469999999999999</v>
      </c>
      <c r="E18" s="48">
        <f>Yttertak!H909*G28</f>
        <v>3710.8499999999995</v>
      </c>
      <c r="F18" s="49">
        <f>Yttertak!J909+(Yttertak!J909*$G$29)</f>
        <v>4866.3779999999997</v>
      </c>
      <c r="G18" s="28">
        <f t="shared" si="0"/>
        <v>8577.2279999999992</v>
      </c>
    </row>
    <row r="19" spans="1:7" x14ac:dyDescent="0.2">
      <c r="A19" s="20">
        <v>9</v>
      </c>
      <c r="B19" s="95" t="s">
        <v>608</v>
      </c>
      <c r="C19" s="96"/>
      <c r="D19" s="48">
        <f>' Parkett og laminat'!F18*G28</f>
        <v>0</v>
      </c>
      <c r="E19" s="48">
        <f>' Parkett og laminat'!G18*G28</f>
        <v>0</v>
      </c>
      <c r="F19" s="49">
        <f>' Parkett og laminat'!I18+(' Parkett og laminat'!I18*$G$29)</f>
        <v>0</v>
      </c>
      <c r="G19" s="28">
        <f t="shared" si="0"/>
        <v>0</v>
      </c>
    </row>
    <row r="20" spans="1:7" x14ac:dyDescent="0.2">
      <c r="A20" s="20">
        <v>10</v>
      </c>
      <c r="B20" s="95" t="s">
        <v>598</v>
      </c>
      <c r="C20" s="96"/>
      <c r="D20" s="48">
        <f>Kjøkken!F34*G28</f>
        <v>0</v>
      </c>
      <c r="E20" s="48">
        <f>Kjøkken!G34*G28</f>
        <v>0</v>
      </c>
      <c r="F20" s="49">
        <f>Kjøkken!I34+(Kjøkken!I34*$G$29)</f>
        <v>0</v>
      </c>
      <c r="G20" s="28">
        <f t="shared" si="0"/>
        <v>0</v>
      </c>
    </row>
    <row r="21" spans="1:7" x14ac:dyDescent="0.2">
      <c r="A21" s="20">
        <v>11</v>
      </c>
      <c r="B21" s="95" t="s">
        <v>609</v>
      </c>
      <c r="C21" s="96"/>
      <c r="D21" s="48">
        <f>Ventilasjon!F21*G28</f>
        <v>0</v>
      </c>
      <c r="E21" s="48">
        <f>Ventilasjon!G21*G28</f>
        <v>0</v>
      </c>
      <c r="F21" s="49">
        <f>Ventilasjon!I21+(Ventilasjon!I21*$G$29)</f>
        <v>0</v>
      </c>
      <c r="G21" s="28">
        <f t="shared" si="0"/>
        <v>0</v>
      </c>
    </row>
    <row r="22" spans="1:7" x14ac:dyDescent="0.2">
      <c r="A22" s="20">
        <v>12</v>
      </c>
      <c r="B22" s="95" t="s">
        <v>1130</v>
      </c>
      <c r="C22" s="96"/>
      <c r="D22" s="48">
        <f>'Terrasser,rekkverk og svalgang'!F115*G28</f>
        <v>0</v>
      </c>
      <c r="E22" s="48">
        <f>'Terrasser,rekkverk og svalgang'!G115*G28</f>
        <v>0</v>
      </c>
      <c r="F22" s="49">
        <f>'Terrasser,rekkverk og svalgang'!I115+('Terrasser,rekkverk og svalgang'!I115*$G$29)</f>
        <v>0</v>
      </c>
      <c r="G22" s="28">
        <f t="shared" si="0"/>
        <v>0</v>
      </c>
    </row>
    <row r="23" spans="1:7" x14ac:dyDescent="0.2">
      <c r="A23" s="20">
        <v>13</v>
      </c>
      <c r="B23" s="95" t="s">
        <v>611</v>
      </c>
      <c r="C23" s="96"/>
      <c r="D23" s="48">
        <f>'Innvendige trapper'!F28*G28</f>
        <v>0</v>
      </c>
      <c r="E23" s="48">
        <f>'Innvendige trapper'!G28*G28</f>
        <v>0</v>
      </c>
      <c r="F23" s="49">
        <f>'Innvendige trapper'!I28+('Innvendige trapper'!I28*$G$29)</f>
        <v>0</v>
      </c>
      <c r="G23" s="28">
        <f t="shared" si="0"/>
        <v>0</v>
      </c>
    </row>
    <row r="24" spans="1:7" x14ac:dyDescent="0.2">
      <c r="A24" s="20">
        <v>14</v>
      </c>
      <c r="B24" s="95" t="s">
        <v>599</v>
      </c>
      <c r="C24" s="96"/>
      <c r="D24" s="48">
        <f>Flislegging!F179*G28</f>
        <v>0</v>
      </c>
      <c r="E24" s="48">
        <f>Flislegging!G179*G28</f>
        <v>0</v>
      </c>
      <c r="F24" s="49">
        <f>Flislegging!I179+(Flislegging!I179*$G$29)</f>
        <v>0</v>
      </c>
      <c r="G24" s="28">
        <f t="shared" si="0"/>
        <v>0</v>
      </c>
    </row>
    <row r="25" spans="1:7" x14ac:dyDescent="0.2">
      <c r="A25" s="20">
        <v>15</v>
      </c>
      <c r="B25" s="95" t="s">
        <v>1131</v>
      </c>
      <c r="C25" s="96"/>
      <c r="D25" s="48">
        <f>Hulltaking!F22*G28</f>
        <v>0</v>
      </c>
      <c r="E25" s="48">
        <f>Hulltaking!G22*G28</f>
        <v>0</v>
      </c>
      <c r="F25" s="49">
        <f>Hulltaking!I22+(Hulltaking!I22*$G$29)</f>
        <v>0</v>
      </c>
      <c r="G25" s="28">
        <f t="shared" si="0"/>
        <v>0</v>
      </c>
    </row>
    <row r="26" spans="1:7" x14ac:dyDescent="0.2">
      <c r="A26" s="20">
        <v>16</v>
      </c>
      <c r="B26" s="95" t="s">
        <v>1132</v>
      </c>
      <c r="C26" s="96"/>
      <c r="D26" s="48">
        <f>'Stillas monterig og demontering'!F17*G28</f>
        <v>0</v>
      </c>
      <c r="E26" s="48">
        <f>'Stillas monterig og demontering'!G17*G28</f>
        <v>0</v>
      </c>
      <c r="F26" s="49">
        <f>'Stillas monterig og demontering'!I17+('Stillas monterig og demontering'!I17*$G$29)</f>
        <v>0</v>
      </c>
      <c r="G26" s="28">
        <f t="shared" si="0"/>
        <v>0</v>
      </c>
    </row>
    <row r="27" spans="1:7" x14ac:dyDescent="0.2">
      <c r="A27" s="20">
        <v>17</v>
      </c>
      <c r="B27" s="95" t="s">
        <v>1133</v>
      </c>
      <c r="C27" s="96"/>
      <c r="D27" s="48">
        <f>Maling!F146*G28</f>
        <v>0</v>
      </c>
      <c r="E27" s="48">
        <f>Maling!G146*G28</f>
        <v>0</v>
      </c>
      <c r="F27" s="49">
        <f>Maling!I146+(Maling!I146*$G$29)</f>
        <v>0</v>
      </c>
      <c r="G27" s="28">
        <f t="shared" si="0"/>
        <v>0</v>
      </c>
    </row>
    <row r="28" spans="1:7" x14ac:dyDescent="0.2">
      <c r="A28" s="21"/>
      <c r="B28" s="47" t="s">
        <v>640</v>
      </c>
      <c r="C28" s="46" t="s">
        <v>1134</v>
      </c>
      <c r="D28" s="51">
        <f>SUM(D11:D27)</f>
        <v>38.155000000000001</v>
      </c>
      <c r="E28" s="52">
        <f>SUM(E11:E27)</f>
        <v>20985.25</v>
      </c>
      <c r="F28" s="46" t="s">
        <v>1139</v>
      </c>
      <c r="G28" s="57">
        <v>1.3</v>
      </c>
    </row>
    <row r="29" spans="1:7" x14ac:dyDescent="0.2">
      <c r="A29" s="21"/>
      <c r="B29" s="97" t="s">
        <v>596</v>
      </c>
      <c r="C29" s="117"/>
      <c r="D29" s="117"/>
      <c r="E29" s="117"/>
      <c r="F29" s="98"/>
      <c r="G29" s="53">
        <v>0.1</v>
      </c>
    </row>
    <row r="30" spans="1:7" x14ac:dyDescent="0.2">
      <c r="A30" s="20"/>
      <c r="B30" s="75" t="s">
        <v>1137</v>
      </c>
      <c r="C30" s="75"/>
      <c r="D30" s="75"/>
      <c r="E30" s="75"/>
      <c r="F30" s="116"/>
      <c r="G30" s="53">
        <v>0.1</v>
      </c>
    </row>
    <row r="31" spans="1:7" x14ac:dyDescent="0.2">
      <c r="A31" s="20"/>
      <c r="B31" s="75" t="s">
        <v>1138</v>
      </c>
      <c r="C31" s="75"/>
      <c r="D31" s="75"/>
      <c r="E31" s="75"/>
      <c r="F31" s="116"/>
      <c r="G31" s="54">
        <f>E28*G30</f>
        <v>2098.5250000000001</v>
      </c>
    </row>
    <row r="32" spans="1:7" x14ac:dyDescent="0.2">
      <c r="A32" s="20"/>
      <c r="B32" s="97" t="s">
        <v>639</v>
      </c>
      <c r="C32" s="117"/>
      <c r="D32" s="117"/>
      <c r="E32" s="117"/>
      <c r="F32" s="98"/>
      <c r="G32" s="54">
        <f>SUM(F11:F27)</f>
        <v>26175.611000000004</v>
      </c>
    </row>
    <row r="33" spans="1:7" x14ac:dyDescent="0.2">
      <c r="A33" s="20"/>
      <c r="B33" s="97" t="s">
        <v>667</v>
      </c>
      <c r="C33" s="117"/>
      <c r="D33" s="117"/>
      <c r="E33" s="117"/>
      <c r="F33" s="117"/>
      <c r="G33" s="54">
        <f>'Avfall flytting'!J20+('Avfall flytting'!J20*$G$29)</f>
        <v>0</v>
      </c>
    </row>
    <row r="34" spans="1:7" x14ac:dyDescent="0.2">
      <c r="A34" s="20"/>
      <c r="B34" s="74" t="s">
        <v>644</v>
      </c>
      <c r="C34" s="75"/>
      <c r="D34" s="75"/>
      <c r="E34" s="75"/>
      <c r="F34" s="75"/>
      <c r="G34" s="54">
        <f>G32*0.05</f>
        <v>1308.7805500000004</v>
      </c>
    </row>
    <row r="35" spans="1:7" x14ac:dyDescent="0.2">
      <c r="A35" s="20"/>
      <c r="B35" s="75" t="s">
        <v>641</v>
      </c>
      <c r="C35" s="75"/>
      <c r="D35" s="75"/>
      <c r="E35" s="75"/>
      <c r="F35" s="116"/>
      <c r="G35" s="54">
        <f>SUM(E28,G31,G32,G33,G34)</f>
        <v>50568.166550000009</v>
      </c>
    </row>
    <row r="36" spans="1:7" x14ac:dyDescent="0.2">
      <c r="A36" s="21"/>
      <c r="B36" s="77" t="s">
        <v>642</v>
      </c>
      <c r="C36" s="77"/>
      <c r="D36" s="77"/>
      <c r="E36" s="77"/>
      <c r="F36" s="116"/>
      <c r="G36" s="55">
        <f>G37-G35</f>
        <v>12642.041637500006</v>
      </c>
    </row>
    <row r="37" spans="1:7" x14ac:dyDescent="0.2">
      <c r="A37" s="20"/>
      <c r="B37" s="75" t="s">
        <v>643</v>
      </c>
      <c r="C37" s="75"/>
      <c r="D37" s="75"/>
      <c r="E37" s="75"/>
      <c r="F37" s="116"/>
      <c r="G37" s="56">
        <f>G35*1.25</f>
        <v>63210.208187500015</v>
      </c>
    </row>
  </sheetData>
  <mergeCells count="41">
    <mergeCell ref="B16:C16"/>
    <mergeCell ref="B32:F32"/>
    <mergeCell ref="B29:F29"/>
    <mergeCell ref="B31:F31"/>
    <mergeCell ref="B11:C11"/>
    <mergeCell ref="B12:C12"/>
    <mergeCell ref="B13:C13"/>
    <mergeCell ref="B14:C14"/>
    <mergeCell ref="B15:C15"/>
    <mergeCell ref="B27:C27"/>
    <mergeCell ref="B17:C17"/>
    <mergeCell ref="B18:C18"/>
    <mergeCell ref="B19:C19"/>
    <mergeCell ref="B20:C20"/>
    <mergeCell ref="B21:C21"/>
    <mergeCell ref="B22:C22"/>
    <mergeCell ref="B23:C23"/>
    <mergeCell ref="B24:C24"/>
    <mergeCell ref="B36:F36"/>
    <mergeCell ref="B37:F37"/>
    <mergeCell ref="B34:F34"/>
    <mergeCell ref="B30:F30"/>
    <mergeCell ref="B35:F35"/>
    <mergeCell ref="B33:F33"/>
    <mergeCell ref="B25:C25"/>
    <mergeCell ref="B26:C26"/>
    <mergeCell ref="A8:B8"/>
    <mergeCell ref="C8:G8"/>
    <mergeCell ref="A9:B9"/>
    <mergeCell ref="C9:G9"/>
    <mergeCell ref="B10:C10"/>
    <mergeCell ref="A4:B4"/>
    <mergeCell ref="C4:G4"/>
    <mergeCell ref="A5:G5"/>
    <mergeCell ref="A6:G6"/>
    <mergeCell ref="A7:G7"/>
    <mergeCell ref="A1:F1"/>
    <mergeCell ref="A2:B2"/>
    <mergeCell ref="C2:G2"/>
    <mergeCell ref="A3:B3"/>
    <mergeCell ref="C3:G3"/>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4EC16-42C2-4846-A9AB-C9C2745D0A1C}">
  <dimension ref="A1:G52"/>
  <sheetViews>
    <sheetView topLeftCell="A10" workbookViewId="0">
      <selection activeCell="G36" sqref="G36"/>
    </sheetView>
  </sheetViews>
  <sheetFormatPr defaultColWidth="9.140625" defaultRowHeight="12.75" x14ac:dyDescent="0.2"/>
  <cols>
    <col min="1" max="1" width="38.85546875" customWidth="1"/>
    <col min="2" max="2" width="14.5703125" customWidth="1"/>
    <col min="3" max="3" width="4.85546875" customWidth="1"/>
    <col min="4" max="4" width="9.7109375" customWidth="1"/>
    <col min="5" max="6" width="4.85546875" customWidth="1"/>
    <col min="7" max="7" width="19.42578125" customWidth="1"/>
  </cols>
  <sheetData>
    <row r="1" spans="1:7" ht="37.9" customHeight="1" x14ac:dyDescent="0.2">
      <c r="A1" s="78" t="s">
        <v>592</v>
      </c>
      <c r="B1" s="78"/>
      <c r="C1" s="78"/>
      <c r="D1" s="116"/>
      <c r="E1" s="116"/>
      <c r="F1" s="116"/>
      <c r="G1" s="116"/>
    </row>
    <row r="2" spans="1:7" ht="25.9" customHeight="1" x14ac:dyDescent="0.2">
      <c r="A2" s="118" t="s">
        <v>1140</v>
      </c>
      <c r="B2" s="118"/>
      <c r="C2" s="118"/>
      <c r="D2" s="116"/>
      <c r="E2" s="116"/>
      <c r="F2" s="116"/>
      <c r="G2" s="116"/>
    </row>
    <row r="3" spans="1:7" ht="29.25" customHeight="1" x14ac:dyDescent="0.2">
      <c r="A3" s="77"/>
      <c r="B3" s="77"/>
      <c r="C3" s="77"/>
      <c r="D3" s="77"/>
      <c r="E3" s="77"/>
      <c r="F3" s="119" t="s">
        <v>1141</v>
      </c>
      <c r="G3" s="119"/>
    </row>
    <row r="4" spans="1:7" ht="11.65" customHeight="1" x14ac:dyDescent="0.2">
      <c r="A4" s="77" t="s">
        <v>1142</v>
      </c>
      <c r="B4" s="77"/>
      <c r="C4" s="77"/>
      <c r="D4" s="77"/>
      <c r="E4" s="77"/>
      <c r="F4" s="116"/>
      <c r="G4" s="116"/>
    </row>
    <row r="5" spans="1:7" ht="13.5" customHeight="1" x14ac:dyDescent="0.2">
      <c r="A5" s="120" t="s">
        <v>1143</v>
      </c>
      <c r="B5" s="120"/>
      <c r="C5" s="120"/>
      <c r="D5" s="120"/>
      <c r="E5" s="120"/>
      <c r="F5" s="120"/>
      <c r="G5" s="120"/>
    </row>
    <row r="6" spans="1:7" ht="11.65" customHeight="1" x14ac:dyDescent="0.2">
      <c r="A6" s="124" t="s">
        <v>1144</v>
      </c>
      <c r="B6" s="124"/>
      <c r="C6" s="124"/>
      <c r="D6" s="124"/>
      <c r="E6" s="124"/>
      <c r="F6" s="124"/>
      <c r="G6" s="124"/>
    </row>
    <row r="7" spans="1:7" ht="57.75" customHeight="1" x14ac:dyDescent="0.2">
      <c r="A7" s="124"/>
      <c r="B7" s="124"/>
      <c r="C7" s="124"/>
      <c r="D7" s="124"/>
      <c r="E7" s="124"/>
      <c r="F7" s="124"/>
      <c r="G7" s="124"/>
    </row>
    <row r="8" spans="1:7" ht="15" customHeight="1" x14ac:dyDescent="0.2">
      <c r="A8" s="121"/>
      <c r="B8" s="122"/>
      <c r="C8" s="122"/>
      <c r="D8" s="122"/>
      <c r="E8" s="122"/>
      <c r="F8" s="122"/>
      <c r="G8" s="123"/>
    </row>
    <row r="9" spans="1:7" ht="13.5" customHeight="1" x14ac:dyDescent="0.2">
      <c r="A9" s="120" t="s">
        <v>1145</v>
      </c>
      <c r="B9" s="120"/>
      <c r="C9" s="120"/>
      <c r="D9" s="120"/>
      <c r="E9" s="120"/>
      <c r="F9" s="120"/>
      <c r="G9" s="120"/>
    </row>
    <row r="10" spans="1:7" ht="17.25" customHeight="1" x14ac:dyDescent="0.2">
      <c r="A10" s="124" t="s">
        <v>1146</v>
      </c>
      <c r="B10" s="124"/>
      <c r="C10" s="124"/>
      <c r="D10" s="124"/>
      <c r="E10" s="124"/>
      <c r="F10" s="124"/>
      <c r="G10" s="124"/>
    </row>
    <row r="11" spans="1:7" ht="49.5" customHeight="1" x14ac:dyDescent="0.2">
      <c r="A11" s="124"/>
      <c r="B11" s="124"/>
      <c r="C11" s="124"/>
      <c r="D11" s="124"/>
      <c r="E11" s="124"/>
      <c r="F11" s="124"/>
      <c r="G11" s="124"/>
    </row>
    <row r="12" spans="1:7" ht="13.5" customHeight="1" x14ac:dyDescent="0.2">
      <c r="A12" s="121"/>
      <c r="B12" s="122"/>
      <c r="C12" s="122"/>
      <c r="D12" s="122"/>
      <c r="E12" s="122"/>
      <c r="F12" s="122"/>
      <c r="G12" s="123"/>
    </row>
    <row r="13" spans="1:7" ht="13.5" customHeight="1" x14ac:dyDescent="0.2">
      <c r="A13" s="120" t="s">
        <v>1147</v>
      </c>
      <c r="B13" s="120"/>
      <c r="C13" s="120"/>
      <c r="D13" s="120"/>
      <c r="E13" s="120"/>
      <c r="F13" s="120"/>
      <c r="G13" s="120"/>
    </row>
    <row r="14" spans="1:7" ht="11.65" customHeight="1" x14ac:dyDescent="0.2">
      <c r="A14" s="124" t="s">
        <v>1148</v>
      </c>
      <c r="B14" s="124"/>
      <c r="C14" s="124"/>
      <c r="D14" s="124"/>
      <c r="E14" s="124"/>
      <c r="F14" s="124"/>
      <c r="G14" s="124"/>
    </row>
    <row r="15" spans="1:7" ht="58.5" customHeight="1" x14ac:dyDescent="0.2">
      <c r="A15" s="124"/>
      <c r="B15" s="124"/>
      <c r="C15" s="124"/>
      <c r="D15" s="124"/>
      <c r="E15" s="124"/>
      <c r="F15" s="124"/>
      <c r="G15" s="124"/>
    </row>
    <row r="16" spans="1:7" ht="14.25" customHeight="1" x14ac:dyDescent="0.2">
      <c r="A16" s="121"/>
      <c r="B16" s="122"/>
      <c r="C16" s="122"/>
      <c r="D16" s="122"/>
      <c r="E16" s="122"/>
      <c r="F16" s="122"/>
      <c r="G16" s="123"/>
    </row>
    <row r="17" spans="1:7" ht="12" customHeight="1" x14ac:dyDescent="0.2">
      <c r="A17" s="97" t="s">
        <v>1149</v>
      </c>
      <c r="B17" s="117"/>
      <c r="C17" s="117"/>
      <c r="D17" s="117"/>
      <c r="E17" s="117"/>
      <c r="F17" s="98"/>
      <c r="G17" s="2" t="s">
        <v>1150</v>
      </c>
    </row>
    <row r="18" spans="1:7" ht="12" customHeight="1" x14ac:dyDescent="0.2">
      <c r="A18" s="110" t="s">
        <v>1159</v>
      </c>
      <c r="B18" s="110"/>
      <c r="C18" s="110"/>
      <c r="D18" s="110"/>
      <c r="E18" s="110"/>
      <c r="F18" s="110"/>
      <c r="G18" s="58">
        <f>Budsjett!G11</f>
        <v>0</v>
      </c>
    </row>
    <row r="19" spans="1:7" ht="12" customHeight="1" x14ac:dyDescent="0.2">
      <c r="A19" s="110" t="s">
        <v>1160</v>
      </c>
      <c r="B19" s="110"/>
      <c r="C19" s="110"/>
      <c r="D19" s="110"/>
      <c r="E19" s="110"/>
      <c r="F19" s="110"/>
      <c r="G19" s="58">
        <f>Budsjett!G12</f>
        <v>0</v>
      </c>
    </row>
    <row r="20" spans="1:7" ht="12" customHeight="1" x14ac:dyDescent="0.2">
      <c r="A20" s="110" t="s">
        <v>1161</v>
      </c>
      <c r="B20" s="110"/>
      <c r="C20" s="110"/>
      <c r="D20" s="110"/>
      <c r="E20" s="110"/>
      <c r="F20" s="110"/>
      <c r="G20" s="58">
        <f>Budsjett!G13</f>
        <v>0</v>
      </c>
    </row>
    <row r="21" spans="1:7" ht="12" customHeight="1" x14ac:dyDescent="0.2">
      <c r="A21" s="110" t="s">
        <v>1162</v>
      </c>
      <c r="B21" s="110"/>
      <c r="C21" s="110"/>
      <c r="D21" s="110"/>
      <c r="E21" s="110"/>
      <c r="F21" s="110"/>
      <c r="G21" s="58">
        <f>Budsjett!G14</f>
        <v>0</v>
      </c>
    </row>
    <row r="22" spans="1:7" ht="12" customHeight="1" x14ac:dyDescent="0.2">
      <c r="A22" s="110" t="s">
        <v>1163</v>
      </c>
      <c r="B22" s="110"/>
      <c r="C22" s="110"/>
      <c r="D22" s="110"/>
      <c r="E22" s="110"/>
      <c r="F22" s="110"/>
      <c r="G22" s="58">
        <f>Budsjett!G15</f>
        <v>14056.295000000002</v>
      </c>
    </row>
    <row r="23" spans="1:7" ht="12" customHeight="1" x14ac:dyDescent="0.2">
      <c r="A23" s="110" t="s">
        <v>1164</v>
      </c>
      <c r="B23" s="110"/>
      <c r="C23" s="110"/>
      <c r="D23" s="110"/>
      <c r="E23" s="110"/>
      <c r="F23" s="110"/>
      <c r="G23" s="58">
        <f>Budsjett!G16</f>
        <v>24527.338000000003</v>
      </c>
    </row>
    <row r="24" spans="1:7" ht="12" customHeight="1" x14ac:dyDescent="0.2">
      <c r="A24" s="110" t="s">
        <v>1165</v>
      </c>
      <c r="B24" s="110"/>
      <c r="C24" s="110"/>
      <c r="D24" s="110"/>
      <c r="E24" s="110"/>
      <c r="F24" s="110"/>
      <c r="G24" s="58">
        <f>Budsjett!G17</f>
        <v>0</v>
      </c>
    </row>
    <row r="25" spans="1:7" ht="12" customHeight="1" x14ac:dyDescent="0.2">
      <c r="A25" s="110" t="s">
        <v>1166</v>
      </c>
      <c r="B25" s="110"/>
      <c r="C25" s="110"/>
      <c r="D25" s="110"/>
      <c r="E25" s="110"/>
      <c r="F25" s="110"/>
      <c r="G25" s="58">
        <f>Budsjett!G18</f>
        <v>8577.2279999999992</v>
      </c>
    </row>
    <row r="26" spans="1:7" ht="12" customHeight="1" x14ac:dyDescent="0.2">
      <c r="A26" s="110" t="s">
        <v>1167</v>
      </c>
      <c r="B26" s="110"/>
      <c r="C26" s="110"/>
      <c r="D26" s="110"/>
      <c r="E26" s="110"/>
      <c r="F26" s="110"/>
      <c r="G26" s="58">
        <f>Budsjett!G19</f>
        <v>0</v>
      </c>
    </row>
    <row r="27" spans="1:7" ht="12" customHeight="1" x14ac:dyDescent="0.2">
      <c r="A27" s="110" t="s">
        <v>1168</v>
      </c>
      <c r="B27" s="110"/>
      <c r="C27" s="110"/>
      <c r="D27" s="110"/>
      <c r="E27" s="110"/>
      <c r="F27" s="110"/>
      <c r="G27" s="58">
        <f>Budsjett!G20</f>
        <v>0</v>
      </c>
    </row>
    <row r="28" spans="1:7" ht="12" customHeight="1" x14ac:dyDescent="0.2">
      <c r="A28" s="110" t="s">
        <v>1169</v>
      </c>
      <c r="B28" s="110"/>
      <c r="C28" s="110"/>
      <c r="D28" s="110"/>
      <c r="E28" s="110"/>
      <c r="F28" s="110"/>
      <c r="G28" s="58">
        <f>Budsjett!G21</f>
        <v>0</v>
      </c>
    </row>
    <row r="29" spans="1:7" ht="12" customHeight="1" x14ac:dyDescent="0.2">
      <c r="A29" s="110" t="s">
        <v>1170</v>
      </c>
      <c r="B29" s="110"/>
      <c r="C29" s="110"/>
      <c r="D29" s="110"/>
      <c r="E29" s="110"/>
      <c r="F29" s="110"/>
      <c r="G29" s="58">
        <f>Budsjett!G22</f>
        <v>0</v>
      </c>
    </row>
    <row r="30" spans="1:7" ht="12" customHeight="1" x14ac:dyDescent="0.2">
      <c r="A30" s="110" t="s">
        <v>1171</v>
      </c>
      <c r="B30" s="110"/>
      <c r="C30" s="110"/>
      <c r="D30" s="110"/>
      <c r="E30" s="110"/>
      <c r="F30" s="110"/>
      <c r="G30" s="58">
        <f>Budsjett!G23</f>
        <v>0</v>
      </c>
    </row>
    <row r="31" spans="1:7" ht="12" customHeight="1" x14ac:dyDescent="0.2">
      <c r="A31" s="110" t="s">
        <v>1172</v>
      </c>
      <c r="B31" s="110"/>
      <c r="C31" s="110"/>
      <c r="D31" s="110"/>
      <c r="E31" s="110"/>
      <c r="F31" s="110"/>
      <c r="G31" s="58">
        <f>Budsjett!G24</f>
        <v>0</v>
      </c>
    </row>
    <row r="32" spans="1:7" ht="12" customHeight="1" x14ac:dyDescent="0.2">
      <c r="A32" s="110" t="s">
        <v>1173</v>
      </c>
      <c r="B32" s="110"/>
      <c r="C32" s="110"/>
      <c r="D32" s="110"/>
      <c r="E32" s="110"/>
      <c r="F32" s="110"/>
      <c r="G32" s="58">
        <f>Budsjett!G25</f>
        <v>0</v>
      </c>
    </row>
    <row r="33" spans="1:7" ht="12" customHeight="1" x14ac:dyDescent="0.2">
      <c r="A33" s="110" t="s">
        <v>1174</v>
      </c>
      <c r="B33" s="110"/>
      <c r="C33" s="110"/>
      <c r="D33" s="110"/>
      <c r="E33" s="110"/>
      <c r="F33" s="110"/>
      <c r="G33" s="58">
        <f>Budsjett!G26</f>
        <v>0</v>
      </c>
    </row>
    <row r="34" spans="1:7" ht="12" customHeight="1" x14ac:dyDescent="0.2">
      <c r="A34" s="110" t="s">
        <v>1175</v>
      </c>
      <c r="B34" s="110"/>
      <c r="C34" s="110"/>
      <c r="D34" s="110"/>
      <c r="E34" s="110"/>
      <c r="F34" s="110"/>
      <c r="G34" s="58">
        <f>Budsjett!G27</f>
        <v>0</v>
      </c>
    </row>
    <row r="35" spans="1:7" ht="12" customHeight="1" x14ac:dyDescent="0.2">
      <c r="A35" s="125"/>
      <c r="B35" s="126"/>
      <c r="C35" s="126"/>
      <c r="D35" s="126"/>
      <c r="E35" s="126"/>
      <c r="F35" s="127"/>
      <c r="G35" s="58"/>
    </row>
    <row r="36" spans="1:7" ht="11.65" customHeight="1" x14ac:dyDescent="0.2">
      <c r="A36" s="21" t="s">
        <v>1151</v>
      </c>
      <c r="B36" s="1"/>
      <c r="C36" s="116"/>
      <c r="D36" s="116"/>
      <c r="E36" s="116"/>
      <c r="F36" s="116"/>
      <c r="G36" s="59">
        <f>SUM(G18:G35)+Budsjett!G31+Budsjett!G33+Budsjett!G34</f>
        <v>50568.166550000009</v>
      </c>
    </row>
    <row r="37" spans="1:7" ht="11.65" customHeight="1" x14ac:dyDescent="0.2">
      <c r="A37" s="21" t="s">
        <v>1152</v>
      </c>
      <c r="B37" s="1"/>
      <c r="C37" s="116"/>
      <c r="D37" s="116"/>
      <c r="E37" s="116"/>
      <c r="F37" s="116"/>
      <c r="G37" s="60">
        <f>G38-G36</f>
        <v>12642.041637500006</v>
      </c>
    </row>
    <row r="38" spans="1:7" ht="13.35" customHeight="1" x14ac:dyDescent="0.2">
      <c r="A38" s="61" t="s">
        <v>1153</v>
      </c>
      <c r="B38" s="1"/>
      <c r="C38" s="116"/>
      <c r="D38" s="116"/>
      <c r="E38" s="116"/>
      <c r="F38" s="116"/>
      <c r="G38" s="62">
        <f>G36*1.25</f>
        <v>63210.208187500015</v>
      </c>
    </row>
    <row r="39" spans="1:7" ht="2.85" customHeight="1" x14ac:dyDescent="0.2">
      <c r="A39" s="77"/>
      <c r="B39" s="77"/>
      <c r="C39" s="77"/>
      <c r="D39" s="77"/>
      <c r="E39" s="77"/>
      <c r="F39" s="77"/>
      <c r="G39" s="77"/>
    </row>
    <row r="40" spans="1:7" ht="13.5" customHeight="1" x14ac:dyDescent="0.2">
      <c r="A40" s="120" t="s">
        <v>1154</v>
      </c>
      <c r="B40" s="120"/>
      <c r="C40" s="120"/>
      <c r="D40" s="120"/>
      <c r="E40" s="120"/>
      <c r="F40" s="120"/>
      <c r="G40" s="120"/>
    </row>
    <row r="41" spans="1:7" ht="43.5" customHeight="1" x14ac:dyDescent="0.2">
      <c r="A41" s="124" t="s">
        <v>1155</v>
      </c>
      <c r="B41" s="124"/>
      <c r="C41" s="124"/>
      <c r="D41" s="124"/>
      <c r="E41" s="124"/>
      <c r="F41" s="124"/>
      <c r="G41" s="124"/>
    </row>
    <row r="42" spans="1:7" ht="12.75" customHeight="1" x14ac:dyDescent="0.2">
      <c r="A42" s="124"/>
      <c r="B42" s="124"/>
      <c r="C42" s="124"/>
      <c r="D42" s="124"/>
      <c r="E42" s="124"/>
      <c r="F42" s="124"/>
      <c r="G42" s="124"/>
    </row>
    <row r="43" spans="1:7" ht="12.75" customHeight="1" x14ac:dyDescent="0.2">
      <c r="A43" s="121"/>
      <c r="B43" s="122"/>
      <c r="C43" s="122"/>
      <c r="D43" s="122"/>
      <c r="E43" s="122"/>
      <c r="F43" s="122"/>
      <c r="G43" s="123"/>
    </row>
    <row r="44" spans="1:7" ht="13.5" customHeight="1" x14ac:dyDescent="0.2">
      <c r="A44" s="120" t="s">
        <v>1156</v>
      </c>
      <c r="B44" s="120"/>
      <c r="C44" s="120"/>
      <c r="D44" s="120"/>
      <c r="E44" s="120"/>
      <c r="F44" s="120"/>
      <c r="G44" s="120"/>
    </row>
    <row r="45" spans="1:7" ht="66.75" customHeight="1" x14ac:dyDescent="0.2">
      <c r="A45" s="124" t="s">
        <v>1157</v>
      </c>
      <c r="B45" s="124"/>
      <c r="C45" s="124"/>
      <c r="D45" s="124"/>
      <c r="E45" s="124"/>
      <c r="F45" s="124"/>
      <c r="G45" s="124"/>
    </row>
    <row r="46" spans="1:7" ht="20.25" customHeight="1" x14ac:dyDescent="0.2">
      <c r="A46" s="77"/>
      <c r="B46" s="77"/>
      <c r="C46" s="77"/>
      <c r="D46" s="77"/>
      <c r="E46" s="77"/>
      <c r="F46" s="77"/>
      <c r="G46" s="77"/>
    </row>
    <row r="47" spans="1:7" ht="11.65" customHeight="1" x14ac:dyDescent="0.2">
      <c r="A47" s="75" t="s">
        <v>1158</v>
      </c>
      <c r="B47" s="75"/>
      <c r="C47" s="75"/>
      <c r="D47" s="75"/>
      <c r="E47" s="75"/>
      <c r="F47" s="75"/>
      <c r="G47" s="75"/>
    </row>
    <row r="48" spans="1:7" ht="11.65" customHeight="1" x14ac:dyDescent="0.2">
      <c r="A48" s="75" t="s">
        <v>592</v>
      </c>
      <c r="B48" s="75"/>
      <c r="C48" s="75"/>
      <c r="D48" s="75"/>
      <c r="E48" s="75"/>
      <c r="F48" s="75"/>
      <c r="G48" s="75"/>
    </row>
    <row r="49" spans="1:7" ht="11.65" customHeight="1" x14ac:dyDescent="0.2">
      <c r="A49" s="77" t="s">
        <v>1176</v>
      </c>
      <c r="B49" s="77"/>
      <c r="C49" s="77"/>
      <c r="D49" s="77"/>
      <c r="E49" s="77"/>
      <c r="F49" s="77"/>
      <c r="G49" s="77"/>
    </row>
    <row r="50" spans="1:7" ht="11.45" customHeight="1" x14ac:dyDescent="0.2">
      <c r="A50" s="77" t="s">
        <v>1177</v>
      </c>
      <c r="B50" s="77"/>
      <c r="C50" s="77"/>
      <c r="D50" s="77"/>
      <c r="E50" s="77"/>
      <c r="F50" s="77"/>
      <c r="G50" s="77"/>
    </row>
    <row r="51" spans="1:7" ht="1.7" customHeight="1" x14ac:dyDescent="0.2">
      <c r="A51" s="77"/>
      <c r="B51" s="77"/>
      <c r="C51" s="77"/>
      <c r="D51" s="77"/>
      <c r="E51" s="77"/>
      <c r="F51" s="77"/>
      <c r="G51" s="77"/>
    </row>
    <row r="52" spans="1:7" ht="11.65" customHeight="1" x14ac:dyDescent="0.2">
      <c r="A52" s="77" t="s">
        <v>1178</v>
      </c>
      <c r="B52" s="77"/>
      <c r="C52" s="77"/>
      <c r="D52" s="77"/>
      <c r="E52" s="77"/>
      <c r="F52" s="77"/>
      <c r="G52" s="77"/>
    </row>
  </sheetData>
  <mergeCells count="55">
    <mergeCell ref="A35:F35"/>
    <mergeCell ref="A43:G43"/>
    <mergeCell ref="A29:F29"/>
    <mergeCell ref="A6:G7"/>
    <mergeCell ref="A10:G11"/>
    <mergeCell ref="A14:G15"/>
    <mergeCell ref="A41:G42"/>
    <mergeCell ref="A8:G8"/>
    <mergeCell ref="A16:G16"/>
    <mergeCell ref="A17:F17"/>
    <mergeCell ref="A23:F23"/>
    <mergeCell ref="A24:F24"/>
    <mergeCell ref="A25:F25"/>
    <mergeCell ref="A26:F26"/>
    <mergeCell ref="A27:F27"/>
    <mergeCell ref="A28:F28"/>
    <mergeCell ref="A33:F33"/>
    <mergeCell ref="A34:F34"/>
    <mergeCell ref="A18:F18"/>
    <mergeCell ref="A19:F19"/>
    <mergeCell ref="A20:F20"/>
    <mergeCell ref="A21:F21"/>
    <mergeCell ref="A22:F22"/>
    <mergeCell ref="A30:F30"/>
    <mergeCell ref="A31:F31"/>
    <mergeCell ref="A32:F32"/>
    <mergeCell ref="A50:G50"/>
    <mergeCell ref="A51:G51"/>
    <mergeCell ref="A52:G52"/>
    <mergeCell ref="A44:G44"/>
    <mergeCell ref="A45:G45"/>
    <mergeCell ref="A46:G46"/>
    <mergeCell ref="A47:G47"/>
    <mergeCell ref="A48:G48"/>
    <mergeCell ref="A49:G49"/>
    <mergeCell ref="C38:D38"/>
    <mergeCell ref="E38:F38"/>
    <mergeCell ref="A39:G39"/>
    <mergeCell ref="A40:G40"/>
    <mergeCell ref="C36:D36"/>
    <mergeCell ref="E36:F36"/>
    <mergeCell ref="C37:D37"/>
    <mergeCell ref="E37:F37"/>
    <mergeCell ref="A9:G9"/>
    <mergeCell ref="A13:G13"/>
    <mergeCell ref="A12:G12"/>
    <mergeCell ref="A4:E4"/>
    <mergeCell ref="F4:G4"/>
    <mergeCell ref="A5:G5"/>
    <mergeCell ref="A1:C1"/>
    <mergeCell ref="D1:G1"/>
    <mergeCell ref="A2:C2"/>
    <mergeCell ref="D2:G2"/>
    <mergeCell ref="A3:E3"/>
    <mergeCell ref="F3: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15A0B-6E74-44F0-BCA1-94337B419900}">
  <dimension ref="A1:N1355"/>
  <sheetViews>
    <sheetView zoomScaleNormal="100" workbookViewId="0">
      <selection activeCell="A5" sqref="A5:K5"/>
    </sheetView>
  </sheetViews>
  <sheetFormatPr defaultColWidth="9.140625" defaultRowHeight="12.75" outlineLevelRow="1" x14ac:dyDescent="0.2"/>
  <cols>
    <col min="1" max="1" width="24.28515625" customWidth="1"/>
    <col min="2" max="2" width="13.7109375" customWidth="1"/>
    <col min="3" max="7" width="7.7109375" customWidth="1"/>
    <col min="8" max="8" width="9.7109375" customWidth="1"/>
    <col min="9" max="9" width="11.140625" customWidth="1"/>
    <col min="10" max="10" width="10.5703125" customWidth="1"/>
    <col min="11" max="11" width="11.7109375" customWidth="1"/>
    <col min="12" max="12" width="18.140625" customWidth="1"/>
    <col min="13" max="13" width="17.42578125" customWidth="1"/>
    <col min="14" max="14" width="18.5703125" customWidth="1"/>
  </cols>
  <sheetData>
    <row r="1" spans="1:14" ht="61.5" customHeight="1" x14ac:dyDescent="0.2">
      <c r="A1" s="78" t="s">
        <v>592</v>
      </c>
      <c r="B1" s="78"/>
      <c r="C1" s="78"/>
      <c r="D1" s="78"/>
      <c r="E1" s="78"/>
      <c r="F1" s="78"/>
      <c r="G1" s="78"/>
      <c r="H1" s="78"/>
      <c r="I1" s="78"/>
      <c r="J1" s="78"/>
      <c r="K1" s="1"/>
      <c r="L1" s="69" t="s">
        <v>1223</v>
      </c>
      <c r="M1" s="68" t="s">
        <v>1224</v>
      </c>
      <c r="N1" s="68" t="s">
        <v>1225</v>
      </c>
    </row>
    <row r="2" spans="1:14" ht="11.65" customHeight="1" x14ac:dyDescent="0.2">
      <c r="A2" s="18" t="s">
        <v>0</v>
      </c>
      <c r="B2" s="76"/>
      <c r="C2" s="76"/>
      <c r="D2" s="76"/>
      <c r="E2" s="76"/>
      <c r="F2" s="76"/>
      <c r="G2" s="76"/>
      <c r="H2" s="76"/>
      <c r="I2" s="76"/>
      <c r="J2" s="76"/>
      <c r="K2" s="76"/>
      <c r="L2" s="11">
        <v>570</v>
      </c>
      <c r="M2" s="11">
        <v>550</v>
      </c>
      <c r="N2" s="11">
        <v>550</v>
      </c>
    </row>
    <row r="3" spans="1:14" ht="11.65" customHeight="1" x14ac:dyDescent="0.2">
      <c r="A3" s="18" t="s">
        <v>1</v>
      </c>
      <c r="B3" s="76"/>
      <c r="C3" s="76"/>
      <c r="D3" s="76"/>
      <c r="E3" s="76"/>
      <c r="F3" s="76"/>
      <c r="G3" s="76"/>
      <c r="H3" s="76"/>
      <c r="I3" s="76"/>
      <c r="J3" s="76"/>
      <c r="K3" s="76"/>
    </row>
    <row r="4" spans="1:14" ht="11.65" customHeight="1" x14ac:dyDescent="0.2">
      <c r="A4" s="18" t="s">
        <v>2</v>
      </c>
      <c r="B4" s="76"/>
      <c r="C4" s="76"/>
      <c r="D4" s="76"/>
      <c r="E4" s="76"/>
      <c r="F4" s="76"/>
      <c r="G4" s="76"/>
      <c r="H4" s="76"/>
      <c r="I4" s="76"/>
      <c r="J4" s="76"/>
      <c r="K4" s="76"/>
    </row>
    <row r="5" spans="1:14" ht="45.2" customHeight="1" x14ac:dyDescent="0.2">
      <c r="A5" s="88" t="s">
        <v>612</v>
      </c>
      <c r="B5" s="79"/>
      <c r="C5" s="79"/>
      <c r="D5" s="79"/>
      <c r="E5" s="79"/>
      <c r="F5" s="79"/>
      <c r="G5" s="79"/>
      <c r="H5" s="79"/>
      <c r="I5" s="79"/>
      <c r="J5" s="79"/>
      <c r="K5" s="79"/>
    </row>
    <row r="6" spans="1:14" ht="11.45" customHeight="1" x14ac:dyDescent="0.2">
      <c r="A6" s="80" t="s">
        <v>4</v>
      </c>
      <c r="B6" s="80"/>
      <c r="C6" s="80"/>
      <c r="D6" s="80"/>
      <c r="E6" s="80"/>
      <c r="F6" s="80"/>
      <c r="G6" s="80"/>
      <c r="H6" s="80"/>
      <c r="I6" s="80"/>
      <c r="J6" s="80"/>
      <c r="K6" s="80"/>
    </row>
    <row r="7" spans="1:14" ht="11.65" customHeight="1" x14ac:dyDescent="0.2">
      <c r="A7" s="75" t="s">
        <v>5</v>
      </c>
      <c r="B7" s="75"/>
      <c r="C7" s="75"/>
      <c r="D7" s="75"/>
      <c r="E7" s="75"/>
      <c r="F7" s="75"/>
      <c r="G7" s="75"/>
      <c r="H7" s="75"/>
      <c r="I7" s="75"/>
      <c r="J7" s="75"/>
      <c r="K7" s="75"/>
    </row>
    <row r="8" spans="1:14" ht="11.65" customHeight="1" x14ac:dyDescent="0.2">
      <c r="A8" s="18" t="s">
        <v>6</v>
      </c>
      <c r="B8" s="76"/>
      <c r="C8" s="76"/>
      <c r="D8" s="76"/>
      <c r="E8" s="76"/>
      <c r="F8" s="76"/>
      <c r="G8" s="76"/>
      <c r="H8" s="76"/>
      <c r="I8" s="76"/>
      <c r="J8" s="76"/>
      <c r="K8" s="76"/>
    </row>
    <row r="9" spans="1:14" ht="11.65" customHeight="1" x14ac:dyDescent="0.2">
      <c r="A9" s="18" t="s">
        <v>7</v>
      </c>
      <c r="B9" s="76"/>
      <c r="C9" s="76"/>
      <c r="D9" s="76"/>
      <c r="E9" s="76"/>
      <c r="F9" s="76"/>
      <c r="G9" s="76"/>
      <c r="H9" s="76"/>
      <c r="I9" s="76"/>
      <c r="J9" s="76"/>
      <c r="K9" s="76"/>
    </row>
    <row r="10" spans="1:14" ht="16.7" customHeight="1" x14ac:dyDescent="0.2">
      <c r="A10" s="81" t="s">
        <v>712</v>
      </c>
      <c r="B10" s="81"/>
      <c r="C10" s="82"/>
      <c r="D10" s="82"/>
      <c r="E10" s="82"/>
      <c r="F10" s="82"/>
      <c r="G10" s="82"/>
      <c r="H10" s="82"/>
      <c r="I10" s="82"/>
      <c r="J10" s="82"/>
      <c r="K10" s="82"/>
    </row>
    <row r="11" spans="1:14" ht="12.2" customHeight="1" x14ac:dyDescent="0.2">
      <c r="A11" s="75" t="s">
        <v>8</v>
      </c>
      <c r="B11" s="75"/>
      <c r="C11" s="2" t="s">
        <v>9</v>
      </c>
      <c r="D11" s="2" t="s">
        <v>10</v>
      </c>
      <c r="E11" s="2" t="s">
        <v>10</v>
      </c>
      <c r="F11" s="2" t="s">
        <v>11</v>
      </c>
      <c r="G11" s="2" t="s">
        <v>11</v>
      </c>
      <c r="H11" s="2" t="s">
        <v>12</v>
      </c>
      <c r="I11" s="2" t="s">
        <v>13</v>
      </c>
      <c r="J11" s="2" t="s">
        <v>13</v>
      </c>
      <c r="K11" s="2" t="s">
        <v>3</v>
      </c>
    </row>
    <row r="12" spans="1:14" ht="42" customHeight="1" x14ac:dyDescent="0.2">
      <c r="A12" s="75" t="s">
        <v>54</v>
      </c>
      <c r="B12" s="75"/>
      <c r="C12" s="2" t="s">
        <v>17</v>
      </c>
      <c r="D12" s="3">
        <v>0</v>
      </c>
      <c r="E12" s="36"/>
      <c r="F12" s="1"/>
      <c r="G12" s="1"/>
      <c r="H12" s="1"/>
      <c r="I12" s="1"/>
      <c r="J12" s="1"/>
      <c r="K12" s="1"/>
    </row>
    <row r="13" spans="1:14" ht="12.2" hidden="1" customHeight="1" outlineLevel="1" x14ac:dyDescent="0.2">
      <c r="A13" s="76" t="s">
        <v>55</v>
      </c>
      <c r="B13" s="76"/>
      <c r="C13" s="4" t="s">
        <v>17</v>
      </c>
      <c r="D13" s="5">
        <v>1.1299999999999999</v>
      </c>
      <c r="E13" s="9">
        <f>$D$12*D13</f>
        <v>0</v>
      </c>
      <c r="F13" s="6">
        <v>0.13</v>
      </c>
      <c r="G13" s="9">
        <f>$D$12*F13</f>
        <v>0</v>
      </c>
      <c r="H13" s="9">
        <f>$N$2*G13</f>
        <v>0</v>
      </c>
      <c r="I13" s="6">
        <v>103.83</v>
      </c>
      <c r="J13" s="9">
        <f>$D$12*I13</f>
        <v>0</v>
      </c>
      <c r="K13" s="9">
        <f>SUM(H13,J13)</f>
        <v>0</v>
      </c>
    </row>
    <row r="14" spans="1:14" ht="12.2" hidden="1" customHeight="1" outlineLevel="1" x14ac:dyDescent="0.2">
      <c r="A14" s="77" t="s">
        <v>1201</v>
      </c>
      <c r="B14" s="76"/>
      <c r="C14" s="4" t="s">
        <v>17</v>
      </c>
      <c r="D14" s="5">
        <v>1.1299999999999999</v>
      </c>
      <c r="E14" s="9">
        <f t="shared" ref="E14:E29" si="0">$D$12*D14</f>
        <v>0</v>
      </c>
      <c r="F14" s="6">
        <v>0.54</v>
      </c>
      <c r="G14" s="9">
        <f t="shared" ref="G14:G29" si="1">$D$12*F14</f>
        <v>0</v>
      </c>
      <c r="H14" s="9">
        <f t="shared" ref="H14:H29" si="2">$L$2*G14</f>
        <v>0</v>
      </c>
      <c r="I14" s="6">
        <v>261.39999999999998</v>
      </c>
      <c r="J14" s="9">
        <f t="shared" ref="J14:J29" si="3">$D$12*I14</f>
        <v>0</v>
      </c>
      <c r="K14" s="9">
        <f t="shared" ref="K14:K29" si="4">SUM(H14,J14)</f>
        <v>0</v>
      </c>
    </row>
    <row r="15" spans="1:14" ht="12.2" hidden="1" customHeight="1" outlineLevel="1" x14ac:dyDescent="0.2">
      <c r="A15" s="77" t="s">
        <v>1202</v>
      </c>
      <c r="B15" s="76"/>
      <c r="C15" s="4" t="s">
        <v>17</v>
      </c>
      <c r="D15" s="5">
        <v>1.1299999999999999</v>
      </c>
      <c r="E15" s="9">
        <f t="shared" si="0"/>
        <v>0</v>
      </c>
      <c r="F15" s="6">
        <v>0.19</v>
      </c>
      <c r="G15" s="9">
        <f t="shared" si="1"/>
        <v>0</v>
      </c>
      <c r="H15" s="9">
        <f t="shared" si="2"/>
        <v>0</v>
      </c>
      <c r="I15" s="6">
        <v>37.9</v>
      </c>
      <c r="J15" s="9">
        <f t="shared" si="3"/>
        <v>0</v>
      </c>
      <c r="K15" s="9">
        <f t="shared" si="4"/>
        <v>0</v>
      </c>
    </row>
    <row r="16" spans="1:14" ht="12.2" hidden="1" customHeight="1" outlineLevel="1" x14ac:dyDescent="0.2">
      <c r="A16" s="77" t="s">
        <v>1203</v>
      </c>
      <c r="B16" s="76"/>
      <c r="C16" s="4" t="s">
        <v>17</v>
      </c>
      <c r="D16" s="5">
        <v>1.1299999999999999</v>
      </c>
      <c r="E16" s="9">
        <f t="shared" si="0"/>
        <v>0</v>
      </c>
      <c r="F16" s="6">
        <v>0.05</v>
      </c>
      <c r="G16" s="9">
        <f t="shared" si="1"/>
        <v>0</v>
      </c>
      <c r="H16" s="9">
        <f t="shared" si="2"/>
        <v>0</v>
      </c>
      <c r="I16" s="6">
        <v>33.29</v>
      </c>
      <c r="J16" s="9">
        <f t="shared" si="3"/>
        <v>0</v>
      </c>
      <c r="K16" s="9">
        <f t="shared" si="4"/>
        <v>0</v>
      </c>
    </row>
    <row r="17" spans="1:11" ht="12.2" hidden="1" customHeight="1" outlineLevel="1" x14ac:dyDescent="0.2">
      <c r="A17" s="76" t="s">
        <v>59</v>
      </c>
      <c r="B17" s="76"/>
      <c r="C17" s="4" t="s">
        <v>60</v>
      </c>
      <c r="D17" s="5">
        <v>0.42</v>
      </c>
      <c r="E17" s="9">
        <f t="shared" si="0"/>
        <v>0</v>
      </c>
      <c r="F17" s="6">
        <v>0.01</v>
      </c>
      <c r="G17" s="9">
        <f t="shared" si="1"/>
        <v>0</v>
      </c>
      <c r="H17" s="9">
        <f t="shared" si="2"/>
        <v>0</v>
      </c>
      <c r="I17" s="6">
        <v>10.210000000000001</v>
      </c>
      <c r="J17" s="9">
        <f t="shared" si="3"/>
        <v>0</v>
      </c>
      <c r="K17" s="9">
        <f t="shared" si="4"/>
        <v>0</v>
      </c>
    </row>
    <row r="18" spans="1:11" ht="12.2" hidden="1" customHeight="1" outlineLevel="1" x14ac:dyDescent="0.2">
      <c r="A18" s="76" t="s">
        <v>61</v>
      </c>
      <c r="B18" s="76"/>
      <c r="C18" s="4" t="s">
        <v>15</v>
      </c>
      <c r="D18" s="5">
        <v>0.06</v>
      </c>
      <c r="E18" s="9">
        <f t="shared" si="0"/>
        <v>0</v>
      </c>
      <c r="F18" s="6">
        <v>0</v>
      </c>
      <c r="G18" s="9">
        <f t="shared" si="1"/>
        <v>0</v>
      </c>
      <c r="H18" s="9">
        <f t="shared" si="2"/>
        <v>0</v>
      </c>
      <c r="I18" s="6">
        <v>1.08</v>
      </c>
      <c r="J18" s="9">
        <f t="shared" si="3"/>
        <v>0</v>
      </c>
      <c r="K18" s="9">
        <f t="shared" si="4"/>
        <v>0</v>
      </c>
    </row>
    <row r="19" spans="1:11" ht="12.2" hidden="1" customHeight="1" outlineLevel="1" x14ac:dyDescent="0.2">
      <c r="A19" s="76" t="s">
        <v>62</v>
      </c>
      <c r="B19" s="76"/>
      <c r="C19" s="4" t="s">
        <v>17</v>
      </c>
      <c r="D19" s="5">
        <v>1.1299999999999999</v>
      </c>
      <c r="E19" s="9">
        <f t="shared" si="0"/>
        <v>0</v>
      </c>
      <c r="F19" s="6">
        <v>0.04</v>
      </c>
      <c r="G19" s="9">
        <f t="shared" si="1"/>
        <v>0</v>
      </c>
      <c r="H19" s="9">
        <f t="shared" si="2"/>
        <v>0</v>
      </c>
      <c r="I19" s="6">
        <v>46.65</v>
      </c>
      <c r="J19" s="9">
        <f t="shared" si="3"/>
        <v>0</v>
      </c>
      <c r="K19" s="9">
        <f t="shared" si="4"/>
        <v>0</v>
      </c>
    </row>
    <row r="20" spans="1:11" ht="21" hidden="1" customHeight="1" outlineLevel="1" x14ac:dyDescent="0.2">
      <c r="A20" s="76" t="s">
        <v>63</v>
      </c>
      <c r="B20" s="76"/>
      <c r="C20" s="4" t="s">
        <v>17</v>
      </c>
      <c r="D20" s="5">
        <v>1.1299999999999999</v>
      </c>
      <c r="E20" s="9">
        <f t="shared" si="0"/>
        <v>0</v>
      </c>
      <c r="F20" s="6">
        <v>0.19</v>
      </c>
      <c r="G20" s="9">
        <f t="shared" si="1"/>
        <v>0</v>
      </c>
      <c r="H20" s="9">
        <f t="shared" si="2"/>
        <v>0</v>
      </c>
      <c r="I20" s="6">
        <v>87.11</v>
      </c>
      <c r="J20" s="9">
        <f t="shared" si="3"/>
        <v>0</v>
      </c>
      <c r="K20" s="9">
        <f t="shared" si="4"/>
        <v>0</v>
      </c>
    </row>
    <row r="21" spans="1:11" ht="21" hidden="1" customHeight="1" outlineLevel="1" x14ac:dyDescent="0.2">
      <c r="A21" s="76" t="s">
        <v>64</v>
      </c>
      <c r="B21" s="76"/>
      <c r="C21" s="4" t="s">
        <v>17</v>
      </c>
      <c r="D21" s="5">
        <v>1</v>
      </c>
      <c r="E21" s="9">
        <f t="shared" si="0"/>
        <v>0</v>
      </c>
      <c r="F21" s="6">
        <v>0.32</v>
      </c>
      <c r="G21" s="9">
        <f t="shared" si="1"/>
        <v>0</v>
      </c>
      <c r="H21" s="9">
        <f t="shared" si="2"/>
        <v>0</v>
      </c>
      <c r="I21" s="6">
        <v>204.29</v>
      </c>
      <c r="J21" s="9">
        <f t="shared" si="3"/>
        <v>0</v>
      </c>
      <c r="K21" s="9">
        <f t="shared" si="4"/>
        <v>0</v>
      </c>
    </row>
    <row r="22" spans="1:11" ht="12" hidden="1" customHeight="1" outlineLevel="1" x14ac:dyDescent="0.2">
      <c r="A22" s="76" t="s">
        <v>65</v>
      </c>
      <c r="B22" s="76"/>
      <c r="C22" s="4" t="s">
        <v>17</v>
      </c>
      <c r="D22" s="5">
        <v>1</v>
      </c>
      <c r="E22" s="9">
        <f t="shared" si="0"/>
        <v>0</v>
      </c>
      <c r="F22" s="6">
        <v>0.1</v>
      </c>
      <c r="G22" s="9">
        <f t="shared" si="1"/>
        <v>0</v>
      </c>
      <c r="H22" s="9">
        <f t="shared" si="2"/>
        <v>0</v>
      </c>
      <c r="I22" s="6">
        <v>151.19999999999999</v>
      </c>
      <c r="J22" s="9">
        <f t="shared" si="3"/>
        <v>0</v>
      </c>
      <c r="K22" s="9">
        <f t="shared" si="4"/>
        <v>0</v>
      </c>
    </row>
    <row r="23" spans="1:11" ht="12.2" hidden="1" customHeight="1" outlineLevel="1" x14ac:dyDescent="0.2">
      <c r="A23" s="76" t="s">
        <v>66</v>
      </c>
      <c r="B23" s="76"/>
      <c r="C23" s="4" t="s">
        <v>17</v>
      </c>
      <c r="D23" s="5">
        <v>1</v>
      </c>
      <c r="E23" s="9">
        <f t="shared" si="0"/>
        <v>0</v>
      </c>
      <c r="F23" s="6">
        <v>0.05</v>
      </c>
      <c r="G23" s="9">
        <f t="shared" si="1"/>
        <v>0</v>
      </c>
      <c r="H23" s="9">
        <f t="shared" si="2"/>
        <v>0</v>
      </c>
      <c r="I23" s="6">
        <v>13.82</v>
      </c>
      <c r="J23" s="9">
        <f t="shared" si="3"/>
        <v>0</v>
      </c>
      <c r="K23" s="9">
        <f t="shared" si="4"/>
        <v>0</v>
      </c>
    </row>
    <row r="24" spans="1:11" ht="12.2" hidden="1" customHeight="1" outlineLevel="1" x14ac:dyDescent="0.2">
      <c r="A24" s="77" t="s">
        <v>737</v>
      </c>
      <c r="B24" s="76"/>
      <c r="C24" s="4" t="s">
        <v>17</v>
      </c>
      <c r="D24" s="5">
        <v>1</v>
      </c>
      <c r="E24" s="9">
        <f t="shared" si="0"/>
        <v>0</v>
      </c>
      <c r="F24" s="6">
        <v>0.18</v>
      </c>
      <c r="G24" s="9">
        <f t="shared" si="1"/>
        <v>0</v>
      </c>
      <c r="H24" s="9">
        <f t="shared" si="2"/>
        <v>0</v>
      </c>
      <c r="I24" s="6">
        <v>47.65</v>
      </c>
      <c r="J24" s="9">
        <f t="shared" si="3"/>
        <v>0</v>
      </c>
      <c r="K24" s="9">
        <f t="shared" si="4"/>
        <v>0</v>
      </c>
    </row>
    <row r="25" spans="1:11" ht="12.2" hidden="1" customHeight="1" outlineLevel="1" x14ac:dyDescent="0.2">
      <c r="A25" s="76" t="s">
        <v>68</v>
      </c>
      <c r="B25" s="76"/>
      <c r="C25" s="4" t="s">
        <v>17</v>
      </c>
      <c r="D25" s="5">
        <v>1</v>
      </c>
      <c r="E25" s="9">
        <f t="shared" si="0"/>
        <v>0</v>
      </c>
      <c r="F25" s="6">
        <v>0.09</v>
      </c>
      <c r="G25" s="9">
        <f t="shared" si="1"/>
        <v>0</v>
      </c>
      <c r="H25" s="9">
        <f t="shared" si="2"/>
        <v>0</v>
      </c>
      <c r="I25" s="6">
        <v>40.4</v>
      </c>
      <c r="J25" s="9">
        <f t="shared" si="3"/>
        <v>0</v>
      </c>
      <c r="K25" s="9">
        <f t="shared" si="4"/>
        <v>0</v>
      </c>
    </row>
    <row r="26" spans="1:11" ht="21" hidden="1" customHeight="1" outlineLevel="1" x14ac:dyDescent="0.2">
      <c r="A26" s="76" t="s">
        <v>69</v>
      </c>
      <c r="B26" s="76"/>
      <c r="C26" s="4" t="s">
        <v>17</v>
      </c>
      <c r="D26" s="5">
        <v>1</v>
      </c>
      <c r="E26" s="9">
        <f t="shared" si="0"/>
        <v>0</v>
      </c>
      <c r="F26" s="6">
        <v>0.23</v>
      </c>
      <c r="G26" s="9">
        <f t="shared" si="1"/>
        <v>0</v>
      </c>
      <c r="H26" s="9">
        <f t="shared" si="2"/>
        <v>0</v>
      </c>
      <c r="I26" s="6">
        <v>51.39</v>
      </c>
      <c r="J26" s="9">
        <f t="shared" si="3"/>
        <v>0</v>
      </c>
      <c r="K26" s="9">
        <f t="shared" si="4"/>
        <v>0</v>
      </c>
    </row>
    <row r="27" spans="1:11" ht="21.75" hidden="1" customHeight="1" outlineLevel="1" x14ac:dyDescent="0.2">
      <c r="A27" s="83" t="s">
        <v>654</v>
      </c>
      <c r="B27" s="76"/>
      <c r="C27" s="4" t="s">
        <v>17</v>
      </c>
      <c r="D27" s="5">
        <v>1</v>
      </c>
      <c r="E27" s="9">
        <f t="shared" si="0"/>
        <v>0</v>
      </c>
      <c r="F27" s="6">
        <v>0.55000000000000004</v>
      </c>
      <c r="G27" s="9">
        <f t="shared" si="1"/>
        <v>0</v>
      </c>
      <c r="H27" s="9">
        <f>$N$2*G27</f>
        <v>0</v>
      </c>
      <c r="I27" s="6">
        <v>135.63</v>
      </c>
      <c r="J27" s="9">
        <f t="shared" si="3"/>
        <v>0</v>
      </c>
      <c r="K27" s="9">
        <f t="shared" si="4"/>
        <v>0</v>
      </c>
    </row>
    <row r="28" spans="1:11" ht="12.2" hidden="1" customHeight="1" outlineLevel="1" x14ac:dyDescent="0.2">
      <c r="A28" s="76" t="s">
        <v>71</v>
      </c>
      <c r="B28" s="76"/>
      <c r="C28" s="4" t="s">
        <v>15</v>
      </c>
      <c r="D28" s="5">
        <v>0.42</v>
      </c>
      <c r="E28" s="9">
        <f t="shared" si="0"/>
        <v>0</v>
      </c>
      <c r="F28" s="6">
        <v>0.05</v>
      </c>
      <c r="G28" s="9">
        <f t="shared" si="1"/>
        <v>0</v>
      </c>
      <c r="H28" s="9">
        <f t="shared" si="2"/>
        <v>0</v>
      </c>
      <c r="I28" s="6">
        <v>16.71</v>
      </c>
      <c r="J28" s="9">
        <f t="shared" si="3"/>
        <v>0</v>
      </c>
      <c r="K28" s="9">
        <f t="shared" si="4"/>
        <v>0</v>
      </c>
    </row>
    <row r="29" spans="1:11" ht="12.2" hidden="1" customHeight="1" outlineLevel="1" x14ac:dyDescent="0.2">
      <c r="A29" s="76" t="s">
        <v>72</v>
      </c>
      <c r="B29" s="76"/>
      <c r="C29" s="4" t="s">
        <v>15</v>
      </c>
      <c r="D29" s="5">
        <v>0.42</v>
      </c>
      <c r="E29" s="9">
        <f t="shared" si="0"/>
        <v>0</v>
      </c>
      <c r="F29" s="6">
        <v>0.05</v>
      </c>
      <c r="G29" s="9">
        <f t="shared" si="1"/>
        <v>0</v>
      </c>
      <c r="H29" s="9">
        <f t="shared" si="2"/>
        <v>0</v>
      </c>
      <c r="I29" s="6">
        <v>15.82</v>
      </c>
      <c r="J29" s="9">
        <f t="shared" si="3"/>
        <v>0</v>
      </c>
      <c r="K29" s="9">
        <f t="shared" si="4"/>
        <v>0</v>
      </c>
    </row>
    <row r="30" spans="1:11" ht="12.2" customHeight="1" collapsed="1" x14ac:dyDescent="0.2">
      <c r="A30" s="75" t="s">
        <v>19</v>
      </c>
      <c r="B30" s="75"/>
      <c r="C30" s="1"/>
      <c r="D30" s="7"/>
      <c r="E30" s="35"/>
      <c r="F30" s="13">
        <f>SUM(F13:F29)</f>
        <v>2.7700000000000005</v>
      </c>
      <c r="G30" s="12">
        <f>SUM(G13:G29)</f>
        <v>0</v>
      </c>
      <c r="H30" s="12">
        <f>SUM(H13:H29)</f>
        <v>0</v>
      </c>
      <c r="I30" s="13">
        <v>1225.6500000000001</v>
      </c>
      <c r="J30" s="12">
        <f>SUM(J13:J29)</f>
        <v>0</v>
      </c>
      <c r="K30" s="14">
        <f>SUM(K13:K29)</f>
        <v>0</v>
      </c>
    </row>
    <row r="31" spans="1:11" ht="45" customHeight="1" x14ac:dyDescent="0.2">
      <c r="A31" s="75" t="s">
        <v>73</v>
      </c>
      <c r="B31" s="75"/>
      <c r="C31" s="2" t="s">
        <v>17</v>
      </c>
      <c r="D31" s="3">
        <v>0</v>
      </c>
      <c r="E31" s="36"/>
      <c r="F31" s="1"/>
      <c r="G31" s="1"/>
      <c r="H31" s="1"/>
      <c r="I31" s="1"/>
      <c r="J31" s="1"/>
      <c r="K31" s="1"/>
    </row>
    <row r="32" spans="1:11" ht="12.2" hidden="1" customHeight="1" outlineLevel="1" x14ac:dyDescent="0.2">
      <c r="A32" s="76" t="s">
        <v>55</v>
      </c>
      <c r="B32" s="76"/>
      <c r="C32" s="4" t="s">
        <v>17</v>
      </c>
      <c r="D32" s="5">
        <v>1.1299999999999999</v>
      </c>
      <c r="E32" s="9">
        <f>$D$31*D32</f>
        <v>0</v>
      </c>
      <c r="F32" s="6">
        <v>0.13</v>
      </c>
      <c r="G32" s="9">
        <f>$D$31*F32</f>
        <v>0</v>
      </c>
      <c r="H32" s="9">
        <f>$N$2*G32</f>
        <v>0</v>
      </c>
      <c r="I32" s="6">
        <v>103.83</v>
      </c>
      <c r="J32" s="9">
        <f>$D$31*I32</f>
        <v>0</v>
      </c>
      <c r="K32" s="9">
        <f t="shared" ref="K32:K47" si="5">SUM(H32,J32)</f>
        <v>0</v>
      </c>
    </row>
    <row r="33" spans="1:11" ht="12.2" hidden="1" customHeight="1" outlineLevel="1" x14ac:dyDescent="0.2">
      <c r="A33" s="76" t="s">
        <v>56</v>
      </c>
      <c r="B33" s="76"/>
      <c r="C33" s="4" t="s">
        <v>17</v>
      </c>
      <c r="D33" s="5">
        <v>1.1299999999999999</v>
      </c>
      <c r="E33" s="9">
        <f t="shared" ref="E33:E47" si="6">$D$31*D33</f>
        <v>0</v>
      </c>
      <c r="F33" s="6">
        <v>0.54</v>
      </c>
      <c r="G33" s="9">
        <f t="shared" ref="G33:G47" si="7">$D$31*F33</f>
        <v>0</v>
      </c>
      <c r="H33" s="9">
        <f t="shared" ref="H33:H47" si="8">$L$2*G33</f>
        <v>0</v>
      </c>
      <c r="I33" s="6">
        <v>261.39999999999998</v>
      </c>
      <c r="J33" s="9">
        <f t="shared" ref="J33:J47" si="9">$D$31*I33</f>
        <v>0</v>
      </c>
      <c r="K33" s="9">
        <f t="shared" si="5"/>
        <v>0</v>
      </c>
    </row>
    <row r="34" spans="1:11" ht="12.2" hidden="1" customHeight="1" outlineLevel="1" x14ac:dyDescent="0.2">
      <c r="A34" s="76" t="s">
        <v>57</v>
      </c>
      <c r="B34" s="76"/>
      <c r="C34" s="4" t="s">
        <v>17</v>
      </c>
      <c r="D34" s="5">
        <v>1.1299999999999999</v>
      </c>
      <c r="E34" s="9">
        <f t="shared" si="6"/>
        <v>0</v>
      </c>
      <c r="F34" s="6">
        <v>0.19</v>
      </c>
      <c r="G34" s="9">
        <f t="shared" si="7"/>
        <v>0</v>
      </c>
      <c r="H34" s="9">
        <f t="shared" si="8"/>
        <v>0</v>
      </c>
      <c r="I34" s="6">
        <v>37.9</v>
      </c>
      <c r="J34" s="9">
        <f t="shared" si="9"/>
        <v>0</v>
      </c>
      <c r="K34" s="9">
        <f t="shared" si="5"/>
        <v>0</v>
      </c>
    </row>
    <row r="35" spans="1:11" ht="12.2" hidden="1" customHeight="1" outlineLevel="1" x14ac:dyDescent="0.2">
      <c r="A35" s="76" t="s">
        <v>58</v>
      </c>
      <c r="B35" s="76"/>
      <c r="C35" s="4" t="s">
        <v>17</v>
      </c>
      <c r="D35" s="5">
        <v>1.1299999999999999</v>
      </c>
      <c r="E35" s="9">
        <f t="shared" si="6"/>
        <v>0</v>
      </c>
      <c r="F35" s="6">
        <v>0.05</v>
      </c>
      <c r="G35" s="9">
        <f t="shared" si="7"/>
        <v>0</v>
      </c>
      <c r="H35" s="9">
        <f t="shared" si="8"/>
        <v>0</v>
      </c>
      <c r="I35" s="6">
        <v>33.29</v>
      </c>
      <c r="J35" s="9">
        <f t="shared" si="9"/>
        <v>0</v>
      </c>
      <c r="K35" s="9">
        <f t="shared" si="5"/>
        <v>0</v>
      </c>
    </row>
    <row r="36" spans="1:11" ht="12.2" hidden="1" customHeight="1" outlineLevel="1" x14ac:dyDescent="0.2">
      <c r="A36" s="76" t="s">
        <v>59</v>
      </c>
      <c r="B36" s="76"/>
      <c r="C36" s="4" t="s">
        <v>60</v>
      </c>
      <c r="D36" s="5">
        <v>0.42</v>
      </c>
      <c r="E36" s="9">
        <f t="shared" si="6"/>
        <v>0</v>
      </c>
      <c r="F36" s="6">
        <v>0.01</v>
      </c>
      <c r="G36" s="9">
        <f t="shared" si="7"/>
        <v>0</v>
      </c>
      <c r="H36" s="9">
        <f t="shared" si="8"/>
        <v>0</v>
      </c>
      <c r="I36" s="6">
        <v>10.210000000000001</v>
      </c>
      <c r="J36" s="9">
        <f t="shared" si="9"/>
        <v>0</v>
      </c>
      <c r="K36" s="9">
        <f t="shared" si="5"/>
        <v>0</v>
      </c>
    </row>
    <row r="37" spans="1:11" ht="12.2" hidden="1" customHeight="1" outlineLevel="1" x14ac:dyDescent="0.2">
      <c r="A37" s="76" t="s">
        <v>61</v>
      </c>
      <c r="B37" s="76"/>
      <c r="C37" s="4" t="s">
        <v>15</v>
      </c>
      <c r="D37" s="5">
        <v>0.06</v>
      </c>
      <c r="E37" s="9">
        <f t="shared" si="6"/>
        <v>0</v>
      </c>
      <c r="F37" s="6">
        <v>0</v>
      </c>
      <c r="G37" s="9">
        <f t="shared" si="7"/>
        <v>0</v>
      </c>
      <c r="H37" s="9">
        <f t="shared" si="8"/>
        <v>0</v>
      </c>
      <c r="I37" s="6">
        <v>1.08</v>
      </c>
      <c r="J37" s="9">
        <f t="shared" si="9"/>
        <v>0</v>
      </c>
      <c r="K37" s="9">
        <f t="shared" si="5"/>
        <v>0</v>
      </c>
    </row>
    <row r="38" spans="1:11" ht="12.2" hidden="1" customHeight="1" outlineLevel="1" x14ac:dyDescent="0.2">
      <c r="A38" s="76" t="s">
        <v>62</v>
      </c>
      <c r="B38" s="76"/>
      <c r="C38" s="4" t="s">
        <v>17</v>
      </c>
      <c r="D38" s="5">
        <v>1.1299999999999999</v>
      </c>
      <c r="E38" s="9">
        <f t="shared" si="6"/>
        <v>0</v>
      </c>
      <c r="F38" s="6">
        <v>0.04</v>
      </c>
      <c r="G38" s="9">
        <f t="shared" si="7"/>
        <v>0</v>
      </c>
      <c r="H38" s="9">
        <f t="shared" si="8"/>
        <v>0</v>
      </c>
      <c r="I38" s="6">
        <v>46.65</v>
      </c>
      <c r="J38" s="9">
        <f t="shared" si="9"/>
        <v>0</v>
      </c>
      <c r="K38" s="9">
        <f t="shared" si="5"/>
        <v>0</v>
      </c>
    </row>
    <row r="39" spans="1:11" ht="21" hidden="1" customHeight="1" outlineLevel="1" x14ac:dyDescent="0.2">
      <c r="A39" s="76" t="s">
        <v>63</v>
      </c>
      <c r="B39" s="76"/>
      <c r="C39" s="4" t="s">
        <v>17</v>
      </c>
      <c r="D39" s="5">
        <v>1.1299999999999999</v>
      </c>
      <c r="E39" s="9">
        <f t="shared" si="6"/>
        <v>0</v>
      </c>
      <c r="F39" s="6">
        <v>0.19</v>
      </c>
      <c r="G39" s="9">
        <f t="shared" si="7"/>
        <v>0</v>
      </c>
      <c r="H39" s="9">
        <f t="shared" si="8"/>
        <v>0</v>
      </c>
      <c r="I39" s="6">
        <v>87.11</v>
      </c>
      <c r="J39" s="9">
        <f t="shared" si="9"/>
        <v>0</v>
      </c>
      <c r="K39" s="9">
        <f t="shared" si="5"/>
        <v>0</v>
      </c>
    </row>
    <row r="40" spans="1:11" ht="21" hidden="1" customHeight="1" outlineLevel="1" x14ac:dyDescent="0.2">
      <c r="A40" s="76" t="s">
        <v>64</v>
      </c>
      <c r="B40" s="76"/>
      <c r="C40" s="4" t="s">
        <v>17</v>
      </c>
      <c r="D40" s="5">
        <v>1</v>
      </c>
      <c r="E40" s="9">
        <f t="shared" si="6"/>
        <v>0</v>
      </c>
      <c r="F40" s="6">
        <v>0.32</v>
      </c>
      <c r="G40" s="9">
        <f t="shared" si="7"/>
        <v>0</v>
      </c>
      <c r="H40" s="9">
        <f t="shared" si="8"/>
        <v>0</v>
      </c>
      <c r="I40" s="6">
        <v>204.29</v>
      </c>
      <c r="J40" s="9">
        <f t="shared" si="9"/>
        <v>0</v>
      </c>
      <c r="K40" s="9">
        <f t="shared" si="5"/>
        <v>0</v>
      </c>
    </row>
    <row r="41" spans="1:11" ht="12.2" hidden="1" customHeight="1" outlineLevel="1" x14ac:dyDescent="0.2">
      <c r="A41" s="76" t="s">
        <v>65</v>
      </c>
      <c r="B41" s="76"/>
      <c r="C41" s="4" t="s">
        <v>17</v>
      </c>
      <c r="D41" s="5">
        <v>1</v>
      </c>
      <c r="E41" s="9">
        <f t="shared" si="6"/>
        <v>0</v>
      </c>
      <c r="F41" s="6">
        <v>0.1</v>
      </c>
      <c r="G41" s="9">
        <f t="shared" si="7"/>
        <v>0</v>
      </c>
      <c r="H41" s="9">
        <f t="shared" si="8"/>
        <v>0</v>
      </c>
      <c r="I41" s="6">
        <v>151.19999999999999</v>
      </c>
      <c r="J41" s="9">
        <f t="shared" si="9"/>
        <v>0</v>
      </c>
      <c r="K41" s="9">
        <f t="shared" si="5"/>
        <v>0</v>
      </c>
    </row>
    <row r="42" spans="1:11" ht="12.2" hidden="1" customHeight="1" outlineLevel="1" x14ac:dyDescent="0.2">
      <c r="A42" s="76" t="s">
        <v>66</v>
      </c>
      <c r="B42" s="76"/>
      <c r="C42" s="4" t="s">
        <v>17</v>
      </c>
      <c r="D42" s="5">
        <v>1</v>
      </c>
      <c r="E42" s="9">
        <f t="shared" si="6"/>
        <v>0</v>
      </c>
      <c r="F42" s="6">
        <v>0.05</v>
      </c>
      <c r="G42" s="9">
        <f t="shared" si="7"/>
        <v>0</v>
      </c>
      <c r="H42" s="9">
        <f t="shared" si="8"/>
        <v>0</v>
      </c>
      <c r="I42" s="6">
        <v>13.82</v>
      </c>
      <c r="J42" s="9">
        <f t="shared" si="9"/>
        <v>0</v>
      </c>
      <c r="K42" s="9">
        <f t="shared" si="5"/>
        <v>0</v>
      </c>
    </row>
    <row r="43" spans="1:11" ht="12.2" hidden="1" customHeight="1" outlineLevel="1" x14ac:dyDescent="0.2">
      <c r="A43" s="76" t="s">
        <v>67</v>
      </c>
      <c r="B43" s="76"/>
      <c r="C43" s="4" t="s">
        <v>17</v>
      </c>
      <c r="D43" s="5">
        <v>1</v>
      </c>
      <c r="E43" s="9">
        <f t="shared" si="6"/>
        <v>0</v>
      </c>
      <c r="F43" s="6">
        <v>0.18</v>
      </c>
      <c r="G43" s="9">
        <f t="shared" si="7"/>
        <v>0</v>
      </c>
      <c r="H43" s="9">
        <f t="shared" si="8"/>
        <v>0</v>
      </c>
      <c r="I43" s="6">
        <v>47.65</v>
      </c>
      <c r="J43" s="9">
        <f t="shared" si="9"/>
        <v>0</v>
      </c>
      <c r="K43" s="9">
        <f t="shared" si="5"/>
        <v>0</v>
      </c>
    </row>
    <row r="44" spans="1:11" ht="12.2" hidden="1" customHeight="1" outlineLevel="1" x14ac:dyDescent="0.2">
      <c r="A44" s="76" t="s">
        <v>68</v>
      </c>
      <c r="B44" s="76"/>
      <c r="C44" s="4" t="s">
        <v>17</v>
      </c>
      <c r="D44" s="5">
        <v>1</v>
      </c>
      <c r="E44" s="9">
        <f t="shared" si="6"/>
        <v>0</v>
      </c>
      <c r="F44" s="6">
        <v>0.09</v>
      </c>
      <c r="G44" s="9">
        <f t="shared" si="7"/>
        <v>0</v>
      </c>
      <c r="H44" s="9">
        <f t="shared" si="8"/>
        <v>0</v>
      </c>
      <c r="I44" s="6">
        <v>40.4</v>
      </c>
      <c r="J44" s="9">
        <f t="shared" si="9"/>
        <v>0</v>
      </c>
      <c r="K44" s="9">
        <f t="shared" si="5"/>
        <v>0</v>
      </c>
    </row>
    <row r="45" spans="1:11" ht="21" hidden="1" customHeight="1" outlineLevel="1" x14ac:dyDescent="0.2">
      <c r="A45" s="76" t="s">
        <v>74</v>
      </c>
      <c r="B45" s="76"/>
      <c r="C45" s="4" t="s">
        <v>17</v>
      </c>
      <c r="D45" s="5">
        <v>1</v>
      </c>
      <c r="E45" s="9">
        <f t="shared" si="6"/>
        <v>0</v>
      </c>
      <c r="F45" s="6">
        <v>0.23</v>
      </c>
      <c r="G45" s="9">
        <f t="shared" si="7"/>
        <v>0</v>
      </c>
      <c r="H45" s="9">
        <f t="shared" si="8"/>
        <v>0</v>
      </c>
      <c r="I45" s="6">
        <v>197.6</v>
      </c>
      <c r="J45" s="9">
        <f t="shared" si="9"/>
        <v>0</v>
      </c>
      <c r="K45" s="9">
        <f t="shared" si="5"/>
        <v>0</v>
      </c>
    </row>
    <row r="46" spans="1:11" ht="12" hidden="1" customHeight="1" outlineLevel="1" x14ac:dyDescent="0.2">
      <c r="A46" s="76" t="s">
        <v>71</v>
      </c>
      <c r="B46" s="76"/>
      <c r="C46" s="4" t="s">
        <v>15</v>
      </c>
      <c r="D46" s="5">
        <v>0.42</v>
      </c>
      <c r="E46" s="9">
        <f t="shared" si="6"/>
        <v>0</v>
      </c>
      <c r="F46" s="6">
        <v>0.05</v>
      </c>
      <c r="G46" s="9">
        <f t="shared" si="7"/>
        <v>0</v>
      </c>
      <c r="H46" s="9">
        <f t="shared" si="8"/>
        <v>0</v>
      </c>
      <c r="I46" s="6">
        <v>16.71</v>
      </c>
      <c r="J46" s="9">
        <f t="shared" si="9"/>
        <v>0</v>
      </c>
      <c r="K46" s="9">
        <f t="shared" si="5"/>
        <v>0</v>
      </c>
    </row>
    <row r="47" spans="1:11" ht="12.2" hidden="1" customHeight="1" outlineLevel="1" x14ac:dyDescent="0.2">
      <c r="A47" s="76" t="s">
        <v>72</v>
      </c>
      <c r="B47" s="76"/>
      <c r="C47" s="4" t="s">
        <v>15</v>
      </c>
      <c r="D47" s="5">
        <v>0.42</v>
      </c>
      <c r="E47" s="9">
        <f t="shared" si="6"/>
        <v>0</v>
      </c>
      <c r="F47" s="6">
        <v>0.05</v>
      </c>
      <c r="G47" s="9">
        <f t="shared" si="7"/>
        <v>0</v>
      </c>
      <c r="H47" s="9">
        <f t="shared" si="8"/>
        <v>0</v>
      </c>
      <c r="I47" s="6">
        <v>15.82</v>
      </c>
      <c r="J47" s="9">
        <f t="shared" si="9"/>
        <v>0</v>
      </c>
      <c r="K47" s="9">
        <f t="shared" si="5"/>
        <v>0</v>
      </c>
    </row>
    <row r="48" spans="1:11" ht="12.2" customHeight="1" collapsed="1" x14ac:dyDescent="0.2">
      <c r="A48" s="75" t="s">
        <v>19</v>
      </c>
      <c r="B48" s="75"/>
      <c r="C48" s="1"/>
      <c r="D48" s="7"/>
      <c r="E48" s="35"/>
      <c r="F48" s="13">
        <f>SUM(F32:F47)</f>
        <v>2.2200000000000002</v>
      </c>
      <c r="G48" s="12">
        <f>SUM(G32:G47)</f>
        <v>0</v>
      </c>
      <c r="H48" s="12">
        <f>SUM(H32:H47)</f>
        <v>0</v>
      </c>
      <c r="I48" s="13">
        <v>1268.96</v>
      </c>
      <c r="J48" s="12">
        <f>SUM(J32:J47)</f>
        <v>0</v>
      </c>
      <c r="K48" s="14">
        <f>SUM(K32:K47)</f>
        <v>0</v>
      </c>
    </row>
    <row r="49" spans="1:11" ht="38.85" customHeight="1" x14ac:dyDescent="0.2">
      <c r="A49" s="75" t="s">
        <v>75</v>
      </c>
      <c r="B49" s="75"/>
      <c r="C49" s="2" t="s">
        <v>17</v>
      </c>
      <c r="D49" s="3">
        <v>0</v>
      </c>
      <c r="E49" s="36"/>
      <c r="F49" s="1"/>
      <c r="G49" s="1"/>
      <c r="H49" s="1"/>
      <c r="I49" s="1"/>
      <c r="J49" s="1"/>
      <c r="K49" s="1"/>
    </row>
    <row r="50" spans="1:11" ht="12.2" hidden="1" customHeight="1" outlineLevel="1" x14ac:dyDescent="0.2">
      <c r="A50" s="76" t="s">
        <v>55</v>
      </c>
      <c r="B50" s="76"/>
      <c r="C50" s="4" t="s">
        <v>17</v>
      </c>
      <c r="D50" s="5">
        <v>1.1299999999999999</v>
      </c>
      <c r="E50" s="9">
        <f>$D$49*D50</f>
        <v>0</v>
      </c>
      <c r="F50" s="6">
        <v>0.13</v>
      </c>
      <c r="G50" s="9">
        <f>$D$49*F50</f>
        <v>0</v>
      </c>
      <c r="H50" s="9">
        <f t="shared" ref="H50:H65" si="10">$L$2*G50</f>
        <v>0</v>
      </c>
      <c r="I50" s="6">
        <v>103.83</v>
      </c>
      <c r="J50" s="9">
        <f>$D$49*I50</f>
        <v>0</v>
      </c>
      <c r="K50" s="9">
        <f t="shared" ref="K50:K65" si="11">SUM(H50,J50)</f>
        <v>0</v>
      </c>
    </row>
    <row r="51" spans="1:11" ht="12.2" hidden="1" customHeight="1" outlineLevel="1" x14ac:dyDescent="0.2">
      <c r="A51" s="76" t="s">
        <v>56</v>
      </c>
      <c r="B51" s="76"/>
      <c r="C51" s="4" t="s">
        <v>17</v>
      </c>
      <c r="D51" s="5">
        <v>1.1299999999999999</v>
      </c>
      <c r="E51" s="9">
        <f t="shared" ref="E51:E65" si="12">$D$49*D51</f>
        <v>0</v>
      </c>
      <c r="F51" s="6">
        <v>0.54</v>
      </c>
      <c r="G51" s="9">
        <f t="shared" ref="G51:G65" si="13">$D$49*F51</f>
        <v>0</v>
      </c>
      <c r="H51" s="9">
        <f t="shared" si="10"/>
        <v>0</v>
      </c>
      <c r="I51" s="6">
        <v>261.39999999999998</v>
      </c>
      <c r="J51" s="9">
        <f t="shared" ref="J51:J65" si="14">$D$49*I51</f>
        <v>0</v>
      </c>
      <c r="K51" s="9">
        <f t="shared" si="11"/>
        <v>0</v>
      </c>
    </row>
    <row r="52" spans="1:11" ht="12.2" hidden="1" customHeight="1" outlineLevel="1" x14ac:dyDescent="0.2">
      <c r="A52" s="76" t="s">
        <v>57</v>
      </c>
      <c r="B52" s="76"/>
      <c r="C52" s="4" t="s">
        <v>17</v>
      </c>
      <c r="D52" s="5">
        <v>1.1299999999999999</v>
      </c>
      <c r="E52" s="9">
        <f t="shared" si="12"/>
        <v>0</v>
      </c>
      <c r="F52" s="6">
        <v>0.19</v>
      </c>
      <c r="G52" s="9">
        <f t="shared" si="13"/>
        <v>0</v>
      </c>
      <c r="H52" s="9">
        <f t="shared" si="10"/>
        <v>0</v>
      </c>
      <c r="I52" s="6">
        <v>37.9</v>
      </c>
      <c r="J52" s="9">
        <f t="shared" si="14"/>
        <v>0</v>
      </c>
      <c r="K52" s="9">
        <f t="shared" si="11"/>
        <v>0</v>
      </c>
    </row>
    <row r="53" spans="1:11" ht="12.2" hidden="1" customHeight="1" outlineLevel="1" x14ac:dyDescent="0.2">
      <c r="A53" s="76" t="s">
        <v>58</v>
      </c>
      <c r="B53" s="76"/>
      <c r="C53" s="4" t="s">
        <v>17</v>
      </c>
      <c r="D53" s="5">
        <v>1.1299999999999999</v>
      </c>
      <c r="E53" s="9">
        <f t="shared" si="12"/>
        <v>0</v>
      </c>
      <c r="F53" s="6">
        <v>0.05</v>
      </c>
      <c r="G53" s="9">
        <f t="shared" si="13"/>
        <v>0</v>
      </c>
      <c r="H53" s="9">
        <f t="shared" si="10"/>
        <v>0</v>
      </c>
      <c r="I53" s="6">
        <v>33.29</v>
      </c>
      <c r="J53" s="9">
        <f t="shared" si="14"/>
        <v>0</v>
      </c>
      <c r="K53" s="9">
        <f t="shared" si="11"/>
        <v>0</v>
      </c>
    </row>
    <row r="54" spans="1:11" ht="12.2" hidden="1" customHeight="1" outlineLevel="1" x14ac:dyDescent="0.2">
      <c r="A54" s="76" t="s">
        <v>59</v>
      </c>
      <c r="B54" s="76"/>
      <c r="C54" s="4" t="s">
        <v>60</v>
      </c>
      <c r="D54" s="5">
        <v>0.42</v>
      </c>
      <c r="E54" s="9">
        <f t="shared" si="12"/>
        <v>0</v>
      </c>
      <c r="F54" s="6">
        <v>0.01</v>
      </c>
      <c r="G54" s="9">
        <f t="shared" si="13"/>
        <v>0</v>
      </c>
      <c r="H54" s="9">
        <f t="shared" si="10"/>
        <v>0</v>
      </c>
      <c r="I54" s="6">
        <v>10.210000000000001</v>
      </c>
      <c r="J54" s="9">
        <f t="shared" si="14"/>
        <v>0</v>
      </c>
      <c r="K54" s="9">
        <f t="shared" si="11"/>
        <v>0</v>
      </c>
    </row>
    <row r="55" spans="1:11" ht="12.2" hidden="1" customHeight="1" outlineLevel="1" x14ac:dyDescent="0.2">
      <c r="A55" s="76" t="s">
        <v>61</v>
      </c>
      <c r="B55" s="76"/>
      <c r="C55" s="4" t="s">
        <v>15</v>
      </c>
      <c r="D55" s="5">
        <v>0.06</v>
      </c>
      <c r="E55" s="9">
        <f t="shared" si="12"/>
        <v>0</v>
      </c>
      <c r="F55" s="6">
        <v>0</v>
      </c>
      <c r="G55" s="9">
        <f t="shared" si="13"/>
        <v>0</v>
      </c>
      <c r="H55" s="9">
        <f t="shared" si="10"/>
        <v>0</v>
      </c>
      <c r="I55" s="6">
        <v>1.08</v>
      </c>
      <c r="J55" s="9">
        <f t="shared" si="14"/>
        <v>0</v>
      </c>
      <c r="K55" s="9">
        <f t="shared" si="11"/>
        <v>0</v>
      </c>
    </row>
    <row r="56" spans="1:11" ht="12.2" hidden="1" customHeight="1" outlineLevel="1" x14ac:dyDescent="0.2">
      <c r="A56" s="76" t="s">
        <v>62</v>
      </c>
      <c r="B56" s="76"/>
      <c r="C56" s="4" t="s">
        <v>17</v>
      </c>
      <c r="D56" s="5">
        <v>1.1299999999999999</v>
      </c>
      <c r="E56" s="9">
        <f t="shared" si="12"/>
        <v>0</v>
      </c>
      <c r="F56" s="6">
        <v>0.04</v>
      </c>
      <c r="G56" s="9">
        <f t="shared" si="13"/>
        <v>0</v>
      </c>
      <c r="H56" s="9">
        <f t="shared" si="10"/>
        <v>0</v>
      </c>
      <c r="I56" s="6">
        <v>46.65</v>
      </c>
      <c r="J56" s="9">
        <f t="shared" si="14"/>
        <v>0</v>
      </c>
      <c r="K56" s="9">
        <f t="shared" si="11"/>
        <v>0</v>
      </c>
    </row>
    <row r="57" spans="1:11" ht="21" hidden="1" customHeight="1" outlineLevel="1" x14ac:dyDescent="0.2">
      <c r="A57" s="76" t="s">
        <v>63</v>
      </c>
      <c r="B57" s="76"/>
      <c r="C57" s="4" t="s">
        <v>17</v>
      </c>
      <c r="D57" s="5">
        <v>1.1299999999999999</v>
      </c>
      <c r="E57" s="9">
        <f t="shared" si="12"/>
        <v>0</v>
      </c>
      <c r="F57" s="6">
        <v>0.19</v>
      </c>
      <c r="G57" s="9">
        <f t="shared" si="13"/>
        <v>0</v>
      </c>
      <c r="H57" s="9">
        <f t="shared" si="10"/>
        <v>0</v>
      </c>
      <c r="I57" s="6">
        <v>87.11</v>
      </c>
      <c r="J57" s="9">
        <f t="shared" si="14"/>
        <v>0</v>
      </c>
      <c r="K57" s="9">
        <f t="shared" si="11"/>
        <v>0</v>
      </c>
    </row>
    <row r="58" spans="1:11" ht="12.2" hidden="1" customHeight="1" outlineLevel="1" x14ac:dyDescent="0.2">
      <c r="A58" s="76" t="s">
        <v>65</v>
      </c>
      <c r="B58" s="76"/>
      <c r="C58" s="4" t="s">
        <v>17</v>
      </c>
      <c r="D58" s="5">
        <v>1</v>
      </c>
      <c r="E58" s="9">
        <f t="shared" si="12"/>
        <v>0</v>
      </c>
      <c r="F58" s="6">
        <v>0.1</v>
      </c>
      <c r="G58" s="9">
        <f t="shared" si="13"/>
        <v>0</v>
      </c>
      <c r="H58" s="9">
        <f t="shared" si="10"/>
        <v>0</v>
      </c>
      <c r="I58" s="6">
        <v>151.19999999999999</v>
      </c>
      <c r="J58" s="9">
        <f t="shared" si="14"/>
        <v>0</v>
      </c>
      <c r="K58" s="9">
        <f t="shared" si="11"/>
        <v>0</v>
      </c>
    </row>
    <row r="59" spans="1:11" ht="21" hidden="1" customHeight="1" outlineLevel="1" x14ac:dyDescent="0.2">
      <c r="A59" s="76" t="s">
        <v>64</v>
      </c>
      <c r="B59" s="76"/>
      <c r="C59" s="4" t="s">
        <v>17</v>
      </c>
      <c r="D59" s="5">
        <v>1</v>
      </c>
      <c r="E59" s="9">
        <f t="shared" si="12"/>
        <v>0</v>
      </c>
      <c r="F59" s="6">
        <v>0.32</v>
      </c>
      <c r="G59" s="9">
        <f t="shared" si="13"/>
        <v>0</v>
      </c>
      <c r="H59" s="9">
        <f t="shared" si="10"/>
        <v>0</v>
      </c>
      <c r="I59" s="6">
        <v>204.29</v>
      </c>
      <c r="J59" s="9">
        <f t="shared" si="14"/>
        <v>0</v>
      </c>
      <c r="K59" s="9">
        <f t="shared" si="11"/>
        <v>0</v>
      </c>
    </row>
    <row r="60" spans="1:11" ht="12" hidden="1" customHeight="1" outlineLevel="1" x14ac:dyDescent="0.2">
      <c r="A60" s="76" t="s">
        <v>66</v>
      </c>
      <c r="B60" s="76"/>
      <c r="C60" s="4" t="s">
        <v>17</v>
      </c>
      <c r="D60" s="5">
        <v>1</v>
      </c>
      <c r="E60" s="9">
        <f t="shared" si="12"/>
        <v>0</v>
      </c>
      <c r="F60" s="6">
        <v>0.05</v>
      </c>
      <c r="G60" s="9">
        <f t="shared" si="13"/>
        <v>0</v>
      </c>
      <c r="H60" s="9">
        <f t="shared" si="10"/>
        <v>0</v>
      </c>
      <c r="I60" s="6">
        <v>13.82</v>
      </c>
      <c r="J60" s="9">
        <f t="shared" si="14"/>
        <v>0</v>
      </c>
      <c r="K60" s="9">
        <f t="shared" si="11"/>
        <v>0</v>
      </c>
    </row>
    <row r="61" spans="1:11" ht="12.2" hidden="1" customHeight="1" outlineLevel="1" x14ac:dyDescent="0.2">
      <c r="A61" s="76" t="s">
        <v>67</v>
      </c>
      <c r="B61" s="76"/>
      <c r="C61" s="4" t="s">
        <v>17</v>
      </c>
      <c r="D61" s="5">
        <v>1</v>
      </c>
      <c r="E61" s="9">
        <f t="shared" si="12"/>
        <v>0</v>
      </c>
      <c r="F61" s="6">
        <v>0.18</v>
      </c>
      <c r="G61" s="9">
        <f t="shared" si="13"/>
        <v>0</v>
      </c>
      <c r="H61" s="9">
        <f t="shared" si="10"/>
        <v>0</v>
      </c>
      <c r="I61" s="6">
        <v>47.65</v>
      </c>
      <c r="J61" s="9">
        <f t="shared" si="14"/>
        <v>0</v>
      </c>
      <c r="K61" s="9">
        <f t="shared" si="11"/>
        <v>0</v>
      </c>
    </row>
    <row r="62" spans="1:11" ht="12.2" hidden="1" customHeight="1" outlineLevel="1" x14ac:dyDescent="0.2">
      <c r="A62" s="76" t="s">
        <v>68</v>
      </c>
      <c r="B62" s="76"/>
      <c r="C62" s="4" t="s">
        <v>17</v>
      </c>
      <c r="D62" s="5">
        <v>1</v>
      </c>
      <c r="E62" s="9">
        <f t="shared" si="12"/>
        <v>0</v>
      </c>
      <c r="F62" s="6">
        <v>0.09</v>
      </c>
      <c r="G62" s="9">
        <f t="shared" si="13"/>
        <v>0</v>
      </c>
      <c r="H62" s="9">
        <f t="shared" si="10"/>
        <v>0</v>
      </c>
      <c r="I62" s="6">
        <v>40.4</v>
      </c>
      <c r="J62" s="9">
        <f t="shared" si="14"/>
        <v>0</v>
      </c>
      <c r="K62" s="9">
        <f t="shared" si="11"/>
        <v>0</v>
      </c>
    </row>
    <row r="63" spans="1:11" ht="12.2" hidden="1" customHeight="1" outlineLevel="1" x14ac:dyDescent="0.2">
      <c r="A63" s="76" t="s">
        <v>76</v>
      </c>
      <c r="B63" s="76"/>
      <c r="C63" s="4" t="s">
        <v>17</v>
      </c>
      <c r="D63" s="5">
        <v>1</v>
      </c>
      <c r="E63" s="9">
        <f t="shared" si="12"/>
        <v>0</v>
      </c>
      <c r="F63" s="6">
        <v>0.28999999999999998</v>
      </c>
      <c r="G63" s="9">
        <f t="shared" si="13"/>
        <v>0</v>
      </c>
      <c r="H63" s="9">
        <f t="shared" si="10"/>
        <v>0</v>
      </c>
      <c r="I63" s="6">
        <v>195.21</v>
      </c>
      <c r="J63" s="9">
        <f t="shared" si="14"/>
        <v>0</v>
      </c>
      <c r="K63" s="9">
        <f t="shared" si="11"/>
        <v>0</v>
      </c>
    </row>
    <row r="64" spans="1:11" ht="12.2" hidden="1" customHeight="1" outlineLevel="1" x14ac:dyDescent="0.2">
      <c r="A64" s="76" t="s">
        <v>71</v>
      </c>
      <c r="B64" s="76"/>
      <c r="C64" s="4" t="s">
        <v>15</v>
      </c>
      <c r="D64" s="5">
        <v>0.42</v>
      </c>
      <c r="E64" s="9">
        <f t="shared" si="12"/>
        <v>0</v>
      </c>
      <c r="F64" s="6">
        <v>0.05</v>
      </c>
      <c r="G64" s="9">
        <f t="shared" si="13"/>
        <v>0</v>
      </c>
      <c r="H64" s="9">
        <f t="shared" si="10"/>
        <v>0</v>
      </c>
      <c r="I64" s="6">
        <v>16.71</v>
      </c>
      <c r="J64" s="9">
        <f t="shared" si="14"/>
        <v>0</v>
      </c>
      <c r="K64" s="9">
        <f t="shared" si="11"/>
        <v>0</v>
      </c>
    </row>
    <row r="65" spans="1:11" ht="12.2" hidden="1" customHeight="1" outlineLevel="1" x14ac:dyDescent="0.2">
      <c r="A65" s="76" t="s">
        <v>72</v>
      </c>
      <c r="B65" s="76"/>
      <c r="C65" s="4" t="s">
        <v>15</v>
      </c>
      <c r="D65" s="5">
        <v>0.42</v>
      </c>
      <c r="E65" s="9">
        <f t="shared" si="12"/>
        <v>0</v>
      </c>
      <c r="F65" s="6">
        <v>0.05</v>
      </c>
      <c r="G65" s="9">
        <f t="shared" si="13"/>
        <v>0</v>
      </c>
      <c r="H65" s="9">
        <f t="shared" si="10"/>
        <v>0</v>
      </c>
      <c r="I65" s="6">
        <v>15.82</v>
      </c>
      <c r="J65" s="9">
        <f t="shared" si="14"/>
        <v>0</v>
      </c>
      <c r="K65" s="9">
        <f t="shared" si="11"/>
        <v>0</v>
      </c>
    </row>
    <row r="66" spans="1:11" ht="12.2" customHeight="1" collapsed="1" x14ac:dyDescent="0.2">
      <c r="A66" s="75" t="s">
        <v>19</v>
      </c>
      <c r="B66" s="75"/>
      <c r="C66" s="1"/>
      <c r="D66" s="7"/>
      <c r="E66" s="35"/>
      <c r="F66" s="13">
        <f>SUM(F50:F65)</f>
        <v>2.2799999999999998</v>
      </c>
      <c r="G66" s="12">
        <f>SUM(G50:G65)</f>
        <v>0</v>
      </c>
      <c r="H66" s="12">
        <f>SUM(H50:H65)</f>
        <v>0</v>
      </c>
      <c r="I66" s="13">
        <v>1266.57</v>
      </c>
      <c r="J66" s="12">
        <f>SUM(J50:J65)</f>
        <v>0</v>
      </c>
      <c r="K66" s="14">
        <f>SUM(K50:K65)</f>
        <v>0</v>
      </c>
    </row>
    <row r="67" spans="1:11" ht="38.85" customHeight="1" x14ac:dyDescent="0.2">
      <c r="A67" s="75" t="s">
        <v>77</v>
      </c>
      <c r="B67" s="75"/>
      <c r="C67" s="2" t="s">
        <v>17</v>
      </c>
      <c r="D67" s="3">
        <v>0</v>
      </c>
      <c r="E67" s="36"/>
      <c r="F67" s="1"/>
      <c r="G67" s="1"/>
      <c r="H67" s="1"/>
      <c r="I67" s="1"/>
      <c r="J67" s="1"/>
      <c r="K67" s="1"/>
    </row>
    <row r="68" spans="1:11" ht="12.2" hidden="1" customHeight="1" outlineLevel="1" x14ac:dyDescent="0.2">
      <c r="A68" s="76" t="s">
        <v>55</v>
      </c>
      <c r="B68" s="76"/>
      <c r="C68" s="4" t="s">
        <v>17</v>
      </c>
      <c r="D68" s="5">
        <v>1.1299999999999999</v>
      </c>
      <c r="E68" s="9">
        <f>$D$67*D68</f>
        <v>0</v>
      </c>
      <c r="F68" s="6">
        <v>0.13</v>
      </c>
      <c r="G68" s="9">
        <f>$D$67*F68</f>
        <v>0</v>
      </c>
      <c r="H68" s="9">
        <f>$N$2*G68</f>
        <v>0</v>
      </c>
      <c r="I68" s="6">
        <v>103.83</v>
      </c>
      <c r="J68" s="9">
        <f>$D$67*I68</f>
        <v>0</v>
      </c>
      <c r="K68" s="9">
        <f t="shared" ref="K68:K83" si="15">SUM(H68,J68)</f>
        <v>0</v>
      </c>
    </row>
    <row r="69" spans="1:11" ht="12.2" hidden="1" customHeight="1" outlineLevel="1" x14ac:dyDescent="0.2">
      <c r="A69" s="76" t="s">
        <v>56</v>
      </c>
      <c r="B69" s="76"/>
      <c r="C69" s="4" t="s">
        <v>17</v>
      </c>
      <c r="D69" s="5">
        <v>1.1299999999999999</v>
      </c>
      <c r="E69" s="9">
        <f t="shared" ref="E69:E83" si="16">$D$67*D69</f>
        <v>0</v>
      </c>
      <c r="F69" s="6">
        <v>0.54</v>
      </c>
      <c r="G69" s="9">
        <f t="shared" ref="G69:G83" si="17">$D$67*F69</f>
        <v>0</v>
      </c>
      <c r="H69" s="9">
        <f t="shared" ref="H69:H83" si="18">$L$2*G69</f>
        <v>0</v>
      </c>
      <c r="I69" s="6">
        <v>261.39999999999998</v>
      </c>
      <c r="J69" s="9">
        <f t="shared" ref="J69:J83" si="19">$D$67*I69</f>
        <v>0</v>
      </c>
      <c r="K69" s="9">
        <f t="shared" si="15"/>
        <v>0</v>
      </c>
    </row>
    <row r="70" spans="1:11" ht="12.2" hidden="1" customHeight="1" outlineLevel="1" x14ac:dyDescent="0.2">
      <c r="A70" s="76" t="s">
        <v>57</v>
      </c>
      <c r="B70" s="76"/>
      <c r="C70" s="4" t="s">
        <v>17</v>
      </c>
      <c r="D70" s="5">
        <v>1.1299999999999999</v>
      </c>
      <c r="E70" s="9">
        <f t="shared" si="16"/>
        <v>0</v>
      </c>
      <c r="F70" s="6">
        <v>0.19</v>
      </c>
      <c r="G70" s="9">
        <f t="shared" si="17"/>
        <v>0</v>
      </c>
      <c r="H70" s="9">
        <f t="shared" si="18"/>
        <v>0</v>
      </c>
      <c r="I70" s="6">
        <v>37.9</v>
      </c>
      <c r="J70" s="9">
        <f t="shared" si="19"/>
        <v>0</v>
      </c>
      <c r="K70" s="9">
        <f t="shared" si="15"/>
        <v>0</v>
      </c>
    </row>
    <row r="71" spans="1:11" ht="12.2" hidden="1" customHeight="1" outlineLevel="1" x14ac:dyDescent="0.2">
      <c r="A71" s="76" t="s">
        <v>58</v>
      </c>
      <c r="B71" s="76"/>
      <c r="C71" s="4" t="s">
        <v>17</v>
      </c>
      <c r="D71" s="5">
        <v>1.1299999999999999</v>
      </c>
      <c r="E71" s="9">
        <f t="shared" si="16"/>
        <v>0</v>
      </c>
      <c r="F71" s="6">
        <v>0.05</v>
      </c>
      <c r="G71" s="9">
        <f t="shared" si="17"/>
        <v>0</v>
      </c>
      <c r="H71" s="9">
        <f t="shared" si="18"/>
        <v>0</v>
      </c>
      <c r="I71" s="6">
        <v>33.29</v>
      </c>
      <c r="J71" s="9">
        <f t="shared" si="19"/>
        <v>0</v>
      </c>
      <c r="K71" s="9">
        <f t="shared" si="15"/>
        <v>0</v>
      </c>
    </row>
    <row r="72" spans="1:11" ht="12.2" hidden="1" customHeight="1" outlineLevel="1" x14ac:dyDescent="0.2">
      <c r="A72" s="76" t="s">
        <v>59</v>
      </c>
      <c r="B72" s="76"/>
      <c r="C72" s="4" t="s">
        <v>60</v>
      </c>
      <c r="D72" s="5">
        <v>0.42</v>
      </c>
      <c r="E72" s="9">
        <f t="shared" si="16"/>
        <v>0</v>
      </c>
      <c r="F72" s="6">
        <v>0.01</v>
      </c>
      <c r="G72" s="9">
        <f t="shared" si="17"/>
        <v>0</v>
      </c>
      <c r="H72" s="9">
        <f t="shared" si="18"/>
        <v>0</v>
      </c>
      <c r="I72" s="6">
        <v>10.210000000000001</v>
      </c>
      <c r="J72" s="9">
        <f t="shared" si="19"/>
        <v>0</v>
      </c>
      <c r="K72" s="9">
        <f t="shared" si="15"/>
        <v>0</v>
      </c>
    </row>
    <row r="73" spans="1:11" ht="12.2" hidden="1" customHeight="1" outlineLevel="1" x14ac:dyDescent="0.2">
      <c r="A73" s="76" t="s">
        <v>61</v>
      </c>
      <c r="B73" s="76"/>
      <c r="C73" s="4" t="s">
        <v>15</v>
      </c>
      <c r="D73" s="5">
        <v>0.06</v>
      </c>
      <c r="E73" s="9">
        <f t="shared" si="16"/>
        <v>0</v>
      </c>
      <c r="F73" s="6">
        <v>0</v>
      </c>
      <c r="G73" s="9">
        <f t="shared" si="17"/>
        <v>0</v>
      </c>
      <c r="H73" s="9">
        <f t="shared" si="18"/>
        <v>0</v>
      </c>
      <c r="I73" s="6">
        <v>1.08</v>
      </c>
      <c r="J73" s="9">
        <f t="shared" si="19"/>
        <v>0</v>
      </c>
      <c r="K73" s="9">
        <f t="shared" si="15"/>
        <v>0</v>
      </c>
    </row>
    <row r="74" spans="1:11" ht="12.2" hidden="1" customHeight="1" outlineLevel="1" x14ac:dyDescent="0.2">
      <c r="A74" s="76" t="s">
        <v>62</v>
      </c>
      <c r="B74" s="76"/>
      <c r="C74" s="4" t="s">
        <v>17</v>
      </c>
      <c r="D74" s="5">
        <v>1.1299999999999999</v>
      </c>
      <c r="E74" s="9">
        <f t="shared" si="16"/>
        <v>0</v>
      </c>
      <c r="F74" s="6">
        <v>0.04</v>
      </c>
      <c r="G74" s="9">
        <f t="shared" si="17"/>
        <v>0</v>
      </c>
      <c r="H74" s="9">
        <f t="shared" si="18"/>
        <v>0</v>
      </c>
      <c r="I74" s="6">
        <v>46.65</v>
      </c>
      <c r="J74" s="9">
        <f t="shared" si="19"/>
        <v>0</v>
      </c>
      <c r="K74" s="9">
        <f t="shared" si="15"/>
        <v>0</v>
      </c>
    </row>
    <row r="75" spans="1:11" ht="21" hidden="1" customHeight="1" outlineLevel="1" x14ac:dyDescent="0.2">
      <c r="A75" s="76" t="s">
        <v>63</v>
      </c>
      <c r="B75" s="76"/>
      <c r="C75" s="4" t="s">
        <v>17</v>
      </c>
      <c r="D75" s="5">
        <v>1.1299999999999999</v>
      </c>
      <c r="E75" s="9">
        <f t="shared" si="16"/>
        <v>0</v>
      </c>
      <c r="F75" s="6">
        <v>0.19</v>
      </c>
      <c r="G75" s="9">
        <f t="shared" si="17"/>
        <v>0</v>
      </c>
      <c r="H75" s="9">
        <f t="shared" si="18"/>
        <v>0</v>
      </c>
      <c r="I75" s="6">
        <v>87.11</v>
      </c>
      <c r="J75" s="9">
        <f t="shared" si="19"/>
        <v>0</v>
      </c>
      <c r="K75" s="9">
        <f t="shared" si="15"/>
        <v>0</v>
      </c>
    </row>
    <row r="76" spans="1:11" ht="21" hidden="1" customHeight="1" outlineLevel="1" x14ac:dyDescent="0.2">
      <c r="A76" s="76" t="s">
        <v>64</v>
      </c>
      <c r="B76" s="76"/>
      <c r="C76" s="4" t="s">
        <v>17</v>
      </c>
      <c r="D76" s="5">
        <v>1</v>
      </c>
      <c r="E76" s="9">
        <f t="shared" si="16"/>
        <v>0</v>
      </c>
      <c r="F76" s="6">
        <v>0.32</v>
      </c>
      <c r="G76" s="9">
        <f t="shared" si="17"/>
        <v>0</v>
      </c>
      <c r="H76" s="9">
        <f t="shared" si="18"/>
        <v>0</v>
      </c>
      <c r="I76" s="6">
        <v>204.29</v>
      </c>
      <c r="J76" s="9">
        <f t="shared" si="19"/>
        <v>0</v>
      </c>
      <c r="K76" s="9">
        <f t="shared" si="15"/>
        <v>0</v>
      </c>
    </row>
    <row r="77" spans="1:11" ht="12.2" hidden="1" customHeight="1" outlineLevel="1" x14ac:dyDescent="0.2">
      <c r="A77" s="76" t="s">
        <v>65</v>
      </c>
      <c r="B77" s="76"/>
      <c r="C77" s="4" t="s">
        <v>17</v>
      </c>
      <c r="D77" s="5">
        <v>1</v>
      </c>
      <c r="E77" s="9">
        <f t="shared" si="16"/>
        <v>0</v>
      </c>
      <c r="F77" s="6">
        <v>0.1</v>
      </c>
      <c r="G77" s="9">
        <f t="shared" si="17"/>
        <v>0</v>
      </c>
      <c r="H77" s="9">
        <f t="shared" si="18"/>
        <v>0</v>
      </c>
      <c r="I77" s="6">
        <v>151.19999999999999</v>
      </c>
      <c r="J77" s="9">
        <f t="shared" si="19"/>
        <v>0</v>
      </c>
      <c r="K77" s="9">
        <f t="shared" si="15"/>
        <v>0</v>
      </c>
    </row>
    <row r="78" spans="1:11" ht="12.2" hidden="1" customHeight="1" outlineLevel="1" x14ac:dyDescent="0.2">
      <c r="A78" s="76" t="s">
        <v>66</v>
      </c>
      <c r="B78" s="76"/>
      <c r="C78" s="4" t="s">
        <v>17</v>
      </c>
      <c r="D78" s="5">
        <v>1</v>
      </c>
      <c r="E78" s="9">
        <f t="shared" si="16"/>
        <v>0</v>
      </c>
      <c r="F78" s="6">
        <v>0.05</v>
      </c>
      <c r="G78" s="9">
        <f t="shared" si="17"/>
        <v>0</v>
      </c>
      <c r="H78" s="9">
        <f t="shared" si="18"/>
        <v>0</v>
      </c>
      <c r="I78" s="6">
        <v>13.82</v>
      </c>
      <c r="J78" s="9">
        <f t="shared" si="19"/>
        <v>0</v>
      </c>
      <c r="K78" s="9">
        <f t="shared" si="15"/>
        <v>0</v>
      </c>
    </row>
    <row r="79" spans="1:11" ht="12.2" hidden="1" customHeight="1" outlineLevel="1" x14ac:dyDescent="0.2">
      <c r="A79" s="76" t="s">
        <v>67</v>
      </c>
      <c r="B79" s="76"/>
      <c r="C79" s="4" t="s">
        <v>17</v>
      </c>
      <c r="D79" s="5">
        <v>1</v>
      </c>
      <c r="E79" s="9">
        <f t="shared" si="16"/>
        <v>0</v>
      </c>
      <c r="F79" s="6">
        <v>0.18</v>
      </c>
      <c r="G79" s="9">
        <f t="shared" si="17"/>
        <v>0</v>
      </c>
      <c r="H79" s="9">
        <f t="shared" si="18"/>
        <v>0</v>
      </c>
      <c r="I79" s="6">
        <v>47.65</v>
      </c>
      <c r="J79" s="9">
        <f t="shared" si="19"/>
        <v>0</v>
      </c>
      <c r="K79" s="9">
        <f t="shared" si="15"/>
        <v>0</v>
      </c>
    </row>
    <row r="80" spans="1:11" ht="12.2" hidden="1" customHeight="1" outlineLevel="1" x14ac:dyDescent="0.2">
      <c r="A80" s="76" t="s">
        <v>68</v>
      </c>
      <c r="B80" s="76"/>
      <c r="C80" s="4" t="s">
        <v>17</v>
      </c>
      <c r="D80" s="5">
        <v>1</v>
      </c>
      <c r="E80" s="9">
        <f t="shared" si="16"/>
        <v>0</v>
      </c>
      <c r="F80" s="6">
        <v>0.09</v>
      </c>
      <c r="G80" s="9">
        <f t="shared" si="17"/>
        <v>0</v>
      </c>
      <c r="H80" s="9">
        <f t="shared" si="18"/>
        <v>0</v>
      </c>
      <c r="I80" s="6">
        <v>40.4</v>
      </c>
      <c r="J80" s="9">
        <f t="shared" si="19"/>
        <v>0</v>
      </c>
      <c r="K80" s="9">
        <f t="shared" si="15"/>
        <v>0</v>
      </c>
    </row>
    <row r="81" spans="1:11" ht="12.2" hidden="1" customHeight="1" outlineLevel="1" x14ac:dyDescent="0.2">
      <c r="A81" s="76" t="s">
        <v>78</v>
      </c>
      <c r="B81" s="76"/>
      <c r="C81" s="4" t="s">
        <v>17</v>
      </c>
      <c r="D81" s="5">
        <v>1</v>
      </c>
      <c r="E81" s="9">
        <f t="shared" si="16"/>
        <v>0</v>
      </c>
      <c r="F81" s="6">
        <v>0.31</v>
      </c>
      <c r="G81" s="9">
        <f t="shared" si="17"/>
        <v>0</v>
      </c>
      <c r="H81" s="9">
        <f t="shared" si="18"/>
        <v>0</v>
      </c>
      <c r="I81" s="6">
        <v>543.98</v>
      </c>
      <c r="J81" s="9">
        <f t="shared" si="19"/>
        <v>0</v>
      </c>
      <c r="K81" s="9">
        <f t="shared" si="15"/>
        <v>0</v>
      </c>
    </row>
    <row r="82" spans="1:11" ht="12.2" hidden="1" customHeight="1" outlineLevel="1" x14ac:dyDescent="0.2">
      <c r="A82" s="76" t="s">
        <v>71</v>
      </c>
      <c r="B82" s="76"/>
      <c r="C82" s="4" t="s">
        <v>15</v>
      </c>
      <c r="D82" s="5">
        <v>0.42</v>
      </c>
      <c r="E82" s="9">
        <f t="shared" si="16"/>
        <v>0</v>
      </c>
      <c r="F82" s="6">
        <v>0.05</v>
      </c>
      <c r="G82" s="9">
        <f t="shared" si="17"/>
        <v>0</v>
      </c>
      <c r="H82" s="9">
        <f t="shared" si="18"/>
        <v>0</v>
      </c>
      <c r="I82" s="6">
        <v>16.71</v>
      </c>
      <c r="J82" s="9">
        <f t="shared" si="19"/>
        <v>0</v>
      </c>
      <c r="K82" s="9">
        <f t="shared" si="15"/>
        <v>0</v>
      </c>
    </row>
    <row r="83" spans="1:11" ht="12.2" hidden="1" customHeight="1" outlineLevel="1" x14ac:dyDescent="0.2">
      <c r="A83" s="76" t="s">
        <v>72</v>
      </c>
      <c r="B83" s="76"/>
      <c r="C83" s="4" t="s">
        <v>15</v>
      </c>
      <c r="D83" s="5">
        <v>0.42</v>
      </c>
      <c r="E83" s="9">
        <f t="shared" si="16"/>
        <v>0</v>
      </c>
      <c r="F83" s="6">
        <v>0.05</v>
      </c>
      <c r="G83" s="9">
        <f t="shared" si="17"/>
        <v>0</v>
      </c>
      <c r="H83" s="9">
        <f t="shared" si="18"/>
        <v>0</v>
      </c>
      <c r="I83" s="6">
        <v>15.82</v>
      </c>
      <c r="J83" s="9">
        <f t="shared" si="19"/>
        <v>0</v>
      </c>
      <c r="K83" s="9">
        <f t="shared" si="15"/>
        <v>0</v>
      </c>
    </row>
    <row r="84" spans="1:11" ht="12.2" customHeight="1" collapsed="1" x14ac:dyDescent="0.2">
      <c r="A84" s="75" t="s">
        <v>19</v>
      </c>
      <c r="B84" s="75"/>
      <c r="C84" s="1"/>
      <c r="D84" s="7"/>
      <c r="E84" s="35"/>
      <c r="F84" s="13">
        <f>SUM(F68:F83)</f>
        <v>2.2999999999999998</v>
      </c>
      <c r="G84" s="12">
        <f>SUM(G68:G83)</f>
        <v>0</v>
      </c>
      <c r="H84" s="12">
        <f>SUM(H68:H83)</f>
        <v>0</v>
      </c>
      <c r="I84" s="13">
        <v>1615.34</v>
      </c>
      <c r="J84" s="12">
        <f>SUM(J68:J83)</f>
        <v>0</v>
      </c>
      <c r="K84" s="14">
        <f>SUM(K68:K83)</f>
        <v>0</v>
      </c>
    </row>
    <row r="85" spans="1:11" ht="29.85" customHeight="1" x14ac:dyDescent="0.2">
      <c r="A85" s="87" t="s">
        <v>79</v>
      </c>
      <c r="B85" s="87"/>
      <c r="C85" s="2" t="s">
        <v>17</v>
      </c>
      <c r="D85" s="3">
        <v>0</v>
      </c>
      <c r="E85" s="36"/>
      <c r="F85" s="1"/>
      <c r="G85" s="1"/>
      <c r="H85" s="1"/>
      <c r="I85" s="1"/>
      <c r="J85" s="1"/>
      <c r="K85" s="1"/>
    </row>
    <row r="86" spans="1:11" ht="21" hidden="1" customHeight="1" outlineLevel="1" x14ac:dyDescent="0.2">
      <c r="A86" s="76" t="s">
        <v>69</v>
      </c>
      <c r="B86" s="76"/>
      <c r="C86" s="4" t="s">
        <v>17</v>
      </c>
      <c r="D86" s="5">
        <v>1</v>
      </c>
      <c r="E86" s="9">
        <f>$D$85*D86</f>
        <v>0</v>
      </c>
      <c r="F86" s="6">
        <v>0.23</v>
      </c>
      <c r="G86" s="9">
        <f>$D$85*F86</f>
        <v>0</v>
      </c>
      <c r="H86" s="9">
        <f t="shared" ref="H86:H101" si="20">$L$2*G86</f>
        <v>0</v>
      </c>
      <c r="I86" s="6">
        <v>51.39</v>
      </c>
      <c r="J86" s="9">
        <f>$D$85*I86</f>
        <v>0</v>
      </c>
      <c r="K86" s="9">
        <f t="shared" ref="K86:K101" si="21">SUM(H86,J86)</f>
        <v>0</v>
      </c>
    </row>
    <row r="87" spans="1:11" ht="12" hidden="1" customHeight="1" outlineLevel="1" x14ac:dyDescent="0.2">
      <c r="A87" s="84" t="s">
        <v>55</v>
      </c>
      <c r="B87" s="85"/>
      <c r="C87" s="4" t="s">
        <v>17</v>
      </c>
      <c r="D87" s="5">
        <v>1.1299999999999999</v>
      </c>
      <c r="E87" s="9">
        <f t="shared" ref="E87:E101" si="22">$D$85*D87</f>
        <v>0</v>
      </c>
      <c r="F87" s="6">
        <v>0.13</v>
      </c>
      <c r="G87" s="9">
        <f t="shared" ref="G87:G101" si="23">$D$85*F87</f>
        <v>0</v>
      </c>
      <c r="H87" s="9">
        <f>$N$2*G87</f>
        <v>0</v>
      </c>
      <c r="I87" s="6">
        <v>103.83</v>
      </c>
      <c r="J87" s="9">
        <f t="shared" ref="J87:J101" si="24">$D$85*I87</f>
        <v>0</v>
      </c>
      <c r="K87" s="9">
        <f t="shared" si="21"/>
        <v>0</v>
      </c>
    </row>
    <row r="88" spans="1:11" ht="21" hidden="1" customHeight="1" outlineLevel="1" x14ac:dyDescent="0.2">
      <c r="A88" s="76" t="s">
        <v>64</v>
      </c>
      <c r="B88" s="76"/>
      <c r="C88" s="4" t="s">
        <v>17</v>
      </c>
      <c r="D88" s="5">
        <v>1</v>
      </c>
      <c r="E88" s="9">
        <f t="shared" si="22"/>
        <v>0</v>
      </c>
      <c r="F88" s="6">
        <v>0.32</v>
      </c>
      <c r="G88" s="9">
        <f t="shared" si="23"/>
        <v>0</v>
      </c>
      <c r="H88" s="9">
        <f t="shared" si="20"/>
        <v>0</v>
      </c>
      <c r="I88" s="6">
        <v>204.29</v>
      </c>
      <c r="J88" s="9">
        <f t="shared" si="24"/>
        <v>0</v>
      </c>
      <c r="K88" s="9">
        <f t="shared" si="21"/>
        <v>0</v>
      </c>
    </row>
    <row r="89" spans="1:11" ht="12" hidden="1" customHeight="1" outlineLevel="1" x14ac:dyDescent="0.2">
      <c r="A89" s="76" t="s">
        <v>65</v>
      </c>
      <c r="B89" s="76"/>
      <c r="C89" s="4" t="s">
        <v>17</v>
      </c>
      <c r="D89" s="5">
        <v>1</v>
      </c>
      <c r="E89" s="9">
        <f t="shared" si="22"/>
        <v>0</v>
      </c>
      <c r="F89" s="6">
        <v>0.1</v>
      </c>
      <c r="G89" s="9">
        <f t="shared" si="23"/>
        <v>0</v>
      </c>
      <c r="H89" s="9">
        <f t="shared" si="20"/>
        <v>0</v>
      </c>
      <c r="I89" s="6">
        <v>151.19999999999999</v>
      </c>
      <c r="J89" s="9">
        <f t="shared" si="24"/>
        <v>0</v>
      </c>
      <c r="K89" s="9">
        <f t="shared" si="21"/>
        <v>0</v>
      </c>
    </row>
    <row r="90" spans="1:11" ht="12.2" hidden="1" customHeight="1" outlineLevel="1" x14ac:dyDescent="0.2">
      <c r="A90" s="76" t="s">
        <v>80</v>
      </c>
      <c r="B90" s="76"/>
      <c r="C90" s="4" t="s">
        <v>17</v>
      </c>
      <c r="D90" s="5">
        <v>1.1299999999999999</v>
      </c>
      <c r="E90" s="9">
        <f t="shared" si="22"/>
        <v>0</v>
      </c>
      <c r="F90" s="6">
        <v>0.32</v>
      </c>
      <c r="G90" s="9">
        <f t="shared" si="23"/>
        <v>0</v>
      </c>
      <c r="H90" s="9">
        <f t="shared" si="20"/>
        <v>0</v>
      </c>
      <c r="I90" s="6">
        <v>502.96</v>
      </c>
      <c r="J90" s="9">
        <f t="shared" si="24"/>
        <v>0</v>
      </c>
      <c r="K90" s="9">
        <f t="shared" si="21"/>
        <v>0</v>
      </c>
    </row>
    <row r="91" spans="1:11" ht="12.2" hidden="1" customHeight="1" outlineLevel="1" x14ac:dyDescent="0.2">
      <c r="A91" s="76" t="s">
        <v>57</v>
      </c>
      <c r="B91" s="76"/>
      <c r="C91" s="4" t="s">
        <v>17</v>
      </c>
      <c r="D91" s="5">
        <v>1.1299999999999999</v>
      </c>
      <c r="E91" s="9">
        <f t="shared" si="22"/>
        <v>0</v>
      </c>
      <c r="F91" s="6">
        <v>0.19</v>
      </c>
      <c r="G91" s="9">
        <f t="shared" si="23"/>
        <v>0</v>
      </c>
      <c r="H91" s="9">
        <f t="shared" si="20"/>
        <v>0</v>
      </c>
      <c r="I91" s="6">
        <v>37.9</v>
      </c>
      <c r="J91" s="9">
        <f t="shared" si="24"/>
        <v>0</v>
      </c>
      <c r="K91" s="9">
        <f t="shared" si="21"/>
        <v>0</v>
      </c>
    </row>
    <row r="92" spans="1:11" ht="12.2" hidden="1" customHeight="1" outlineLevel="1" x14ac:dyDescent="0.2">
      <c r="A92" s="76" t="s">
        <v>81</v>
      </c>
      <c r="B92" s="76"/>
      <c r="C92" s="4" t="s">
        <v>17</v>
      </c>
      <c r="D92" s="5">
        <v>1.1299999999999999</v>
      </c>
      <c r="E92" s="9">
        <f t="shared" si="22"/>
        <v>0</v>
      </c>
      <c r="F92" s="6">
        <v>0.05</v>
      </c>
      <c r="G92" s="9">
        <f t="shared" si="23"/>
        <v>0</v>
      </c>
      <c r="H92" s="9">
        <f t="shared" si="20"/>
        <v>0</v>
      </c>
      <c r="I92" s="6">
        <v>24.33</v>
      </c>
      <c r="J92" s="9">
        <f t="shared" si="24"/>
        <v>0</v>
      </c>
      <c r="K92" s="9">
        <f t="shared" si="21"/>
        <v>0</v>
      </c>
    </row>
    <row r="93" spans="1:11" ht="21" hidden="1" customHeight="1" outlineLevel="1" x14ac:dyDescent="0.2">
      <c r="A93" s="76" t="s">
        <v>63</v>
      </c>
      <c r="B93" s="76"/>
      <c r="C93" s="4" t="s">
        <v>17</v>
      </c>
      <c r="D93" s="5">
        <v>1.1299999999999999</v>
      </c>
      <c r="E93" s="9">
        <f t="shared" si="22"/>
        <v>0</v>
      </c>
      <c r="F93" s="6">
        <v>0.19</v>
      </c>
      <c r="G93" s="9">
        <f t="shared" si="23"/>
        <v>0</v>
      </c>
      <c r="H93" s="9">
        <f t="shared" si="20"/>
        <v>0</v>
      </c>
      <c r="I93" s="6">
        <v>87.11</v>
      </c>
      <c r="J93" s="9">
        <f t="shared" si="24"/>
        <v>0</v>
      </c>
      <c r="K93" s="9">
        <f t="shared" si="21"/>
        <v>0</v>
      </c>
    </row>
    <row r="94" spans="1:11" ht="12.2" hidden="1" customHeight="1" outlineLevel="1" x14ac:dyDescent="0.2">
      <c r="A94" s="76" t="s">
        <v>59</v>
      </c>
      <c r="B94" s="76"/>
      <c r="C94" s="4" t="s">
        <v>60</v>
      </c>
      <c r="D94" s="5">
        <v>0.42</v>
      </c>
      <c r="E94" s="9">
        <f t="shared" si="22"/>
        <v>0</v>
      </c>
      <c r="F94" s="6">
        <v>0.01</v>
      </c>
      <c r="G94" s="9">
        <f t="shared" si="23"/>
        <v>0</v>
      </c>
      <c r="H94" s="9">
        <f t="shared" si="20"/>
        <v>0</v>
      </c>
      <c r="I94" s="6">
        <v>10.210000000000001</v>
      </c>
      <c r="J94" s="9">
        <f t="shared" si="24"/>
        <v>0</v>
      </c>
      <c r="K94" s="9">
        <f t="shared" si="21"/>
        <v>0</v>
      </c>
    </row>
    <row r="95" spans="1:11" ht="12.2" hidden="1" customHeight="1" outlineLevel="1" x14ac:dyDescent="0.2">
      <c r="A95" s="76" t="s">
        <v>61</v>
      </c>
      <c r="B95" s="76"/>
      <c r="C95" s="4" t="s">
        <v>15</v>
      </c>
      <c r="D95" s="5">
        <v>0.06</v>
      </c>
      <c r="E95" s="9">
        <f t="shared" si="22"/>
        <v>0</v>
      </c>
      <c r="F95" s="6">
        <v>0</v>
      </c>
      <c r="G95" s="9">
        <f t="shared" si="23"/>
        <v>0</v>
      </c>
      <c r="H95" s="9">
        <f t="shared" si="20"/>
        <v>0</v>
      </c>
      <c r="I95" s="6">
        <v>1.08</v>
      </c>
      <c r="J95" s="9">
        <f t="shared" si="24"/>
        <v>0</v>
      </c>
      <c r="K95" s="9">
        <f t="shared" si="21"/>
        <v>0</v>
      </c>
    </row>
    <row r="96" spans="1:11" ht="12.2" hidden="1" customHeight="1" outlineLevel="1" x14ac:dyDescent="0.2">
      <c r="A96" s="76" t="s">
        <v>66</v>
      </c>
      <c r="B96" s="76"/>
      <c r="C96" s="4" t="s">
        <v>17</v>
      </c>
      <c r="D96" s="5">
        <v>1</v>
      </c>
      <c r="E96" s="9">
        <f t="shared" si="22"/>
        <v>0</v>
      </c>
      <c r="F96" s="6">
        <v>0.05</v>
      </c>
      <c r="G96" s="9">
        <f t="shared" si="23"/>
        <v>0</v>
      </c>
      <c r="H96" s="9">
        <f t="shared" si="20"/>
        <v>0</v>
      </c>
      <c r="I96" s="6">
        <v>13.82</v>
      </c>
      <c r="J96" s="9">
        <f t="shared" si="24"/>
        <v>0</v>
      </c>
      <c r="K96" s="9">
        <f t="shared" si="21"/>
        <v>0</v>
      </c>
    </row>
    <row r="97" spans="1:11" ht="12.2" hidden="1" customHeight="1" outlineLevel="1" x14ac:dyDescent="0.2">
      <c r="A97" s="76" t="s">
        <v>67</v>
      </c>
      <c r="B97" s="76"/>
      <c r="C97" s="4" t="s">
        <v>17</v>
      </c>
      <c r="D97" s="5">
        <v>1</v>
      </c>
      <c r="E97" s="9">
        <f t="shared" si="22"/>
        <v>0</v>
      </c>
      <c r="F97" s="6">
        <v>0.18</v>
      </c>
      <c r="G97" s="9">
        <f t="shared" si="23"/>
        <v>0</v>
      </c>
      <c r="H97" s="9">
        <f t="shared" si="20"/>
        <v>0</v>
      </c>
      <c r="I97" s="6">
        <v>47.65</v>
      </c>
      <c r="J97" s="9">
        <f t="shared" si="24"/>
        <v>0</v>
      </c>
      <c r="K97" s="9">
        <f t="shared" si="21"/>
        <v>0</v>
      </c>
    </row>
    <row r="98" spans="1:11" ht="12.2" hidden="1" customHeight="1" outlineLevel="1" x14ac:dyDescent="0.2">
      <c r="A98" s="76" t="s">
        <v>65</v>
      </c>
      <c r="B98" s="76"/>
      <c r="C98" s="4" t="s">
        <v>17</v>
      </c>
      <c r="D98" s="5">
        <v>1</v>
      </c>
      <c r="E98" s="9">
        <f t="shared" si="22"/>
        <v>0</v>
      </c>
      <c r="F98" s="6">
        <v>0.09</v>
      </c>
      <c r="G98" s="9">
        <f t="shared" si="23"/>
        <v>0</v>
      </c>
      <c r="H98" s="9">
        <f t="shared" si="20"/>
        <v>0</v>
      </c>
      <c r="I98" s="6">
        <v>40.4</v>
      </c>
      <c r="J98" s="9">
        <f t="shared" si="24"/>
        <v>0</v>
      </c>
      <c r="K98" s="9">
        <f t="shared" si="21"/>
        <v>0</v>
      </c>
    </row>
    <row r="99" spans="1:11" ht="24" hidden="1" customHeight="1" outlineLevel="1" x14ac:dyDescent="0.2">
      <c r="A99" s="86" t="s">
        <v>655</v>
      </c>
      <c r="B99" s="86"/>
      <c r="C99" s="4" t="s">
        <v>17</v>
      </c>
      <c r="D99" s="5">
        <v>1</v>
      </c>
      <c r="E99" s="9">
        <f t="shared" si="22"/>
        <v>0</v>
      </c>
      <c r="F99" s="6">
        <v>0.55000000000000004</v>
      </c>
      <c r="G99" s="9">
        <f t="shared" si="23"/>
        <v>0</v>
      </c>
      <c r="H99" s="9">
        <f>$N$2*G99</f>
        <v>0</v>
      </c>
      <c r="I99" s="6">
        <v>135.63</v>
      </c>
      <c r="J99" s="9">
        <f t="shared" si="24"/>
        <v>0</v>
      </c>
      <c r="K99" s="9">
        <f t="shared" si="21"/>
        <v>0</v>
      </c>
    </row>
    <row r="100" spans="1:11" ht="12.2" hidden="1" customHeight="1" outlineLevel="1" x14ac:dyDescent="0.2">
      <c r="A100" s="84" t="s">
        <v>71</v>
      </c>
      <c r="B100" s="85"/>
      <c r="C100" s="4" t="s">
        <v>15</v>
      </c>
      <c r="D100" s="5">
        <v>0.42</v>
      </c>
      <c r="E100" s="9">
        <f t="shared" si="22"/>
        <v>0</v>
      </c>
      <c r="F100" s="6">
        <v>0.05</v>
      </c>
      <c r="G100" s="9">
        <f t="shared" si="23"/>
        <v>0</v>
      </c>
      <c r="H100" s="9">
        <f t="shared" si="20"/>
        <v>0</v>
      </c>
      <c r="I100" s="6">
        <v>16.71</v>
      </c>
      <c r="J100" s="9">
        <f t="shared" si="24"/>
        <v>0</v>
      </c>
      <c r="K100" s="9">
        <f t="shared" si="21"/>
        <v>0</v>
      </c>
    </row>
    <row r="101" spans="1:11" ht="12.2" hidden="1" customHeight="1" outlineLevel="1" x14ac:dyDescent="0.2">
      <c r="A101" s="76" t="s">
        <v>72</v>
      </c>
      <c r="B101" s="76"/>
      <c r="C101" s="4" t="s">
        <v>15</v>
      </c>
      <c r="D101" s="5">
        <v>0.42</v>
      </c>
      <c r="E101" s="9">
        <f t="shared" si="22"/>
        <v>0</v>
      </c>
      <c r="F101" s="6">
        <v>0.05</v>
      </c>
      <c r="G101" s="9">
        <f t="shared" si="23"/>
        <v>0</v>
      </c>
      <c r="H101" s="9">
        <f t="shared" si="20"/>
        <v>0</v>
      </c>
      <c r="I101" s="6">
        <v>15.82</v>
      </c>
      <c r="J101" s="9">
        <f t="shared" si="24"/>
        <v>0</v>
      </c>
      <c r="K101" s="9">
        <f t="shared" si="21"/>
        <v>0</v>
      </c>
    </row>
    <row r="102" spans="1:11" ht="12.2" customHeight="1" collapsed="1" x14ac:dyDescent="0.2">
      <c r="A102" s="75" t="s">
        <v>19</v>
      </c>
      <c r="B102" s="75"/>
      <c r="C102" s="1"/>
      <c r="D102" s="7"/>
      <c r="E102" s="35"/>
      <c r="F102" s="13">
        <f>SUM(F86:F101)</f>
        <v>2.5099999999999998</v>
      </c>
      <c r="G102" s="12">
        <f>SUM(G86:G101)</f>
        <v>0</v>
      </c>
      <c r="H102" s="12">
        <f>SUM(H86:H101)</f>
        <v>0</v>
      </c>
      <c r="I102" s="13">
        <v>1411.6</v>
      </c>
      <c r="J102" s="12">
        <f>SUM(J86:J101)</f>
        <v>0</v>
      </c>
      <c r="K102" s="14">
        <f>SUM(K86:K101)</f>
        <v>0</v>
      </c>
    </row>
    <row r="103" spans="1:11" ht="29.85" customHeight="1" x14ac:dyDescent="0.2">
      <c r="A103" s="75" t="s">
        <v>82</v>
      </c>
      <c r="B103" s="75"/>
      <c r="C103" s="2" t="s">
        <v>17</v>
      </c>
      <c r="D103" s="3">
        <v>0</v>
      </c>
      <c r="E103" s="36"/>
      <c r="F103" s="1"/>
      <c r="G103" s="1"/>
      <c r="H103" s="1"/>
      <c r="I103" s="1"/>
      <c r="J103" s="1"/>
      <c r="K103" s="1"/>
    </row>
    <row r="104" spans="1:11" ht="12.2" hidden="1" customHeight="1" outlineLevel="1" x14ac:dyDescent="0.2">
      <c r="A104" s="76" t="s">
        <v>55</v>
      </c>
      <c r="B104" s="76"/>
      <c r="C104" s="4" t="s">
        <v>17</v>
      </c>
      <c r="D104" s="5">
        <v>1.1299999999999999</v>
      </c>
      <c r="E104" s="9">
        <f>$D$103*D104</f>
        <v>0</v>
      </c>
      <c r="F104" s="6">
        <v>0.13</v>
      </c>
      <c r="G104" s="9">
        <f>$D$103*F104</f>
        <v>0</v>
      </c>
      <c r="H104" s="9">
        <f>$N$2*G104</f>
        <v>0</v>
      </c>
      <c r="I104" s="6">
        <v>103.83</v>
      </c>
      <c r="J104" s="9">
        <f>$D$103*I104</f>
        <v>0</v>
      </c>
      <c r="K104" s="9">
        <f t="shared" ref="K104:K118" si="25">SUM(H104,J104)</f>
        <v>0</v>
      </c>
    </row>
    <row r="105" spans="1:11" ht="21" hidden="1" customHeight="1" outlineLevel="1" x14ac:dyDescent="0.2">
      <c r="A105" s="76" t="s">
        <v>64</v>
      </c>
      <c r="B105" s="76"/>
      <c r="C105" s="4" t="s">
        <v>17</v>
      </c>
      <c r="D105" s="5">
        <v>1</v>
      </c>
      <c r="E105" s="9">
        <f t="shared" ref="E105:E118" si="26">$D$103*D105</f>
        <v>0</v>
      </c>
      <c r="F105" s="6">
        <v>0.32</v>
      </c>
      <c r="G105" s="9">
        <f t="shared" ref="G105:G118" si="27">$D$103*F105</f>
        <v>0</v>
      </c>
      <c r="H105" s="9">
        <f t="shared" ref="H105:H118" si="28">$L$2*G105</f>
        <v>0</v>
      </c>
      <c r="I105" s="6">
        <v>204.29</v>
      </c>
      <c r="J105" s="9">
        <f t="shared" ref="J105:J118" si="29">$D$103*I105</f>
        <v>0</v>
      </c>
      <c r="K105" s="9">
        <f t="shared" si="25"/>
        <v>0</v>
      </c>
    </row>
    <row r="106" spans="1:11" ht="12" hidden="1" customHeight="1" outlineLevel="1" x14ac:dyDescent="0.2">
      <c r="A106" s="76" t="s">
        <v>80</v>
      </c>
      <c r="B106" s="76"/>
      <c r="C106" s="4" t="s">
        <v>17</v>
      </c>
      <c r="D106" s="5">
        <v>1.1299999999999999</v>
      </c>
      <c r="E106" s="9">
        <f t="shared" si="26"/>
        <v>0</v>
      </c>
      <c r="F106" s="6">
        <v>0.32</v>
      </c>
      <c r="G106" s="9">
        <f t="shared" si="27"/>
        <v>0</v>
      </c>
      <c r="H106" s="9">
        <f t="shared" si="28"/>
        <v>0</v>
      </c>
      <c r="I106" s="6">
        <v>502.96</v>
      </c>
      <c r="J106" s="9">
        <f t="shared" si="29"/>
        <v>0</v>
      </c>
      <c r="K106" s="9">
        <f t="shared" si="25"/>
        <v>0</v>
      </c>
    </row>
    <row r="107" spans="1:11" ht="12.2" hidden="1" customHeight="1" outlineLevel="1" x14ac:dyDescent="0.2">
      <c r="A107" s="76" t="s">
        <v>65</v>
      </c>
      <c r="B107" s="76"/>
      <c r="C107" s="4" t="s">
        <v>17</v>
      </c>
      <c r="D107" s="5">
        <v>1</v>
      </c>
      <c r="E107" s="9">
        <f t="shared" si="26"/>
        <v>0</v>
      </c>
      <c r="F107" s="6">
        <v>0.1</v>
      </c>
      <c r="G107" s="9">
        <f t="shared" si="27"/>
        <v>0</v>
      </c>
      <c r="H107" s="9">
        <f t="shared" si="28"/>
        <v>0</v>
      </c>
      <c r="I107" s="6">
        <v>151.19999999999999</v>
      </c>
      <c r="J107" s="9">
        <f t="shared" si="29"/>
        <v>0</v>
      </c>
      <c r="K107" s="9">
        <f t="shared" si="25"/>
        <v>0</v>
      </c>
    </row>
    <row r="108" spans="1:11" ht="12.2" hidden="1" customHeight="1" outlineLevel="1" x14ac:dyDescent="0.2">
      <c r="A108" s="76" t="s">
        <v>57</v>
      </c>
      <c r="B108" s="76"/>
      <c r="C108" s="4" t="s">
        <v>17</v>
      </c>
      <c r="D108" s="5">
        <v>1.1299999999999999</v>
      </c>
      <c r="E108" s="9">
        <f t="shared" si="26"/>
        <v>0</v>
      </c>
      <c r="F108" s="6">
        <v>0.19</v>
      </c>
      <c r="G108" s="9">
        <f t="shared" si="27"/>
        <v>0</v>
      </c>
      <c r="H108" s="9">
        <f t="shared" si="28"/>
        <v>0</v>
      </c>
      <c r="I108" s="6">
        <v>37.9</v>
      </c>
      <c r="J108" s="9">
        <f t="shared" si="29"/>
        <v>0</v>
      </c>
      <c r="K108" s="9">
        <f t="shared" si="25"/>
        <v>0</v>
      </c>
    </row>
    <row r="109" spans="1:11" ht="12.2" hidden="1" customHeight="1" outlineLevel="1" x14ac:dyDescent="0.2">
      <c r="A109" s="76" t="s">
        <v>81</v>
      </c>
      <c r="B109" s="76"/>
      <c r="C109" s="4" t="s">
        <v>17</v>
      </c>
      <c r="D109" s="5">
        <v>1.1299999999999999</v>
      </c>
      <c r="E109" s="9">
        <f t="shared" si="26"/>
        <v>0</v>
      </c>
      <c r="F109" s="6">
        <v>0.05</v>
      </c>
      <c r="G109" s="9">
        <f t="shared" si="27"/>
        <v>0</v>
      </c>
      <c r="H109" s="9">
        <f t="shared" si="28"/>
        <v>0</v>
      </c>
      <c r="I109" s="6">
        <v>24.33</v>
      </c>
      <c r="J109" s="9">
        <f t="shared" si="29"/>
        <v>0</v>
      </c>
      <c r="K109" s="9">
        <f t="shared" si="25"/>
        <v>0</v>
      </c>
    </row>
    <row r="110" spans="1:11" ht="21" hidden="1" customHeight="1" outlineLevel="1" x14ac:dyDescent="0.2">
      <c r="A110" s="76" t="s">
        <v>63</v>
      </c>
      <c r="B110" s="76"/>
      <c r="C110" s="4" t="s">
        <v>17</v>
      </c>
      <c r="D110" s="5">
        <v>1.1299999999999999</v>
      </c>
      <c r="E110" s="9">
        <f t="shared" si="26"/>
        <v>0</v>
      </c>
      <c r="F110" s="6">
        <v>0.19</v>
      </c>
      <c r="G110" s="9">
        <f t="shared" si="27"/>
        <v>0</v>
      </c>
      <c r="H110" s="9">
        <f t="shared" si="28"/>
        <v>0</v>
      </c>
      <c r="I110" s="6">
        <v>87.11</v>
      </c>
      <c r="J110" s="9">
        <f t="shared" si="29"/>
        <v>0</v>
      </c>
      <c r="K110" s="9">
        <f t="shared" si="25"/>
        <v>0</v>
      </c>
    </row>
    <row r="111" spans="1:11" ht="12.2" hidden="1" customHeight="1" outlineLevel="1" x14ac:dyDescent="0.2">
      <c r="A111" s="76" t="s">
        <v>59</v>
      </c>
      <c r="B111" s="76"/>
      <c r="C111" s="4" t="s">
        <v>60</v>
      </c>
      <c r="D111" s="5">
        <v>0.42</v>
      </c>
      <c r="E111" s="9">
        <f t="shared" si="26"/>
        <v>0</v>
      </c>
      <c r="F111" s="6">
        <v>0.01</v>
      </c>
      <c r="G111" s="9">
        <f t="shared" si="27"/>
        <v>0</v>
      </c>
      <c r="H111" s="9">
        <f t="shared" si="28"/>
        <v>0</v>
      </c>
      <c r="I111" s="6">
        <v>10.210000000000001</v>
      </c>
      <c r="J111" s="9">
        <f t="shared" si="29"/>
        <v>0</v>
      </c>
      <c r="K111" s="9">
        <f t="shared" si="25"/>
        <v>0</v>
      </c>
    </row>
    <row r="112" spans="1:11" ht="12.2" hidden="1" customHeight="1" outlineLevel="1" x14ac:dyDescent="0.2">
      <c r="A112" s="76" t="s">
        <v>61</v>
      </c>
      <c r="B112" s="76"/>
      <c r="C112" s="4" t="s">
        <v>15</v>
      </c>
      <c r="D112" s="5">
        <v>0.06</v>
      </c>
      <c r="E112" s="9">
        <f t="shared" si="26"/>
        <v>0</v>
      </c>
      <c r="F112" s="6">
        <v>0</v>
      </c>
      <c r="G112" s="9">
        <f t="shared" si="27"/>
        <v>0</v>
      </c>
      <c r="H112" s="9">
        <f t="shared" si="28"/>
        <v>0</v>
      </c>
      <c r="I112" s="6">
        <v>1.08</v>
      </c>
      <c r="J112" s="9">
        <f t="shared" si="29"/>
        <v>0</v>
      </c>
      <c r="K112" s="9">
        <f t="shared" si="25"/>
        <v>0</v>
      </c>
    </row>
    <row r="113" spans="1:11" ht="12.2" hidden="1" customHeight="1" outlineLevel="1" x14ac:dyDescent="0.2">
      <c r="A113" s="76" t="s">
        <v>66</v>
      </c>
      <c r="B113" s="76"/>
      <c r="C113" s="4" t="s">
        <v>17</v>
      </c>
      <c r="D113" s="5">
        <v>1</v>
      </c>
      <c r="E113" s="9">
        <f t="shared" si="26"/>
        <v>0</v>
      </c>
      <c r="F113" s="6">
        <v>0.05</v>
      </c>
      <c r="G113" s="9">
        <f t="shared" si="27"/>
        <v>0</v>
      </c>
      <c r="H113" s="9">
        <f t="shared" si="28"/>
        <v>0</v>
      </c>
      <c r="I113" s="6">
        <v>13.82</v>
      </c>
      <c r="J113" s="9">
        <f t="shared" si="29"/>
        <v>0</v>
      </c>
      <c r="K113" s="9">
        <f t="shared" si="25"/>
        <v>0</v>
      </c>
    </row>
    <row r="114" spans="1:11" ht="12.2" hidden="1" customHeight="1" outlineLevel="1" x14ac:dyDescent="0.2">
      <c r="A114" s="76" t="s">
        <v>67</v>
      </c>
      <c r="B114" s="76"/>
      <c r="C114" s="4" t="s">
        <v>17</v>
      </c>
      <c r="D114" s="5">
        <v>1</v>
      </c>
      <c r="E114" s="9">
        <f t="shared" si="26"/>
        <v>0</v>
      </c>
      <c r="F114" s="6">
        <v>0.18</v>
      </c>
      <c r="G114" s="9">
        <f t="shared" si="27"/>
        <v>0</v>
      </c>
      <c r="H114" s="9">
        <f t="shared" si="28"/>
        <v>0</v>
      </c>
      <c r="I114" s="6">
        <v>47.65</v>
      </c>
      <c r="J114" s="9">
        <f t="shared" si="29"/>
        <v>0</v>
      </c>
      <c r="K114" s="9">
        <f t="shared" si="25"/>
        <v>0</v>
      </c>
    </row>
    <row r="115" spans="1:11" ht="12.2" hidden="1" customHeight="1" outlineLevel="1" x14ac:dyDescent="0.2">
      <c r="A115" s="76" t="s">
        <v>65</v>
      </c>
      <c r="B115" s="76"/>
      <c r="C115" s="4" t="s">
        <v>17</v>
      </c>
      <c r="D115" s="5">
        <v>1</v>
      </c>
      <c r="E115" s="9">
        <f t="shared" si="26"/>
        <v>0</v>
      </c>
      <c r="F115" s="6">
        <v>0.09</v>
      </c>
      <c r="G115" s="9">
        <f t="shared" si="27"/>
        <v>0</v>
      </c>
      <c r="H115" s="9">
        <f t="shared" si="28"/>
        <v>0</v>
      </c>
      <c r="I115" s="6">
        <v>40.4</v>
      </c>
      <c r="J115" s="9">
        <f t="shared" si="29"/>
        <v>0</v>
      </c>
      <c r="K115" s="9">
        <f t="shared" si="25"/>
        <v>0</v>
      </c>
    </row>
    <row r="116" spans="1:11" ht="12.2" hidden="1" customHeight="1" outlineLevel="1" x14ac:dyDescent="0.2">
      <c r="A116" s="76" t="s">
        <v>83</v>
      </c>
      <c r="B116" s="76"/>
      <c r="C116" s="4" t="s">
        <v>17</v>
      </c>
      <c r="D116" s="5">
        <v>1</v>
      </c>
      <c r="E116" s="9">
        <f t="shared" si="26"/>
        <v>0</v>
      </c>
      <c r="F116" s="6">
        <v>0.17</v>
      </c>
      <c r="G116" s="9">
        <f t="shared" si="27"/>
        <v>0</v>
      </c>
      <c r="H116" s="9">
        <f t="shared" si="28"/>
        <v>0</v>
      </c>
      <c r="I116" s="6">
        <v>212.47</v>
      </c>
      <c r="J116" s="9">
        <f t="shared" si="29"/>
        <v>0</v>
      </c>
      <c r="K116" s="9">
        <f t="shared" si="25"/>
        <v>0</v>
      </c>
    </row>
    <row r="117" spans="1:11" ht="12.2" hidden="1" customHeight="1" outlineLevel="1" x14ac:dyDescent="0.2">
      <c r="A117" s="76" t="s">
        <v>71</v>
      </c>
      <c r="B117" s="76"/>
      <c r="C117" s="4" t="s">
        <v>15</v>
      </c>
      <c r="D117" s="5">
        <v>0.42</v>
      </c>
      <c r="E117" s="9">
        <f t="shared" si="26"/>
        <v>0</v>
      </c>
      <c r="F117" s="6">
        <v>0.05</v>
      </c>
      <c r="G117" s="9">
        <f t="shared" si="27"/>
        <v>0</v>
      </c>
      <c r="H117" s="9">
        <f t="shared" si="28"/>
        <v>0</v>
      </c>
      <c r="I117" s="6">
        <v>16.71</v>
      </c>
      <c r="J117" s="9">
        <f t="shared" si="29"/>
        <v>0</v>
      </c>
      <c r="K117" s="9">
        <f t="shared" si="25"/>
        <v>0</v>
      </c>
    </row>
    <row r="118" spans="1:11" ht="12.2" hidden="1" customHeight="1" outlineLevel="1" x14ac:dyDescent="0.2">
      <c r="A118" s="76" t="s">
        <v>72</v>
      </c>
      <c r="B118" s="76"/>
      <c r="C118" s="4" t="s">
        <v>15</v>
      </c>
      <c r="D118" s="5">
        <v>0.42</v>
      </c>
      <c r="E118" s="9">
        <f t="shared" si="26"/>
        <v>0</v>
      </c>
      <c r="F118" s="6">
        <v>0.05</v>
      </c>
      <c r="G118" s="9">
        <f t="shared" si="27"/>
        <v>0</v>
      </c>
      <c r="H118" s="9">
        <f t="shared" si="28"/>
        <v>0</v>
      </c>
      <c r="I118" s="6">
        <v>15.82</v>
      </c>
      <c r="J118" s="9">
        <f t="shared" si="29"/>
        <v>0</v>
      </c>
      <c r="K118" s="9">
        <f t="shared" si="25"/>
        <v>0</v>
      </c>
    </row>
    <row r="119" spans="1:11" ht="12.2" customHeight="1" collapsed="1" x14ac:dyDescent="0.2">
      <c r="A119" s="75" t="s">
        <v>19</v>
      </c>
      <c r="B119" s="75"/>
      <c r="C119" s="1"/>
      <c r="D119" s="7"/>
      <c r="E119" s="35"/>
      <c r="F119" s="13">
        <f>SUM(F104:F118)</f>
        <v>1.9000000000000001</v>
      </c>
      <c r="G119" s="12">
        <f>SUM(G104:G118)</f>
        <v>0</v>
      </c>
      <c r="H119" s="12">
        <f>SUM(H104:H118)</f>
        <v>0</v>
      </c>
      <c r="I119" s="13">
        <v>1469.78</v>
      </c>
      <c r="J119" s="12">
        <f>SUM(J104:J118)</f>
        <v>0</v>
      </c>
      <c r="K119" s="14">
        <f>SUM(K104:K118)</f>
        <v>0</v>
      </c>
    </row>
    <row r="120" spans="1:11" ht="29.85" customHeight="1" x14ac:dyDescent="0.2">
      <c r="A120" s="75" t="s">
        <v>84</v>
      </c>
      <c r="B120" s="75"/>
      <c r="C120" s="2" t="s">
        <v>17</v>
      </c>
      <c r="D120" s="3">
        <v>0</v>
      </c>
      <c r="E120" s="36"/>
      <c r="F120" s="1"/>
      <c r="G120" s="1"/>
      <c r="H120" s="1"/>
      <c r="I120" s="1"/>
      <c r="J120" s="1"/>
      <c r="K120" s="1"/>
    </row>
    <row r="121" spans="1:11" ht="12.2" hidden="1" customHeight="1" outlineLevel="1" x14ac:dyDescent="0.2">
      <c r="A121" s="76" t="s">
        <v>55</v>
      </c>
      <c r="B121" s="76"/>
      <c r="C121" s="4" t="s">
        <v>17</v>
      </c>
      <c r="D121" s="5">
        <v>1.1299999999999999</v>
      </c>
      <c r="E121" s="9">
        <f>$D$120*D121</f>
        <v>0</v>
      </c>
      <c r="F121" s="6">
        <v>0.13</v>
      </c>
      <c r="G121" s="9">
        <f>$D$120*F121</f>
        <v>0</v>
      </c>
      <c r="H121" s="9">
        <f>$N$2*G121</f>
        <v>0</v>
      </c>
      <c r="I121" s="6">
        <v>103.83</v>
      </c>
      <c r="J121" s="9">
        <f>$D$120*I121</f>
        <v>0</v>
      </c>
      <c r="K121" s="9">
        <f t="shared" ref="K121:K135" si="30">SUM(H121,J121)</f>
        <v>0</v>
      </c>
    </row>
    <row r="122" spans="1:11" ht="21" hidden="1" customHeight="1" outlineLevel="1" x14ac:dyDescent="0.2">
      <c r="A122" s="76" t="s">
        <v>64</v>
      </c>
      <c r="B122" s="76"/>
      <c r="C122" s="4" t="s">
        <v>17</v>
      </c>
      <c r="D122" s="5">
        <v>1</v>
      </c>
      <c r="E122" s="9">
        <f t="shared" ref="E122:E135" si="31">$D$120*D122</f>
        <v>0</v>
      </c>
      <c r="F122" s="6">
        <v>0.32</v>
      </c>
      <c r="G122" s="9">
        <f t="shared" ref="G122:G135" si="32">$D$120*F122</f>
        <v>0</v>
      </c>
      <c r="H122" s="9">
        <f t="shared" ref="H122:H135" si="33">$L$2*G122</f>
        <v>0</v>
      </c>
      <c r="I122" s="6">
        <v>204.29</v>
      </c>
      <c r="J122" s="9">
        <f t="shared" ref="J122:J135" si="34">$D$120*I122</f>
        <v>0</v>
      </c>
      <c r="K122" s="9">
        <f t="shared" si="30"/>
        <v>0</v>
      </c>
    </row>
    <row r="123" spans="1:11" ht="12" hidden="1" customHeight="1" outlineLevel="1" x14ac:dyDescent="0.2">
      <c r="A123" s="76" t="s">
        <v>80</v>
      </c>
      <c r="B123" s="76"/>
      <c r="C123" s="4" t="s">
        <v>17</v>
      </c>
      <c r="D123" s="5">
        <v>1.1299999999999999</v>
      </c>
      <c r="E123" s="9">
        <f t="shared" si="31"/>
        <v>0</v>
      </c>
      <c r="F123" s="6">
        <v>0.32</v>
      </c>
      <c r="G123" s="9">
        <f t="shared" si="32"/>
        <v>0</v>
      </c>
      <c r="H123" s="9">
        <f t="shared" si="33"/>
        <v>0</v>
      </c>
      <c r="I123" s="6">
        <v>502.96</v>
      </c>
      <c r="J123" s="9">
        <f t="shared" si="34"/>
        <v>0</v>
      </c>
      <c r="K123" s="9">
        <f t="shared" si="30"/>
        <v>0</v>
      </c>
    </row>
    <row r="124" spans="1:11" ht="12.2" hidden="1" customHeight="1" outlineLevel="1" x14ac:dyDescent="0.2">
      <c r="A124" s="76" t="s">
        <v>65</v>
      </c>
      <c r="B124" s="76"/>
      <c r="C124" s="4" t="s">
        <v>17</v>
      </c>
      <c r="D124" s="5">
        <v>1</v>
      </c>
      <c r="E124" s="9">
        <f t="shared" si="31"/>
        <v>0</v>
      </c>
      <c r="F124" s="6">
        <v>0.1</v>
      </c>
      <c r="G124" s="9">
        <f t="shared" si="32"/>
        <v>0</v>
      </c>
      <c r="H124" s="9">
        <f t="shared" si="33"/>
        <v>0</v>
      </c>
      <c r="I124" s="6">
        <v>151.19999999999999</v>
      </c>
      <c r="J124" s="9">
        <f t="shared" si="34"/>
        <v>0</v>
      </c>
      <c r="K124" s="9">
        <f t="shared" si="30"/>
        <v>0</v>
      </c>
    </row>
    <row r="125" spans="1:11" ht="12.2" hidden="1" customHeight="1" outlineLevel="1" x14ac:dyDescent="0.2">
      <c r="A125" s="76" t="s">
        <v>57</v>
      </c>
      <c r="B125" s="76"/>
      <c r="C125" s="4" t="s">
        <v>17</v>
      </c>
      <c r="D125" s="5">
        <v>1.1299999999999999</v>
      </c>
      <c r="E125" s="9">
        <f t="shared" si="31"/>
        <v>0</v>
      </c>
      <c r="F125" s="6">
        <v>0.19</v>
      </c>
      <c r="G125" s="9">
        <f t="shared" si="32"/>
        <v>0</v>
      </c>
      <c r="H125" s="9">
        <f t="shared" si="33"/>
        <v>0</v>
      </c>
      <c r="I125" s="6">
        <v>37.9</v>
      </c>
      <c r="J125" s="9">
        <f t="shared" si="34"/>
        <v>0</v>
      </c>
      <c r="K125" s="9">
        <f t="shared" si="30"/>
        <v>0</v>
      </c>
    </row>
    <row r="126" spans="1:11" ht="12.2" hidden="1" customHeight="1" outlineLevel="1" x14ac:dyDescent="0.2">
      <c r="A126" s="76" t="s">
        <v>81</v>
      </c>
      <c r="B126" s="76"/>
      <c r="C126" s="4" t="s">
        <v>17</v>
      </c>
      <c r="D126" s="5">
        <v>1.1299999999999999</v>
      </c>
      <c r="E126" s="9">
        <f t="shared" si="31"/>
        <v>0</v>
      </c>
      <c r="F126" s="6">
        <v>0.05</v>
      </c>
      <c r="G126" s="9">
        <f t="shared" si="32"/>
        <v>0</v>
      </c>
      <c r="H126" s="9">
        <f t="shared" si="33"/>
        <v>0</v>
      </c>
      <c r="I126" s="6">
        <v>24.33</v>
      </c>
      <c r="J126" s="9">
        <f t="shared" si="34"/>
        <v>0</v>
      </c>
      <c r="K126" s="9">
        <f t="shared" si="30"/>
        <v>0</v>
      </c>
    </row>
    <row r="127" spans="1:11" ht="21" hidden="1" customHeight="1" outlineLevel="1" x14ac:dyDescent="0.2">
      <c r="A127" s="76" t="s">
        <v>63</v>
      </c>
      <c r="B127" s="76"/>
      <c r="C127" s="4" t="s">
        <v>17</v>
      </c>
      <c r="D127" s="5">
        <v>1.1299999999999999</v>
      </c>
      <c r="E127" s="9">
        <f t="shared" si="31"/>
        <v>0</v>
      </c>
      <c r="F127" s="6">
        <v>0.19</v>
      </c>
      <c r="G127" s="9">
        <f t="shared" si="32"/>
        <v>0</v>
      </c>
      <c r="H127" s="9">
        <f t="shared" si="33"/>
        <v>0</v>
      </c>
      <c r="I127" s="6">
        <v>87.11</v>
      </c>
      <c r="J127" s="9">
        <f t="shared" si="34"/>
        <v>0</v>
      </c>
      <c r="K127" s="9">
        <f t="shared" si="30"/>
        <v>0</v>
      </c>
    </row>
    <row r="128" spans="1:11" ht="12.2" hidden="1" customHeight="1" outlineLevel="1" x14ac:dyDescent="0.2">
      <c r="A128" s="76" t="s">
        <v>59</v>
      </c>
      <c r="B128" s="76"/>
      <c r="C128" s="4" t="s">
        <v>60</v>
      </c>
      <c r="D128" s="5">
        <v>0.42</v>
      </c>
      <c r="E128" s="9">
        <f t="shared" si="31"/>
        <v>0</v>
      </c>
      <c r="F128" s="6">
        <v>0.01</v>
      </c>
      <c r="G128" s="9">
        <f t="shared" si="32"/>
        <v>0</v>
      </c>
      <c r="H128" s="9">
        <f t="shared" si="33"/>
        <v>0</v>
      </c>
      <c r="I128" s="6">
        <v>10.210000000000001</v>
      </c>
      <c r="J128" s="9">
        <f t="shared" si="34"/>
        <v>0</v>
      </c>
      <c r="K128" s="9">
        <f t="shared" si="30"/>
        <v>0</v>
      </c>
    </row>
    <row r="129" spans="1:11" ht="12.2" hidden="1" customHeight="1" outlineLevel="1" x14ac:dyDescent="0.2">
      <c r="A129" s="76" t="s">
        <v>61</v>
      </c>
      <c r="B129" s="76"/>
      <c r="C129" s="4" t="s">
        <v>15</v>
      </c>
      <c r="D129" s="5">
        <v>0.06</v>
      </c>
      <c r="E129" s="9">
        <f t="shared" si="31"/>
        <v>0</v>
      </c>
      <c r="F129" s="6">
        <v>0</v>
      </c>
      <c r="G129" s="9">
        <f t="shared" si="32"/>
        <v>0</v>
      </c>
      <c r="H129" s="9">
        <f t="shared" si="33"/>
        <v>0</v>
      </c>
      <c r="I129" s="6">
        <v>1.08</v>
      </c>
      <c r="J129" s="9">
        <f t="shared" si="34"/>
        <v>0</v>
      </c>
      <c r="K129" s="9">
        <f t="shared" si="30"/>
        <v>0</v>
      </c>
    </row>
    <row r="130" spans="1:11" ht="12.2" hidden="1" customHeight="1" outlineLevel="1" x14ac:dyDescent="0.2">
      <c r="A130" s="76" t="s">
        <v>66</v>
      </c>
      <c r="B130" s="76"/>
      <c r="C130" s="4" t="s">
        <v>17</v>
      </c>
      <c r="D130" s="5">
        <v>1</v>
      </c>
      <c r="E130" s="9">
        <f t="shared" si="31"/>
        <v>0</v>
      </c>
      <c r="F130" s="6">
        <v>0.05</v>
      </c>
      <c r="G130" s="9">
        <f t="shared" si="32"/>
        <v>0</v>
      </c>
      <c r="H130" s="9">
        <f t="shared" si="33"/>
        <v>0</v>
      </c>
      <c r="I130" s="6">
        <v>13.82</v>
      </c>
      <c r="J130" s="9">
        <f t="shared" si="34"/>
        <v>0</v>
      </c>
      <c r="K130" s="9">
        <f t="shared" si="30"/>
        <v>0</v>
      </c>
    </row>
    <row r="131" spans="1:11" ht="12.2" hidden="1" customHeight="1" outlineLevel="1" x14ac:dyDescent="0.2">
      <c r="A131" s="76" t="s">
        <v>67</v>
      </c>
      <c r="B131" s="76"/>
      <c r="C131" s="4" t="s">
        <v>17</v>
      </c>
      <c r="D131" s="5">
        <v>1</v>
      </c>
      <c r="E131" s="9">
        <f t="shared" si="31"/>
        <v>0</v>
      </c>
      <c r="F131" s="6">
        <v>0.18</v>
      </c>
      <c r="G131" s="9">
        <f t="shared" si="32"/>
        <v>0</v>
      </c>
      <c r="H131" s="9">
        <f t="shared" si="33"/>
        <v>0</v>
      </c>
      <c r="I131" s="6">
        <v>47.65</v>
      </c>
      <c r="J131" s="9">
        <f t="shared" si="34"/>
        <v>0</v>
      </c>
      <c r="K131" s="9">
        <f t="shared" si="30"/>
        <v>0</v>
      </c>
    </row>
    <row r="132" spans="1:11" ht="12.2" hidden="1" customHeight="1" outlineLevel="1" x14ac:dyDescent="0.2">
      <c r="A132" s="76" t="s">
        <v>65</v>
      </c>
      <c r="B132" s="76"/>
      <c r="C132" s="4" t="s">
        <v>17</v>
      </c>
      <c r="D132" s="5">
        <v>1</v>
      </c>
      <c r="E132" s="9">
        <f t="shared" si="31"/>
        <v>0</v>
      </c>
      <c r="F132" s="6">
        <v>0.09</v>
      </c>
      <c r="G132" s="9">
        <f t="shared" si="32"/>
        <v>0</v>
      </c>
      <c r="H132" s="9">
        <f t="shared" si="33"/>
        <v>0</v>
      </c>
      <c r="I132" s="6">
        <v>40.4</v>
      </c>
      <c r="J132" s="9">
        <f t="shared" si="34"/>
        <v>0</v>
      </c>
      <c r="K132" s="9">
        <f t="shared" si="30"/>
        <v>0</v>
      </c>
    </row>
    <row r="133" spans="1:11" ht="12.2" hidden="1" customHeight="1" outlineLevel="1" x14ac:dyDescent="0.2">
      <c r="A133" s="76" t="s">
        <v>76</v>
      </c>
      <c r="B133" s="76"/>
      <c r="C133" s="4" t="s">
        <v>17</v>
      </c>
      <c r="D133" s="5">
        <v>1</v>
      </c>
      <c r="E133" s="9">
        <f t="shared" si="31"/>
        <v>0</v>
      </c>
      <c r="F133" s="6">
        <v>0.28999999999999998</v>
      </c>
      <c r="G133" s="9">
        <f t="shared" si="32"/>
        <v>0</v>
      </c>
      <c r="H133" s="9">
        <f t="shared" si="33"/>
        <v>0</v>
      </c>
      <c r="I133" s="6">
        <v>195.21</v>
      </c>
      <c r="J133" s="9">
        <f t="shared" si="34"/>
        <v>0</v>
      </c>
      <c r="K133" s="9">
        <f t="shared" si="30"/>
        <v>0</v>
      </c>
    </row>
    <row r="134" spans="1:11" ht="12.2" hidden="1" customHeight="1" outlineLevel="1" x14ac:dyDescent="0.2">
      <c r="A134" s="76" t="s">
        <v>71</v>
      </c>
      <c r="B134" s="76"/>
      <c r="C134" s="4" t="s">
        <v>15</v>
      </c>
      <c r="D134" s="5">
        <v>0.42</v>
      </c>
      <c r="E134" s="9">
        <f t="shared" si="31"/>
        <v>0</v>
      </c>
      <c r="F134" s="6">
        <v>0.05</v>
      </c>
      <c r="G134" s="9">
        <f t="shared" si="32"/>
        <v>0</v>
      </c>
      <c r="H134" s="9">
        <f t="shared" si="33"/>
        <v>0</v>
      </c>
      <c r="I134" s="6">
        <v>16.71</v>
      </c>
      <c r="J134" s="9">
        <f t="shared" si="34"/>
        <v>0</v>
      </c>
      <c r="K134" s="9">
        <f t="shared" si="30"/>
        <v>0</v>
      </c>
    </row>
    <row r="135" spans="1:11" ht="12.2" hidden="1" customHeight="1" outlineLevel="1" x14ac:dyDescent="0.2">
      <c r="A135" s="76" t="s">
        <v>72</v>
      </c>
      <c r="B135" s="76"/>
      <c r="C135" s="4" t="s">
        <v>15</v>
      </c>
      <c r="D135" s="5">
        <v>0.42</v>
      </c>
      <c r="E135" s="9">
        <f t="shared" si="31"/>
        <v>0</v>
      </c>
      <c r="F135" s="6">
        <v>0.05</v>
      </c>
      <c r="G135" s="9">
        <f t="shared" si="32"/>
        <v>0</v>
      </c>
      <c r="H135" s="9">
        <f t="shared" si="33"/>
        <v>0</v>
      </c>
      <c r="I135" s="6">
        <v>15.82</v>
      </c>
      <c r="J135" s="9">
        <f t="shared" si="34"/>
        <v>0</v>
      </c>
      <c r="K135" s="9">
        <f t="shared" si="30"/>
        <v>0</v>
      </c>
    </row>
    <row r="136" spans="1:11" ht="12.2" customHeight="1" collapsed="1" x14ac:dyDescent="0.2">
      <c r="A136" s="75" t="s">
        <v>19</v>
      </c>
      <c r="B136" s="75"/>
      <c r="C136" s="1"/>
      <c r="D136" s="7"/>
      <c r="E136" s="35"/>
      <c r="F136" s="13">
        <f>SUM(F121:F135)</f>
        <v>2.02</v>
      </c>
      <c r="G136" s="12">
        <f>SUM(G121:G135)</f>
        <v>0</v>
      </c>
      <c r="H136" s="12">
        <f>SUM(H121:H135)</f>
        <v>0</v>
      </c>
      <c r="I136" s="13">
        <v>1452.52</v>
      </c>
      <c r="J136" s="12">
        <f>SUM(J121:J135)</f>
        <v>0</v>
      </c>
      <c r="K136" s="14">
        <f>SUM(K121:K135)</f>
        <v>0</v>
      </c>
    </row>
    <row r="137" spans="1:11" ht="29.85" customHeight="1" x14ac:dyDescent="0.2">
      <c r="A137" s="75" t="s">
        <v>85</v>
      </c>
      <c r="B137" s="75"/>
      <c r="C137" s="2" t="s">
        <v>17</v>
      </c>
      <c r="D137" s="3">
        <v>0</v>
      </c>
      <c r="E137" s="36"/>
      <c r="F137" s="1"/>
      <c r="G137" s="1"/>
      <c r="H137" s="1"/>
      <c r="I137" s="1"/>
      <c r="J137" s="1"/>
      <c r="K137" s="1"/>
    </row>
    <row r="138" spans="1:11" ht="12.2" hidden="1" customHeight="1" outlineLevel="1" x14ac:dyDescent="0.2">
      <c r="A138" s="76" t="s">
        <v>55</v>
      </c>
      <c r="B138" s="76"/>
      <c r="C138" s="4" t="s">
        <v>17</v>
      </c>
      <c r="D138" s="5">
        <v>1.1299999999999999</v>
      </c>
      <c r="E138" s="9">
        <f>$D$137*D138</f>
        <v>0</v>
      </c>
      <c r="F138" s="6">
        <v>0.13</v>
      </c>
      <c r="G138" s="9">
        <f>$D$137*F138</f>
        <v>0</v>
      </c>
      <c r="H138" s="9">
        <f>$N$2*G138</f>
        <v>0</v>
      </c>
      <c r="I138" s="6">
        <v>103.83</v>
      </c>
      <c r="J138" s="9">
        <f>$D$137*I138</f>
        <v>0</v>
      </c>
      <c r="K138" s="9">
        <f t="shared" ref="K138:K152" si="35">SUM(H138,J138)</f>
        <v>0</v>
      </c>
    </row>
    <row r="139" spans="1:11" ht="21" hidden="1" customHeight="1" outlineLevel="1" x14ac:dyDescent="0.2">
      <c r="A139" s="76" t="s">
        <v>64</v>
      </c>
      <c r="B139" s="76"/>
      <c r="C139" s="4" t="s">
        <v>17</v>
      </c>
      <c r="D139" s="5">
        <v>1</v>
      </c>
      <c r="E139" s="9">
        <f t="shared" ref="E139:E152" si="36">$D$137*D139</f>
        <v>0</v>
      </c>
      <c r="F139" s="6">
        <v>0.32</v>
      </c>
      <c r="G139" s="9">
        <f t="shared" ref="G139:G152" si="37">$D$137*F139</f>
        <v>0</v>
      </c>
      <c r="H139" s="9">
        <f t="shared" ref="H139:H152" si="38">$L$2*G139</f>
        <v>0</v>
      </c>
      <c r="I139" s="6">
        <v>204.29</v>
      </c>
      <c r="J139" s="9">
        <f t="shared" ref="J139:J152" si="39">$D$137*I139</f>
        <v>0</v>
      </c>
      <c r="K139" s="9">
        <f t="shared" si="35"/>
        <v>0</v>
      </c>
    </row>
    <row r="140" spans="1:11" ht="12" hidden="1" customHeight="1" outlineLevel="1" x14ac:dyDescent="0.2">
      <c r="A140" s="76" t="s">
        <v>80</v>
      </c>
      <c r="B140" s="76"/>
      <c r="C140" s="4" t="s">
        <v>17</v>
      </c>
      <c r="D140" s="5">
        <v>1.1299999999999999</v>
      </c>
      <c r="E140" s="9">
        <f t="shared" si="36"/>
        <v>0</v>
      </c>
      <c r="F140" s="6">
        <v>0.32</v>
      </c>
      <c r="G140" s="9">
        <f t="shared" si="37"/>
        <v>0</v>
      </c>
      <c r="H140" s="9">
        <f t="shared" si="38"/>
        <v>0</v>
      </c>
      <c r="I140" s="6">
        <v>502.96</v>
      </c>
      <c r="J140" s="9">
        <f t="shared" si="39"/>
        <v>0</v>
      </c>
      <c r="K140" s="9">
        <f t="shared" si="35"/>
        <v>0</v>
      </c>
    </row>
    <row r="141" spans="1:11" ht="12.2" hidden="1" customHeight="1" outlineLevel="1" x14ac:dyDescent="0.2">
      <c r="A141" s="76" t="s">
        <v>65</v>
      </c>
      <c r="B141" s="76"/>
      <c r="C141" s="4" t="s">
        <v>17</v>
      </c>
      <c r="D141" s="5">
        <v>1</v>
      </c>
      <c r="E141" s="9">
        <f t="shared" si="36"/>
        <v>0</v>
      </c>
      <c r="F141" s="6">
        <v>0.1</v>
      </c>
      <c r="G141" s="9">
        <f t="shared" si="37"/>
        <v>0</v>
      </c>
      <c r="H141" s="9">
        <f t="shared" si="38"/>
        <v>0</v>
      </c>
      <c r="I141" s="6">
        <v>151.19999999999999</v>
      </c>
      <c r="J141" s="9">
        <f t="shared" si="39"/>
        <v>0</v>
      </c>
      <c r="K141" s="9">
        <f t="shared" si="35"/>
        <v>0</v>
      </c>
    </row>
    <row r="142" spans="1:11" ht="12.2" hidden="1" customHeight="1" outlineLevel="1" x14ac:dyDescent="0.2">
      <c r="A142" s="76" t="s">
        <v>57</v>
      </c>
      <c r="B142" s="76"/>
      <c r="C142" s="4" t="s">
        <v>17</v>
      </c>
      <c r="D142" s="5">
        <v>1.1299999999999999</v>
      </c>
      <c r="E142" s="9">
        <f t="shared" si="36"/>
        <v>0</v>
      </c>
      <c r="F142" s="6">
        <v>0.19</v>
      </c>
      <c r="G142" s="9">
        <f t="shared" si="37"/>
        <v>0</v>
      </c>
      <c r="H142" s="9">
        <f t="shared" si="38"/>
        <v>0</v>
      </c>
      <c r="I142" s="6">
        <v>37.9</v>
      </c>
      <c r="J142" s="9">
        <f t="shared" si="39"/>
        <v>0</v>
      </c>
      <c r="K142" s="9">
        <f t="shared" si="35"/>
        <v>0</v>
      </c>
    </row>
    <row r="143" spans="1:11" ht="12.2" hidden="1" customHeight="1" outlineLevel="1" x14ac:dyDescent="0.2">
      <c r="A143" s="76" t="s">
        <v>81</v>
      </c>
      <c r="B143" s="76"/>
      <c r="C143" s="4" t="s">
        <v>17</v>
      </c>
      <c r="D143" s="5">
        <v>1.1299999999999999</v>
      </c>
      <c r="E143" s="9">
        <f t="shared" si="36"/>
        <v>0</v>
      </c>
      <c r="F143" s="6">
        <v>0.05</v>
      </c>
      <c r="G143" s="9">
        <f t="shared" si="37"/>
        <v>0</v>
      </c>
      <c r="H143" s="9">
        <f t="shared" si="38"/>
        <v>0</v>
      </c>
      <c r="I143" s="6">
        <v>24.33</v>
      </c>
      <c r="J143" s="9">
        <f t="shared" si="39"/>
        <v>0</v>
      </c>
      <c r="K143" s="9">
        <f t="shared" si="35"/>
        <v>0</v>
      </c>
    </row>
    <row r="144" spans="1:11" ht="21" hidden="1" customHeight="1" outlineLevel="1" x14ac:dyDescent="0.2">
      <c r="A144" s="76" t="s">
        <v>63</v>
      </c>
      <c r="B144" s="76"/>
      <c r="C144" s="4" t="s">
        <v>17</v>
      </c>
      <c r="D144" s="5">
        <v>1.1299999999999999</v>
      </c>
      <c r="E144" s="9">
        <f t="shared" si="36"/>
        <v>0</v>
      </c>
      <c r="F144" s="6">
        <v>0.19</v>
      </c>
      <c r="G144" s="9">
        <f t="shared" si="37"/>
        <v>0</v>
      </c>
      <c r="H144" s="9">
        <f t="shared" si="38"/>
        <v>0</v>
      </c>
      <c r="I144" s="6">
        <v>87.11</v>
      </c>
      <c r="J144" s="9">
        <f t="shared" si="39"/>
        <v>0</v>
      </c>
      <c r="K144" s="9">
        <f t="shared" si="35"/>
        <v>0</v>
      </c>
    </row>
    <row r="145" spans="1:11" ht="12.2" hidden="1" customHeight="1" outlineLevel="1" x14ac:dyDescent="0.2">
      <c r="A145" s="76" t="s">
        <v>59</v>
      </c>
      <c r="B145" s="76"/>
      <c r="C145" s="4" t="s">
        <v>60</v>
      </c>
      <c r="D145" s="5">
        <v>0.42</v>
      </c>
      <c r="E145" s="9">
        <f t="shared" si="36"/>
        <v>0</v>
      </c>
      <c r="F145" s="6">
        <v>0.01</v>
      </c>
      <c r="G145" s="9">
        <f t="shared" si="37"/>
        <v>0</v>
      </c>
      <c r="H145" s="9">
        <f t="shared" si="38"/>
        <v>0</v>
      </c>
      <c r="I145" s="6">
        <v>10.210000000000001</v>
      </c>
      <c r="J145" s="9">
        <f t="shared" si="39"/>
        <v>0</v>
      </c>
      <c r="K145" s="9">
        <f t="shared" si="35"/>
        <v>0</v>
      </c>
    </row>
    <row r="146" spans="1:11" ht="12.2" hidden="1" customHeight="1" outlineLevel="1" x14ac:dyDescent="0.2">
      <c r="A146" s="76" t="s">
        <v>61</v>
      </c>
      <c r="B146" s="76"/>
      <c r="C146" s="4" t="s">
        <v>15</v>
      </c>
      <c r="D146" s="5">
        <v>0.06</v>
      </c>
      <c r="E146" s="9">
        <f t="shared" si="36"/>
        <v>0</v>
      </c>
      <c r="F146" s="6">
        <v>0</v>
      </c>
      <c r="G146" s="9">
        <f t="shared" si="37"/>
        <v>0</v>
      </c>
      <c r="H146" s="9">
        <f t="shared" si="38"/>
        <v>0</v>
      </c>
      <c r="I146" s="6">
        <v>1.08</v>
      </c>
      <c r="J146" s="9">
        <f t="shared" si="39"/>
        <v>0</v>
      </c>
      <c r="K146" s="9">
        <f t="shared" si="35"/>
        <v>0</v>
      </c>
    </row>
    <row r="147" spans="1:11" ht="12.2" hidden="1" customHeight="1" outlineLevel="1" x14ac:dyDescent="0.2">
      <c r="A147" s="76" t="s">
        <v>66</v>
      </c>
      <c r="B147" s="76"/>
      <c r="C147" s="4" t="s">
        <v>17</v>
      </c>
      <c r="D147" s="5">
        <v>1</v>
      </c>
      <c r="E147" s="9">
        <f t="shared" si="36"/>
        <v>0</v>
      </c>
      <c r="F147" s="6">
        <v>0.05</v>
      </c>
      <c r="G147" s="9">
        <f t="shared" si="37"/>
        <v>0</v>
      </c>
      <c r="H147" s="9">
        <f t="shared" si="38"/>
        <v>0</v>
      </c>
      <c r="I147" s="6">
        <v>13.82</v>
      </c>
      <c r="J147" s="9">
        <f t="shared" si="39"/>
        <v>0</v>
      </c>
      <c r="K147" s="9">
        <f t="shared" si="35"/>
        <v>0</v>
      </c>
    </row>
    <row r="148" spans="1:11" ht="12.2" hidden="1" customHeight="1" outlineLevel="1" x14ac:dyDescent="0.2">
      <c r="A148" s="76" t="s">
        <v>67</v>
      </c>
      <c r="B148" s="76"/>
      <c r="C148" s="4" t="s">
        <v>17</v>
      </c>
      <c r="D148" s="5">
        <v>1</v>
      </c>
      <c r="E148" s="9">
        <f t="shared" si="36"/>
        <v>0</v>
      </c>
      <c r="F148" s="6">
        <v>0.18</v>
      </c>
      <c r="G148" s="9">
        <f t="shared" si="37"/>
        <v>0</v>
      </c>
      <c r="H148" s="9">
        <f t="shared" si="38"/>
        <v>0</v>
      </c>
      <c r="I148" s="6">
        <v>47.65</v>
      </c>
      <c r="J148" s="9">
        <f t="shared" si="39"/>
        <v>0</v>
      </c>
      <c r="K148" s="9">
        <f t="shared" si="35"/>
        <v>0</v>
      </c>
    </row>
    <row r="149" spans="1:11" ht="12.2" hidden="1" customHeight="1" outlineLevel="1" x14ac:dyDescent="0.2">
      <c r="A149" s="76" t="s">
        <v>65</v>
      </c>
      <c r="B149" s="76"/>
      <c r="C149" s="4" t="s">
        <v>17</v>
      </c>
      <c r="D149" s="5">
        <v>1</v>
      </c>
      <c r="E149" s="9">
        <f t="shared" si="36"/>
        <v>0</v>
      </c>
      <c r="F149" s="6">
        <v>0.09</v>
      </c>
      <c r="G149" s="9">
        <f t="shared" si="37"/>
        <v>0</v>
      </c>
      <c r="H149" s="9">
        <f t="shared" si="38"/>
        <v>0</v>
      </c>
      <c r="I149" s="6">
        <v>40.4</v>
      </c>
      <c r="J149" s="9">
        <f t="shared" si="39"/>
        <v>0</v>
      </c>
      <c r="K149" s="9">
        <f t="shared" si="35"/>
        <v>0</v>
      </c>
    </row>
    <row r="150" spans="1:11" ht="12.2" hidden="1" customHeight="1" outlineLevel="1" x14ac:dyDescent="0.2">
      <c r="A150" s="76" t="s">
        <v>78</v>
      </c>
      <c r="B150" s="76"/>
      <c r="C150" s="4" t="s">
        <v>17</v>
      </c>
      <c r="D150" s="5">
        <v>1</v>
      </c>
      <c r="E150" s="9">
        <f t="shared" si="36"/>
        <v>0</v>
      </c>
      <c r="F150" s="6">
        <v>0.31</v>
      </c>
      <c r="G150" s="9">
        <f t="shared" si="37"/>
        <v>0</v>
      </c>
      <c r="H150" s="9">
        <f t="shared" si="38"/>
        <v>0</v>
      </c>
      <c r="I150" s="6">
        <v>543.98</v>
      </c>
      <c r="J150" s="9">
        <f t="shared" si="39"/>
        <v>0</v>
      </c>
      <c r="K150" s="9">
        <f t="shared" si="35"/>
        <v>0</v>
      </c>
    </row>
    <row r="151" spans="1:11" ht="12.2" hidden="1" customHeight="1" outlineLevel="1" x14ac:dyDescent="0.2">
      <c r="A151" s="76" t="s">
        <v>71</v>
      </c>
      <c r="B151" s="76"/>
      <c r="C151" s="4" t="s">
        <v>15</v>
      </c>
      <c r="D151" s="5">
        <v>0.42</v>
      </c>
      <c r="E151" s="9">
        <f t="shared" si="36"/>
        <v>0</v>
      </c>
      <c r="F151" s="6">
        <v>0.05</v>
      </c>
      <c r="G151" s="9">
        <f t="shared" si="37"/>
        <v>0</v>
      </c>
      <c r="H151" s="9">
        <f t="shared" si="38"/>
        <v>0</v>
      </c>
      <c r="I151" s="6">
        <v>16.71</v>
      </c>
      <c r="J151" s="9">
        <f t="shared" si="39"/>
        <v>0</v>
      </c>
      <c r="K151" s="9">
        <f t="shared" si="35"/>
        <v>0</v>
      </c>
    </row>
    <row r="152" spans="1:11" ht="12.2" hidden="1" customHeight="1" outlineLevel="1" x14ac:dyDescent="0.2">
      <c r="A152" s="76" t="s">
        <v>72</v>
      </c>
      <c r="B152" s="76"/>
      <c r="C152" s="4" t="s">
        <v>15</v>
      </c>
      <c r="D152" s="5">
        <v>0.42</v>
      </c>
      <c r="E152" s="9">
        <f t="shared" si="36"/>
        <v>0</v>
      </c>
      <c r="F152" s="6">
        <v>0.05</v>
      </c>
      <c r="G152" s="9">
        <f t="shared" si="37"/>
        <v>0</v>
      </c>
      <c r="H152" s="9">
        <f t="shared" si="38"/>
        <v>0</v>
      </c>
      <c r="I152" s="6">
        <v>15.82</v>
      </c>
      <c r="J152" s="9">
        <f t="shared" si="39"/>
        <v>0</v>
      </c>
      <c r="K152" s="9">
        <f t="shared" si="35"/>
        <v>0</v>
      </c>
    </row>
    <row r="153" spans="1:11" ht="12.2" customHeight="1" collapsed="1" x14ac:dyDescent="0.2">
      <c r="A153" s="75" t="s">
        <v>19</v>
      </c>
      <c r="B153" s="75"/>
      <c r="C153" s="1"/>
      <c r="D153" s="7"/>
      <c r="E153" s="35"/>
      <c r="F153" s="13">
        <f>SUM(F138:F152)</f>
        <v>2.04</v>
      </c>
      <c r="G153" s="12">
        <f>SUM(G138:G152)</f>
        <v>0</v>
      </c>
      <c r="H153" s="12">
        <f>SUM(H138:H152)</f>
        <v>0</v>
      </c>
      <c r="I153" s="13">
        <v>1801.29</v>
      </c>
      <c r="J153" s="12">
        <f>SUM(J138:J152)</f>
        <v>0</v>
      </c>
      <c r="K153" s="14">
        <f>SUM(K138:K152)</f>
        <v>0</v>
      </c>
    </row>
    <row r="154" spans="1:11" ht="29.85" customHeight="1" x14ac:dyDescent="0.2">
      <c r="A154" s="75" t="s">
        <v>86</v>
      </c>
      <c r="B154" s="75"/>
      <c r="C154" s="2" t="s">
        <v>17</v>
      </c>
      <c r="D154" s="3">
        <v>0</v>
      </c>
      <c r="E154" s="36"/>
      <c r="F154" s="1"/>
      <c r="G154" s="1"/>
      <c r="H154" s="1"/>
      <c r="I154" s="1"/>
      <c r="J154" s="1"/>
      <c r="K154" s="1"/>
    </row>
    <row r="155" spans="1:11" ht="12.2" hidden="1" customHeight="1" outlineLevel="1" x14ac:dyDescent="0.2">
      <c r="A155" s="76" t="s">
        <v>55</v>
      </c>
      <c r="B155" s="76"/>
      <c r="C155" s="4" t="s">
        <v>17</v>
      </c>
      <c r="D155" s="5">
        <v>1.1299999999999999</v>
      </c>
      <c r="E155" s="9">
        <f>$D$154*D155</f>
        <v>0</v>
      </c>
      <c r="F155" s="6">
        <v>0.13</v>
      </c>
      <c r="G155" s="9">
        <f>$D$154*F155</f>
        <v>0</v>
      </c>
      <c r="H155" s="9">
        <f>$N$2*G155</f>
        <v>0</v>
      </c>
      <c r="I155" s="6">
        <v>103.83</v>
      </c>
      <c r="J155" s="9">
        <f>$D$154*I155</f>
        <v>0</v>
      </c>
      <c r="K155" s="9">
        <f t="shared" ref="K155:K170" si="40">SUM(H155,J155)</f>
        <v>0</v>
      </c>
    </row>
    <row r="156" spans="1:11" ht="12.2" hidden="1" customHeight="1" outlineLevel="1" x14ac:dyDescent="0.2">
      <c r="A156" s="76" t="s">
        <v>56</v>
      </c>
      <c r="B156" s="76"/>
      <c r="C156" s="4" t="s">
        <v>17</v>
      </c>
      <c r="D156" s="5">
        <v>1.1299999999999999</v>
      </c>
      <c r="E156" s="9">
        <f t="shared" ref="E156:E170" si="41">$D$154*D156</f>
        <v>0</v>
      </c>
      <c r="F156" s="6">
        <v>0.54</v>
      </c>
      <c r="G156" s="9">
        <f t="shared" ref="G156:G170" si="42">$D$154*F156</f>
        <v>0</v>
      </c>
      <c r="H156" s="9">
        <f t="shared" ref="H156:H170" si="43">$L$2*G156</f>
        <v>0</v>
      </c>
      <c r="I156" s="6">
        <v>261.39999999999998</v>
      </c>
      <c r="J156" s="9">
        <f t="shared" ref="J156:J170" si="44">$D$154*I156</f>
        <v>0</v>
      </c>
      <c r="K156" s="9">
        <f t="shared" si="40"/>
        <v>0</v>
      </c>
    </row>
    <row r="157" spans="1:11" ht="12.2" hidden="1" customHeight="1" outlineLevel="1" x14ac:dyDescent="0.2">
      <c r="A157" s="76" t="s">
        <v>57</v>
      </c>
      <c r="B157" s="76"/>
      <c r="C157" s="4" t="s">
        <v>17</v>
      </c>
      <c r="D157" s="5">
        <v>1.1299999999999999</v>
      </c>
      <c r="E157" s="9">
        <f t="shared" si="41"/>
        <v>0</v>
      </c>
      <c r="F157" s="6">
        <v>0.19</v>
      </c>
      <c r="G157" s="9">
        <f t="shared" si="42"/>
        <v>0</v>
      </c>
      <c r="H157" s="9">
        <f t="shared" si="43"/>
        <v>0</v>
      </c>
      <c r="I157" s="6">
        <v>37.9</v>
      </c>
      <c r="J157" s="9">
        <f t="shared" si="44"/>
        <v>0</v>
      </c>
      <c r="K157" s="9">
        <f t="shared" si="40"/>
        <v>0</v>
      </c>
    </row>
    <row r="158" spans="1:11" ht="12.2" hidden="1" customHeight="1" outlineLevel="1" x14ac:dyDescent="0.2">
      <c r="A158" s="76" t="s">
        <v>58</v>
      </c>
      <c r="B158" s="76"/>
      <c r="C158" s="4" t="s">
        <v>17</v>
      </c>
      <c r="D158" s="5">
        <v>1.1299999999999999</v>
      </c>
      <c r="E158" s="9">
        <f t="shared" si="41"/>
        <v>0</v>
      </c>
      <c r="F158" s="6">
        <v>0.05</v>
      </c>
      <c r="G158" s="9">
        <f t="shared" si="42"/>
        <v>0</v>
      </c>
      <c r="H158" s="9">
        <f t="shared" si="43"/>
        <v>0</v>
      </c>
      <c r="I158" s="6">
        <v>33.29</v>
      </c>
      <c r="J158" s="9">
        <f t="shared" si="44"/>
        <v>0</v>
      </c>
      <c r="K158" s="9">
        <f t="shared" si="40"/>
        <v>0</v>
      </c>
    </row>
    <row r="159" spans="1:11" ht="12.2" hidden="1" customHeight="1" outlineLevel="1" x14ac:dyDescent="0.2">
      <c r="A159" s="76" t="s">
        <v>59</v>
      </c>
      <c r="B159" s="76"/>
      <c r="C159" s="4" t="s">
        <v>60</v>
      </c>
      <c r="D159" s="5">
        <v>0.42</v>
      </c>
      <c r="E159" s="9">
        <f t="shared" si="41"/>
        <v>0</v>
      </c>
      <c r="F159" s="6">
        <v>0.01</v>
      </c>
      <c r="G159" s="9">
        <f t="shared" si="42"/>
        <v>0</v>
      </c>
      <c r="H159" s="9">
        <f t="shared" si="43"/>
        <v>0</v>
      </c>
      <c r="I159" s="6">
        <v>10.210000000000001</v>
      </c>
      <c r="J159" s="9">
        <f t="shared" si="44"/>
        <v>0</v>
      </c>
      <c r="K159" s="9">
        <f t="shared" si="40"/>
        <v>0</v>
      </c>
    </row>
    <row r="160" spans="1:11" ht="12.2" hidden="1" customHeight="1" outlineLevel="1" x14ac:dyDescent="0.2">
      <c r="A160" s="76" t="s">
        <v>61</v>
      </c>
      <c r="B160" s="76"/>
      <c r="C160" s="4" t="s">
        <v>15</v>
      </c>
      <c r="D160" s="5">
        <v>0.06</v>
      </c>
      <c r="E160" s="9">
        <f t="shared" si="41"/>
        <v>0</v>
      </c>
      <c r="F160" s="6">
        <v>0</v>
      </c>
      <c r="G160" s="9">
        <f t="shared" si="42"/>
        <v>0</v>
      </c>
      <c r="H160" s="9">
        <f t="shared" si="43"/>
        <v>0</v>
      </c>
      <c r="I160" s="6">
        <v>1.08</v>
      </c>
      <c r="J160" s="9">
        <f t="shared" si="44"/>
        <v>0</v>
      </c>
      <c r="K160" s="9">
        <f t="shared" si="40"/>
        <v>0</v>
      </c>
    </row>
    <row r="161" spans="1:11" ht="21" hidden="1" customHeight="1" outlineLevel="1" x14ac:dyDescent="0.2">
      <c r="A161" s="76" t="s">
        <v>63</v>
      </c>
      <c r="B161" s="76"/>
      <c r="C161" s="4" t="s">
        <v>17</v>
      </c>
      <c r="D161" s="5">
        <v>1.1299999999999999</v>
      </c>
      <c r="E161" s="9">
        <f t="shared" si="41"/>
        <v>0</v>
      </c>
      <c r="F161" s="6">
        <v>0.19</v>
      </c>
      <c r="G161" s="9">
        <f t="shared" si="42"/>
        <v>0</v>
      </c>
      <c r="H161" s="9">
        <f t="shared" si="43"/>
        <v>0</v>
      </c>
      <c r="I161" s="6">
        <v>87.11</v>
      </c>
      <c r="J161" s="9">
        <f t="shared" si="44"/>
        <v>0</v>
      </c>
      <c r="K161" s="9">
        <f t="shared" si="40"/>
        <v>0</v>
      </c>
    </row>
    <row r="162" spans="1:11" ht="21" hidden="1" customHeight="1" outlineLevel="1" x14ac:dyDescent="0.2">
      <c r="A162" s="76" t="s">
        <v>64</v>
      </c>
      <c r="B162" s="76"/>
      <c r="C162" s="4" t="s">
        <v>17</v>
      </c>
      <c r="D162" s="5">
        <v>1</v>
      </c>
      <c r="E162" s="9">
        <f t="shared" si="41"/>
        <v>0</v>
      </c>
      <c r="F162" s="6">
        <v>0.32</v>
      </c>
      <c r="G162" s="9">
        <f t="shared" si="42"/>
        <v>0</v>
      </c>
      <c r="H162" s="9">
        <f t="shared" si="43"/>
        <v>0</v>
      </c>
      <c r="I162" s="6">
        <v>204.29</v>
      </c>
      <c r="J162" s="9">
        <f t="shared" si="44"/>
        <v>0</v>
      </c>
      <c r="K162" s="9">
        <f t="shared" si="40"/>
        <v>0</v>
      </c>
    </row>
    <row r="163" spans="1:11" ht="12.2" hidden="1" customHeight="1" outlineLevel="1" x14ac:dyDescent="0.2">
      <c r="A163" s="76" t="s">
        <v>65</v>
      </c>
      <c r="B163" s="76"/>
      <c r="C163" s="4" t="s">
        <v>17</v>
      </c>
      <c r="D163" s="5">
        <v>1</v>
      </c>
      <c r="E163" s="9">
        <f t="shared" si="41"/>
        <v>0</v>
      </c>
      <c r="F163" s="6">
        <v>0.1</v>
      </c>
      <c r="G163" s="9">
        <f t="shared" si="42"/>
        <v>0</v>
      </c>
      <c r="H163" s="9">
        <f t="shared" si="43"/>
        <v>0</v>
      </c>
      <c r="I163" s="6">
        <v>151.19999999999999</v>
      </c>
      <c r="J163" s="9">
        <f t="shared" si="44"/>
        <v>0</v>
      </c>
      <c r="K163" s="9">
        <f t="shared" si="40"/>
        <v>0</v>
      </c>
    </row>
    <row r="164" spans="1:11" ht="12.2" hidden="1" customHeight="1" outlineLevel="1" x14ac:dyDescent="0.2">
      <c r="A164" s="76" t="s">
        <v>66</v>
      </c>
      <c r="B164" s="76"/>
      <c r="C164" s="4" t="s">
        <v>17</v>
      </c>
      <c r="D164" s="5">
        <v>1</v>
      </c>
      <c r="E164" s="9">
        <f t="shared" si="41"/>
        <v>0</v>
      </c>
      <c r="F164" s="6">
        <v>0.05</v>
      </c>
      <c r="G164" s="9">
        <f t="shared" si="42"/>
        <v>0</v>
      </c>
      <c r="H164" s="9">
        <f t="shared" si="43"/>
        <v>0</v>
      </c>
      <c r="I164" s="6">
        <v>13.82</v>
      </c>
      <c r="J164" s="9">
        <f t="shared" si="44"/>
        <v>0</v>
      </c>
      <c r="K164" s="9">
        <f t="shared" si="40"/>
        <v>0</v>
      </c>
    </row>
    <row r="165" spans="1:11" ht="12.2" hidden="1" customHeight="1" outlineLevel="1" x14ac:dyDescent="0.2">
      <c r="A165" s="76" t="s">
        <v>67</v>
      </c>
      <c r="B165" s="76"/>
      <c r="C165" s="4" t="s">
        <v>17</v>
      </c>
      <c r="D165" s="5">
        <v>1</v>
      </c>
      <c r="E165" s="9">
        <f t="shared" si="41"/>
        <v>0</v>
      </c>
      <c r="F165" s="6">
        <v>0.18</v>
      </c>
      <c r="G165" s="9">
        <f t="shared" si="42"/>
        <v>0</v>
      </c>
      <c r="H165" s="9">
        <f t="shared" si="43"/>
        <v>0</v>
      </c>
      <c r="I165" s="6">
        <v>47.65</v>
      </c>
      <c r="J165" s="9">
        <f t="shared" si="44"/>
        <v>0</v>
      </c>
      <c r="K165" s="9">
        <f t="shared" si="40"/>
        <v>0</v>
      </c>
    </row>
    <row r="166" spans="1:11" ht="12.2" hidden="1" customHeight="1" outlineLevel="1" x14ac:dyDescent="0.2">
      <c r="A166" s="76" t="s">
        <v>65</v>
      </c>
      <c r="B166" s="76"/>
      <c r="C166" s="4" t="s">
        <v>17</v>
      </c>
      <c r="D166" s="5">
        <v>1</v>
      </c>
      <c r="E166" s="9">
        <f t="shared" si="41"/>
        <v>0</v>
      </c>
      <c r="F166" s="6">
        <v>0.09</v>
      </c>
      <c r="G166" s="9">
        <f t="shared" si="42"/>
        <v>0</v>
      </c>
      <c r="H166" s="9">
        <f t="shared" si="43"/>
        <v>0</v>
      </c>
      <c r="I166" s="6">
        <v>40.4</v>
      </c>
      <c r="J166" s="9">
        <f t="shared" si="44"/>
        <v>0</v>
      </c>
      <c r="K166" s="9">
        <f t="shared" si="40"/>
        <v>0</v>
      </c>
    </row>
    <row r="167" spans="1:11" ht="21" hidden="1" customHeight="1" outlineLevel="1" x14ac:dyDescent="0.2">
      <c r="A167" s="76" t="s">
        <v>69</v>
      </c>
      <c r="B167" s="76"/>
      <c r="C167" s="4" t="s">
        <v>17</v>
      </c>
      <c r="D167" s="5">
        <v>1</v>
      </c>
      <c r="E167" s="9">
        <f t="shared" si="41"/>
        <v>0</v>
      </c>
      <c r="F167" s="6">
        <v>0.23</v>
      </c>
      <c r="G167" s="9">
        <f t="shared" si="42"/>
        <v>0</v>
      </c>
      <c r="H167" s="9">
        <f t="shared" si="43"/>
        <v>0</v>
      </c>
      <c r="I167" s="6">
        <v>51.39</v>
      </c>
      <c r="J167" s="9">
        <f t="shared" si="44"/>
        <v>0</v>
      </c>
      <c r="K167" s="9">
        <f t="shared" si="40"/>
        <v>0</v>
      </c>
    </row>
    <row r="168" spans="1:11" ht="24.75" hidden="1" customHeight="1" outlineLevel="1" x14ac:dyDescent="0.2">
      <c r="A168" s="83" t="s">
        <v>655</v>
      </c>
      <c r="B168" s="76"/>
      <c r="C168" s="4" t="s">
        <v>17</v>
      </c>
      <c r="D168" s="5">
        <v>1</v>
      </c>
      <c r="E168" s="9">
        <f t="shared" si="41"/>
        <v>0</v>
      </c>
      <c r="F168" s="6">
        <v>0.55000000000000004</v>
      </c>
      <c r="G168" s="9">
        <f t="shared" si="42"/>
        <v>0</v>
      </c>
      <c r="H168" s="9">
        <f>$N$2*G168</f>
        <v>0</v>
      </c>
      <c r="I168" s="6">
        <v>135.63</v>
      </c>
      <c r="J168" s="9">
        <f t="shared" si="44"/>
        <v>0</v>
      </c>
      <c r="K168" s="9">
        <f t="shared" si="40"/>
        <v>0</v>
      </c>
    </row>
    <row r="169" spans="1:11" ht="12.2" hidden="1" customHeight="1" outlineLevel="1" x14ac:dyDescent="0.2">
      <c r="A169" s="76" t="s">
        <v>71</v>
      </c>
      <c r="B169" s="76"/>
      <c r="C169" s="4" t="s">
        <v>15</v>
      </c>
      <c r="D169" s="5">
        <v>0.42</v>
      </c>
      <c r="E169" s="9">
        <f t="shared" si="41"/>
        <v>0</v>
      </c>
      <c r="F169" s="6">
        <v>0.05</v>
      </c>
      <c r="G169" s="9">
        <f t="shared" si="42"/>
        <v>0</v>
      </c>
      <c r="H169" s="9">
        <f t="shared" si="43"/>
        <v>0</v>
      </c>
      <c r="I169" s="6">
        <v>16.71</v>
      </c>
      <c r="J169" s="9">
        <f t="shared" si="44"/>
        <v>0</v>
      </c>
      <c r="K169" s="9">
        <f t="shared" si="40"/>
        <v>0</v>
      </c>
    </row>
    <row r="170" spans="1:11" ht="12.2" hidden="1" customHeight="1" outlineLevel="1" x14ac:dyDescent="0.2">
      <c r="A170" s="76" t="s">
        <v>72</v>
      </c>
      <c r="B170" s="76"/>
      <c r="C170" s="4" t="s">
        <v>15</v>
      </c>
      <c r="D170" s="5">
        <v>0.42</v>
      </c>
      <c r="E170" s="9">
        <f t="shared" si="41"/>
        <v>0</v>
      </c>
      <c r="F170" s="6">
        <v>0.05</v>
      </c>
      <c r="G170" s="9">
        <f t="shared" si="42"/>
        <v>0</v>
      </c>
      <c r="H170" s="9">
        <f t="shared" si="43"/>
        <v>0</v>
      </c>
      <c r="I170" s="6">
        <v>15.82</v>
      </c>
      <c r="J170" s="9">
        <f t="shared" si="44"/>
        <v>0</v>
      </c>
      <c r="K170" s="9">
        <f t="shared" si="40"/>
        <v>0</v>
      </c>
    </row>
    <row r="171" spans="1:11" ht="12.2" customHeight="1" collapsed="1" x14ac:dyDescent="0.2">
      <c r="A171" s="75" t="s">
        <v>19</v>
      </c>
      <c r="B171" s="75"/>
      <c r="C171" s="1"/>
      <c r="D171" s="7"/>
      <c r="E171" s="35"/>
      <c r="F171" s="13">
        <f>SUM(F155:F170)</f>
        <v>2.7300000000000004</v>
      </c>
      <c r="G171" s="12">
        <f>SUM(G155:G170)</f>
        <v>0</v>
      </c>
      <c r="H171" s="12">
        <f>SUM(H155:H170)</f>
        <v>0</v>
      </c>
      <c r="I171" s="13">
        <v>1179</v>
      </c>
      <c r="J171" s="12">
        <f>SUM(J155:J170)</f>
        <v>0</v>
      </c>
      <c r="K171" s="14">
        <f>SUM(K155:K170)</f>
        <v>0</v>
      </c>
    </row>
    <row r="172" spans="1:11" ht="38.85" customHeight="1" x14ac:dyDescent="0.2">
      <c r="A172" s="75" t="s">
        <v>87</v>
      </c>
      <c r="B172" s="75"/>
      <c r="C172" s="2" t="s">
        <v>17</v>
      </c>
      <c r="D172" s="3">
        <v>0</v>
      </c>
      <c r="E172" s="36"/>
      <c r="F172" s="1"/>
      <c r="G172" s="1"/>
      <c r="H172" s="1"/>
      <c r="I172" s="1"/>
      <c r="J172" s="1"/>
      <c r="K172" s="1"/>
    </row>
    <row r="173" spans="1:11" ht="12.2" hidden="1" customHeight="1" outlineLevel="1" x14ac:dyDescent="0.2">
      <c r="A173" s="76" t="s">
        <v>55</v>
      </c>
      <c r="B173" s="76"/>
      <c r="C173" s="4" t="s">
        <v>17</v>
      </c>
      <c r="D173" s="5">
        <v>1.1299999999999999</v>
      </c>
      <c r="E173" s="9">
        <f>$D$172*D173</f>
        <v>0</v>
      </c>
      <c r="F173" s="6">
        <v>0.13</v>
      </c>
      <c r="G173" s="9">
        <f>$D$172*F173</f>
        <v>0</v>
      </c>
      <c r="H173" s="9">
        <f>$N$2*G173</f>
        <v>0</v>
      </c>
      <c r="I173" s="6">
        <v>103.83</v>
      </c>
      <c r="J173" s="9">
        <f>$D$172*I173</f>
        <v>0</v>
      </c>
      <c r="K173" s="9">
        <f t="shared" ref="K173:K187" si="45">SUM(H173,J173)</f>
        <v>0</v>
      </c>
    </row>
    <row r="174" spans="1:11" ht="12.2" hidden="1" customHeight="1" outlineLevel="1" x14ac:dyDescent="0.2">
      <c r="A174" s="76" t="s">
        <v>56</v>
      </c>
      <c r="B174" s="76"/>
      <c r="C174" s="4" t="s">
        <v>17</v>
      </c>
      <c r="D174" s="5">
        <v>1.1299999999999999</v>
      </c>
      <c r="E174" s="9">
        <f t="shared" ref="E174:E187" si="46">$D$172*D174</f>
        <v>0</v>
      </c>
      <c r="F174" s="6">
        <v>0.54</v>
      </c>
      <c r="G174" s="9">
        <f t="shared" ref="G174:G187" si="47">$D$172*F174</f>
        <v>0</v>
      </c>
      <c r="H174" s="9">
        <f t="shared" ref="H174:H187" si="48">$L$2*G174</f>
        <v>0</v>
      </c>
      <c r="I174" s="6">
        <v>261.39999999999998</v>
      </c>
      <c r="J174" s="9">
        <f t="shared" ref="J174:J187" si="49">$D$172*I174</f>
        <v>0</v>
      </c>
      <c r="K174" s="9">
        <f t="shared" si="45"/>
        <v>0</v>
      </c>
    </row>
    <row r="175" spans="1:11" ht="12.2" hidden="1" customHeight="1" outlineLevel="1" x14ac:dyDescent="0.2">
      <c r="A175" s="76" t="s">
        <v>57</v>
      </c>
      <c r="B175" s="76"/>
      <c r="C175" s="4" t="s">
        <v>17</v>
      </c>
      <c r="D175" s="5">
        <v>1.1299999999999999</v>
      </c>
      <c r="E175" s="9">
        <f t="shared" si="46"/>
        <v>0</v>
      </c>
      <c r="F175" s="6">
        <v>0.19</v>
      </c>
      <c r="G175" s="9">
        <f t="shared" si="47"/>
        <v>0</v>
      </c>
      <c r="H175" s="9">
        <f t="shared" si="48"/>
        <v>0</v>
      </c>
      <c r="I175" s="6">
        <v>37.9</v>
      </c>
      <c r="J175" s="9">
        <f t="shared" si="49"/>
        <v>0</v>
      </c>
      <c r="K175" s="9">
        <f t="shared" si="45"/>
        <v>0</v>
      </c>
    </row>
    <row r="176" spans="1:11" ht="12.2" hidden="1" customHeight="1" outlineLevel="1" x14ac:dyDescent="0.2">
      <c r="A176" s="76" t="s">
        <v>58</v>
      </c>
      <c r="B176" s="76"/>
      <c r="C176" s="4" t="s">
        <v>17</v>
      </c>
      <c r="D176" s="5">
        <v>1.1299999999999999</v>
      </c>
      <c r="E176" s="9">
        <f t="shared" si="46"/>
        <v>0</v>
      </c>
      <c r="F176" s="6">
        <v>0.05</v>
      </c>
      <c r="G176" s="9">
        <f t="shared" si="47"/>
        <v>0</v>
      </c>
      <c r="H176" s="9">
        <f t="shared" si="48"/>
        <v>0</v>
      </c>
      <c r="I176" s="6">
        <v>33.29</v>
      </c>
      <c r="J176" s="9">
        <f t="shared" si="49"/>
        <v>0</v>
      </c>
      <c r="K176" s="9">
        <f t="shared" si="45"/>
        <v>0</v>
      </c>
    </row>
    <row r="177" spans="1:11" ht="12.2" hidden="1" customHeight="1" outlineLevel="1" x14ac:dyDescent="0.2">
      <c r="A177" s="76" t="s">
        <v>59</v>
      </c>
      <c r="B177" s="76"/>
      <c r="C177" s="4" t="s">
        <v>60</v>
      </c>
      <c r="D177" s="5">
        <v>0.42</v>
      </c>
      <c r="E177" s="9">
        <f t="shared" si="46"/>
        <v>0</v>
      </c>
      <c r="F177" s="6">
        <v>0.01</v>
      </c>
      <c r="G177" s="9">
        <f t="shared" si="47"/>
        <v>0</v>
      </c>
      <c r="H177" s="9">
        <f t="shared" si="48"/>
        <v>0</v>
      </c>
      <c r="I177" s="6">
        <v>10.210000000000001</v>
      </c>
      <c r="J177" s="9">
        <f t="shared" si="49"/>
        <v>0</v>
      </c>
      <c r="K177" s="9">
        <f t="shared" si="45"/>
        <v>0</v>
      </c>
    </row>
    <row r="178" spans="1:11" ht="12.2" hidden="1" customHeight="1" outlineLevel="1" x14ac:dyDescent="0.2">
      <c r="A178" s="76" t="s">
        <v>61</v>
      </c>
      <c r="B178" s="76"/>
      <c r="C178" s="4" t="s">
        <v>15</v>
      </c>
      <c r="D178" s="5">
        <v>0.06</v>
      </c>
      <c r="E178" s="9">
        <f t="shared" si="46"/>
        <v>0</v>
      </c>
      <c r="F178" s="6">
        <v>0</v>
      </c>
      <c r="G178" s="9">
        <f t="shared" si="47"/>
        <v>0</v>
      </c>
      <c r="H178" s="9">
        <f t="shared" si="48"/>
        <v>0</v>
      </c>
      <c r="I178" s="6">
        <v>1.08</v>
      </c>
      <c r="J178" s="9">
        <f t="shared" si="49"/>
        <v>0</v>
      </c>
      <c r="K178" s="9">
        <f t="shared" si="45"/>
        <v>0</v>
      </c>
    </row>
    <row r="179" spans="1:11" ht="21" hidden="1" customHeight="1" outlineLevel="1" x14ac:dyDescent="0.2">
      <c r="A179" s="76" t="s">
        <v>63</v>
      </c>
      <c r="B179" s="76"/>
      <c r="C179" s="4" t="s">
        <v>17</v>
      </c>
      <c r="D179" s="5">
        <v>1.1299999999999999</v>
      </c>
      <c r="E179" s="9">
        <f t="shared" si="46"/>
        <v>0</v>
      </c>
      <c r="F179" s="6">
        <v>0.19</v>
      </c>
      <c r="G179" s="9">
        <f t="shared" si="47"/>
        <v>0</v>
      </c>
      <c r="H179" s="9">
        <f t="shared" si="48"/>
        <v>0</v>
      </c>
      <c r="I179" s="6">
        <v>87.11</v>
      </c>
      <c r="J179" s="9">
        <f t="shared" si="49"/>
        <v>0</v>
      </c>
      <c r="K179" s="9">
        <f t="shared" si="45"/>
        <v>0</v>
      </c>
    </row>
    <row r="180" spans="1:11" ht="21" hidden="1" customHeight="1" outlineLevel="1" x14ac:dyDescent="0.2">
      <c r="A180" s="76" t="s">
        <v>64</v>
      </c>
      <c r="B180" s="76"/>
      <c r="C180" s="4" t="s">
        <v>17</v>
      </c>
      <c r="D180" s="5">
        <v>1</v>
      </c>
      <c r="E180" s="9">
        <f t="shared" si="46"/>
        <v>0</v>
      </c>
      <c r="F180" s="6">
        <v>0.32</v>
      </c>
      <c r="G180" s="9">
        <f t="shared" si="47"/>
        <v>0</v>
      </c>
      <c r="H180" s="9">
        <f t="shared" si="48"/>
        <v>0</v>
      </c>
      <c r="I180" s="6">
        <v>204.29</v>
      </c>
      <c r="J180" s="9">
        <f t="shared" si="49"/>
        <v>0</v>
      </c>
      <c r="K180" s="9">
        <f t="shared" si="45"/>
        <v>0</v>
      </c>
    </row>
    <row r="181" spans="1:11" ht="12" hidden="1" customHeight="1" outlineLevel="1" x14ac:dyDescent="0.2">
      <c r="A181" s="76" t="s">
        <v>65</v>
      </c>
      <c r="B181" s="76"/>
      <c r="C181" s="4" t="s">
        <v>17</v>
      </c>
      <c r="D181" s="5">
        <v>1</v>
      </c>
      <c r="E181" s="9">
        <f t="shared" si="46"/>
        <v>0</v>
      </c>
      <c r="F181" s="6">
        <v>0.1</v>
      </c>
      <c r="G181" s="9">
        <f t="shared" si="47"/>
        <v>0</v>
      </c>
      <c r="H181" s="9">
        <f t="shared" si="48"/>
        <v>0</v>
      </c>
      <c r="I181" s="6">
        <v>151.19999999999999</v>
      </c>
      <c r="J181" s="9">
        <f t="shared" si="49"/>
        <v>0</v>
      </c>
      <c r="K181" s="9">
        <f t="shared" si="45"/>
        <v>0</v>
      </c>
    </row>
    <row r="182" spans="1:11" ht="12.2" hidden="1" customHeight="1" outlineLevel="1" x14ac:dyDescent="0.2">
      <c r="A182" s="76" t="s">
        <v>66</v>
      </c>
      <c r="B182" s="76"/>
      <c r="C182" s="4" t="s">
        <v>17</v>
      </c>
      <c r="D182" s="5">
        <v>1</v>
      </c>
      <c r="E182" s="9">
        <f t="shared" si="46"/>
        <v>0</v>
      </c>
      <c r="F182" s="6">
        <v>0.05</v>
      </c>
      <c r="G182" s="9">
        <f t="shared" si="47"/>
        <v>0</v>
      </c>
      <c r="H182" s="9">
        <f t="shared" si="48"/>
        <v>0</v>
      </c>
      <c r="I182" s="6">
        <v>13.82</v>
      </c>
      <c r="J182" s="9">
        <f t="shared" si="49"/>
        <v>0</v>
      </c>
      <c r="K182" s="9">
        <f t="shared" si="45"/>
        <v>0</v>
      </c>
    </row>
    <row r="183" spans="1:11" ht="12.2" hidden="1" customHeight="1" outlineLevel="1" x14ac:dyDescent="0.2">
      <c r="A183" s="76" t="s">
        <v>67</v>
      </c>
      <c r="B183" s="76"/>
      <c r="C183" s="4" t="s">
        <v>17</v>
      </c>
      <c r="D183" s="5">
        <v>1</v>
      </c>
      <c r="E183" s="9">
        <f t="shared" si="46"/>
        <v>0</v>
      </c>
      <c r="F183" s="6">
        <v>0.18</v>
      </c>
      <c r="G183" s="9">
        <f t="shared" si="47"/>
        <v>0</v>
      </c>
      <c r="H183" s="9">
        <f t="shared" si="48"/>
        <v>0</v>
      </c>
      <c r="I183" s="6">
        <v>47.65</v>
      </c>
      <c r="J183" s="9">
        <f t="shared" si="49"/>
        <v>0</v>
      </c>
      <c r="K183" s="9">
        <f t="shared" si="45"/>
        <v>0</v>
      </c>
    </row>
    <row r="184" spans="1:11" ht="12.2" hidden="1" customHeight="1" outlineLevel="1" x14ac:dyDescent="0.2">
      <c r="A184" s="76" t="s">
        <v>65</v>
      </c>
      <c r="B184" s="76"/>
      <c r="C184" s="4" t="s">
        <v>17</v>
      </c>
      <c r="D184" s="5">
        <v>1</v>
      </c>
      <c r="E184" s="9">
        <f t="shared" si="46"/>
        <v>0</v>
      </c>
      <c r="F184" s="6">
        <v>0.09</v>
      </c>
      <c r="G184" s="9">
        <f t="shared" si="47"/>
        <v>0</v>
      </c>
      <c r="H184" s="9">
        <f t="shared" si="48"/>
        <v>0</v>
      </c>
      <c r="I184" s="6">
        <v>40.4</v>
      </c>
      <c r="J184" s="9">
        <f t="shared" si="49"/>
        <v>0</v>
      </c>
      <c r="K184" s="9">
        <f t="shared" si="45"/>
        <v>0</v>
      </c>
    </row>
    <row r="185" spans="1:11" ht="12.2" hidden="1" customHeight="1" outlineLevel="1" x14ac:dyDescent="0.2">
      <c r="A185" s="76" t="s">
        <v>76</v>
      </c>
      <c r="B185" s="76"/>
      <c r="C185" s="4" t="s">
        <v>17</v>
      </c>
      <c r="D185" s="5">
        <v>1</v>
      </c>
      <c r="E185" s="9">
        <f t="shared" si="46"/>
        <v>0</v>
      </c>
      <c r="F185" s="6">
        <v>0.28999999999999998</v>
      </c>
      <c r="G185" s="9">
        <f t="shared" si="47"/>
        <v>0</v>
      </c>
      <c r="H185" s="9">
        <f t="shared" si="48"/>
        <v>0</v>
      </c>
      <c r="I185" s="6">
        <v>195.21</v>
      </c>
      <c r="J185" s="9">
        <f t="shared" si="49"/>
        <v>0</v>
      </c>
      <c r="K185" s="9">
        <f t="shared" si="45"/>
        <v>0</v>
      </c>
    </row>
    <row r="186" spans="1:11" ht="12.2" hidden="1" customHeight="1" outlineLevel="1" x14ac:dyDescent="0.2">
      <c r="A186" s="76" t="s">
        <v>71</v>
      </c>
      <c r="B186" s="76"/>
      <c r="C186" s="4" t="s">
        <v>15</v>
      </c>
      <c r="D186" s="5">
        <v>0.42</v>
      </c>
      <c r="E186" s="9">
        <f t="shared" si="46"/>
        <v>0</v>
      </c>
      <c r="F186" s="6">
        <v>0.05</v>
      </c>
      <c r="G186" s="9">
        <f t="shared" si="47"/>
        <v>0</v>
      </c>
      <c r="H186" s="9">
        <f t="shared" si="48"/>
        <v>0</v>
      </c>
      <c r="I186" s="6">
        <v>16.71</v>
      </c>
      <c r="J186" s="9">
        <f t="shared" si="49"/>
        <v>0</v>
      </c>
      <c r="K186" s="9">
        <f t="shared" si="45"/>
        <v>0</v>
      </c>
    </row>
    <row r="187" spans="1:11" ht="12.2" hidden="1" customHeight="1" outlineLevel="1" x14ac:dyDescent="0.2">
      <c r="A187" s="76" t="s">
        <v>72</v>
      </c>
      <c r="B187" s="76"/>
      <c r="C187" s="4" t="s">
        <v>15</v>
      </c>
      <c r="D187" s="5">
        <v>0.42</v>
      </c>
      <c r="E187" s="9">
        <f t="shared" si="46"/>
        <v>0</v>
      </c>
      <c r="F187" s="6">
        <v>0.05</v>
      </c>
      <c r="G187" s="9">
        <f t="shared" si="47"/>
        <v>0</v>
      </c>
      <c r="H187" s="9">
        <f t="shared" si="48"/>
        <v>0</v>
      </c>
      <c r="I187" s="6">
        <v>15.82</v>
      </c>
      <c r="J187" s="9">
        <f t="shared" si="49"/>
        <v>0</v>
      </c>
      <c r="K187" s="9">
        <f t="shared" si="45"/>
        <v>0</v>
      </c>
    </row>
    <row r="188" spans="1:11" ht="12.2" customHeight="1" collapsed="1" x14ac:dyDescent="0.2">
      <c r="A188" s="75" t="s">
        <v>19</v>
      </c>
      <c r="B188" s="75"/>
      <c r="C188" s="1"/>
      <c r="D188" s="7"/>
      <c r="E188" s="35"/>
      <c r="F188" s="13">
        <f>SUM(F173:F187)</f>
        <v>2.2399999999999998</v>
      </c>
      <c r="G188" s="12">
        <f>SUM(G173:G187)</f>
        <v>0</v>
      </c>
      <c r="H188" s="12">
        <f>SUM(H173:H187)</f>
        <v>0</v>
      </c>
      <c r="I188" s="13">
        <v>1219.92</v>
      </c>
      <c r="J188" s="12">
        <f>SUM(J173:J187)</f>
        <v>0</v>
      </c>
      <c r="K188" s="14">
        <f>SUM(K173:K187)</f>
        <v>0</v>
      </c>
    </row>
    <row r="189" spans="1:11" ht="33.75" customHeight="1" x14ac:dyDescent="0.2">
      <c r="A189" s="75" t="s">
        <v>88</v>
      </c>
      <c r="B189" s="75"/>
      <c r="C189" s="2" t="s">
        <v>17</v>
      </c>
      <c r="D189" s="3">
        <v>0</v>
      </c>
      <c r="E189" s="36"/>
      <c r="F189" s="1"/>
      <c r="G189" s="1"/>
      <c r="H189" s="1"/>
      <c r="I189" s="1"/>
      <c r="J189" s="1"/>
      <c r="K189" s="1"/>
    </row>
    <row r="190" spans="1:11" ht="12.2" hidden="1" customHeight="1" outlineLevel="1" x14ac:dyDescent="0.2">
      <c r="A190" s="76" t="s">
        <v>55</v>
      </c>
      <c r="B190" s="76"/>
      <c r="C190" s="4" t="s">
        <v>17</v>
      </c>
      <c r="D190" s="5">
        <v>1.1299999999999999</v>
      </c>
      <c r="E190" s="9">
        <f>$D$189*D190</f>
        <v>0</v>
      </c>
      <c r="F190" s="6">
        <v>0.13</v>
      </c>
      <c r="G190" s="9">
        <f>$D$189*F190</f>
        <v>0</v>
      </c>
      <c r="H190" s="9">
        <f>$N$2*G190</f>
        <v>0</v>
      </c>
      <c r="I190" s="6">
        <v>103.83</v>
      </c>
      <c r="J190" s="9">
        <f>$D$189*I190</f>
        <v>0</v>
      </c>
      <c r="K190" s="9">
        <f t="shared" ref="K190:K205" si="50">SUM(H190,J190)</f>
        <v>0</v>
      </c>
    </row>
    <row r="191" spans="1:11" ht="12.2" hidden="1" customHeight="1" outlineLevel="1" x14ac:dyDescent="0.2">
      <c r="A191" s="76" t="s">
        <v>56</v>
      </c>
      <c r="B191" s="76"/>
      <c r="C191" s="4" t="s">
        <v>17</v>
      </c>
      <c r="D191" s="5">
        <v>1.1299999999999999</v>
      </c>
      <c r="E191" s="9">
        <f t="shared" ref="E191:E205" si="51">$D$189*D191</f>
        <v>0</v>
      </c>
      <c r="F191" s="6">
        <v>0.54</v>
      </c>
      <c r="G191" s="9">
        <f t="shared" ref="G191:G205" si="52">$D$189*F191</f>
        <v>0</v>
      </c>
      <c r="H191" s="9">
        <f t="shared" ref="H191:H205" si="53">$L$2*G191</f>
        <v>0</v>
      </c>
      <c r="I191" s="6">
        <v>261.39999999999998</v>
      </c>
      <c r="J191" s="9">
        <f t="shared" ref="J191:J205" si="54">$D$189*I191</f>
        <v>0</v>
      </c>
      <c r="K191" s="9">
        <f t="shared" si="50"/>
        <v>0</v>
      </c>
    </row>
    <row r="192" spans="1:11" ht="12.2" hidden="1" customHeight="1" outlineLevel="1" x14ac:dyDescent="0.2">
      <c r="A192" s="76" t="s">
        <v>57</v>
      </c>
      <c r="B192" s="76"/>
      <c r="C192" s="4" t="s">
        <v>17</v>
      </c>
      <c r="D192" s="5">
        <v>1.1299999999999999</v>
      </c>
      <c r="E192" s="9">
        <f t="shared" si="51"/>
        <v>0</v>
      </c>
      <c r="F192" s="6">
        <v>0.19</v>
      </c>
      <c r="G192" s="9">
        <f t="shared" si="52"/>
        <v>0</v>
      </c>
      <c r="H192" s="9">
        <f t="shared" si="53"/>
        <v>0</v>
      </c>
      <c r="I192" s="6">
        <v>37.9</v>
      </c>
      <c r="J192" s="9">
        <f t="shared" si="54"/>
        <v>0</v>
      </c>
      <c r="K192" s="9">
        <f t="shared" si="50"/>
        <v>0</v>
      </c>
    </row>
    <row r="193" spans="1:11" ht="12.2" hidden="1" customHeight="1" outlineLevel="1" x14ac:dyDescent="0.2">
      <c r="A193" s="76" t="s">
        <v>58</v>
      </c>
      <c r="B193" s="76"/>
      <c r="C193" s="4" t="s">
        <v>17</v>
      </c>
      <c r="D193" s="5">
        <v>1.1299999999999999</v>
      </c>
      <c r="E193" s="9">
        <f t="shared" si="51"/>
        <v>0</v>
      </c>
      <c r="F193" s="6">
        <v>0.05</v>
      </c>
      <c r="G193" s="9">
        <f t="shared" si="52"/>
        <v>0</v>
      </c>
      <c r="H193" s="9">
        <f t="shared" si="53"/>
        <v>0</v>
      </c>
      <c r="I193" s="6">
        <v>33.29</v>
      </c>
      <c r="J193" s="9">
        <f t="shared" si="54"/>
        <v>0</v>
      </c>
      <c r="K193" s="9">
        <f t="shared" si="50"/>
        <v>0</v>
      </c>
    </row>
    <row r="194" spans="1:11" ht="12.2" hidden="1" customHeight="1" outlineLevel="1" x14ac:dyDescent="0.2">
      <c r="A194" s="76" t="s">
        <v>59</v>
      </c>
      <c r="B194" s="76"/>
      <c r="C194" s="4" t="s">
        <v>60</v>
      </c>
      <c r="D194" s="5">
        <v>0.42</v>
      </c>
      <c r="E194" s="9">
        <f t="shared" si="51"/>
        <v>0</v>
      </c>
      <c r="F194" s="6">
        <v>0.01</v>
      </c>
      <c r="G194" s="9">
        <f t="shared" si="52"/>
        <v>0</v>
      </c>
      <c r="H194" s="9">
        <f t="shared" si="53"/>
        <v>0</v>
      </c>
      <c r="I194" s="6">
        <v>10.210000000000001</v>
      </c>
      <c r="J194" s="9">
        <f t="shared" si="54"/>
        <v>0</v>
      </c>
      <c r="K194" s="9">
        <f t="shared" si="50"/>
        <v>0</v>
      </c>
    </row>
    <row r="195" spans="1:11" ht="12.2" hidden="1" customHeight="1" outlineLevel="1" x14ac:dyDescent="0.2">
      <c r="A195" s="76" t="s">
        <v>61</v>
      </c>
      <c r="B195" s="76"/>
      <c r="C195" s="4" t="s">
        <v>15</v>
      </c>
      <c r="D195" s="5">
        <v>0.06</v>
      </c>
      <c r="E195" s="9">
        <f t="shared" si="51"/>
        <v>0</v>
      </c>
      <c r="F195" s="6">
        <v>0</v>
      </c>
      <c r="G195" s="9">
        <f t="shared" si="52"/>
        <v>0</v>
      </c>
      <c r="H195" s="9">
        <f t="shared" si="53"/>
        <v>0</v>
      </c>
      <c r="I195" s="6">
        <v>1.08</v>
      </c>
      <c r="J195" s="9">
        <f t="shared" si="54"/>
        <v>0</v>
      </c>
      <c r="K195" s="9">
        <f t="shared" si="50"/>
        <v>0</v>
      </c>
    </row>
    <row r="196" spans="1:11" ht="21" hidden="1" customHeight="1" outlineLevel="1" x14ac:dyDescent="0.2">
      <c r="A196" s="76" t="s">
        <v>63</v>
      </c>
      <c r="B196" s="76"/>
      <c r="C196" s="4" t="s">
        <v>17</v>
      </c>
      <c r="D196" s="5">
        <v>1.1299999999999999</v>
      </c>
      <c r="E196" s="9">
        <f t="shared" si="51"/>
        <v>0</v>
      </c>
      <c r="F196" s="6">
        <v>0.19</v>
      </c>
      <c r="G196" s="9">
        <f t="shared" si="52"/>
        <v>0</v>
      </c>
      <c r="H196" s="9">
        <f t="shared" si="53"/>
        <v>0</v>
      </c>
      <c r="I196" s="6">
        <v>87.11</v>
      </c>
      <c r="J196" s="9">
        <f t="shared" si="54"/>
        <v>0</v>
      </c>
      <c r="K196" s="9">
        <f t="shared" si="50"/>
        <v>0</v>
      </c>
    </row>
    <row r="197" spans="1:11" ht="21" hidden="1" customHeight="1" outlineLevel="1" x14ac:dyDescent="0.2">
      <c r="A197" s="76" t="s">
        <v>64</v>
      </c>
      <c r="B197" s="76"/>
      <c r="C197" s="4" t="s">
        <v>17</v>
      </c>
      <c r="D197" s="5">
        <v>1</v>
      </c>
      <c r="E197" s="9">
        <f t="shared" si="51"/>
        <v>0</v>
      </c>
      <c r="F197" s="6">
        <v>0.32</v>
      </c>
      <c r="G197" s="9">
        <f t="shared" si="52"/>
        <v>0</v>
      </c>
      <c r="H197" s="9">
        <f t="shared" si="53"/>
        <v>0</v>
      </c>
      <c r="I197" s="6">
        <v>204.29</v>
      </c>
      <c r="J197" s="9">
        <f t="shared" si="54"/>
        <v>0</v>
      </c>
      <c r="K197" s="9">
        <f t="shared" si="50"/>
        <v>0</v>
      </c>
    </row>
    <row r="198" spans="1:11" ht="12" hidden="1" customHeight="1" outlineLevel="1" x14ac:dyDescent="0.2">
      <c r="A198" s="76" t="s">
        <v>65</v>
      </c>
      <c r="B198" s="76"/>
      <c r="C198" s="4" t="s">
        <v>17</v>
      </c>
      <c r="D198" s="5">
        <v>1</v>
      </c>
      <c r="E198" s="9">
        <f t="shared" si="51"/>
        <v>0</v>
      </c>
      <c r="F198" s="6">
        <v>0.1</v>
      </c>
      <c r="G198" s="9">
        <f t="shared" si="52"/>
        <v>0</v>
      </c>
      <c r="H198" s="9">
        <f t="shared" si="53"/>
        <v>0</v>
      </c>
      <c r="I198" s="6">
        <v>151.19999999999999</v>
      </c>
      <c r="J198" s="9">
        <f t="shared" si="54"/>
        <v>0</v>
      </c>
      <c r="K198" s="9">
        <f t="shared" si="50"/>
        <v>0</v>
      </c>
    </row>
    <row r="199" spans="1:11" ht="12.2" hidden="1" customHeight="1" outlineLevel="1" x14ac:dyDescent="0.2">
      <c r="A199" s="76" t="s">
        <v>66</v>
      </c>
      <c r="B199" s="76"/>
      <c r="C199" s="4" t="s">
        <v>17</v>
      </c>
      <c r="D199" s="5">
        <v>1</v>
      </c>
      <c r="E199" s="9">
        <f t="shared" si="51"/>
        <v>0</v>
      </c>
      <c r="F199" s="6">
        <v>0.05</v>
      </c>
      <c r="G199" s="9">
        <f t="shared" si="52"/>
        <v>0</v>
      </c>
      <c r="H199" s="9">
        <f t="shared" si="53"/>
        <v>0</v>
      </c>
      <c r="I199" s="6">
        <v>13.82</v>
      </c>
      <c r="J199" s="9">
        <f t="shared" si="54"/>
        <v>0</v>
      </c>
      <c r="K199" s="9">
        <f t="shared" si="50"/>
        <v>0</v>
      </c>
    </row>
    <row r="200" spans="1:11" ht="12.2" hidden="1" customHeight="1" outlineLevel="1" x14ac:dyDescent="0.2">
      <c r="A200" s="76" t="s">
        <v>67</v>
      </c>
      <c r="B200" s="76"/>
      <c r="C200" s="4" t="s">
        <v>17</v>
      </c>
      <c r="D200" s="5">
        <v>1</v>
      </c>
      <c r="E200" s="9">
        <f t="shared" si="51"/>
        <v>0</v>
      </c>
      <c r="F200" s="6">
        <v>0.18</v>
      </c>
      <c r="G200" s="9">
        <f t="shared" si="52"/>
        <v>0</v>
      </c>
      <c r="H200" s="9">
        <f t="shared" si="53"/>
        <v>0</v>
      </c>
      <c r="I200" s="6">
        <v>47.65</v>
      </c>
      <c r="J200" s="9">
        <f t="shared" si="54"/>
        <v>0</v>
      </c>
      <c r="K200" s="9">
        <f t="shared" si="50"/>
        <v>0</v>
      </c>
    </row>
    <row r="201" spans="1:11" ht="12.2" hidden="1" customHeight="1" outlineLevel="1" x14ac:dyDescent="0.2">
      <c r="A201" s="76" t="s">
        <v>65</v>
      </c>
      <c r="B201" s="76"/>
      <c r="C201" s="4" t="s">
        <v>17</v>
      </c>
      <c r="D201" s="5">
        <v>1</v>
      </c>
      <c r="E201" s="9">
        <f t="shared" si="51"/>
        <v>0</v>
      </c>
      <c r="F201" s="6">
        <v>0.09</v>
      </c>
      <c r="G201" s="9">
        <f t="shared" si="52"/>
        <v>0</v>
      </c>
      <c r="H201" s="9">
        <f t="shared" si="53"/>
        <v>0</v>
      </c>
      <c r="I201" s="6">
        <v>40.4</v>
      </c>
      <c r="J201" s="9">
        <f t="shared" si="54"/>
        <v>0</v>
      </c>
      <c r="K201" s="9">
        <f t="shared" si="50"/>
        <v>0</v>
      </c>
    </row>
    <row r="202" spans="1:11" ht="12.2" hidden="1" customHeight="1" outlineLevel="1" x14ac:dyDescent="0.2">
      <c r="A202" s="76" t="s">
        <v>89</v>
      </c>
      <c r="B202" s="76"/>
      <c r="C202" s="4" t="s">
        <v>17</v>
      </c>
      <c r="D202" s="5">
        <v>1</v>
      </c>
      <c r="E202" s="9">
        <f t="shared" si="51"/>
        <v>0</v>
      </c>
      <c r="F202" s="6">
        <v>0.4</v>
      </c>
      <c r="G202" s="9">
        <f t="shared" si="52"/>
        <v>0</v>
      </c>
      <c r="H202" s="9">
        <f t="shared" si="53"/>
        <v>0</v>
      </c>
      <c r="I202" s="6">
        <v>193.8</v>
      </c>
      <c r="J202" s="9">
        <f t="shared" si="54"/>
        <v>0</v>
      </c>
      <c r="K202" s="9">
        <f t="shared" si="50"/>
        <v>0</v>
      </c>
    </row>
    <row r="203" spans="1:11" ht="12.2" hidden="1" customHeight="1" outlineLevel="1" x14ac:dyDescent="0.2">
      <c r="A203" s="76" t="s">
        <v>90</v>
      </c>
      <c r="B203" s="76"/>
      <c r="C203" s="4" t="s">
        <v>17</v>
      </c>
      <c r="D203" s="5">
        <v>1</v>
      </c>
      <c r="E203" s="9">
        <f t="shared" si="51"/>
        <v>0</v>
      </c>
      <c r="F203" s="6">
        <v>0.17</v>
      </c>
      <c r="G203" s="9">
        <f t="shared" si="52"/>
        <v>0</v>
      </c>
      <c r="H203" s="9">
        <f t="shared" si="53"/>
        <v>0</v>
      </c>
      <c r="I203" s="6">
        <v>189.61</v>
      </c>
      <c r="J203" s="9">
        <f t="shared" si="54"/>
        <v>0</v>
      </c>
      <c r="K203" s="9">
        <f t="shared" si="50"/>
        <v>0</v>
      </c>
    </row>
    <row r="204" spans="1:11" ht="12.2" hidden="1" customHeight="1" outlineLevel="1" x14ac:dyDescent="0.2">
      <c r="A204" s="76" t="s">
        <v>71</v>
      </c>
      <c r="B204" s="76"/>
      <c r="C204" s="4" t="s">
        <v>15</v>
      </c>
      <c r="D204" s="5">
        <v>0.42</v>
      </c>
      <c r="E204" s="9">
        <f t="shared" si="51"/>
        <v>0</v>
      </c>
      <c r="F204" s="6">
        <v>0.05</v>
      </c>
      <c r="G204" s="9">
        <f t="shared" si="52"/>
        <v>0</v>
      </c>
      <c r="H204" s="9">
        <f t="shared" si="53"/>
        <v>0</v>
      </c>
      <c r="I204" s="6">
        <v>16.71</v>
      </c>
      <c r="J204" s="9">
        <f t="shared" si="54"/>
        <v>0</v>
      </c>
      <c r="K204" s="9">
        <f t="shared" si="50"/>
        <v>0</v>
      </c>
    </row>
    <row r="205" spans="1:11" ht="12.2" hidden="1" customHeight="1" outlineLevel="1" x14ac:dyDescent="0.2">
      <c r="A205" s="76" t="s">
        <v>72</v>
      </c>
      <c r="B205" s="76"/>
      <c r="C205" s="4" t="s">
        <v>15</v>
      </c>
      <c r="D205" s="5">
        <v>0.42</v>
      </c>
      <c r="E205" s="9">
        <f t="shared" si="51"/>
        <v>0</v>
      </c>
      <c r="F205" s="6">
        <v>0.05</v>
      </c>
      <c r="G205" s="9">
        <f t="shared" si="52"/>
        <v>0</v>
      </c>
      <c r="H205" s="9">
        <f t="shared" si="53"/>
        <v>0</v>
      </c>
      <c r="I205" s="6">
        <v>15.82</v>
      </c>
      <c r="J205" s="9">
        <f t="shared" si="54"/>
        <v>0</v>
      </c>
      <c r="K205" s="9">
        <f t="shared" si="50"/>
        <v>0</v>
      </c>
    </row>
    <row r="206" spans="1:11" ht="12.2" customHeight="1" collapsed="1" x14ac:dyDescent="0.2">
      <c r="A206" s="75" t="s">
        <v>19</v>
      </c>
      <c r="B206" s="75"/>
      <c r="C206" s="1"/>
      <c r="D206" s="7"/>
      <c r="E206" s="35"/>
      <c r="F206" s="13">
        <f>SUM(F190:F205)</f>
        <v>2.52</v>
      </c>
      <c r="G206" s="12">
        <f>SUM(G190:G205)</f>
        <v>0</v>
      </c>
      <c r="H206" s="12">
        <f>SUM(H190:H205)</f>
        <v>0</v>
      </c>
      <c r="I206" s="13">
        <v>1408.12</v>
      </c>
      <c r="J206" s="12">
        <f>SUM(J190:J205)</f>
        <v>0</v>
      </c>
      <c r="K206" s="14">
        <f>SUM(K190:K205)</f>
        <v>0</v>
      </c>
    </row>
    <row r="207" spans="1:11" ht="33" customHeight="1" x14ac:dyDescent="0.2">
      <c r="A207" s="75" t="s">
        <v>91</v>
      </c>
      <c r="B207" s="75"/>
      <c r="C207" s="2" t="s">
        <v>17</v>
      </c>
      <c r="D207" s="3">
        <v>0</v>
      </c>
      <c r="E207" s="36"/>
      <c r="F207" s="1"/>
      <c r="G207" s="1"/>
      <c r="H207" s="1"/>
      <c r="I207" s="1"/>
      <c r="J207" s="1"/>
      <c r="K207" s="1"/>
    </row>
    <row r="208" spans="1:11" ht="12.2" hidden="1" customHeight="1" outlineLevel="1" x14ac:dyDescent="0.2">
      <c r="A208" s="76" t="s">
        <v>55</v>
      </c>
      <c r="B208" s="76"/>
      <c r="C208" s="4" t="s">
        <v>17</v>
      </c>
      <c r="D208" s="5">
        <v>1.1299999999999999</v>
      </c>
      <c r="E208" s="9">
        <f>$D$207*D208</f>
        <v>0</v>
      </c>
      <c r="F208" s="6">
        <v>0.13</v>
      </c>
      <c r="G208" s="9">
        <f>$D$207*F208</f>
        <v>0</v>
      </c>
      <c r="H208" s="9">
        <f>$N$2*G208</f>
        <v>0</v>
      </c>
      <c r="I208" s="6">
        <v>103.83</v>
      </c>
      <c r="J208" s="9">
        <f>$D$207*I208</f>
        <v>0</v>
      </c>
      <c r="K208" s="9">
        <f t="shared" ref="K208:K222" si="55">SUM(H208,J208)</f>
        <v>0</v>
      </c>
    </row>
    <row r="209" spans="1:11" ht="12.2" hidden="1" customHeight="1" outlineLevel="1" x14ac:dyDescent="0.2">
      <c r="A209" s="76" t="s">
        <v>56</v>
      </c>
      <c r="B209" s="76"/>
      <c r="C209" s="4" t="s">
        <v>17</v>
      </c>
      <c r="D209" s="5">
        <v>1.1299999999999999</v>
      </c>
      <c r="E209" s="9">
        <f t="shared" ref="E209:E222" si="56">$D$207*D209</f>
        <v>0</v>
      </c>
      <c r="F209" s="6">
        <v>0.54</v>
      </c>
      <c r="G209" s="9">
        <f t="shared" ref="G209:G222" si="57">$D$207*F209</f>
        <v>0</v>
      </c>
      <c r="H209" s="9">
        <f t="shared" ref="H209:H222" si="58">$L$2*G209</f>
        <v>0</v>
      </c>
      <c r="I209" s="6">
        <v>261.39999999999998</v>
      </c>
      <c r="J209" s="9">
        <f t="shared" ref="J209:J222" si="59">$D$207*I209</f>
        <v>0</v>
      </c>
      <c r="K209" s="9">
        <f t="shared" si="55"/>
        <v>0</v>
      </c>
    </row>
    <row r="210" spans="1:11" ht="12.2" hidden="1" customHeight="1" outlineLevel="1" x14ac:dyDescent="0.2">
      <c r="A210" s="76" t="s">
        <v>57</v>
      </c>
      <c r="B210" s="76"/>
      <c r="C210" s="4" t="s">
        <v>17</v>
      </c>
      <c r="D210" s="5">
        <v>1.1299999999999999</v>
      </c>
      <c r="E210" s="9">
        <f t="shared" si="56"/>
        <v>0</v>
      </c>
      <c r="F210" s="6">
        <v>0.19</v>
      </c>
      <c r="G210" s="9">
        <f t="shared" si="57"/>
        <v>0</v>
      </c>
      <c r="H210" s="9">
        <f t="shared" si="58"/>
        <v>0</v>
      </c>
      <c r="I210" s="6">
        <v>37.9</v>
      </c>
      <c r="J210" s="9">
        <f t="shared" si="59"/>
        <v>0</v>
      </c>
      <c r="K210" s="9">
        <f t="shared" si="55"/>
        <v>0</v>
      </c>
    </row>
    <row r="211" spans="1:11" ht="12.2" hidden="1" customHeight="1" outlineLevel="1" x14ac:dyDescent="0.2">
      <c r="A211" s="76" t="s">
        <v>58</v>
      </c>
      <c r="B211" s="76"/>
      <c r="C211" s="4" t="s">
        <v>17</v>
      </c>
      <c r="D211" s="5">
        <v>1.1299999999999999</v>
      </c>
      <c r="E211" s="9">
        <f t="shared" si="56"/>
        <v>0</v>
      </c>
      <c r="F211" s="6">
        <v>0.05</v>
      </c>
      <c r="G211" s="9">
        <f t="shared" si="57"/>
        <v>0</v>
      </c>
      <c r="H211" s="9">
        <f t="shared" si="58"/>
        <v>0</v>
      </c>
      <c r="I211" s="6">
        <v>33.29</v>
      </c>
      <c r="J211" s="9">
        <f t="shared" si="59"/>
        <v>0</v>
      </c>
      <c r="K211" s="9">
        <f t="shared" si="55"/>
        <v>0</v>
      </c>
    </row>
    <row r="212" spans="1:11" ht="12.2" hidden="1" customHeight="1" outlineLevel="1" x14ac:dyDescent="0.2">
      <c r="A212" s="76" t="s">
        <v>59</v>
      </c>
      <c r="B212" s="76"/>
      <c r="C212" s="4" t="s">
        <v>60</v>
      </c>
      <c r="D212" s="5">
        <v>0.42</v>
      </c>
      <c r="E212" s="9">
        <f t="shared" si="56"/>
        <v>0</v>
      </c>
      <c r="F212" s="6">
        <v>0.01</v>
      </c>
      <c r="G212" s="9">
        <f t="shared" si="57"/>
        <v>0</v>
      </c>
      <c r="H212" s="9">
        <f t="shared" si="58"/>
        <v>0</v>
      </c>
      <c r="I212" s="6">
        <v>10.210000000000001</v>
      </c>
      <c r="J212" s="9">
        <f t="shared" si="59"/>
        <v>0</v>
      </c>
      <c r="K212" s="9">
        <f t="shared" si="55"/>
        <v>0</v>
      </c>
    </row>
    <row r="213" spans="1:11" ht="12.2" hidden="1" customHeight="1" outlineLevel="1" x14ac:dyDescent="0.2">
      <c r="A213" s="76" t="s">
        <v>61</v>
      </c>
      <c r="B213" s="76"/>
      <c r="C213" s="4" t="s">
        <v>15</v>
      </c>
      <c r="D213" s="5">
        <v>0.06</v>
      </c>
      <c r="E213" s="9">
        <f t="shared" si="56"/>
        <v>0</v>
      </c>
      <c r="F213" s="6">
        <v>0</v>
      </c>
      <c r="G213" s="9">
        <f t="shared" si="57"/>
        <v>0</v>
      </c>
      <c r="H213" s="9">
        <f t="shared" si="58"/>
        <v>0</v>
      </c>
      <c r="I213" s="6">
        <v>1.08</v>
      </c>
      <c r="J213" s="9">
        <f t="shared" si="59"/>
        <v>0</v>
      </c>
      <c r="K213" s="9">
        <f t="shared" si="55"/>
        <v>0</v>
      </c>
    </row>
    <row r="214" spans="1:11" ht="21" hidden="1" customHeight="1" outlineLevel="1" x14ac:dyDescent="0.2">
      <c r="A214" s="76" t="s">
        <v>63</v>
      </c>
      <c r="B214" s="76"/>
      <c r="C214" s="4" t="s">
        <v>17</v>
      </c>
      <c r="D214" s="5">
        <v>1.1299999999999999</v>
      </c>
      <c r="E214" s="9">
        <f t="shared" si="56"/>
        <v>0</v>
      </c>
      <c r="F214" s="6">
        <v>0.19</v>
      </c>
      <c r="G214" s="9">
        <f t="shared" si="57"/>
        <v>0</v>
      </c>
      <c r="H214" s="9">
        <f t="shared" si="58"/>
        <v>0</v>
      </c>
      <c r="I214" s="6">
        <v>87.11</v>
      </c>
      <c r="J214" s="9">
        <f t="shared" si="59"/>
        <v>0</v>
      </c>
      <c r="K214" s="9">
        <f t="shared" si="55"/>
        <v>0</v>
      </c>
    </row>
    <row r="215" spans="1:11" ht="21" hidden="1" customHeight="1" outlineLevel="1" x14ac:dyDescent="0.2">
      <c r="A215" s="76" t="s">
        <v>64</v>
      </c>
      <c r="B215" s="76"/>
      <c r="C215" s="4" t="s">
        <v>17</v>
      </c>
      <c r="D215" s="5">
        <v>1</v>
      </c>
      <c r="E215" s="9">
        <f t="shared" si="56"/>
        <v>0</v>
      </c>
      <c r="F215" s="6">
        <v>0.32</v>
      </c>
      <c r="G215" s="9">
        <f t="shared" si="57"/>
        <v>0</v>
      </c>
      <c r="H215" s="9">
        <f t="shared" si="58"/>
        <v>0</v>
      </c>
      <c r="I215" s="6">
        <v>204.29</v>
      </c>
      <c r="J215" s="9">
        <f t="shared" si="59"/>
        <v>0</v>
      </c>
      <c r="K215" s="9">
        <f t="shared" si="55"/>
        <v>0</v>
      </c>
    </row>
    <row r="216" spans="1:11" ht="12.2" hidden="1" customHeight="1" outlineLevel="1" x14ac:dyDescent="0.2">
      <c r="A216" s="76" t="s">
        <v>65</v>
      </c>
      <c r="B216" s="76"/>
      <c r="C216" s="4" t="s">
        <v>17</v>
      </c>
      <c r="D216" s="5">
        <v>1</v>
      </c>
      <c r="E216" s="9">
        <f t="shared" si="56"/>
        <v>0</v>
      </c>
      <c r="F216" s="6">
        <v>0.1</v>
      </c>
      <c r="G216" s="9">
        <f t="shared" si="57"/>
        <v>0</v>
      </c>
      <c r="H216" s="9">
        <f t="shared" si="58"/>
        <v>0</v>
      </c>
      <c r="I216" s="6">
        <v>151.19999999999999</v>
      </c>
      <c r="J216" s="9">
        <f t="shared" si="59"/>
        <v>0</v>
      </c>
      <c r="K216" s="9">
        <f t="shared" si="55"/>
        <v>0</v>
      </c>
    </row>
    <row r="217" spans="1:11" ht="12.2" hidden="1" customHeight="1" outlineLevel="1" x14ac:dyDescent="0.2">
      <c r="A217" s="76" t="s">
        <v>66</v>
      </c>
      <c r="B217" s="76"/>
      <c r="C217" s="4" t="s">
        <v>17</v>
      </c>
      <c r="D217" s="5">
        <v>1</v>
      </c>
      <c r="E217" s="9">
        <f t="shared" si="56"/>
        <v>0</v>
      </c>
      <c r="F217" s="6">
        <v>0.05</v>
      </c>
      <c r="G217" s="9">
        <f t="shared" si="57"/>
        <v>0</v>
      </c>
      <c r="H217" s="9">
        <f t="shared" si="58"/>
        <v>0</v>
      </c>
      <c r="I217" s="6">
        <v>13.82</v>
      </c>
      <c r="J217" s="9">
        <f t="shared" si="59"/>
        <v>0</v>
      </c>
      <c r="K217" s="9">
        <f t="shared" si="55"/>
        <v>0</v>
      </c>
    </row>
    <row r="218" spans="1:11" ht="12.2" hidden="1" customHeight="1" outlineLevel="1" x14ac:dyDescent="0.2">
      <c r="A218" s="76" t="s">
        <v>67</v>
      </c>
      <c r="B218" s="76"/>
      <c r="C218" s="4" t="s">
        <v>17</v>
      </c>
      <c r="D218" s="5">
        <v>1</v>
      </c>
      <c r="E218" s="9">
        <f t="shared" si="56"/>
        <v>0</v>
      </c>
      <c r="F218" s="6">
        <v>0.18</v>
      </c>
      <c r="G218" s="9">
        <f t="shared" si="57"/>
        <v>0</v>
      </c>
      <c r="H218" s="9">
        <f t="shared" si="58"/>
        <v>0</v>
      </c>
      <c r="I218" s="6">
        <v>47.65</v>
      </c>
      <c r="J218" s="9">
        <f t="shared" si="59"/>
        <v>0</v>
      </c>
      <c r="K218" s="9">
        <f t="shared" si="55"/>
        <v>0</v>
      </c>
    </row>
    <row r="219" spans="1:11" ht="12.2" hidden="1" customHeight="1" outlineLevel="1" x14ac:dyDescent="0.2">
      <c r="A219" s="76" t="s">
        <v>65</v>
      </c>
      <c r="B219" s="76"/>
      <c r="C219" s="4" t="s">
        <v>17</v>
      </c>
      <c r="D219" s="5">
        <v>1</v>
      </c>
      <c r="E219" s="9">
        <f t="shared" si="56"/>
        <v>0</v>
      </c>
      <c r="F219" s="6">
        <v>0.09</v>
      </c>
      <c r="G219" s="9">
        <f t="shared" si="57"/>
        <v>0</v>
      </c>
      <c r="H219" s="9">
        <f t="shared" si="58"/>
        <v>0</v>
      </c>
      <c r="I219" s="6">
        <v>40.4</v>
      </c>
      <c r="J219" s="9">
        <f t="shared" si="59"/>
        <v>0</v>
      </c>
      <c r="K219" s="9">
        <f t="shared" si="55"/>
        <v>0</v>
      </c>
    </row>
    <row r="220" spans="1:11" ht="12.2" hidden="1" customHeight="1" outlineLevel="1" x14ac:dyDescent="0.2">
      <c r="A220" s="76" t="s">
        <v>78</v>
      </c>
      <c r="B220" s="76"/>
      <c r="C220" s="4" t="s">
        <v>17</v>
      </c>
      <c r="D220" s="5">
        <v>1</v>
      </c>
      <c r="E220" s="9">
        <f t="shared" si="56"/>
        <v>0</v>
      </c>
      <c r="F220" s="6">
        <v>0.31</v>
      </c>
      <c r="G220" s="9">
        <f t="shared" si="57"/>
        <v>0</v>
      </c>
      <c r="H220" s="9">
        <f t="shared" si="58"/>
        <v>0</v>
      </c>
      <c r="I220" s="6">
        <v>543.98</v>
      </c>
      <c r="J220" s="9">
        <f t="shared" si="59"/>
        <v>0</v>
      </c>
      <c r="K220" s="9">
        <f t="shared" si="55"/>
        <v>0</v>
      </c>
    </row>
    <row r="221" spans="1:11" ht="12.2" hidden="1" customHeight="1" outlineLevel="1" x14ac:dyDescent="0.2">
      <c r="A221" s="76" t="s">
        <v>71</v>
      </c>
      <c r="B221" s="76"/>
      <c r="C221" s="4" t="s">
        <v>15</v>
      </c>
      <c r="D221" s="5">
        <v>0.42</v>
      </c>
      <c r="E221" s="9">
        <f t="shared" si="56"/>
        <v>0</v>
      </c>
      <c r="F221" s="6">
        <v>0.05</v>
      </c>
      <c r="G221" s="9">
        <f t="shared" si="57"/>
        <v>0</v>
      </c>
      <c r="H221" s="9">
        <f t="shared" si="58"/>
        <v>0</v>
      </c>
      <c r="I221" s="6">
        <v>16.71</v>
      </c>
      <c r="J221" s="9">
        <f t="shared" si="59"/>
        <v>0</v>
      </c>
      <c r="K221" s="9">
        <f t="shared" si="55"/>
        <v>0</v>
      </c>
    </row>
    <row r="222" spans="1:11" ht="12.2" hidden="1" customHeight="1" outlineLevel="1" x14ac:dyDescent="0.2">
      <c r="A222" s="76" t="s">
        <v>72</v>
      </c>
      <c r="B222" s="76"/>
      <c r="C222" s="4" t="s">
        <v>15</v>
      </c>
      <c r="D222" s="5">
        <v>0.42</v>
      </c>
      <c r="E222" s="9">
        <f t="shared" si="56"/>
        <v>0</v>
      </c>
      <c r="F222" s="6">
        <v>0.05</v>
      </c>
      <c r="G222" s="9">
        <f t="shared" si="57"/>
        <v>0</v>
      </c>
      <c r="H222" s="9">
        <f t="shared" si="58"/>
        <v>0</v>
      </c>
      <c r="I222" s="6">
        <v>15.82</v>
      </c>
      <c r="J222" s="9">
        <f t="shared" si="59"/>
        <v>0</v>
      </c>
      <c r="K222" s="9">
        <f t="shared" si="55"/>
        <v>0</v>
      </c>
    </row>
    <row r="223" spans="1:11" ht="12.2" customHeight="1" collapsed="1" x14ac:dyDescent="0.2">
      <c r="A223" s="75" t="s">
        <v>19</v>
      </c>
      <c r="B223" s="75"/>
      <c r="C223" s="1"/>
      <c r="D223" s="7"/>
      <c r="E223" s="35"/>
      <c r="F223" s="13">
        <f>SUM(F208:F222)</f>
        <v>2.2599999999999998</v>
      </c>
      <c r="G223" s="12">
        <f>SUM(G208:G222)</f>
        <v>0</v>
      </c>
      <c r="H223" s="12">
        <f>SUM(H208:H222)</f>
        <v>0</v>
      </c>
      <c r="I223" s="13">
        <v>1568.69</v>
      </c>
      <c r="J223" s="12">
        <f>SUM(J208:J222)</f>
        <v>0</v>
      </c>
      <c r="K223" s="14">
        <f>SUM(K208:K222)</f>
        <v>0</v>
      </c>
    </row>
    <row r="224" spans="1:11" ht="21" customHeight="1" x14ac:dyDescent="0.2">
      <c r="A224" s="75" t="s">
        <v>92</v>
      </c>
      <c r="B224" s="75"/>
      <c r="C224" s="2" t="s">
        <v>15</v>
      </c>
      <c r="D224" s="3">
        <v>0</v>
      </c>
      <c r="E224" s="36"/>
      <c r="F224" s="1"/>
      <c r="G224" s="1"/>
      <c r="H224" s="1"/>
      <c r="I224" s="1"/>
      <c r="J224" s="1"/>
      <c r="K224" s="1"/>
    </row>
    <row r="225" spans="1:11" ht="12.2" hidden="1" customHeight="1" outlineLevel="1" x14ac:dyDescent="0.2">
      <c r="A225" s="76" t="s">
        <v>55</v>
      </c>
      <c r="B225" s="76"/>
      <c r="C225" s="4" t="s">
        <v>17</v>
      </c>
      <c r="D225" s="5">
        <v>2.7</v>
      </c>
      <c r="E225" s="9">
        <f>$D$224*D225</f>
        <v>0</v>
      </c>
      <c r="F225" s="6">
        <v>0.31</v>
      </c>
      <c r="G225" s="9">
        <f>$D$224*F225</f>
        <v>0</v>
      </c>
      <c r="H225" s="9">
        <f>$N$2*G225</f>
        <v>0</v>
      </c>
      <c r="I225" s="6">
        <v>249.18</v>
      </c>
      <c r="J225" s="9">
        <f>$D$224*I225</f>
        <v>0</v>
      </c>
      <c r="K225" s="9">
        <f t="shared" ref="K225:K241" si="60">SUM(H225,J225)</f>
        <v>0</v>
      </c>
    </row>
    <row r="226" spans="1:11" ht="12.2" hidden="1" customHeight="1" outlineLevel="1" x14ac:dyDescent="0.2">
      <c r="A226" s="76" t="s">
        <v>56</v>
      </c>
      <c r="B226" s="76"/>
      <c r="C226" s="4" t="s">
        <v>17</v>
      </c>
      <c r="D226" s="5">
        <v>2.7</v>
      </c>
      <c r="E226" s="9">
        <f t="shared" ref="E226:E241" si="61">$D$224*D226</f>
        <v>0</v>
      </c>
      <c r="F226" s="6">
        <v>1.3</v>
      </c>
      <c r="G226" s="9">
        <f t="shared" ref="G226:G241" si="62">$D$224*F226</f>
        <v>0</v>
      </c>
      <c r="H226" s="9">
        <f t="shared" ref="H226:H241" si="63">$L$2*G226</f>
        <v>0</v>
      </c>
      <c r="I226" s="6">
        <v>941.46</v>
      </c>
      <c r="J226" s="9">
        <f t="shared" ref="J226:J241" si="64">$D$224*I226</f>
        <v>0</v>
      </c>
      <c r="K226" s="9">
        <f t="shared" si="60"/>
        <v>0</v>
      </c>
    </row>
    <row r="227" spans="1:11" ht="12.2" hidden="1" customHeight="1" outlineLevel="1" x14ac:dyDescent="0.2">
      <c r="A227" s="76" t="s">
        <v>59</v>
      </c>
      <c r="B227" s="76"/>
      <c r="C227" s="4" t="s">
        <v>60</v>
      </c>
      <c r="D227" s="5">
        <v>1</v>
      </c>
      <c r="E227" s="9">
        <f t="shared" si="61"/>
        <v>0</v>
      </c>
      <c r="F227" s="6">
        <v>0.02</v>
      </c>
      <c r="G227" s="9">
        <f t="shared" si="62"/>
        <v>0</v>
      </c>
      <c r="H227" s="9">
        <f t="shared" si="63"/>
        <v>0</v>
      </c>
      <c r="I227" s="6">
        <v>24.32</v>
      </c>
      <c r="J227" s="9">
        <f t="shared" si="64"/>
        <v>0</v>
      </c>
      <c r="K227" s="9">
        <f t="shared" si="60"/>
        <v>0</v>
      </c>
    </row>
    <row r="228" spans="1:11" ht="12.2" hidden="1" customHeight="1" outlineLevel="1" x14ac:dyDescent="0.2">
      <c r="A228" s="76" t="s">
        <v>57</v>
      </c>
      <c r="B228" s="76"/>
      <c r="C228" s="4" t="s">
        <v>17</v>
      </c>
      <c r="D228" s="5">
        <v>2.7</v>
      </c>
      <c r="E228" s="9">
        <f t="shared" si="61"/>
        <v>0</v>
      </c>
      <c r="F228" s="6">
        <v>0.47</v>
      </c>
      <c r="G228" s="9">
        <f t="shared" si="62"/>
        <v>0</v>
      </c>
      <c r="H228" s="9">
        <f t="shared" si="63"/>
        <v>0</v>
      </c>
      <c r="I228" s="6">
        <v>90.97</v>
      </c>
      <c r="J228" s="9">
        <f t="shared" si="64"/>
        <v>0</v>
      </c>
      <c r="K228" s="9">
        <f t="shared" si="60"/>
        <v>0</v>
      </c>
    </row>
    <row r="229" spans="1:11" ht="12.2" hidden="1" customHeight="1" outlineLevel="1" x14ac:dyDescent="0.2">
      <c r="A229" s="76" t="s">
        <v>58</v>
      </c>
      <c r="B229" s="76"/>
      <c r="C229" s="4" t="s">
        <v>17</v>
      </c>
      <c r="D229" s="5">
        <v>2.7</v>
      </c>
      <c r="E229" s="9">
        <f t="shared" si="61"/>
        <v>0</v>
      </c>
      <c r="F229" s="6">
        <v>0.12</v>
      </c>
      <c r="G229" s="9">
        <f t="shared" si="62"/>
        <v>0</v>
      </c>
      <c r="H229" s="9">
        <f t="shared" si="63"/>
        <v>0</v>
      </c>
      <c r="I229" s="6">
        <v>79.89</v>
      </c>
      <c r="J229" s="9">
        <f t="shared" si="64"/>
        <v>0</v>
      </c>
      <c r="K229" s="9">
        <f t="shared" si="60"/>
        <v>0</v>
      </c>
    </row>
    <row r="230" spans="1:11" ht="12.2" hidden="1" customHeight="1" outlineLevel="1" x14ac:dyDescent="0.2">
      <c r="A230" s="76" t="s">
        <v>93</v>
      </c>
      <c r="B230" s="76"/>
      <c r="C230" s="4" t="s">
        <v>60</v>
      </c>
      <c r="D230" s="5">
        <v>0.25</v>
      </c>
      <c r="E230" s="9">
        <f t="shared" si="61"/>
        <v>0</v>
      </c>
      <c r="F230" s="6">
        <v>0.01</v>
      </c>
      <c r="G230" s="9">
        <f t="shared" si="62"/>
        <v>0</v>
      </c>
      <c r="H230" s="9">
        <f t="shared" si="63"/>
        <v>0</v>
      </c>
      <c r="I230" s="6">
        <v>1.1299999999999999</v>
      </c>
      <c r="J230" s="9">
        <f t="shared" si="64"/>
        <v>0</v>
      </c>
      <c r="K230" s="9">
        <f t="shared" si="60"/>
        <v>0</v>
      </c>
    </row>
    <row r="231" spans="1:11" ht="12.2" hidden="1" customHeight="1" outlineLevel="1" x14ac:dyDescent="0.2">
      <c r="A231" s="76" t="s">
        <v>61</v>
      </c>
      <c r="B231" s="76"/>
      <c r="C231" s="4" t="s">
        <v>15</v>
      </c>
      <c r="D231" s="5">
        <v>0.17</v>
      </c>
      <c r="E231" s="9">
        <f t="shared" si="61"/>
        <v>0</v>
      </c>
      <c r="F231" s="6">
        <v>0</v>
      </c>
      <c r="G231" s="9">
        <f t="shared" si="62"/>
        <v>0</v>
      </c>
      <c r="H231" s="9">
        <f t="shared" si="63"/>
        <v>0</v>
      </c>
      <c r="I231" s="6">
        <v>3.07</v>
      </c>
      <c r="J231" s="9">
        <f t="shared" si="64"/>
        <v>0</v>
      </c>
      <c r="K231" s="9">
        <f t="shared" si="60"/>
        <v>0</v>
      </c>
    </row>
    <row r="232" spans="1:11" ht="21" hidden="1" customHeight="1" outlineLevel="1" x14ac:dyDescent="0.2">
      <c r="A232" s="76" t="s">
        <v>63</v>
      </c>
      <c r="B232" s="76"/>
      <c r="C232" s="4" t="s">
        <v>17</v>
      </c>
      <c r="D232" s="5">
        <v>2.7</v>
      </c>
      <c r="E232" s="9">
        <f t="shared" si="61"/>
        <v>0</v>
      </c>
      <c r="F232" s="6">
        <v>0.47</v>
      </c>
      <c r="G232" s="9">
        <f t="shared" si="62"/>
        <v>0</v>
      </c>
      <c r="H232" s="9">
        <f t="shared" si="63"/>
        <v>0</v>
      </c>
      <c r="I232" s="6">
        <v>209.07</v>
      </c>
      <c r="J232" s="9">
        <f t="shared" si="64"/>
        <v>0</v>
      </c>
      <c r="K232" s="9">
        <f t="shared" si="60"/>
        <v>0</v>
      </c>
    </row>
    <row r="233" spans="1:11" ht="21" hidden="1" customHeight="1" outlineLevel="1" x14ac:dyDescent="0.2">
      <c r="A233" s="76" t="s">
        <v>94</v>
      </c>
      <c r="B233" s="76"/>
      <c r="C233" s="4" t="s">
        <v>17</v>
      </c>
      <c r="D233" s="5">
        <v>1</v>
      </c>
      <c r="E233" s="9">
        <f t="shared" si="61"/>
        <v>0</v>
      </c>
      <c r="F233" s="6">
        <v>0.4</v>
      </c>
      <c r="G233" s="9">
        <f t="shared" si="62"/>
        <v>0</v>
      </c>
      <c r="H233" s="9">
        <f t="shared" si="63"/>
        <v>0</v>
      </c>
      <c r="I233" s="6">
        <v>560.83000000000004</v>
      </c>
      <c r="J233" s="9">
        <f t="shared" si="64"/>
        <v>0</v>
      </c>
      <c r="K233" s="9">
        <f t="shared" si="60"/>
        <v>0</v>
      </c>
    </row>
    <row r="234" spans="1:11" ht="12.2" hidden="1" customHeight="1" outlineLevel="1" x14ac:dyDescent="0.2">
      <c r="A234" s="76" t="s">
        <v>95</v>
      </c>
      <c r="B234" s="76"/>
      <c r="C234" s="4" t="s">
        <v>17</v>
      </c>
      <c r="D234" s="5">
        <v>1</v>
      </c>
      <c r="E234" s="9">
        <f t="shared" si="61"/>
        <v>0</v>
      </c>
      <c r="F234" s="6">
        <v>0.09</v>
      </c>
      <c r="G234" s="9">
        <f t="shared" si="62"/>
        <v>0</v>
      </c>
      <c r="H234" s="9">
        <f t="shared" si="63"/>
        <v>0</v>
      </c>
      <c r="I234" s="6">
        <v>220</v>
      </c>
      <c r="J234" s="9">
        <f t="shared" si="64"/>
        <v>0</v>
      </c>
      <c r="K234" s="9">
        <f t="shared" si="60"/>
        <v>0</v>
      </c>
    </row>
    <row r="235" spans="1:11" ht="12.2" hidden="1" customHeight="1" outlineLevel="1" x14ac:dyDescent="0.2">
      <c r="A235" s="76" t="s">
        <v>66</v>
      </c>
      <c r="B235" s="76"/>
      <c r="C235" s="4" t="s">
        <v>17</v>
      </c>
      <c r="D235" s="5">
        <v>1</v>
      </c>
      <c r="E235" s="9">
        <f t="shared" si="61"/>
        <v>0</v>
      </c>
      <c r="F235" s="6">
        <v>0.05</v>
      </c>
      <c r="G235" s="9">
        <f t="shared" si="62"/>
        <v>0</v>
      </c>
      <c r="H235" s="9">
        <f t="shared" si="63"/>
        <v>0</v>
      </c>
      <c r="I235" s="6">
        <v>13.82</v>
      </c>
      <c r="J235" s="9">
        <f t="shared" si="64"/>
        <v>0</v>
      </c>
      <c r="K235" s="9">
        <f t="shared" si="60"/>
        <v>0</v>
      </c>
    </row>
    <row r="236" spans="1:11" ht="12.2" hidden="1" customHeight="1" outlineLevel="1" x14ac:dyDescent="0.2">
      <c r="A236" s="76" t="s">
        <v>67</v>
      </c>
      <c r="B236" s="76"/>
      <c r="C236" s="4" t="s">
        <v>17</v>
      </c>
      <c r="D236" s="5">
        <v>2.4</v>
      </c>
      <c r="E236" s="9">
        <f t="shared" si="61"/>
        <v>0</v>
      </c>
      <c r="F236" s="6">
        <v>0.44</v>
      </c>
      <c r="G236" s="9">
        <f t="shared" si="62"/>
        <v>0</v>
      </c>
      <c r="H236" s="9">
        <f t="shared" si="63"/>
        <v>0</v>
      </c>
      <c r="I236" s="6">
        <v>114.36</v>
      </c>
      <c r="J236" s="9">
        <f t="shared" si="64"/>
        <v>0</v>
      </c>
      <c r="K236" s="9">
        <f t="shared" si="60"/>
        <v>0</v>
      </c>
    </row>
    <row r="237" spans="1:11" ht="12.2" hidden="1" customHeight="1" outlineLevel="1" x14ac:dyDescent="0.2">
      <c r="A237" s="76" t="s">
        <v>68</v>
      </c>
      <c r="B237" s="76"/>
      <c r="C237" s="4" t="s">
        <v>17</v>
      </c>
      <c r="D237" s="5">
        <v>2.4</v>
      </c>
      <c r="E237" s="9">
        <f t="shared" si="61"/>
        <v>0</v>
      </c>
      <c r="F237" s="6">
        <v>0.22</v>
      </c>
      <c r="G237" s="9">
        <f t="shared" si="62"/>
        <v>0</v>
      </c>
      <c r="H237" s="9">
        <f t="shared" si="63"/>
        <v>0</v>
      </c>
      <c r="I237" s="6">
        <v>96.96</v>
      </c>
      <c r="J237" s="9">
        <f t="shared" si="64"/>
        <v>0</v>
      </c>
      <c r="K237" s="9">
        <f t="shared" si="60"/>
        <v>0</v>
      </c>
    </row>
    <row r="238" spans="1:11" ht="21" hidden="1" customHeight="1" outlineLevel="1" x14ac:dyDescent="0.2">
      <c r="A238" s="76" t="s">
        <v>69</v>
      </c>
      <c r="B238" s="76"/>
      <c r="C238" s="4" t="s">
        <v>17</v>
      </c>
      <c r="D238" s="5">
        <v>2.4</v>
      </c>
      <c r="E238" s="9">
        <f t="shared" si="61"/>
        <v>0</v>
      </c>
      <c r="F238" s="6">
        <v>0.55000000000000004</v>
      </c>
      <c r="G238" s="9">
        <f t="shared" si="62"/>
        <v>0</v>
      </c>
      <c r="H238" s="9">
        <f t="shared" si="63"/>
        <v>0</v>
      </c>
      <c r="I238" s="6">
        <v>123.34</v>
      </c>
      <c r="J238" s="9">
        <f t="shared" si="64"/>
        <v>0</v>
      </c>
      <c r="K238" s="9">
        <f t="shared" si="60"/>
        <v>0</v>
      </c>
    </row>
    <row r="239" spans="1:11" ht="24" hidden="1" customHeight="1" outlineLevel="1" x14ac:dyDescent="0.2">
      <c r="A239" s="83" t="s">
        <v>655</v>
      </c>
      <c r="B239" s="76"/>
      <c r="C239" s="4" t="s">
        <v>17</v>
      </c>
      <c r="D239" s="5">
        <v>2.4</v>
      </c>
      <c r="E239" s="9">
        <f t="shared" si="61"/>
        <v>0</v>
      </c>
      <c r="F239" s="6">
        <v>1.32</v>
      </c>
      <c r="G239" s="9">
        <f t="shared" si="62"/>
        <v>0</v>
      </c>
      <c r="H239" s="9">
        <f>$N$2*G239</f>
        <v>0</v>
      </c>
      <c r="I239" s="6">
        <v>325.51</v>
      </c>
      <c r="J239" s="9">
        <f t="shared" si="64"/>
        <v>0</v>
      </c>
      <c r="K239" s="9">
        <f t="shared" si="60"/>
        <v>0</v>
      </c>
    </row>
    <row r="240" spans="1:11" ht="12.2" hidden="1" customHeight="1" outlineLevel="1" x14ac:dyDescent="0.2">
      <c r="A240" s="76" t="s">
        <v>71</v>
      </c>
      <c r="B240" s="76"/>
      <c r="C240" s="4" t="s">
        <v>15</v>
      </c>
      <c r="D240" s="5">
        <v>1</v>
      </c>
      <c r="E240" s="9">
        <f t="shared" si="61"/>
        <v>0</v>
      </c>
      <c r="F240" s="6">
        <v>0.13</v>
      </c>
      <c r="G240" s="9">
        <f t="shared" si="62"/>
        <v>0</v>
      </c>
      <c r="H240" s="9">
        <f t="shared" si="63"/>
        <v>0</v>
      </c>
      <c r="I240" s="6">
        <v>39.79</v>
      </c>
      <c r="J240" s="9">
        <f t="shared" si="64"/>
        <v>0</v>
      </c>
      <c r="K240" s="9">
        <f t="shared" si="60"/>
        <v>0</v>
      </c>
    </row>
    <row r="241" spans="1:11" ht="12.2" hidden="1" customHeight="1" outlineLevel="1" x14ac:dyDescent="0.2">
      <c r="A241" s="76" t="s">
        <v>72</v>
      </c>
      <c r="B241" s="76"/>
      <c r="C241" s="4" t="s">
        <v>15</v>
      </c>
      <c r="D241" s="5">
        <v>1</v>
      </c>
      <c r="E241" s="9">
        <f t="shared" si="61"/>
        <v>0</v>
      </c>
      <c r="F241" s="6">
        <v>0.12</v>
      </c>
      <c r="G241" s="9">
        <f t="shared" si="62"/>
        <v>0</v>
      </c>
      <c r="H241" s="9">
        <f t="shared" si="63"/>
        <v>0</v>
      </c>
      <c r="I241" s="6">
        <v>37.659999999999997</v>
      </c>
      <c r="J241" s="9">
        <f t="shared" si="64"/>
        <v>0</v>
      </c>
      <c r="K241" s="9">
        <f t="shared" si="60"/>
        <v>0</v>
      </c>
    </row>
    <row r="242" spans="1:11" ht="12.2" customHeight="1" collapsed="1" x14ac:dyDescent="0.2">
      <c r="A242" s="75" t="s">
        <v>19</v>
      </c>
      <c r="B242" s="75"/>
      <c r="C242" s="1"/>
      <c r="D242" s="7"/>
      <c r="E242" s="35"/>
      <c r="F242" s="13">
        <f>SUM(F225:F241)</f>
        <v>6.0200000000000005</v>
      </c>
      <c r="G242" s="12">
        <f>SUM(G225:G241)</f>
        <v>0</v>
      </c>
      <c r="H242" s="12">
        <f>SUM(H225:H241)</f>
        <v>0</v>
      </c>
      <c r="I242" s="13">
        <v>3052.81</v>
      </c>
      <c r="J242" s="12">
        <f>SUM(J225:J241)</f>
        <v>0</v>
      </c>
      <c r="K242" s="14">
        <f>SUM(K225:K241)</f>
        <v>0</v>
      </c>
    </row>
    <row r="243" spans="1:11" ht="21" customHeight="1" x14ac:dyDescent="0.2">
      <c r="A243" s="75" t="s">
        <v>92</v>
      </c>
      <c r="B243" s="75"/>
      <c r="C243" s="2" t="s">
        <v>15</v>
      </c>
      <c r="D243" s="3">
        <v>0</v>
      </c>
      <c r="E243" s="36"/>
      <c r="F243" s="1"/>
      <c r="G243" s="1"/>
      <c r="H243" s="1"/>
      <c r="I243" s="1"/>
      <c r="J243" s="1"/>
      <c r="K243" s="1"/>
    </row>
    <row r="244" spans="1:11" ht="21" hidden="1" customHeight="1" outlineLevel="1" x14ac:dyDescent="0.2">
      <c r="A244" s="76" t="s">
        <v>94</v>
      </c>
      <c r="B244" s="76"/>
      <c r="C244" s="4" t="s">
        <v>17</v>
      </c>
      <c r="D244" s="5">
        <v>1</v>
      </c>
      <c r="E244" s="9">
        <f>$D$243*D244</f>
        <v>0</v>
      </c>
      <c r="F244" s="6">
        <v>0.4</v>
      </c>
      <c r="G244" s="9">
        <f>$D$243*F244</f>
        <v>0</v>
      </c>
      <c r="H244" s="9">
        <f t="shared" ref="H244:H260" si="65">$L$2*G244</f>
        <v>0</v>
      </c>
      <c r="I244" s="6">
        <v>560.83000000000004</v>
      </c>
      <c r="J244" s="9">
        <f>$D$243*I244</f>
        <v>0</v>
      </c>
      <c r="K244" s="9">
        <f t="shared" ref="K244:K260" si="66">SUM(H244,J244)</f>
        <v>0</v>
      </c>
    </row>
    <row r="245" spans="1:11" ht="12.2" hidden="1" customHeight="1" outlineLevel="1" x14ac:dyDescent="0.2">
      <c r="A245" s="76" t="s">
        <v>55</v>
      </c>
      <c r="B245" s="76"/>
      <c r="C245" s="4" t="s">
        <v>17</v>
      </c>
      <c r="D245" s="5">
        <v>2.7</v>
      </c>
      <c r="E245" s="9">
        <f t="shared" ref="E245:E260" si="67">$D$243*D245</f>
        <v>0</v>
      </c>
      <c r="F245" s="6">
        <v>0.31</v>
      </c>
      <c r="G245" s="9">
        <f t="shared" ref="G245:G260" si="68">$D$243*F245</f>
        <v>0</v>
      </c>
      <c r="H245" s="9">
        <f>$N$2*G245</f>
        <v>0</v>
      </c>
      <c r="I245" s="6">
        <v>249.18</v>
      </c>
      <c r="J245" s="9">
        <f t="shared" ref="J245:J260" si="69">$D$243*I245</f>
        <v>0</v>
      </c>
      <c r="K245" s="9">
        <f t="shared" si="66"/>
        <v>0</v>
      </c>
    </row>
    <row r="246" spans="1:11" ht="12.2" hidden="1" customHeight="1" outlineLevel="1" x14ac:dyDescent="0.2">
      <c r="A246" s="76" t="s">
        <v>56</v>
      </c>
      <c r="B246" s="76"/>
      <c r="C246" s="4" t="s">
        <v>17</v>
      </c>
      <c r="D246" s="5">
        <v>2.7</v>
      </c>
      <c r="E246" s="9">
        <f t="shared" si="67"/>
        <v>0</v>
      </c>
      <c r="F246" s="6">
        <v>1.3</v>
      </c>
      <c r="G246" s="9">
        <f t="shared" si="68"/>
        <v>0</v>
      </c>
      <c r="H246" s="9">
        <f t="shared" si="65"/>
        <v>0</v>
      </c>
      <c r="I246" s="6">
        <v>941.46</v>
      </c>
      <c r="J246" s="9">
        <f t="shared" si="69"/>
        <v>0</v>
      </c>
      <c r="K246" s="9">
        <f t="shared" si="66"/>
        <v>0</v>
      </c>
    </row>
    <row r="247" spans="1:11" ht="21" hidden="1" customHeight="1" outlineLevel="1" x14ac:dyDescent="0.2">
      <c r="A247" s="76" t="s">
        <v>96</v>
      </c>
      <c r="B247" s="76"/>
      <c r="C247" s="4" t="s">
        <v>17</v>
      </c>
      <c r="D247" s="5">
        <v>2.7</v>
      </c>
      <c r="E247" s="9">
        <f t="shared" si="67"/>
        <v>0</v>
      </c>
      <c r="F247" s="6">
        <v>0.56000000000000005</v>
      </c>
      <c r="G247" s="9">
        <f t="shared" si="68"/>
        <v>0</v>
      </c>
      <c r="H247" s="9">
        <f t="shared" si="65"/>
        <v>0</v>
      </c>
      <c r="I247" s="6">
        <v>181.12</v>
      </c>
      <c r="J247" s="9">
        <f t="shared" si="69"/>
        <v>0</v>
      </c>
      <c r="K247" s="9">
        <f t="shared" si="66"/>
        <v>0</v>
      </c>
    </row>
    <row r="248" spans="1:11" ht="12.2" hidden="1" customHeight="1" outlineLevel="1" x14ac:dyDescent="0.2">
      <c r="A248" s="76" t="s">
        <v>59</v>
      </c>
      <c r="B248" s="76"/>
      <c r="C248" s="4" t="s">
        <v>60</v>
      </c>
      <c r="D248" s="5">
        <v>1</v>
      </c>
      <c r="E248" s="9">
        <f t="shared" si="67"/>
        <v>0</v>
      </c>
      <c r="F248" s="6">
        <v>0.02</v>
      </c>
      <c r="G248" s="9">
        <f t="shared" si="68"/>
        <v>0</v>
      </c>
      <c r="H248" s="9">
        <f t="shared" si="65"/>
        <v>0</v>
      </c>
      <c r="I248" s="6">
        <v>24.32</v>
      </c>
      <c r="J248" s="9">
        <f t="shared" si="69"/>
        <v>0</v>
      </c>
      <c r="K248" s="9">
        <f t="shared" si="66"/>
        <v>0</v>
      </c>
    </row>
    <row r="249" spans="1:11" ht="12.2" hidden="1" customHeight="1" outlineLevel="1" x14ac:dyDescent="0.2">
      <c r="A249" s="76" t="s">
        <v>57</v>
      </c>
      <c r="B249" s="76"/>
      <c r="C249" s="4" t="s">
        <v>17</v>
      </c>
      <c r="D249" s="5">
        <v>2.7</v>
      </c>
      <c r="E249" s="9">
        <f t="shared" si="67"/>
        <v>0</v>
      </c>
      <c r="F249" s="6">
        <v>0.47</v>
      </c>
      <c r="G249" s="9">
        <f t="shared" si="68"/>
        <v>0</v>
      </c>
      <c r="H249" s="9">
        <f t="shared" si="65"/>
        <v>0</v>
      </c>
      <c r="I249" s="6">
        <v>90.97</v>
      </c>
      <c r="J249" s="9">
        <f t="shared" si="69"/>
        <v>0</v>
      </c>
      <c r="K249" s="9">
        <f t="shared" si="66"/>
        <v>0</v>
      </c>
    </row>
    <row r="250" spans="1:11" ht="12.2" hidden="1" customHeight="1" outlineLevel="1" x14ac:dyDescent="0.2">
      <c r="A250" s="76" t="s">
        <v>58</v>
      </c>
      <c r="B250" s="76"/>
      <c r="C250" s="4" t="s">
        <v>17</v>
      </c>
      <c r="D250" s="5">
        <v>2.7</v>
      </c>
      <c r="E250" s="9">
        <f t="shared" si="67"/>
        <v>0</v>
      </c>
      <c r="F250" s="6">
        <v>0.12</v>
      </c>
      <c r="G250" s="9">
        <f t="shared" si="68"/>
        <v>0</v>
      </c>
      <c r="H250" s="9">
        <f t="shared" si="65"/>
        <v>0</v>
      </c>
      <c r="I250" s="6">
        <v>79.89</v>
      </c>
      <c r="J250" s="9">
        <f t="shared" si="69"/>
        <v>0</v>
      </c>
      <c r="K250" s="9">
        <f t="shared" si="66"/>
        <v>0</v>
      </c>
    </row>
    <row r="251" spans="1:11" ht="12.2" hidden="1" customHeight="1" outlineLevel="1" x14ac:dyDescent="0.2">
      <c r="A251" s="76" t="s">
        <v>93</v>
      </c>
      <c r="B251" s="76"/>
      <c r="C251" s="4" t="s">
        <v>60</v>
      </c>
      <c r="D251" s="5">
        <v>0.25</v>
      </c>
      <c r="E251" s="9">
        <f t="shared" si="67"/>
        <v>0</v>
      </c>
      <c r="F251" s="6">
        <v>0.01</v>
      </c>
      <c r="G251" s="9">
        <f t="shared" si="68"/>
        <v>0</v>
      </c>
      <c r="H251" s="9">
        <f t="shared" si="65"/>
        <v>0</v>
      </c>
      <c r="I251" s="6">
        <v>1.1299999999999999</v>
      </c>
      <c r="J251" s="9">
        <f t="shared" si="69"/>
        <v>0</v>
      </c>
      <c r="K251" s="9">
        <f t="shared" si="66"/>
        <v>0</v>
      </c>
    </row>
    <row r="252" spans="1:11" ht="12.2" hidden="1" customHeight="1" outlineLevel="1" x14ac:dyDescent="0.2">
      <c r="A252" s="76" t="s">
        <v>61</v>
      </c>
      <c r="B252" s="76"/>
      <c r="C252" s="4" t="s">
        <v>15</v>
      </c>
      <c r="D252" s="5">
        <v>0.17</v>
      </c>
      <c r="E252" s="9">
        <f t="shared" si="67"/>
        <v>0</v>
      </c>
      <c r="F252" s="6">
        <v>0</v>
      </c>
      <c r="G252" s="9">
        <f t="shared" si="68"/>
        <v>0</v>
      </c>
      <c r="H252" s="9">
        <f t="shared" si="65"/>
        <v>0</v>
      </c>
      <c r="I252" s="6">
        <v>3.07</v>
      </c>
      <c r="J252" s="9">
        <f t="shared" si="69"/>
        <v>0</v>
      </c>
      <c r="K252" s="9">
        <f t="shared" si="66"/>
        <v>0</v>
      </c>
    </row>
    <row r="253" spans="1:11" ht="12.2" hidden="1" customHeight="1" outlineLevel="1" x14ac:dyDescent="0.2">
      <c r="A253" s="76" t="s">
        <v>65</v>
      </c>
      <c r="B253" s="76"/>
      <c r="C253" s="4" t="s">
        <v>17</v>
      </c>
      <c r="D253" s="5">
        <v>1</v>
      </c>
      <c r="E253" s="9">
        <f t="shared" si="67"/>
        <v>0</v>
      </c>
      <c r="F253" s="6">
        <v>0.1</v>
      </c>
      <c r="G253" s="9">
        <f t="shared" si="68"/>
        <v>0</v>
      </c>
      <c r="H253" s="9">
        <f t="shared" si="65"/>
        <v>0</v>
      </c>
      <c r="I253" s="6">
        <v>151.19999999999999</v>
      </c>
      <c r="J253" s="9">
        <f t="shared" si="69"/>
        <v>0</v>
      </c>
      <c r="K253" s="9">
        <f t="shared" si="66"/>
        <v>0</v>
      </c>
    </row>
    <row r="254" spans="1:11" ht="12.2" hidden="1" customHeight="1" outlineLevel="1" x14ac:dyDescent="0.2">
      <c r="A254" s="76" t="s">
        <v>66</v>
      </c>
      <c r="B254" s="76"/>
      <c r="C254" s="4" t="s">
        <v>17</v>
      </c>
      <c r="D254" s="5">
        <v>1</v>
      </c>
      <c r="E254" s="9">
        <f t="shared" si="67"/>
        <v>0</v>
      </c>
      <c r="F254" s="6">
        <v>0.05</v>
      </c>
      <c r="G254" s="9">
        <f t="shared" si="68"/>
        <v>0</v>
      </c>
      <c r="H254" s="9">
        <f t="shared" si="65"/>
        <v>0</v>
      </c>
      <c r="I254" s="6">
        <v>13.82</v>
      </c>
      <c r="J254" s="9">
        <f t="shared" si="69"/>
        <v>0</v>
      </c>
      <c r="K254" s="9">
        <f t="shared" si="66"/>
        <v>0</v>
      </c>
    </row>
    <row r="255" spans="1:11" ht="12.2" hidden="1" customHeight="1" outlineLevel="1" x14ac:dyDescent="0.2">
      <c r="A255" s="76" t="s">
        <v>67</v>
      </c>
      <c r="B255" s="76"/>
      <c r="C255" s="4" t="s">
        <v>17</v>
      </c>
      <c r="D255" s="5">
        <v>2.4</v>
      </c>
      <c r="E255" s="9">
        <f t="shared" si="67"/>
        <v>0</v>
      </c>
      <c r="F255" s="6">
        <v>0.44</v>
      </c>
      <c r="G255" s="9">
        <f t="shared" si="68"/>
        <v>0</v>
      </c>
      <c r="H255" s="9">
        <f t="shared" si="65"/>
        <v>0</v>
      </c>
      <c r="I255" s="6">
        <v>114.36</v>
      </c>
      <c r="J255" s="9">
        <f t="shared" si="69"/>
        <v>0</v>
      </c>
      <c r="K255" s="9">
        <f t="shared" si="66"/>
        <v>0</v>
      </c>
    </row>
    <row r="256" spans="1:11" ht="12.2" hidden="1" customHeight="1" outlineLevel="1" x14ac:dyDescent="0.2">
      <c r="A256" s="76" t="s">
        <v>65</v>
      </c>
      <c r="B256" s="76"/>
      <c r="C256" s="4" t="s">
        <v>17</v>
      </c>
      <c r="D256" s="5">
        <v>2.4</v>
      </c>
      <c r="E256" s="9">
        <f t="shared" si="67"/>
        <v>0</v>
      </c>
      <c r="F256" s="6">
        <v>0.22</v>
      </c>
      <c r="G256" s="9">
        <f t="shared" si="68"/>
        <v>0</v>
      </c>
      <c r="H256" s="9">
        <f t="shared" si="65"/>
        <v>0</v>
      </c>
      <c r="I256" s="6">
        <v>96.96</v>
      </c>
      <c r="J256" s="9">
        <f t="shared" si="69"/>
        <v>0</v>
      </c>
      <c r="K256" s="9">
        <f t="shared" si="66"/>
        <v>0</v>
      </c>
    </row>
    <row r="257" spans="1:11" ht="21" hidden="1" customHeight="1" outlineLevel="1" x14ac:dyDescent="0.2">
      <c r="A257" s="76" t="s">
        <v>69</v>
      </c>
      <c r="B257" s="76"/>
      <c r="C257" s="4" t="s">
        <v>17</v>
      </c>
      <c r="D257" s="5">
        <v>2.4</v>
      </c>
      <c r="E257" s="9">
        <f t="shared" si="67"/>
        <v>0</v>
      </c>
      <c r="F257" s="6">
        <v>0.55000000000000004</v>
      </c>
      <c r="G257" s="9">
        <f t="shared" si="68"/>
        <v>0</v>
      </c>
      <c r="H257" s="9">
        <f t="shared" si="65"/>
        <v>0</v>
      </c>
      <c r="I257" s="6">
        <v>123.34</v>
      </c>
      <c r="J257" s="9">
        <f t="shared" si="69"/>
        <v>0</v>
      </c>
      <c r="K257" s="9">
        <f t="shared" si="66"/>
        <v>0</v>
      </c>
    </row>
    <row r="258" spans="1:11" ht="24.75" hidden="1" customHeight="1" outlineLevel="1" x14ac:dyDescent="0.2">
      <c r="A258" s="83" t="s">
        <v>658</v>
      </c>
      <c r="B258" s="76"/>
      <c r="C258" s="4" t="s">
        <v>17</v>
      </c>
      <c r="D258" s="5">
        <v>2.4</v>
      </c>
      <c r="E258" s="9">
        <f t="shared" si="67"/>
        <v>0</v>
      </c>
      <c r="F258" s="6">
        <v>1.32</v>
      </c>
      <c r="G258" s="9">
        <f t="shared" si="68"/>
        <v>0</v>
      </c>
      <c r="H258" s="9">
        <f>$N$2*G258</f>
        <v>0</v>
      </c>
      <c r="I258" s="6">
        <v>325.51</v>
      </c>
      <c r="J258" s="9">
        <f t="shared" si="69"/>
        <v>0</v>
      </c>
      <c r="K258" s="9">
        <f t="shared" si="66"/>
        <v>0</v>
      </c>
    </row>
    <row r="259" spans="1:11" ht="12.2" hidden="1" customHeight="1" outlineLevel="1" x14ac:dyDescent="0.2">
      <c r="A259" s="76" t="s">
        <v>71</v>
      </c>
      <c r="B259" s="76"/>
      <c r="C259" s="4" t="s">
        <v>15</v>
      </c>
      <c r="D259" s="5">
        <v>1</v>
      </c>
      <c r="E259" s="9">
        <f t="shared" si="67"/>
        <v>0</v>
      </c>
      <c r="F259" s="6">
        <v>0.13</v>
      </c>
      <c r="G259" s="9">
        <f t="shared" si="68"/>
        <v>0</v>
      </c>
      <c r="H259" s="9">
        <f t="shared" si="65"/>
        <v>0</v>
      </c>
      <c r="I259" s="6">
        <v>39.79</v>
      </c>
      <c r="J259" s="9">
        <f t="shared" si="69"/>
        <v>0</v>
      </c>
      <c r="K259" s="9">
        <f t="shared" si="66"/>
        <v>0</v>
      </c>
    </row>
    <row r="260" spans="1:11" ht="12.2" hidden="1" customHeight="1" outlineLevel="1" x14ac:dyDescent="0.2">
      <c r="A260" s="76" t="s">
        <v>72</v>
      </c>
      <c r="B260" s="76"/>
      <c r="C260" s="4" t="s">
        <v>15</v>
      </c>
      <c r="D260" s="5">
        <v>1</v>
      </c>
      <c r="E260" s="9">
        <f t="shared" si="67"/>
        <v>0</v>
      </c>
      <c r="F260" s="6">
        <v>0.12</v>
      </c>
      <c r="G260" s="9">
        <f t="shared" si="68"/>
        <v>0</v>
      </c>
      <c r="H260" s="9">
        <f t="shared" si="65"/>
        <v>0</v>
      </c>
      <c r="I260" s="6">
        <v>37.659999999999997</v>
      </c>
      <c r="J260" s="9">
        <f t="shared" si="69"/>
        <v>0</v>
      </c>
      <c r="K260" s="9">
        <f t="shared" si="66"/>
        <v>0</v>
      </c>
    </row>
    <row r="261" spans="1:11" ht="12.2" customHeight="1" collapsed="1" x14ac:dyDescent="0.2">
      <c r="A261" s="75" t="s">
        <v>19</v>
      </c>
      <c r="B261" s="75"/>
      <c r="C261" s="1"/>
      <c r="D261" s="7"/>
      <c r="E261" s="35"/>
      <c r="F261" s="13">
        <f>SUM(F244:F260)</f>
        <v>6.12</v>
      </c>
      <c r="G261" s="12">
        <f>SUM(G244:G260)</f>
        <v>0</v>
      </c>
      <c r="H261" s="12">
        <f>SUM(H244:H260)</f>
        <v>0</v>
      </c>
      <c r="I261" s="13">
        <v>2956.06</v>
      </c>
      <c r="J261" s="12">
        <f>SUM(J244:J260)</f>
        <v>0</v>
      </c>
      <c r="K261" s="14">
        <f>SUM(K244:K260)</f>
        <v>0</v>
      </c>
    </row>
    <row r="262" spans="1:11" ht="21" customHeight="1" x14ac:dyDescent="0.2">
      <c r="A262" s="75" t="s">
        <v>92</v>
      </c>
      <c r="B262" s="75"/>
      <c r="C262" s="2" t="s">
        <v>15</v>
      </c>
      <c r="D262" s="3">
        <v>0</v>
      </c>
      <c r="E262" s="36"/>
      <c r="F262" s="1"/>
      <c r="G262" s="1"/>
      <c r="H262" s="1"/>
      <c r="I262" s="1"/>
      <c r="J262" s="1"/>
      <c r="K262" s="1"/>
    </row>
    <row r="263" spans="1:11" ht="12.2" hidden="1" customHeight="1" outlineLevel="1" x14ac:dyDescent="0.2">
      <c r="A263" s="76" t="s">
        <v>55</v>
      </c>
      <c r="B263" s="76"/>
      <c r="C263" s="4" t="s">
        <v>17</v>
      </c>
      <c r="D263" s="5">
        <v>2.7</v>
      </c>
      <c r="E263" s="9">
        <f>$D$262*D263</f>
        <v>0</v>
      </c>
      <c r="F263" s="6">
        <v>0.31</v>
      </c>
      <c r="G263" s="9">
        <f>$D$262*F263</f>
        <v>0</v>
      </c>
      <c r="H263" s="9">
        <f>$N$2*G263</f>
        <v>0</v>
      </c>
      <c r="I263" s="6">
        <v>249.18</v>
      </c>
      <c r="J263" s="9">
        <f>$D$262*I263</f>
        <v>0</v>
      </c>
      <c r="K263" s="9">
        <f t="shared" ref="K263:K279" si="70">SUM(H263,J263)</f>
        <v>0</v>
      </c>
    </row>
    <row r="264" spans="1:11" ht="21" hidden="1" customHeight="1" outlineLevel="1" x14ac:dyDescent="0.2">
      <c r="A264" s="76" t="s">
        <v>94</v>
      </c>
      <c r="B264" s="76"/>
      <c r="C264" s="4" t="s">
        <v>17</v>
      </c>
      <c r="D264" s="5">
        <v>1</v>
      </c>
      <c r="E264" s="9">
        <f t="shared" ref="E264:E279" si="71">$D$262*D264</f>
        <v>0</v>
      </c>
      <c r="F264" s="6">
        <v>0.4</v>
      </c>
      <c r="G264" s="9">
        <f t="shared" ref="G264:G279" si="72">$D$262*F264</f>
        <v>0</v>
      </c>
      <c r="H264" s="9">
        <f t="shared" ref="H264:H279" si="73">$L$2*G264</f>
        <v>0</v>
      </c>
      <c r="I264" s="6">
        <v>560.83000000000004</v>
      </c>
      <c r="J264" s="9">
        <f t="shared" ref="J264:J279" si="74">$D$262*I264</f>
        <v>0</v>
      </c>
      <c r="K264" s="9">
        <f t="shared" si="70"/>
        <v>0</v>
      </c>
    </row>
    <row r="265" spans="1:11" ht="12.2" hidden="1" customHeight="1" outlineLevel="1" x14ac:dyDescent="0.2">
      <c r="A265" s="76" t="s">
        <v>56</v>
      </c>
      <c r="B265" s="76"/>
      <c r="C265" s="4" t="s">
        <v>17</v>
      </c>
      <c r="D265" s="5">
        <v>2.7</v>
      </c>
      <c r="E265" s="9">
        <f t="shared" si="71"/>
        <v>0</v>
      </c>
      <c r="F265" s="6">
        <v>1.3</v>
      </c>
      <c r="G265" s="9">
        <f t="shared" si="72"/>
        <v>0</v>
      </c>
      <c r="H265" s="9">
        <f t="shared" si="73"/>
        <v>0</v>
      </c>
      <c r="I265" s="6">
        <v>941.46</v>
      </c>
      <c r="J265" s="9">
        <f t="shared" si="74"/>
        <v>0</v>
      </c>
      <c r="K265" s="9">
        <f t="shared" si="70"/>
        <v>0</v>
      </c>
    </row>
    <row r="266" spans="1:11" ht="21" hidden="1" customHeight="1" outlineLevel="1" x14ac:dyDescent="0.2">
      <c r="A266" s="76" t="s">
        <v>97</v>
      </c>
      <c r="B266" s="76"/>
      <c r="C266" s="4" t="s">
        <v>17</v>
      </c>
      <c r="D266" s="5">
        <v>2.7</v>
      </c>
      <c r="E266" s="9">
        <f t="shared" si="71"/>
        <v>0</v>
      </c>
      <c r="F266" s="6">
        <v>0.37</v>
      </c>
      <c r="G266" s="9">
        <f t="shared" si="72"/>
        <v>0</v>
      </c>
      <c r="H266" s="9">
        <f t="shared" si="73"/>
        <v>0</v>
      </c>
      <c r="I266" s="6">
        <v>216.54</v>
      </c>
      <c r="J266" s="9">
        <f t="shared" si="74"/>
        <v>0</v>
      </c>
      <c r="K266" s="9">
        <f t="shared" si="70"/>
        <v>0</v>
      </c>
    </row>
    <row r="267" spans="1:11" ht="12.2" hidden="1" customHeight="1" outlineLevel="1" x14ac:dyDescent="0.2">
      <c r="A267" s="76" t="s">
        <v>59</v>
      </c>
      <c r="B267" s="76"/>
      <c r="C267" s="4" t="s">
        <v>60</v>
      </c>
      <c r="D267" s="5">
        <v>1</v>
      </c>
      <c r="E267" s="9">
        <f t="shared" si="71"/>
        <v>0</v>
      </c>
      <c r="F267" s="6">
        <v>0.02</v>
      </c>
      <c r="G267" s="9">
        <f t="shared" si="72"/>
        <v>0</v>
      </c>
      <c r="H267" s="9">
        <f t="shared" si="73"/>
        <v>0</v>
      </c>
      <c r="I267" s="6">
        <v>24.32</v>
      </c>
      <c r="J267" s="9">
        <f t="shared" si="74"/>
        <v>0</v>
      </c>
      <c r="K267" s="9">
        <f t="shared" si="70"/>
        <v>0</v>
      </c>
    </row>
    <row r="268" spans="1:11" ht="12.2" hidden="1" customHeight="1" outlineLevel="1" x14ac:dyDescent="0.2">
      <c r="A268" s="76" t="s">
        <v>57</v>
      </c>
      <c r="B268" s="76"/>
      <c r="C268" s="4" t="s">
        <v>17</v>
      </c>
      <c r="D268" s="5">
        <v>2.7</v>
      </c>
      <c r="E268" s="9">
        <f t="shared" si="71"/>
        <v>0</v>
      </c>
      <c r="F268" s="6">
        <v>0.47</v>
      </c>
      <c r="G268" s="9">
        <f t="shared" si="72"/>
        <v>0</v>
      </c>
      <c r="H268" s="9">
        <f t="shared" si="73"/>
        <v>0</v>
      </c>
      <c r="I268" s="6">
        <v>90.97</v>
      </c>
      <c r="J268" s="9">
        <f t="shared" si="74"/>
        <v>0</v>
      </c>
      <c r="K268" s="9">
        <f t="shared" si="70"/>
        <v>0</v>
      </c>
    </row>
    <row r="269" spans="1:11" ht="12.2" hidden="1" customHeight="1" outlineLevel="1" x14ac:dyDescent="0.2">
      <c r="A269" s="76" t="s">
        <v>58</v>
      </c>
      <c r="B269" s="76"/>
      <c r="C269" s="4" t="s">
        <v>17</v>
      </c>
      <c r="D269" s="5">
        <v>2.7</v>
      </c>
      <c r="E269" s="9">
        <f t="shared" si="71"/>
        <v>0</v>
      </c>
      <c r="F269" s="6">
        <v>0.12</v>
      </c>
      <c r="G269" s="9">
        <f t="shared" si="72"/>
        <v>0</v>
      </c>
      <c r="H269" s="9">
        <f t="shared" si="73"/>
        <v>0</v>
      </c>
      <c r="I269" s="6">
        <v>79.89</v>
      </c>
      <c r="J269" s="9">
        <f t="shared" si="74"/>
        <v>0</v>
      </c>
      <c r="K269" s="9">
        <f t="shared" si="70"/>
        <v>0</v>
      </c>
    </row>
    <row r="270" spans="1:11" ht="12.2" hidden="1" customHeight="1" outlineLevel="1" x14ac:dyDescent="0.2">
      <c r="A270" s="76" t="s">
        <v>93</v>
      </c>
      <c r="B270" s="76"/>
      <c r="C270" s="4" t="s">
        <v>60</v>
      </c>
      <c r="D270" s="5">
        <v>0.25</v>
      </c>
      <c r="E270" s="9">
        <f t="shared" si="71"/>
        <v>0</v>
      </c>
      <c r="F270" s="6">
        <v>0.01</v>
      </c>
      <c r="G270" s="9">
        <f t="shared" si="72"/>
        <v>0</v>
      </c>
      <c r="H270" s="9">
        <f t="shared" si="73"/>
        <v>0</v>
      </c>
      <c r="I270" s="6">
        <v>1.1299999999999999</v>
      </c>
      <c r="J270" s="9">
        <f t="shared" si="74"/>
        <v>0</v>
      </c>
      <c r="K270" s="9">
        <f t="shared" si="70"/>
        <v>0</v>
      </c>
    </row>
    <row r="271" spans="1:11" ht="12.2" hidden="1" customHeight="1" outlineLevel="1" x14ac:dyDescent="0.2">
      <c r="A271" s="76" t="s">
        <v>61</v>
      </c>
      <c r="B271" s="76"/>
      <c r="C271" s="4" t="s">
        <v>15</v>
      </c>
      <c r="D271" s="5">
        <v>0.17</v>
      </c>
      <c r="E271" s="9">
        <f t="shared" si="71"/>
        <v>0</v>
      </c>
      <c r="F271" s="6">
        <v>0</v>
      </c>
      <c r="G271" s="9">
        <f t="shared" si="72"/>
        <v>0</v>
      </c>
      <c r="H271" s="9">
        <f t="shared" si="73"/>
        <v>0</v>
      </c>
      <c r="I271" s="6">
        <v>3.07</v>
      </c>
      <c r="J271" s="9">
        <f t="shared" si="74"/>
        <v>0</v>
      </c>
      <c r="K271" s="9">
        <f t="shared" si="70"/>
        <v>0</v>
      </c>
    </row>
    <row r="272" spans="1:11" ht="12.2" hidden="1" customHeight="1" outlineLevel="1" x14ac:dyDescent="0.2">
      <c r="A272" s="76" t="s">
        <v>65</v>
      </c>
      <c r="B272" s="76"/>
      <c r="C272" s="4" t="s">
        <v>17</v>
      </c>
      <c r="D272" s="5">
        <v>1</v>
      </c>
      <c r="E272" s="9">
        <f t="shared" si="71"/>
        <v>0</v>
      </c>
      <c r="F272" s="6">
        <v>0.1</v>
      </c>
      <c r="G272" s="9">
        <f t="shared" si="72"/>
        <v>0</v>
      </c>
      <c r="H272" s="9">
        <f t="shared" si="73"/>
        <v>0</v>
      </c>
      <c r="I272" s="6">
        <v>151.19999999999999</v>
      </c>
      <c r="J272" s="9">
        <f t="shared" si="74"/>
        <v>0</v>
      </c>
      <c r="K272" s="9">
        <f t="shared" si="70"/>
        <v>0</v>
      </c>
    </row>
    <row r="273" spans="1:11" ht="12.2" hidden="1" customHeight="1" outlineLevel="1" x14ac:dyDescent="0.2">
      <c r="A273" s="76" t="s">
        <v>66</v>
      </c>
      <c r="B273" s="76"/>
      <c r="C273" s="4" t="s">
        <v>17</v>
      </c>
      <c r="D273" s="5">
        <v>1</v>
      </c>
      <c r="E273" s="9">
        <f t="shared" si="71"/>
        <v>0</v>
      </c>
      <c r="F273" s="6">
        <v>0.05</v>
      </c>
      <c r="G273" s="9">
        <f t="shared" si="72"/>
        <v>0</v>
      </c>
      <c r="H273" s="9">
        <f t="shared" si="73"/>
        <v>0</v>
      </c>
      <c r="I273" s="6">
        <v>13.82</v>
      </c>
      <c r="J273" s="9">
        <f t="shared" si="74"/>
        <v>0</v>
      </c>
      <c r="K273" s="9">
        <f t="shared" si="70"/>
        <v>0</v>
      </c>
    </row>
    <row r="274" spans="1:11" ht="12.2" hidden="1" customHeight="1" outlineLevel="1" x14ac:dyDescent="0.2">
      <c r="A274" s="76" t="s">
        <v>67</v>
      </c>
      <c r="B274" s="76"/>
      <c r="C274" s="4" t="s">
        <v>17</v>
      </c>
      <c r="D274" s="5">
        <v>2.4</v>
      </c>
      <c r="E274" s="9">
        <f t="shared" si="71"/>
        <v>0</v>
      </c>
      <c r="F274" s="6">
        <v>0.44</v>
      </c>
      <c r="G274" s="9">
        <f t="shared" si="72"/>
        <v>0</v>
      </c>
      <c r="H274" s="9">
        <f t="shared" si="73"/>
        <v>0</v>
      </c>
      <c r="I274" s="6">
        <v>114.36</v>
      </c>
      <c r="J274" s="9">
        <f t="shared" si="74"/>
        <v>0</v>
      </c>
      <c r="K274" s="9">
        <f t="shared" si="70"/>
        <v>0</v>
      </c>
    </row>
    <row r="275" spans="1:11" ht="12.2" hidden="1" customHeight="1" outlineLevel="1" x14ac:dyDescent="0.2">
      <c r="A275" s="76" t="s">
        <v>65</v>
      </c>
      <c r="B275" s="76"/>
      <c r="C275" s="4" t="s">
        <v>17</v>
      </c>
      <c r="D275" s="5">
        <v>2.4</v>
      </c>
      <c r="E275" s="9">
        <f t="shared" si="71"/>
        <v>0</v>
      </c>
      <c r="F275" s="6">
        <v>0.22</v>
      </c>
      <c r="G275" s="9">
        <f t="shared" si="72"/>
        <v>0</v>
      </c>
      <c r="H275" s="9">
        <f t="shared" si="73"/>
        <v>0</v>
      </c>
      <c r="I275" s="6">
        <v>96.96</v>
      </c>
      <c r="J275" s="9">
        <f t="shared" si="74"/>
        <v>0</v>
      </c>
      <c r="K275" s="9">
        <f t="shared" si="70"/>
        <v>0</v>
      </c>
    </row>
    <row r="276" spans="1:11" ht="21" hidden="1" customHeight="1" outlineLevel="1" x14ac:dyDescent="0.2">
      <c r="A276" s="76" t="s">
        <v>69</v>
      </c>
      <c r="B276" s="76"/>
      <c r="C276" s="4" t="s">
        <v>17</v>
      </c>
      <c r="D276" s="5">
        <v>2.4</v>
      </c>
      <c r="E276" s="9">
        <f t="shared" si="71"/>
        <v>0</v>
      </c>
      <c r="F276" s="6">
        <v>0.55000000000000004</v>
      </c>
      <c r="G276" s="9">
        <f t="shared" si="72"/>
        <v>0</v>
      </c>
      <c r="H276" s="9">
        <f t="shared" si="73"/>
        <v>0</v>
      </c>
      <c r="I276" s="6">
        <v>123.34</v>
      </c>
      <c r="J276" s="9">
        <f t="shared" si="74"/>
        <v>0</v>
      </c>
      <c r="K276" s="9">
        <f t="shared" si="70"/>
        <v>0</v>
      </c>
    </row>
    <row r="277" spans="1:11" ht="22.5" hidden="1" customHeight="1" outlineLevel="1" x14ac:dyDescent="0.2">
      <c r="A277" s="83" t="s">
        <v>656</v>
      </c>
      <c r="B277" s="76"/>
      <c r="C277" s="4" t="s">
        <v>17</v>
      </c>
      <c r="D277" s="5">
        <v>2.4</v>
      </c>
      <c r="E277" s="9">
        <f t="shared" si="71"/>
        <v>0</v>
      </c>
      <c r="F277" s="6">
        <v>1.32</v>
      </c>
      <c r="G277" s="9">
        <f t="shared" si="72"/>
        <v>0</v>
      </c>
      <c r="H277" s="9">
        <f>$N$2*G277</f>
        <v>0</v>
      </c>
      <c r="I277" s="6">
        <v>246.96</v>
      </c>
      <c r="J277" s="9">
        <f t="shared" si="74"/>
        <v>0</v>
      </c>
      <c r="K277" s="9">
        <f t="shared" si="70"/>
        <v>0</v>
      </c>
    </row>
    <row r="278" spans="1:11" ht="12.2" hidden="1" customHeight="1" outlineLevel="1" x14ac:dyDescent="0.2">
      <c r="A278" s="76" t="s">
        <v>71</v>
      </c>
      <c r="B278" s="76"/>
      <c r="C278" s="4" t="s">
        <v>15</v>
      </c>
      <c r="D278" s="5">
        <v>1</v>
      </c>
      <c r="E278" s="9">
        <f t="shared" si="71"/>
        <v>0</v>
      </c>
      <c r="F278" s="6">
        <v>0.13</v>
      </c>
      <c r="G278" s="9">
        <f t="shared" si="72"/>
        <v>0</v>
      </c>
      <c r="H278" s="9">
        <f t="shared" si="73"/>
        <v>0</v>
      </c>
      <c r="I278" s="6">
        <v>39.79</v>
      </c>
      <c r="J278" s="9">
        <f t="shared" si="74"/>
        <v>0</v>
      </c>
      <c r="K278" s="9">
        <f t="shared" si="70"/>
        <v>0</v>
      </c>
    </row>
    <row r="279" spans="1:11" ht="12.2" hidden="1" customHeight="1" outlineLevel="1" x14ac:dyDescent="0.2">
      <c r="A279" s="76" t="s">
        <v>72</v>
      </c>
      <c r="B279" s="76"/>
      <c r="C279" s="4" t="s">
        <v>15</v>
      </c>
      <c r="D279" s="5">
        <v>1</v>
      </c>
      <c r="E279" s="9">
        <f t="shared" si="71"/>
        <v>0</v>
      </c>
      <c r="F279" s="6">
        <v>0.12</v>
      </c>
      <c r="G279" s="9">
        <f t="shared" si="72"/>
        <v>0</v>
      </c>
      <c r="H279" s="9">
        <f t="shared" si="73"/>
        <v>0</v>
      </c>
      <c r="I279" s="6">
        <v>37.659999999999997</v>
      </c>
      <c r="J279" s="9">
        <f t="shared" si="74"/>
        <v>0</v>
      </c>
      <c r="K279" s="9">
        <f t="shared" si="70"/>
        <v>0</v>
      </c>
    </row>
    <row r="280" spans="1:11" ht="12.2" customHeight="1" collapsed="1" x14ac:dyDescent="0.2">
      <c r="A280" s="75" t="s">
        <v>19</v>
      </c>
      <c r="B280" s="75"/>
      <c r="C280" s="1"/>
      <c r="D280" s="7"/>
      <c r="E280" s="35"/>
      <c r="F280" s="13">
        <f>SUM(F263:F279)</f>
        <v>5.9300000000000006</v>
      </c>
      <c r="G280" s="12">
        <f>SUM(G263:G279)</f>
        <v>0</v>
      </c>
      <c r="H280" s="12">
        <f>SUM(H263:H279)</f>
        <v>0</v>
      </c>
      <c r="I280" s="13">
        <v>2991.48</v>
      </c>
      <c r="J280" s="12">
        <f>SUM(J263:J279)</f>
        <v>0</v>
      </c>
      <c r="K280" s="14">
        <f>SUM(K263:K279)</f>
        <v>0</v>
      </c>
    </row>
    <row r="281" spans="1:11" ht="21" customHeight="1" x14ac:dyDescent="0.2">
      <c r="A281" s="75" t="s">
        <v>92</v>
      </c>
      <c r="B281" s="75"/>
      <c r="C281" s="2" t="s">
        <v>15</v>
      </c>
      <c r="D281" s="3">
        <v>0</v>
      </c>
      <c r="E281" s="36"/>
      <c r="F281" s="1"/>
      <c r="G281" s="1"/>
      <c r="H281" s="1"/>
      <c r="I281" s="1"/>
      <c r="J281" s="1"/>
      <c r="K281" s="1"/>
    </row>
    <row r="282" spans="1:11" ht="12.2" hidden="1" customHeight="1" outlineLevel="1" x14ac:dyDescent="0.2">
      <c r="A282" s="76" t="s">
        <v>55</v>
      </c>
      <c r="B282" s="76"/>
      <c r="C282" s="4" t="s">
        <v>17</v>
      </c>
      <c r="D282" s="5">
        <v>2.7</v>
      </c>
      <c r="E282" s="9">
        <f>$D$281*D282</f>
        <v>0</v>
      </c>
      <c r="F282" s="6">
        <v>0.31</v>
      </c>
      <c r="G282" s="9">
        <f>$D$281*F282</f>
        <v>0</v>
      </c>
      <c r="H282" s="9">
        <f>$M$2*G282</f>
        <v>0</v>
      </c>
      <c r="I282" s="6">
        <v>249.18</v>
      </c>
      <c r="J282" s="9">
        <f>$D$281*I282</f>
        <v>0</v>
      </c>
      <c r="K282" s="9">
        <f t="shared" ref="K282:K298" si="75">SUM(H282,J282)</f>
        <v>0</v>
      </c>
    </row>
    <row r="283" spans="1:11" ht="21" hidden="1" customHeight="1" outlineLevel="1" x14ac:dyDescent="0.2">
      <c r="A283" s="76" t="s">
        <v>94</v>
      </c>
      <c r="B283" s="76"/>
      <c r="C283" s="4" t="s">
        <v>17</v>
      </c>
      <c r="D283" s="5">
        <v>1</v>
      </c>
      <c r="E283" s="9">
        <f t="shared" ref="E283:E298" si="76">$D$281*D283</f>
        <v>0</v>
      </c>
      <c r="F283" s="6">
        <v>0.4</v>
      </c>
      <c r="G283" s="9">
        <f t="shared" ref="G283:G298" si="77">$D$281*F283</f>
        <v>0</v>
      </c>
      <c r="H283" s="9">
        <f t="shared" ref="H283:H298" si="78">$L$2*G283</f>
        <v>0</v>
      </c>
      <c r="I283" s="6">
        <v>560.83000000000004</v>
      </c>
      <c r="J283" s="9">
        <f t="shared" ref="J283:J298" si="79">$D$281*I283</f>
        <v>0</v>
      </c>
      <c r="K283" s="9">
        <f t="shared" si="75"/>
        <v>0</v>
      </c>
    </row>
    <row r="284" spans="1:11" ht="12" hidden="1" customHeight="1" outlineLevel="1" x14ac:dyDescent="0.2">
      <c r="A284" s="76" t="s">
        <v>56</v>
      </c>
      <c r="B284" s="76"/>
      <c r="C284" s="4" t="s">
        <v>17</v>
      </c>
      <c r="D284" s="5">
        <v>2.7</v>
      </c>
      <c r="E284" s="9">
        <f t="shared" si="76"/>
        <v>0</v>
      </c>
      <c r="F284" s="6">
        <v>1.3</v>
      </c>
      <c r="G284" s="9">
        <f t="shared" si="77"/>
        <v>0</v>
      </c>
      <c r="H284" s="9">
        <f t="shared" si="78"/>
        <v>0</v>
      </c>
      <c r="I284" s="6">
        <v>941.46</v>
      </c>
      <c r="J284" s="9">
        <f t="shared" si="79"/>
        <v>0</v>
      </c>
      <c r="K284" s="9">
        <f t="shared" si="75"/>
        <v>0</v>
      </c>
    </row>
    <row r="285" spans="1:11" ht="12.2" hidden="1" customHeight="1" outlineLevel="1" x14ac:dyDescent="0.2">
      <c r="A285" s="76" t="s">
        <v>59</v>
      </c>
      <c r="B285" s="76"/>
      <c r="C285" s="4" t="s">
        <v>60</v>
      </c>
      <c r="D285" s="5">
        <v>1</v>
      </c>
      <c r="E285" s="9">
        <f t="shared" si="76"/>
        <v>0</v>
      </c>
      <c r="F285" s="6">
        <v>0.02</v>
      </c>
      <c r="G285" s="9">
        <f t="shared" si="77"/>
        <v>0</v>
      </c>
      <c r="H285" s="9">
        <f t="shared" si="78"/>
        <v>0</v>
      </c>
      <c r="I285" s="6">
        <v>24.32</v>
      </c>
      <c r="J285" s="9">
        <f t="shared" si="79"/>
        <v>0</v>
      </c>
      <c r="K285" s="9">
        <f t="shared" si="75"/>
        <v>0</v>
      </c>
    </row>
    <row r="286" spans="1:11" ht="21" hidden="1" customHeight="1" outlineLevel="1" x14ac:dyDescent="0.2">
      <c r="A286" s="76" t="s">
        <v>98</v>
      </c>
      <c r="B286" s="76"/>
      <c r="C286" s="4" t="s">
        <v>17</v>
      </c>
      <c r="D286" s="5">
        <v>2.7</v>
      </c>
      <c r="E286" s="9">
        <f t="shared" si="76"/>
        <v>0</v>
      </c>
      <c r="F286" s="6">
        <v>0.56000000000000005</v>
      </c>
      <c r="G286" s="9">
        <f t="shared" si="77"/>
        <v>0</v>
      </c>
      <c r="H286" s="9">
        <f t="shared" si="78"/>
        <v>0</v>
      </c>
      <c r="I286" s="6">
        <v>322.68</v>
      </c>
      <c r="J286" s="9">
        <f t="shared" si="79"/>
        <v>0</v>
      </c>
      <c r="K286" s="9">
        <f t="shared" si="75"/>
        <v>0</v>
      </c>
    </row>
    <row r="287" spans="1:11" ht="12.2" hidden="1" customHeight="1" outlineLevel="1" x14ac:dyDescent="0.2">
      <c r="A287" s="76" t="s">
        <v>57</v>
      </c>
      <c r="B287" s="76"/>
      <c r="C287" s="4" t="s">
        <v>17</v>
      </c>
      <c r="D287" s="5">
        <v>2.7</v>
      </c>
      <c r="E287" s="9">
        <f t="shared" si="76"/>
        <v>0</v>
      </c>
      <c r="F287" s="6">
        <v>0.47</v>
      </c>
      <c r="G287" s="9">
        <f t="shared" si="77"/>
        <v>0</v>
      </c>
      <c r="H287" s="9">
        <f t="shared" si="78"/>
        <v>0</v>
      </c>
      <c r="I287" s="6">
        <v>90.97</v>
      </c>
      <c r="J287" s="9">
        <f t="shared" si="79"/>
        <v>0</v>
      </c>
      <c r="K287" s="9">
        <f t="shared" si="75"/>
        <v>0</v>
      </c>
    </row>
    <row r="288" spans="1:11" ht="12.2" hidden="1" customHeight="1" outlineLevel="1" x14ac:dyDescent="0.2">
      <c r="A288" s="76" t="s">
        <v>58</v>
      </c>
      <c r="B288" s="76"/>
      <c r="C288" s="4" t="s">
        <v>17</v>
      </c>
      <c r="D288" s="5">
        <v>2.7</v>
      </c>
      <c r="E288" s="9">
        <f t="shared" si="76"/>
        <v>0</v>
      </c>
      <c r="F288" s="6">
        <v>0.12</v>
      </c>
      <c r="G288" s="9">
        <f t="shared" si="77"/>
        <v>0</v>
      </c>
      <c r="H288" s="9">
        <f t="shared" si="78"/>
        <v>0</v>
      </c>
      <c r="I288" s="6">
        <v>79.89</v>
      </c>
      <c r="J288" s="9">
        <f t="shared" si="79"/>
        <v>0</v>
      </c>
      <c r="K288" s="9">
        <f t="shared" si="75"/>
        <v>0</v>
      </c>
    </row>
    <row r="289" spans="1:11" ht="12.2" hidden="1" customHeight="1" outlineLevel="1" x14ac:dyDescent="0.2">
      <c r="A289" s="76" t="s">
        <v>93</v>
      </c>
      <c r="B289" s="76"/>
      <c r="C289" s="4" t="s">
        <v>60</v>
      </c>
      <c r="D289" s="5">
        <v>0.25</v>
      </c>
      <c r="E289" s="9">
        <f t="shared" si="76"/>
        <v>0</v>
      </c>
      <c r="F289" s="6">
        <v>0.01</v>
      </c>
      <c r="G289" s="9">
        <f t="shared" si="77"/>
        <v>0</v>
      </c>
      <c r="H289" s="9">
        <f t="shared" si="78"/>
        <v>0</v>
      </c>
      <c r="I289" s="6">
        <v>1.1299999999999999</v>
      </c>
      <c r="J289" s="9">
        <f t="shared" si="79"/>
        <v>0</v>
      </c>
      <c r="K289" s="9">
        <f t="shared" si="75"/>
        <v>0</v>
      </c>
    </row>
    <row r="290" spans="1:11" ht="12.2" hidden="1" customHeight="1" outlineLevel="1" x14ac:dyDescent="0.2">
      <c r="A290" s="76" t="s">
        <v>61</v>
      </c>
      <c r="B290" s="76"/>
      <c r="C290" s="4" t="s">
        <v>15</v>
      </c>
      <c r="D290" s="5">
        <v>0.17</v>
      </c>
      <c r="E290" s="9">
        <f t="shared" si="76"/>
        <v>0</v>
      </c>
      <c r="F290" s="6">
        <v>0</v>
      </c>
      <c r="G290" s="9">
        <f t="shared" si="77"/>
        <v>0</v>
      </c>
      <c r="H290" s="9">
        <f t="shared" si="78"/>
        <v>0</v>
      </c>
      <c r="I290" s="6">
        <v>3.07</v>
      </c>
      <c r="J290" s="9">
        <f t="shared" si="79"/>
        <v>0</v>
      </c>
      <c r="K290" s="9">
        <f t="shared" si="75"/>
        <v>0</v>
      </c>
    </row>
    <row r="291" spans="1:11" ht="12.2" hidden="1" customHeight="1" outlineLevel="1" x14ac:dyDescent="0.2">
      <c r="A291" s="76" t="s">
        <v>65</v>
      </c>
      <c r="B291" s="76"/>
      <c r="C291" s="4" t="s">
        <v>17</v>
      </c>
      <c r="D291" s="5">
        <v>1</v>
      </c>
      <c r="E291" s="9">
        <f t="shared" si="76"/>
        <v>0</v>
      </c>
      <c r="F291" s="6">
        <v>0.1</v>
      </c>
      <c r="G291" s="9">
        <f t="shared" si="77"/>
        <v>0</v>
      </c>
      <c r="H291" s="9">
        <f t="shared" si="78"/>
        <v>0</v>
      </c>
      <c r="I291" s="6">
        <v>151.19999999999999</v>
      </c>
      <c r="J291" s="9">
        <f t="shared" si="79"/>
        <v>0</v>
      </c>
      <c r="K291" s="9">
        <f t="shared" si="75"/>
        <v>0</v>
      </c>
    </row>
    <row r="292" spans="1:11" ht="12.2" hidden="1" customHeight="1" outlineLevel="1" x14ac:dyDescent="0.2">
      <c r="A292" s="76" t="s">
        <v>66</v>
      </c>
      <c r="B292" s="76"/>
      <c r="C292" s="4" t="s">
        <v>17</v>
      </c>
      <c r="D292" s="5">
        <v>1</v>
      </c>
      <c r="E292" s="9">
        <f t="shared" si="76"/>
        <v>0</v>
      </c>
      <c r="F292" s="6">
        <v>0.05</v>
      </c>
      <c r="G292" s="9">
        <f t="shared" si="77"/>
        <v>0</v>
      </c>
      <c r="H292" s="9">
        <f t="shared" si="78"/>
        <v>0</v>
      </c>
      <c r="I292" s="6">
        <v>13.82</v>
      </c>
      <c r="J292" s="9">
        <f t="shared" si="79"/>
        <v>0</v>
      </c>
      <c r="K292" s="9">
        <f t="shared" si="75"/>
        <v>0</v>
      </c>
    </row>
    <row r="293" spans="1:11" ht="12.2" hidden="1" customHeight="1" outlineLevel="1" x14ac:dyDescent="0.2">
      <c r="A293" s="76" t="s">
        <v>67</v>
      </c>
      <c r="B293" s="76"/>
      <c r="C293" s="4" t="s">
        <v>17</v>
      </c>
      <c r="D293" s="5">
        <v>2.4</v>
      </c>
      <c r="E293" s="9">
        <f t="shared" si="76"/>
        <v>0</v>
      </c>
      <c r="F293" s="6">
        <v>0.44</v>
      </c>
      <c r="G293" s="9">
        <f t="shared" si="77"/>
        <v>0</v>
      </c>
      <c r="H293" s="9">
        <f t="shared" si="78"/>
        <v>0</v>
      </c>
      <c r="I293" s="6">
        <v>114.36</v>
      </c>
      <c r="J293" s="9">
        <f t="shared" si="79"/>
        <v>0</v>
      </c>
      <c r="K293" s="9">
        <f t="shared" si="75"/>
        <v>0</v>
      </c>
    </row>
    <row r="294" spans="1:11" ht="12.2" hidden="1" customHeight="1" outlineLevel="1" x14ac:dyDescent="0.2">
      <c r="A294" s="76" t="s">
        <v>65</v>
      </c>
      <c r="B294" s="76"/>
      <c r="C294" s="4" t="s">
        <v>17</v>
      </c>
      <c r="D294" s="5">
        <v>2.4</v>
      </c>
      <c r="E294" s="9">
        <f t="shared" si="76"/>
        <v>0</v>
      </c>
      <c r="F294" s="6">
        <v>0.22</v>
      </c>
      <c r="G294" s="9">
        <f t="shared" si="77"/>
        <v>0</v>
      </c>
      <c r="H294" s="9">
        <f t="shared" si="78"/>
        <v>0</v>
      </c>
      <c r="I294" s="6">
        <v>96.96</v>
      </c>
      <c r="J294" s="9">
        <f t="shared" si="79"/>
        <v>0</v>
      </c>
      <c r="K294" s="9">
        <f t="shared" si="75"/>
        <v>0</v>
      </c>
    </row>
    <row r="295" spans="1:11" ht="21" hidden="1" customHeight="1" outlineLevel="1" x14ac:dyDescent="0.2">
      <c r="A295" s="76" t="s">
        <v>69</v>
      </c>
      <c r="B295" s="76"/>
      <c r="C295" s="4" t="s">
        <v>17</v>
      </c>
      <c r="D295" s="5">
        <v>2.4</v>
      </c>
      <c r="E295" s="9">
        <f t="shared" si="76"/>
        <v>0</v>
      </c>
      <c r="F295" s="6">
        <v>0.55000000000000004</v>
      </c>
      <c r="G295" s="9">
        <f t="shared" si="77"/>
        <v>0</v>
      </c>
      <c r="H295" s="9">
        <f t="shared" si="78"/>
        <v>0</v>
      </c>
      <c r="I295" s="6">
        <v>123.34</v>
      </c>
      <c r="J295" s="9">
        <f t="shared" si="79"/>
        <v>0</v>
      </c>
      <c r="K295" s="9">
        <f t="shared" si="75"/>
        <v>0</v>
      </c>
    </row>
    <row r="296" spans="1:11" ht="24" hidden="1" customHeight="1" outlineLevel="1" x14ac:dyDescent="0.2">
      <c r="A296" s="83" t="s">
        <v>654</v>
      </c>
      <c r="B296" s="76"/>
      <c r="C296" s="4" t="s">
        <v>17</v>
      </c>
      <c r="D296" s="5">
        <v>2.4</v>
      </c>
      <c r="E296" s="9">
        <f t="shared" si="76"/>
        <v>0</v>
      </c>
      <c r="F296" s="6">
        <v>1.32</v>
      </c>
      <c r="G296" s="9">
        <f t="shared" si="77"/>
        <v>0</v>
      </c>
      <c r="H296" s="9">
        <f>$M$2*G296</f>
        <v>0</v>
      </c>
      <c r="I296" s="6">
        <v>246.96</v>
      </c>
      <c r="J296" s="9">
        <f t="shared" si="79"/>
        <v>0</v>
      </c>
      <c r="K296" s="9">
        <f t="shared" si="75"/>
        <v>0</v>
      </c>
    </row>
    <row r="297" spans="1:11" ht="12.2" hidden="1" customHeight="1" outlineLevel="1" x14ac:dyDescent="0.2">
      <c r="A297" s="76" t="s">
        <v>71</v>
      </c>
      <c r="B297" s="76"/>
      <c r="C297" s="4" t="s">
        <v>15</v>
      </c>
      <c r="D297" s="5">
        <v>1</v>
      </c>
      <c r="E297" s="9">
        <f t="shared" si="76"/>
        <v>0</v>
      </c>
      <c r="F297" s="6">
        <v>0.13</v>
      </c>
      <c r="G297" s="9">
        <f t="shared" si="77"/>
        <v>0</v>
      </c>
      <c r="H297" s="9">
        <f t="shared" si="78"/>
        <v>0</v>
      </c>
      <c r="I297" s="6">
        <v>39.79</v>
      </c>
      <c r="J297" s="9">
        <f t="shared" si="79"/>
        <v>0</v>
      </c>
      <c r="K297" s="9">
        <f t="shared" si="75"/>
        <v>0</v>
      </c>
    </row>
    <row r="298" spans="1:11" ht="12.2" hidden="1" customHeight="1" outlineLevel="1" x14ac:dyDescent="0.2">
      <c r="A298" s="76" t="s">
        <v>72</v>
      </c>
      <c r="B298" s="76"/>
      <c r="C298" s="4" t="s">
        <v>15</v>
      </c>
      <c r="D298" s="5">
        <v>1</v>
      </c>
      <c r="E298" s="9">
        <f t="shared" si="76"/>
        <v>0</v>
      </c>
      <c r="F298" s="6">
        <v>0.12</v>
      </c>
      <c r="G298" s="9">
        <f t="shared" si="77"/>
        <v>0</v>
      </c>
      <c r="H298" s="9">
        <f t="shared" si="78"/>
        <v>0</v>
      </c>
      <c r="I298" s="6">
        <v>37.659999999999997</v>
      </c>
      <c r="J298" s="9">
        <f t="shared" si="79"/>
        <v>0</v>
      </c>
      <c r="K298" s="9">
        <f t="shared" si="75"/>
        <v>0</v>
      </c>
    </row>
    <row r="299" spans="1:11" ht="12.2" customHeight="1" collapsed="1" x14ac:dyDescent="0.2">
      <c r="A299" s="75" t="s">
        <v>19</v>
      </c>
      <c r="B299" s="75"/>
      <c r="C299" s="1"/>
      <c r="D299" s="7"/>
      <c r="E299" s="35"/>
      <c r="F299" s="13">
        <f>SUM(F282:F298)</f>
        <v>6.12</v>
      </c>
      <c r="G299" s="12">
        <f>SUM(G282:G298)</f>
        <v>0</v>
      </c>
      <c r="H299" s="12">
        <f>SUM(H282:H298)</f>
        <v>0</v>
      </c>
      <c r="I299" s="13">
        <v>3097.62</v>
      </c>
      <c r="J299" s="12">
        <f>SUM(J282:J298)</f>
        <v>0</v>
      </c>
      <c r="K299" s="14">
        <f>SUM(K282:K298)</f>
        <v>0</v>
      </c>
    </row>
    <row r="300" spans="1:11" ht="21" customHeight="1" x14ac:dyDescent="0.2">
      <c r="A300" s="75" t="s">
        <v>99</v>
      </c>
      <c r="B300" s="75"/>
      <c r="C300" s="2" t="s">
        <v>17</v>
      </c>
      <c r="D300" s="3">
        <v>0</v>
      </c>
      <c r="E300" s="36"/>
      <c r="F300" s="1"/>
      <c r="G300" s="1"/>
      <c r="H300" s="1"/>
      <c r="I300" s="1"/>
      <c r="J300" s="1"/>
      <c r="K300" s="1"/>
    </row>
    <row r="301" spans="1:11" ht="12.2" hidden="1" customHeight="1" outlineLevel="1" x14ac:dyDescent="0.2">
      <c r="A301" s="76" t="s">
        <v>55</v>
      </c>
      <c r="B301" s="76"/>
      <c r="C301" s="4" t="s">
        <v>17</v>
      </c>
      <c r="D301" s="5">
        <v>1</v>
      </c>
      <c r="E301" s="9">
        <f>$D$300*D301</f>
        <v>0</v>
      </c>
      <c r="F301" s="6">
        <v>0.12</v>
      </c>
      <c r="G301" s="9">
        <f>$D$300*F301</f>
        <v>0</v>
      </c>
      <c r="H301" s="9">
        <f>$M$2*G301</f>
        <v>0</v>
      </c>
      <c r="I301" s="6">
        <v>92.29</v>
      </c>
      <c r="J301" s="9">
        <f>$D$300*I301</f>
        <v>0</v>
      </c>
      <c r="K301" s="9">
        <f t="shared" ref="K301:K311" si="80">SUM(H301,J301)</f>
        <v>0</v>
      </c>
    </row>
    <row r="302" spans="1:11" ht="12.2" hidden="1" customHeight="1" outlineLevel="1" x14ac:dyDescent="0.2">
      <c r="A302" s="76" t="s">
        <v>56</v>
      </c>
      <c r="B302" s="76"/>
      <c r="C302" s="4" t="s">
        <v>17</v>
      </c>
      <c r="D302" s="5">
        <v>1</v>
      </c>
      <c r="E302" s="9">
        <f t="shared" ref="E302:E311" si="81">$D$300*D302</f>
        <v>0</v>
      </c>
      <c r="F302" s="6">
        <v>0.48</v>
      </c>
      <c r="G302" s="9">
        <f t="shared" ref="G302:G311" si="82">$D$300*F302</f>
        <v>0</v>
      </c>
      <c r="H302" s="9">
        <f t="shared" ref="H302:H311" si="83">$L$2*G302</f>
        <v>0</v>
      </c>
      <c r="I302" s="6">
        <v>348.69</v>
      </c>
      <c r="J302" s="9">
        <f t="shared" ref="J302:J311" si="84">$D$300*I302</f>
        <v>0</v>
      </c>
      <c r="K302" s="9">
        <f t="shared" si="80"/>
        <v>0</v>
      </c>
    </row>
    <row r="303" spans="1:11" ht="21" hidden="1" customHeight="1" outlineLevel="1" x14ac:dyDescent="0.2">
      <c r="A303" s="76" t="s">
        <v>64</v>
      </c>
      <c r="B303" s="76"/>
      <c r="C303" s="4" t="s">
        <v>17</v>
      </c>
      <c r="D303" s="5">
        <v>1</v>
      </c>
      <c r="E303" s="9">
        <f t="shared" si="81"/>
        <v>0</v>
      </c>
      <c r="F303" s="6">
        <v>0.32</v>
      </c>
      <c r="G303" s="9">
        <f t="shared" si="82"/>
        <v>0</v>
      </c>
      <c r="H303" s="9">
        <f t="shared" si="83"/>
        <v>0</v>
      </c>
      <c r="I303" s="6">
        <v>85.04</v>
      </c>
      <c r="J303" s="9">
        <f t="shared" si="84"/>
        <v>0</v>
      </c>
      <c r="K303" s="9">
        <f t="shared" si="80"/>
        <v>0</v>
      </c>
    </row>
    <row r="304" spans="1:11" ht="12.2" hidden="1" customHeight="1" outlineLevel="1" x14ac:dyDescent="0.2">
      <c r="A304" s="76" t="s">
        <v>57</v>
      </c>
      <c r="B304" s="76"/>
      <c r="C304" s="4" t="s">
        <v>17</v>
      </c>
      <c r="D304" s="5">
        <v>1</v>
      </c>
      <c r="E304" s="9">
        <f t="shared" si="81"/>
        <v>0</v>
      </c>
      <c r="F304" s="6">
        <v>0.17</v>
      </c>
      <c r="G304" s="9">
        <f t="shared" si="82"/>
        <v>0</v>
      </c>
      <c r="H304" s="9">
        <f t="shared" si="83"/>
        <v>0</v>
      </c>
      <c r="I304" s="6">
        <v>33.69</v>
      </c>
      <c r="J304" s="9">
        <f t="shared" si="84"/>
        <v>0</v>
      </c>
      <c r="K304" s="9">
        <f t="shared" si="80"/>
        <v>0</v>
      </c>
    </row>
    <row r="305" spans="1:11" ht="12.2" hidden="1" customHeight="1" outlineLevel="1" x14ac:dyDescent="0.2">
      <c r="A305" s="76" t="s">
        <v>58</v>
      </c>
      <c r="B305" s="76"/>
      <c r="C305" s="4" t="s">
        <v>17</v>
      </c>
      <c r="D305" s="5">
        <v>1</v>
      </c>
      <c r="E305" s="9">
        <f t="shared" si="81"/>
        <v>0</v>
      </c>
      <c r="F305" s="6">
        <v>0.05</v>
      </c>
      <c r="G305" s="9">
        <f t="shared" si="82"/>
        <v>0</v>
      </c>
      <c r="H305" s="9">
        <f t="shared" si="83"/>
        <v>0</v>
      </c>
      <c r="I305" s="6">
        <v>29.59</v>
      </c>
      <c r="J305" s="9">
        <f t="shared" si="84"/>
        <v>0</v>
      </c>
      <c r="K305" s="9">
        <f t="shared" si="80"/>
        <v>0</v>
      </c>
    </row>
    <row r="306" spans="1:11" ht="21" hidden="1" customHeight="1" outlineLevel="1" x14ac:dyDescent="0.2">
      <c r="A306" s="76" t="s">
        <v>63</v>
      </c>
      <c r="B306" s="76"/>
      <c r="C306" s="4" t="s">
        <v>17</v>
      </c>
      <c r="D306" s="5">
        <v>1</v>
      </c>
      <c r="E306" s="9">
        <f t="shared" si="81"/>
        <v>0</v>
      </c>
      <c r="F306" s="6">
        <v>0.17</v>
      </c>
      <c r="G306" s="9">
        <f t="shared" si="82"/>
        <v>0</v>
      </c>
      <c r="H306" s="9">
        <f t="shared" si="83"/>
        <v>0</v>
      </c>
      <c r="I306" s="6">
        <v>77.430000000000007</v>
      </c>
      <c r="J306" s="9">
        <f t="shared" si="84"/>
        <v>0</v>
      </c>
      <c r="K306" s="9">
        <f t="shared" si="80"/>
        <v>0</v>
      </c>
    </row>
    <row r="307" spans="1:11" ht="12.2" hidden="1" customHeight="1" outlineLevel="1" x14ac:dyDescent="0.2">
      <c r="A307" s="76" t="s">
        <v>100</v>
      </c>
      <c r="B307" s="76"/>
      <c r="C307" s="4" t="s">
        <v>17</v>
      </c>
      <c r="D307" s="5">
        <v>2</v>
      </c>
      <c r="E307" s="9">
        <f t="shared" si="81"/>
        <v>0</v>
      </c>
      <c r="F307" s="6">
        <v>0.92</v>
      </c>
      <c r="G307" s="9">
        <f t="shared" si="82"/>
        <v>0</v>
      </c>
      <c r="H307" s="9">
        <f t="shared" si="83"/>
        <v>0</v>
      </c>
      <c r="I307" s="6">
        <v>310.45999999999998</v>
      </c>
      <c r="J307" s="9">
        <f t="shared" si="84"/>
        <v>0</v>
      </c>
      <c r="K307" s="9">
        <f t="shared" si="80"/>
        <v>0</v>
      </c>
    </row>
    <row r="308" spans="1:11" ht="21" hidden="1" customHeight="1" outlineLevel="1" x14ac:dyDescent="0.2">
      <c r="A308" s="76" t="s">
        <v>101</v>
      </c>
      <c r="B308" s="76"/>
      <c r="C308" s="4" t="s">
        <v>28</v>
      </c>
      <c r="D308" s="5">
        <v>12</v>
      </c>
      <c r="E308" s="9">
        <f t="shared" si="81"/>
        <v>0</v>
      </c>
      <c r="F308" s="6">
        <v>0.28000000000000003</v>
      </c>
      <c r="G308" s="9">
        <f t="shared" si="82"/>
        <v>0</v>
      </c>
      <c r="H308" s="9">
        <f t="shared" si="83"/>
        <v>0</v>
      </c>
      <c r="I308" s="6">
        <v>231.96</v>
      </c>
      <c r="J308" s="9">
        <f t="shared" si="84"/>
        <v>0</v>
      </c>
      <c r="K308" s="9">
        <f t="shared" si="80"/>
        <v>0</v>
      </c>
    </row>
    <row r="309" spans="1:11" ht="12.2" hidden="1" customHeight="1" outlineLevel="1" x14ac:dyDescent="0.2">
      <c r="A309" s="76" t="s">
        <v>24</v>
      </c>
      <c r="B309" s="76"/>
      <c r="C309" s="4" t="s">
        <v>25</v>
      </c>
      <c r="D309" s="5">
        <v>0.15</v>
      </c>
      <c r="E309" s="9">
        <f t="shared" si="81"/>
        <v>0</v>
      </c>
      <c r="F309" s="6">
        <v>0.14000000000000001</v>
      </c>
      <c r="G309" s="9">
        <f t="shared" si="82"/>
        <v>0</v>
      </c>
      <c r="H309" s="9">
        <f t="shared" si="83"/>
        <v>0</v>
      </c>
      <c r="I309" s="6">
        <v>278.69</v>
      </c>
      <c r="J309" s="9">
        <f t="shared" si="84"/>
        <v>0</v>
      </c>
      <c r="K309" s="9">
        <f t="shared" si="80"/>
        <v>0</v>
      </c>
    </row>
    <row r="310" spans="1:11" ht="12.2" hidden="1" customHeight="1" outlineLevel="1" x14ac:dyDescent="0.2">
      <c r="A310" s="76" t="s">
        <v>102</v>
      </c>
      <c r="B310" s="76"/>
      <c r="C310" s="4" t="s">
        <v>17</v>
      </c>
      <c r="D310" s="5">
        <v>1</v>
      </c>
      <c r="E310" s="9">
        <f t="shared" si="81"/>
        <v>0</v>
      </c>
      <c r="F310" s="6">
        <v>0.33</v>
      </c>
      <c r="G310" s="9">
        <f t="shared" si="82"/>
        <v>0</v>
      </c>
      <c r="H310" s="9">
        <f t="shared" si="83"/>
        <v>0</v>
      </c>
      <c r="I310" s="6">
        <v>80.400000000000006</v>
      </c>
      <c r="J310" s="9">
        <f t="shared" si="84"/>
        <v>0</v>
      </c>
      <c r="K310" s="9">
        <f t="shared" si="80"/>
        <v>0</v>
      </c>
    </row>
    <row r="311" spans="1:11" ht="12.2" hidden="1" customHeight="1" outlineLevel="1" x14ac:dyDescent="0.2">
      <c r="A311" s="76" t="s">
        <v>103</v>
      </c>
      <c r="B311" s="76"/>
      <c r="C311" s="4" t="s">
        <v>17</v>
      </c>
      <c r="D311" s="5">
        <v>1</v>
      </c>
      <c r="E311" s="9">
        <f t="shared" si="81"/>
        <v>0</v>
      </c>
      <c r="F311" s="6">
        <v>0.08</v>
      </c>
      <c r="G311" s="9">
        <f t="shared" si="82"/>
        <v>0</v>
      </c>
      <c r="H311" s="9">
        <f t="shared" si="83"/>
        <v>0</v>
      </c>
      <c r="I311" s="6">
        <v>70.92</v>
      </c>
      <c r="J311" s="9">
        <f t="shared" si="84"/>
        <v>0</v>
      </c>
      <c r="K311" s="9">
        <f t="shared" si="80"/>
        <v>0</v>
      </c>
    </row>
    <row r="312" spans="1:11" ht="12.2" customHeight="1" collapsed="1" x14ac:dyDescent="0.2">
      <c r="A312" s="75" t="s">
        <v>19</v>
      </c>
      <c r="B312" s="75"/>
      <c r="C312" s="1"/>
      <c r="D312" s="7"/>
      <c r="E312" s="35"/>
      <c r="F312" s="13">
        <f>SUM(F301:F311)</f>
        <v>3.06</v>
      </c>
      <c r="G312" s="12">
        <f>SUM(G301:G311)</f>
        <v>0</v>
      </c>
      <c r="H312" s="12">
        <f>SUM(H301:H311)</f>
        <v>0</v>
      </c>
      <c r="I312" s="13">
        <v>1639.16</v>
      </c>
      <c r="J312" s="12">
        <f>SUM(J301:J311)</f>
        <v>0</v>
      </c>
      <c r="K312" s="14">
        <f>SUM(K301:K311)</f>
        <v>0</v>
      </c>
    </row>
    <row r="313" spans="1:11" ht="29.85" customHeight="1" x14ac:dyDescent="0.2">
      <c r="A313" s="75" t="s">
        <v>104</v>
      </c>
      <c r="B313" s="75"/>
      <c r="C313" s="2" t="s">
        <v>17</v>
      </c>
      <c r="D313" s="3">
        <v>0</v>
      </c>
      <c r="E313" s="36"/>
      <c r="F313" s="1"/>
      <c r="G313" s="1"/>
      <c r="H313" s="1"/>
      <c r="I313" s="1"/>
      <c r="J313" s="1"/>
      <c r="K313" s="1"/>
    </row>
    <row r="314" spans="1:11" ht="12.2" hidden="1" customHeight="1" outlineLevel="1" x14ac:dyDescent="0.2">
      <c r="A314" s="76" t="s">
        <v>55</v>
      </c>
      <c r="B314" s="76"/>
      <c r="C314" s="4" t="s">
        <v>17</v>
      </c>
      <c r="D314" s="5">
        <v>1.1299999999999999</v>
      </c>
      <c r="E314" s="9">
        <f>$D$313*D314</f>
        <v>0</v>
      </c>
      <c r="F314" s="6">
        <v>0.13</v>
      </c>
      <c r="G314" s="9">
        <f>$D$313*F314</f>
        <v>0</v>
      </c>
      <c r="H314" s="9">
        <f>$M$2*G314</f>
        <v>0</v>
      </c>
      <c r="I314" s="6">
        <v>103.83</v>
      </c>
      <c r="J314" s="9">
        <f>$D$313*I314</f>
        <v>0</v>
      </c>
      <c r="K314" s="9">
        <f t="shared" ref="K314:K327" si="85">SUM(H314,J314)</f>
        <v>0</v>
      </c>
    </row>
    <row r="315" spans="1:11" ht="12.2" hidden="1" customHeight="1" outlineLevel="1" x14ac:dyDescent="0.2">
      <c r="A315" s="76" t="s">
        <v>56</v>
      </c>
      <c r="B315" s="76"/>
      <c r="C315" s="4" t="s">
        <v>17</v>
      </c>
      <c r="D315" s="5">
        <v>1.1299999999999999</v>
      </c>
      <c r="E315" s="9">
        <f t="shared" ref="E315:E327" si="86">$D$313*D315</f>
        <v>0</v>
      </c>
      <c r="F315" s="6">
        <v>0.54</v>
      </c>
      <c r="G315" s="9">
        <f t="shared" ref="G315:G327" si="87">$D$313*F315</f>
        <v>0</v>
      </c>
      <c r="H315" s="9">
        <f t="shared" ref="H315:H327" si="88">$L$2*G315</f>
        <v>0</v>
      </c>
      <c r="I315" s="6">
        <v>261.39999999999998</v>
      </c>
      <c r="J315" s="9">
        <f t="shared" ref="J315:J327" si="89">$D$313*I315</f>
        <v>0</v>
      </c>
      <c r="K315" s="9">
        <f t="shared" si="85"/>
        <v>0</v>
      </c>
    </row>
    <row r="316" spans="1:11" ht="12.2" hidden="1" customHeight="1" outlineLevel="1" x14ac:dyDescent="0.2">
      <c r="A316" s="76" t="s">
        <v>57</v>
      </c>
      <c r="B316" s="76"/>
      <c r="C316" s="4" t="s">
        <v>17</v>
      </c>
      <c r="D316" s="5">
        <v>1.1299999999999999</v>
      </c>
      <c r="E316" s="9">
        <f t="shared" si="86"/>
        <v>0</v>
      </c>
      <c r="F316" s="6">
        <v>0.19</v>
      </c>
      <c r="G316" s="9">
        <f t="shared" si="87"/>
        <v>0</v>
      </c>
      <c r="H316" s="9">
        <f t="shared" si="88"/>
        <v>0</v>
      </c>
      <c r="I316" s="6">
        <v>37.9</v>
      </c>
      <c r="J316" s="9">
        <f t="shared" si="89"/>
        <v>0</v>
      </c>
      <c r="K316" s="9">
        <f t="shared" si="85"/>
        <v>0</v>
      </c>
    </row>
    <row r="317" spans="1:11" ht="12.2" hidden="1" customHeight="1" outlineLevel="1" x14ac:dyDescent="0.2">
      <c r="A317" s="76" t="s">
        <v>59</v>
      </c>
      <c r="B317" s="76"/>
      <c r="C317" s="4" t="s">
        <v>60</v>
      </c>
      <c r="D317" s="5">
        <v>0.42</v>
      </c>
      <c r="E317" s="9">
        <f t="shared" si="86"/>
        <v>0</v>
      </c>
      <c r="F317" s="6">
        <v>0.01</v>
      </c>
      <c r="G317" s="9">
        <f t="shared" si="87"/>
        <v>0</v>
      </c>
      <c r="H317" s="9">
        <f t="shared" si="88"/>
        <v>0</v>
      </c>
      <c r="I317" s="6">
        <v>10.210000000000001</v>
      </c>
      <c r="J317" s="9">
        <f t="shared" si="89"/>
        <v>0</v>
      </c>
      <c r="K317" s="9">
        <f t="shared" si="85"/>
        <v>0</v>
      </c>
    </row>
    <row r="318" spans="1:11" ht="12.2" hidden="1" customHeight="1" outlineLevel="1" x14ac:dyDescent="0.2">
      <c r="A318" s="76" t="s">
        <v>81</v>
      </c>
      <c r="B318" s="76"/>
      <c r="C318" s="4" t="s">
        <v>17</v>
      </c>
      <c r="D318" s="5">
        <v>1.1299999999999999</v>
      </c>
      <c r="E318" s="9">
        <f t="shared" si="86"/>
        <v>0</v>
      </c>
      <c r="F318" s="6">
        <v>0.05</v>
      </c>
      <c r="G318" s="9">
        <f t="shared" si="87"/>
        <v>0</v>
      </c>
      <c r="H318" s="9">
        <f t="shared" si="88"/>
        <v>0</v>
      </c>
      <c r="I318" s="6">
        <v>41.39</v>
      </c>
      <c r="J318" s="9">
        <f t="shared" si="89"/>
        <v>0</v>
      </c>
      <c r="K318" s="9">
        <f t="shared" si="85"/>
        <v>0</v>
      </c>
    </row>
    <row r="319" spans="1:11" ht="12.2" hidden="1" customHeight="1" outlineLevel="1" x14ac:dyDescent="0.2">
      <c r="A319" s="76" t="s">
        <v>93</v>
      </c>
      <c r="B319" s="76"/>
      <c r="C319" s="4" t="s">
        <v>15</v>
      </c>
      <c r="D319" s="5">
        <v>0.06</v>
      </c>
      <c r="E319" s="9">
        <f t="shared" si="86"/>
        <v>0</v>
      </c>
      <c r="F319" s="6">
        <v>0</v>
      </c>
      <c r="G319" s="9">
        <f t="shared" si="87"/>
        <v>0</v>
      </c>
      <c r="H319" s="9">
        <f t="shared" si="88"/>
        <v>0</v>
      </c>
      <c r="I319" s="6">
        <v>0.67</v>
      </c>
      <c r="J319" s="9">
        <f t="shared" si="89"/>
        <v>0</v>
      </c>
      <c r="K319" s="9">
        <f t="shared" si="85"/>
        <v>0</v>
      </c>
    </row>
    <row r="320" spans="1:11" ht="12.2" hidden="1" customHeight="1" outlineLevel="1" x14ac:dyDescent="0.2">
      <c r="A320" s="76" t="s">
        <v>61</v>
      </c>
      <c r="B320" s="76"/>
      <c r="C320" s="4" t="s">
        <v>15</v>
      </c>
      <c r="D320" s="5">
        <v>0.09</v>
      </c>
      <c r="E320" s="9">
        <f t="shared" si="86"/>
        <v>0</v>
      </c>
      <c r="F320" s="6">
        <v>0</v>
      </c>
      <c r="G320" s="9">
        <f t="shared" si="87"/>
        <v>0</v>
      </c>
      <c r="H320" s="9">
        <f t="shared" si="88"/>
        <v>0</v>
      </c>
      <c r="I320" s="6">
        <v>1.63</v>
      </c>
      <c r="J320" s="9">
        <f t="shared" si="89"/>
        <v>0</v>
      </c>
      <c r="K320" s="9">
        <f t="shared" si="85"/>
        <v>0</v>
      </c>
    </row>
    <row r="321" spans="1:11" ht="21" hidden="1" customHeight="1" outlineLevel="1" x14ac:dyDescent="0.2">
      <c r="A321" s="76" t="s">
        <v>63</v>
      </c>
      <c r="B321" s="76"/>
      <c r="C321" s="4" t="s">
        <v>17</v>
      </c>
      <c r="D321" s="5">
        <v>1.1299999999999999</v>
      </c>
      <c r="E321" s="9">
        <f t="shared" si="86"/>
        <v>0</v>
      </c>
      <c r="F321" s="6">
        <v>0.19</v>
      </c>
      <c r="G321" s="9">
        <f t="shared" si="87"/>
        <v>0</v>
      </c>
      <c r="H321" s="9">
        <f t="shared" si="88"/>
        <v>0</v>
      </c>
      <c r="I321" s="6">
        <v>87.11</v>
      </c>
      <c r="J321" s="9">
        <f t="shared" si="89"/>
        <v>0</v>
      </c>
      <c r="K321" s="9">
        <f t="shared" si="85"/>
        <v>0</v>
      </c>
    </row>
    <row r="322" spans="1:11" ht="21" hidden="1" customHeight="1" outlineLevel="1" x14ac:dyDescent="0.2">
      <c r="A322" s="76" t="s">
        <v>64</v>
      </c>
      <c r="B322" s="76"/>
      <c r="C322" s="4" t="s">
        <v>17</v>
      </c>
      <c r="D322" s="5">
        <v>1</v>
      </c>
      <c r="E322" s="9">
        <f t="shared" si="86"/>
        <v>0</v>
      </c>
      <c r="F322" s="6">
        <v>0.32</v>
      </c>
      <c r="G322" s="9">
        <f t="shared" si="87"/>
        <v>0</v>
      </c>
      <c r="H322" s="9">
        <f t="shared" si="88"/>
        <v>0</v>
      </c>
      <c r="I322" s="6">
        <v>204.29</v>
      </c>
      <c r="J322" s="9">
        <f t="shared" si="89"/>
        <v>0</v>
      </c>
      <c r="K322" s="9">
        <f t="shared" si="85"/>
        <v>0</v>
      </c>
    </row>
    <row r="323" spans="1:11" ht="12" hidden="1" customHeight="1" outlineLevel="1" x14ac:dyDescent="0.2">
      <c r="A323" s="76" t="s">
        <v>65</v>
      </c>
      <c r="B323" s="76"/>
      <c r="C323" s="4" t="s">
        <v>17</v>
      </c>
      <c r="D323" s="5">
        <v>1</v>
      </c>
      <c r="E323" s="9">
        <f t="shared" si="86"/>
        <v>0</v>
      </c>
      <c r="F323" s="6">
        <v>0.1</v>
      </c>
      <c r="G323" s="9">
        <f t="shared" si="87"/>
        <v>0</v>
      </c>
      <c r="H323" s="9">
        <f t="shared" si="88"/>
        <v>0</v>
      </c>
      <c r="I323" s="6">
        <v>151.19999999999999</v>
      </c>
      <c r="J323" s="9">
        <f t="shared" si="89"/>
        <v>0</v>
      </c>
      <c r="K323" s="9">
        <f t="shared" si="85"/>
        <v>0</v>
      </c>
    </row>
    <row r="324" spans="1:11" ht="12.2" hidden="1" customHeight="1" outlineLevel="1" x14ac:dyDescent="0.2">
      <c r="A324" s="76" t="s">
        <v>105</v>
      </c>
      <c r="B324" s="76"/>
      <c r="C324" s="4" t="s">
        <v>17</v>
      </c>
      <c r="D324" s="5">
        <v>1</v>
      </c>
      <c r="E324" s="9">
        <f t="shared" si="86"/>
        <v>0</v>
      </c>
      <c r="F324" s="6">
        <v>0.3</v>
      </c>
      <c r="G324" s="9">
        <f t="shared" si="87"/>
        <v>0</v>
      </c>
      <c r="H324" s="9">
        <f t="shared" si="88"/>
        <v>0</v>
      </c>
      <c r="I324" s="6">
        <v>144.28</v>
      </c>
      <c r="J324" s="9">
        <f t="shared" si="89"/>
        <v>0</v>
      </c>
      <c r="K324" s="9">
        <f t="shared" si="85"/>
        <v>0</v>
      </c>
    </row>
    <row r="325" spans="1:11" ht="12.2" hidden="1" customHeight="1" outlineLevel="1" x14ac:dyDescent="0.2">
      <c r="A325" s="76" t="s">
        <v>106</v>
      </c>
      <c r="B325" s="76"/>
      <c r="C325" s="4" t="s">
        <v>17</v>
      </c>
      <c r="D325" s="5">
        <v>1</v>
      </c>
      <c r="E325" s="9">
        <f t="shared" si="86"/>
        <v>0</v>
      </c>
      <c r="F325" s="6">
        <v>0.23</v>
      </c>
      <c r="G325" s="9">
        <f t="shared" si="87"/>
        <v>0</v>
      </c>
      <c r="H325" s="9">
        <f t="shared" si="88"/>
        <v>0</v>
      </c>
      <c r="I325" s="6">
        <v>637.67999999999995</v>
      </c>
      <c r="J325" s="9">
        <f t="shared" si="89"/>
        <v>0</v>
      </c>
      <c r="K325" s="9">
        <f t="shared" si="85"/>
        <v>0</v>
      </c>
    </row>
    <row r="326" spans="1:11" ht="21" hidden="1" customHeight="1" outlineLevel="1" x14ac:dyDescent="0.2">
      <c r="A326" s="76" t="s">
        <v>107</v>
      </c>
      <c r="B326" s="76"/>
      <c r="C326" s="4" t="s">
        <v>17</v>
      </c>
      <c r="D326" s="5">
        <v>1</v>
      </c>
      <c r="E326" s="9">
        <f t="shared" si="86"/>
        <v>0</v>
      </c>
      <c r="F326" s="6">
        <v>0.35</v>
      </c>
      <c r="G326" s="9">
        <f t="shared" si="87"/>
        <v>0</v>
      </c>
      <c r="H326" s="9">
        <f t="shared" si="88"/>
        <v>0</v>
      </c>
      <c r="I326" s="6">
        <v>329.52</v>
      </c>
      <c r="J326" s="9">
        <f t="shared" si="89"/>
        <v>0</v>
      </c>
      <c r="K326" s="9">
        <f t="shared" si="85"/>
        <v>0</v>
      </c>
    </row>
    <row r="327" spans="1:11" ht="12.2" hidden="1" customHeight="1" outlineLevel="1" x14ac:dyDescent="0.2">
      <c r="A327" s="76" t="s">
        <v>71</v>
      </c>
      <c r="B327" s="76"/>
      <c r="C327" s="4" t="s">
        <v>15</v>
      </c>
      <c r="D327" s="5">
        <v>0.42</v>
      </c>
      <c r="E327" s="9">
        <f t="shared" si="86"/>
        <v>0</v>
      </c>
      <c r="F327" s="6">
        <v>0.05</v>
      </c>
      <c r="G327" s="9">
        <f t="shared" si="87"/>
        <v>0</v>
      </c>
      <c r="H327" s="9">
        <f t="shared" si="88"/>
        <v>0</v>
      </c>
      <c r="I327" s="6">
        <v>16.71</v>
      </c>
      <c r="J327" s="9">
        <f t="shared" si="89"/>
        <v>0</v>
      </c>
      <c r="K327" s="9">
        <f t="shared" si="85"/>
        <v>0</v>
      </c>
    </row>
    <row r="328" spans="1:11" ht="12.2" customHeight="1" collapsed="1" x14ac:dyDescent="0.2">
      <c r="A328" s="75" t="s">
        <v>19</v>
      </c>
      <c r="B328" s="75"/>
      <c r="C328" s="1"/>
      <c r="D328" s="7"/>
      <c r="E328" s="35"/>
      <c r="F328" s="13">
        <f>SUM(F314:F327)</f>
        <v>2.4600000000000004</v>
      </c>
      <c r="G328" s="12">
        <f>SUM(G314:G327)</f>
        <v>0</v>
      </c>
      <c r="H328" s="12">
        <f>SUM(H314:H327)</f>
        <v>0</v>
      </c>
      <c r="I328" s="13">
        <v>2027.82</v>
      </c>
      <c r="J328" s="12">
        <f>SUM(J314:J327)</f>
        <v>0</v>
      </c>
      <c r="K328" s="14">
        <f>SUM(K314:K327)</f>
        <v>0</v>
      </c>
    </row>
    <row r="329" spans="1:11" ht="21" customHeight="1" x14ac:dyDescent="0.2">
      <c r="A329" s="75" t="s">
        <v>108</v>
      </c>
      <c r="B329" s="75"/>
      <c r="C329" s="2" t="s">
        <v>17</v>
      </c>
      <c r="D329" s="3">
        <v>0</v>
      </c>
      <c r="E329" s="36"/>
      <c r="F329" s="1"/>
      <c r="G329" s="1"/>
      <c r="H329" s="1"/>
      <c r="I329" s="1"/>
      <c r="J329" s="1"/>
      <c r="K329" s="1"/>
    </row>
    <row r="330" spans="1:11" ht="12.2" hidden="1" customHeight="1" outlineLevel="1" x14ac:dyDescent="0.2">
      <c r="A330" s="76" t="s">
        <v>55</v>
      </c>
      <c r="B330" s="76"/>
      <c r="C330" s="4" t="s">
        <v>17</v>
      </c>
      <c r="D330" s="5">
        <v>1.1299999999999999</v>
      </c>
      <c r="E330" s="9">
        <f>$D$329*D330</f>
        <v>0</v>
      </c>
      <c r="F330" s="6">
        <v>0.13</v>
      </c>
      <c r="G330" s="9">
        <f>$D$329*F330</f>
        <v>0</v>
      </c>
      <c r="H330" s="9">
        <f>$M$2*G330</f>
        <v>0</v>
      </c>
      <c r="I330" s="6">
        <v>103.83</v>
      </c>
      <c r="J330" s="9">
        <f>$D$329*I330</f>
        <v>0</v>
      </c>
      <c r="K330" s="9">
        <f t="shared" ref="K330:K343" si="90">SUM(H330,J330)</f>
        <v>0</v>
      </c>
    </row>
    <row r="331" spans="1:11" ht="21" hidden="1" customHeight="1" outlineLevel="1" x14ac:dyDescent="0.2">
      <c r="A331" s="76" t="s">
        <v>69</v>
      </c>
      <c r="B331" s="76"/>
      <c r="C331" s="4" t="s">
        <v>17</v>
      </c>
      <c r="D331" s="5">
        <v>1</v>
      </c>
      <c r="E331" s="9">
        <f t="shared" ref="E331:E343" si="91">$D$329*D331</f>
        <v>0</v>
      </c>
      <c r="F331" s="6">
        <v>0.23</v>
      </c>
      <c r="G331" s="9">
        <f t="shared" ref="G331:G343" si="92">$D$329*F331</f>
        <v>0</v>
      </c>
      <c r="H331" s="9">
        <f t="shared" ref="H331:H343" si="93">$L$2*G331</f>
        <v>0</v>
      </c>
      <c r="I331" s="6">
        <v>51.39</v>
      </c>
      <c r="J331" s="9">
        <f t="shared" ref="J331:J343" si="94">$D$329*I331</f>
        <v>0</v>
      </c>
      <c r="K331" s="9">
        <f t="shared" si="90"/>
        <v>0</v>
      </c>
    </row>
    <row r="332" spans="1:11" ht="21" hidden="1" customHeight="1" outlineLevel="1" x14ac:dyDescent="0.2">
      <c r="A332" s="76" t="s">
        <v>109</v>
      </c>
      <c r="B332" s="76"/>
      <c r="C332" s="4" t="s">
        <v>17</v>
      </c>
      <c r="D332" s="5">
        <v>1.1299999999999999</v>
      </c>
      <c r="E332" s="9">
        <f t="shared" si="91"/>
        <v>0</v>
      </c>
      <c r="F332" s="6">
        <v>0.26</v>
      </c>
      <c r="G332" s="9">
        <f t="shared" si="92"/>
        <v>0</v>
      </c>
      <c r="H332" s="9">
        <f t="shared" si="93"/>
        <v>0</v>
      </c>
      <c r="I332" s="6">
        <v>321.52999999999997</v>
      </c>
      <c r="J332" s="9">
        <f t="shared" si="94"/>
        <v>0</v>
      </c>
      <c r="K332" s="9">
        <f t="shared" si="90"/>
        <v>0</v>
      </c>
    </row>
    <row r="333" spans="1:11" ht="21" hidden="1" customHeight="1" outlineLevel="1" x14ac:dyDescent="0.2">
      <c r="A333" s="76" t="s">
        <v>64</v>
      </c>
      <c r="B333" s="76"/>
      <c r="C333" s="4" t="s">
        <v>17</v>
      </c>
      <c r="D333" s="5">
        <v>1</v>
      </c>
      <c r="E333" s="9">
        <f t="shared" si="91"/>
        <v>0</v>
      </c>
      <c r="F333" s="6">
        <v>0.32</v>
      </c>
      <c r="G333" s="9">
        <f t="shared" si="92"/>
        <v>0</v>
      </c>
      <c r="H333" s="9">
        <f t="shared" si="93"/>
        <v>0</v>
      </c>
      <c r="I333" s="6">
        <v>204.29</v>
      </c>
      <c r="J333" s="9">
        <f t="shared" si="94"/>
        <v>0</v>
      </c>
      <c r="K333" s="9">
        <f t="shared" si="90"/>
        <v>0</v>
      </c>
    </row>
    <row r="334" spans="1:11" ht="12.2" hidden="1" customHeight="1" outlineLevel="1" x14ac:dyDescent="0.2">
      <c r="A334" s="76" t="s">
        <v>58</v>
      </c>
      <c r="B334" s="76"/>
      <c r="C334" s="4" t="s">
        <v>17</v>
      </c>
      <c r="D334" s="5">
        <v>1.1299999999999999</v>
      </c>
      <c r="E334" s="9">
        <f t="shared" si="91"/>
        <v>0</v>
      </c>
      <c r="F334" s="6">
        <v>0.05</v>
      </c>
      <c r="G334" s="9">
        <f t="shared" si="92"/>
        <v>0</v>
      </c>
      <c r="H334" s="9">
        <f t="shared" si="93"/>
        <v>0</v>
      </c>
      <c r="I334" s="6">
        <v>36.97</v>
      </c>
      <c r="J334" s="9">
        <f t="shared" si="94"/>
        <v>0</v>
      </c>
      <c r="K334" s="9">
        <f t="shared" si="90"/>
        <v>0</v>
      </c>
    </row>
    <row r="335" spans="1:11" ht="12.2" hidden="1" customHeight="1" outlineLevel="1" x14ac:dyDescent="0.2">
      <c r="A335" s="76" t="s">
        <v>59</v>
      </c>
      <c r="B335" s="76"/>
      <c r="C335" s="4" t="s">
        <v>60</v>
      </c>
      <c r="D335" s="5">
        <v>0.42</v>
      </c>
      <c r="E335" s="9">
        <f t="shared" si="91"/>
        <v>0</v>
      </c>
      <c r="F335" s="6">
        <v>0.01</v>
      </c>
      <c r="G335" s="9">
        <f t="shared" si="92"/>
        <v>0</v>
      </c>
      <c r="H335" s="9">
        <f t="shared" si="93"/>
        <v>0</v>
      </c>
      <c r="I335" s="6">
        <v>10.210000000000001</v>
      </c>
      <c r="J335" s="9">
        <f t="shared" si="94"/>
        <v>0</v>
      </c>
      <c r="K335" s="9">
        <f t="shared" si="90"/>
        <v>0</v>
      </c>
    </row>
    <row r="336" spans="1:11" ht="12.2" hidden="1" customHeight="1" outlineLevel="1" x14ac:dyDescent="0.2">
      <c r="A336" s="76" t="s">
        <v>61</v>
      </c>
      <c r="B336" s="76"/>
      <c r="C336" s="4" t="s">
        <v>15</v>
      </c>
      <c r="D336" s="5">
        <v>0.06</v>
      </c>
      <c r="E336" s="9">
        <f t="shared" si="91"/>
        <v>0</v>
      </c>
      <c r="F336" s="6">
        <v>0</v>
      </c>
      <c r="G336" s="9">
        <f t="shared" si="92"/>
        <v>0</v>
      </c>
      <c r="H336" s="9">
        <f t="shared" si="93"/>
        <v>0</v>
      </c>
      <c r="I336" s="6">
        <v>1.08</v>
      </c>
      <c r="J336" s="9">
        <f t="shared" si="94"/>
        <v>0</v>
      </c>
      <c r="K336" s="9">
        <f t="shared" si="90"/>
        <v>0</v>
      </c>
    </row>
    <row r="337" spans="1:11" ht="12.2" hidden="1" customHeight="1" outlineLevel="1" x14ac:dyDescent="0.2">
      <c r="A337" s="76" t="s">
        <v>93</v>
      </c>
      <c r="B337" s="76"/>
      <c r="C337" s="4" t="s">
        <v>60</v>
      </c>
      <c r="D337" s="5">
        <v>0.09</v>
      </c>
      <c r="E337" s="9">
        <f t="shared" si="91"/>
        <v>0</v>
      </c>
      <c r="F337" s="6">
        <v>0.01</v>
      </c>
      <c r="G337" s="9">
        <f t="shared" si="92"/>
        <v>0</v>
      </c>
      <c r="H337" s="9">
        <f t="shared" si="93"/>
        <v>0</v>
      </c>
      <c r="I337" s="6">
        <v>0.4</v>
      </c>
      <c r="J337" s="9">
        <f t="shared" si="94"/>
        <v>0</v>
      </c>
      <c r="K337" s="9">
        <f t="shared" si="90"/>
        <v>0</v>
      </c>
    </row>
    <row r="338" spans="1:11" ht="21" hidden="1" customHeight="1" outlineLevel="1" x14ac:dyDescent="0.2">
      <c r="A338" s="76" t="s">
        <v>63</v>
      </c>
      <c r="B338" s="76"/>
      <c r="C338" s="4" t="s">
        <v>17</v>
      </c>
      <c r="D338" s="5">
        <v>1.1299999999999999</v>
      </c>
      <c r="E338" s="9">
        <f t="shared" si="91"/>
        <v>0</v>
      </c>
      <c r="F338" s="6">
        <v>0.19</v>
      </c>
      <c r="G338" s="9">
        <f t="shared" si="92"/>
        <v>0</v>
      </c>
      <c r="H338" s="9">
        <f t="shared" si="93"/>
        <v>0</v>
      </c>
      <c r="I338" s="6">
        <v>87.11</v>
      </c>
      <c r="J338" s="9">
        <f t="shared" si="94"/>
        <v>0</v>
      </c>
      <c r="K338" s="9">
        <f t="shared" si="90"/>
        <v>0</v>
      </c>
    </row>
    <row r="339" spans="1:11" ht="12.2" hidden="1" customHeight="1" outlineLevel="1" x14ac:dyDescent="0.2">
      <c r="A339" s="76" t="s">
        <v>65</v>
      </c>
      <c r="B339" s="76"/>
      <c r="C339" s="4" t="s">
        <v>17</v>
      </c>
      <c r="D339" s="5">
        <v>1</v>
      </c>
      <c r="E339" s="9">
        <f t="shared" si="91"/>
        <v>0</v>
      </c>
      <c r="F339" s="6">
        <v>0.1</v>
      </c>
      <c r="G339" s="9">
        <f t="shared" si="92"/>
        <v>0</v>
      </c>
      <c r="H339" s="9">
        <f t="shared" si="93"/>
        <v>0</v>
      </c>
      <c r="I339" s="6">
        <v>151.19999999999999</v>
      </c>
      <c r="J339" s="9">
        <f t="shared" si="94"/>
        <v>0</v>
      </c>
      <c r="K339" s="9">
        <f t="shared" si="90"/>
        <v>0</v>
      </c>
    </row>
    <row r="340" spans="1:11" ht="12.2" hidden="1" customHeight="1" outlineLevel="1" x14ac:dyDescent="0.2">
      <c r="A340" s="76" t="s">
        <v>66</v>
      </c>
      <c r="B340" s="76"/>
      <c r="C340" s="4" t="s">
        <v>17</v>
      </c>
      <c r="D340" s="5">
        <v>1</v>
      </c>
      <c r="E340" s="9">
        <f t="shared" si="91"/>
        <v>0</v>
      </c>
      <c r="F340" s="6">
        <v>0.05</v>
      </c>
      <c r="G340" s="9">
        <f t="shared" si="92"/>
        <v>0</v>
      </c>
      <c r="H340" s="9">
        <f t="shared" si="93"/>
        <v>0</v>
      </c>
      <c r="I340" s="6">
        <v>13.82</v>
      </c>
      <c r="J340" s="9">
        <f t="shared" si="94"/>
        <v>0</v>
      </c>
      <c r="K340" s="9">
        <f t="shared" si="90"/>
        <v>0</v>
      </c>
    </row>
    <row r="341" spans="1:11" ht="24" hidden="1" customHeight="1" outlineLevel="1" x14ac:dyDescent="0.2">
      <c r="A341" s="83" t="s">
        <v>655</v>
      </c>
      <c r="B341" s="76"/>
      <c r="C341" s="4" t="s">
        <v>17</v>
      </c>
      <c r="D341" s="5">
        <v>1</v>
      </c>
      <c r="E341" s="9">
        <f t="shared" si="91"/>
        <v>0</v>
      </c>
      <c r="F341" s="6">
        <v>0.55000000000000004</v>
      </c>
      <c r="G341" s="9">
        <f t="shared" si="92"/>
        <v>0</v>
      </c>
      <c r="H341" s="9">
        <f>$M$2*G341</f>
        <v>0</v>
      </c>
      <c r="I341" s="6">
        <v>135.63</v>
      </c>
      <c r="J341" s="9">
        <f t="shared" si="94"/>
        <v>0</v>
      </c>
      <c r="K341" s="9">
        <f t="shared" si="90"/>
        <v>0</v>
      </c>
    </row>
    <row r="342" spans="1:11" ht="12.2" hidden="1" customHeight="1" outlineLevel="1" x14ac:dyDescent="0.2">
      <c r="A342" s="76" t="s">
        <v>71</v>
      </c>
      <c r="B342" s="76"/>
      <c r="C342" s="4" t="s">
        <v>15</v>
      </c>
      <c r="D342" s="5">
        <v>0.42</v>
      </c>
      <c r="E342" s="9">
        <f t="shared" si="91"/>
        <v>0</v>
      </c>
      <c r="F342" s="6">
        <v>0.05</v>
      </c>
      <c r="G342" s="9">
        <f t="shared" si="92"/>
        <v>0</v>
      </c>
      <c r="H342" s="9">
        <f t="shared" si="93"/>
        <v>0</v>
      </c>
      <c r="I342" s="6">
        <v>16.71</v>
      </c>
      <c r="J342" s="9">
        <f t="shared" si="94"/>
        <v>0</v>
      </c>
      <c r="K342" s="9">
        <f t="shared" si="90"/>
        <v>0</v>
      </c>
    </row>
    <row r="343" spans="1:11" ht="12.2" hidden="1" customHeight="1" outlineLevel="1" x14ac:dyDescent="0.2">
      <c r="A343" s="76" t="s">
        <v>72</v>
      </c>
      <c r="B343" s="76"/>
      <c r="C343" s="4" t="s">
        <v>15</v>
      </c>
      <c r="D343" s="5">
        <v>0.42</v>
      </c>
      <c r="E343" s="9">
        <f t="shared" si="91"/>
        <v>0</v>
      </c>
      <c r="F343" s="6">
        <v>0.05</v>
      </c>
      <c r="G343" s="9">
        <f t="shared" si="92"/>
        <v>0</v>
      </c>
      <c r="H343" s="9">
        <f t="shared" si="93"/>
        <v>0</v>
      </c>
      <c r="I343" s="6">
        <v>15.82</v>
      </c>
      <c r="J343" s="9">
        <f t="shared" si="94"/>
        <v>0</v>
      </c>
      <c r="K343" s="9">
        <f t="shared" si="90"/>
        <v>0</v>
      </c>
    </row>
    <row r="344" spans="1:11" ht="12.2" customHeight="1" collapsed="1" x14ac:dyDescent="0.2">
      <c r="A344" s="75" t="s">
        <v>19</v>
      </c>
      <c r="B344" s="75"/>
      <c r="C344" s="1"/>
      <c r="D344" s="7"/>
      <c r="E344" s="35"/>
      <c r="F344" s="13">
        <f>SUM(F330:F343)</f>
        <v>2</v>
      </c>
      <c r="G344" s="12">
        <f>SUM(G330:G343)</f>
        <v>0</v>
      </c>
      <c r="H344" s="12">
        <f>SUM(H330:H343)</f>
        <v>0</v>
      </c>
      <c r="I344" s="13">
        <v>1117.26</v>
      </c>
      <c r="J344" s="12">
        <f>SUM(J330:J343)</f>
        <v>0</v>
      </c>
      <c r="K344" s="14">
        <f>SUM(K330:K343)</f>
        <v>0</v>
      </c>
    </row>
    <row r="345" spans="1:11" ht="29.85" customHeight="1" x14ac:dyDescent="0.2">
      <c r="A345" s="75" t="s">
        <v>110</v>
      </c>
      <c r="B345" s="75"/>
      <c r="C345" s="2" t="s">
        <v>17</v>
      </c>
      <c r="D345" s="3">
        <v>0</v>
      </c>
      <c r="E345" s="36"/>
      <c r="F345" s="1"/>
      <c r="G345" s="1"/>
      <c r="H345" s="1"/>
      <c r="I345" s="1"/>
      <c r="J345" s="1"/>
      <c r="K345" s="1"/>
    </row>
    <row r="346" spans="1:11" ht="12.2" hidden="1" customHeight="1" outlineLevel="1" x14ac:dyDescent="0.2">
      <c r="A346" s="76" t="s">
        <v>55</v>
      </c>
      <c r="B346" s="76"/>
      <c r="C346" s="4" t="s">
        <v>17</v>
      </c>
      <c r="D346" s="5">
        <v>1.1299999999999999</v>
      </c>
      <c r="E346" s="9">
        <f>$D$345*D346</f>
        <v>0</v>
      </c>
      <c r="F346" s="6">
        <v>0.13</v>
      </c>
      <c r="G346" s="9">
        <f>$D$345*F346</f>
        <v>0</v>
      </c>
      <c r="H346" s="9">
        <f>$M$2*G346</f>
        <v>0</v>
      </c>
      <c r="I346" s="6">
        <v>103.83</v>
      </c>
      <c r="J346" s="9">
        <f>$D$345*I346</f>
        <v>0</v>
      </c>
      <c r="K346" s="9">
        <f t="shared" ref="K346:K358" si="95">SUM(H346,J346)</f>
        <v>0</v>
      </c>
    </row>
    <row r="347" spans="1:11" ht="21" hidden="1" customHeight="1" outlineLevel="1" x14ac:dyDescent="0.2">
      <c r="A347" s="76" t="s">
        <v>64</v>
      </c>
      <c r="B347" s="76"/>
      <c r="C347" s="4" t="s">
        <v>17</v>
      </c>
      <c r="D347" s="5">
        <v>1</v>
      </c>
      <c r="E347" s="9">
        <f t="shared" ref="E347:E358" si="96">$D$345*D347</f>
        <v>0</v>
      </c>
      <c r="F347" s="6">
        <v>0.32</v>
      </c>
      <c r="G347" s="9">
        <f t="shared" ref="G347:G358" si="97">$D$345*F347</f>
        <v>0</v>
      </c>
      <c r="H347" s="9">
        <f t="shared" ref="H347:H359" si="98">$L$2*G347</f>
        <v>0</v>
      </c>
      <c r="I347" s="6">
        <v>204.29</v>
      </c>
      <c r="J347" s="9">
        <f t="shared" ref="J347:J358" si="99">$D$345*I347</f>
        <v>0</v>
      </c>
      <c r="K347" s="9">
        <f t="shared" si="95"/>
        <v>0</v>
      </c>
    </row>
    <row r="348" spans="1:11" ht="21" hidden="1" customHeight="1" outlineLevel="1" x14ac:dyDescent="0.2">
      <c r="A348" s="76" t="s">
        <v>109</v>
      </c>
      <c r="B348" s="76"/>
      <c r="C348" s="4" t="s">
        <v>17</v>
      </c>
      <c r="D348" s="5">
        <v>1.1299999999999999</v>
      </c>
      <c r="E348" s="9">
        <f t="shared" si="96"/>
        <v>0</v>
      </c>
      <c r="F348" s="6">
        <v>0.26</v>
      </c>
      <c r="G348" s="9">
        <f t="shared" si="97"/>
        <v>0</v>
      </c>
      <c r="H348" s="9">
        <f t="shared" si="98"/>
        <v>0</v>
      </c>
      <c r="I348" s="6">
        <v>321.52999999999997</v>
      </c>
      <c r="J348" s="9">
        <f t="shared" si="99"/>
        <v>0</v>
      </c>
      <c r="K348" s="9">
        <f t="shared" si="95"/>
        <v>0</v>
      </c>
    </row>
    <row r="349" spans="1:11" ht="12" hidden="1" customHeight="1" outlineLevel="1" x14ac:dyDescent="0.2">
      <c r="A349" s="76" t="s">
        <v>58</v>
      </c>
      <c r="B349" s="76"/>
      <c r="C349" s="4" t="s">
        <v>17</v>
      </c>
      <c r="D349" s="5">
        <v>1.1299999999999999</v>
      </c>
      <c r="E349" s="9">
        <f t="shared" si="96"/>
        <v>0</v>
      </c>
      <c r="F349" s="6">
        <v>0.05</v>
      </c>
      <c r="G349" s="9">
        <f t="shared" si="97"/>
        <v>0</v>
      </c>
      <c r="H349" s="9">
        <f t="shared" si="98"/>
        <v>0</v>
      </c>
      <c r="I349" s="6">
        <v>36.97</v>
      </c>
      <c r="J349" s="9">
        <f t="shared" si="99"/>
        <v>0</v>
      </c>
      <c r="K349" s="9">
        <f t="shared" si="95"/>
        <v>0</v>
      </c>
    </row>
    <row r="350" spans="1:11" ht="12.2" hidden="1" customHeight="1" outlineLevel="1" x14ac:dyDescent="0.2">
      <c r="A350" s="76" t="s">
        <v>59</v>
      </c>
      <c r="B350" s="76"/>
      <c r="C350" s="4" t="s">
        <v>60</v>
      </c>
      <c r="D350" s="5">
        <v>0.42</v>
      </c>
      <c r="E350" s="9">
        <f t="shared" si="96"/>
        <v>0</v>
      </c>
      <c r="F350" s="6">
        <v>0.01</v>
      </c>
      <c r="G350" s="9">
        <f t="shared" si="97"/>
        <v>0</v>
      </c>
      <c r="H350" s="9">
        <f t="shared" si="98"/>
        <v>0</v>
      </c>
      <c r="I350" s="6">
        <v>10.210000000000001</v>
      </c>
      <c r="J350" s="9">
        <f t="shared" si="99"/>
        <v>0</v>
      </c>
      <c r="K350" s="9">
        <f t="shared" si="95"/>
        <v>0</v>
      </c>
    </row>
    <row r="351" spans="1:11" ht="12.2" hidden="1" customHeight="1" outlineLevel="1" x14ac:dyDescent="0.2">
      <c r="A351" s="76" t="s">
        <v>61</v>
      </c>
      <c r="B351" s="76"/>
      <c r="C351" s="4" t="s">
        <v>15</v>
      </c>
      <c r="D351" s="5">
        <v>0.06</v>
      </c>
      <c r="E351" s="9">
        <f t="shared" si="96"/>
        <v>0</v>
      </c>
      <c r="F351" s="6">
        <v>0</v>
      </c>
      <c r="G351" s="9">
        <f t="shared" si="97"/>
        <v>0</v>
      </c>
      <c r="H351" s="9">
        <f t="shared" si="98"/>
        <v>0</v>
      </c>
      <c r="I351" s="6">
        <v>1.08</v>
      </c>
      <c r="J351" s="9">
        <f t="shared" si="99"/>
        <v>0</v>
      </c>
      <c r="K351" s="9">
        <f t="shared" si="95"/>
        <v>0</v>
      </c>
    </row>
    <row r="352" spans="1:11" ht="12.2" hidden="1" customHeight="1" outlineLevel="1" x14ac:dyDescent="0.2">
      <c r="A352" s="76" t="s">
        <v>93</v>
      </c>
      <c r="B352" s="76"/>
      <c r="C352" s="4" t="s">
        <v>60</v>
      </c>
      <c r="D352" s="5">
        <v>0.09</v>
      </c>
      <c r="E352" s="9">
        <f t="shared" si="96"/>
        <v>0</v>
      </c>
      <c r="F352" s="6">
        <v>0.01</v>
      </c>
      <c r="G352" s="9">
        <f t="shared" si="97"/>
        <v>0</v>
      </c>
      <c r="H352" s="9">
        <f t="shared" si="98"/>
        <v>0</v>
      </c>
      <c r="I352" s="6">
        <v>0.4</v>
      </c>
      <c r="J352" s="9">
        <f t="shared" si="99"/>
        <v>0</v>
      </c>
      <c r="K352" s="9">
        <f t="shared" si="95"/>
        <v>0</v>
      </c>
    </row>
    <row r="353" spans="1:11" ht="21" hidden="1" customHeight="1" outlineLevel="1" x14ac:dyDescent="0.2">
      <c r="A353" s="76" t="s">
        <v>63</v>
      </c>
      <c r="B353" s="76"/>
      <c r="C353" s="4" t="s">
        <v>17</v>
      </c>
      <c r="D353" s="5">
        <v>1.1299999999999999</v>
      </c>
      <c r="E353" s="9">
        <f t="shared" si="96"/>
        <v>0</v>
      </c>
      <c r="F353" s="6">
        <v>0.19</v>
      </c>
      <c r="G353" s="9">
        <f t="shared" si="97"/>
        <v>0</v>
      </c>
      <c r="H353" s="9">
        <f t="shared" si="98"/>
        <v>0</v>
      </c>
      <c r="I353" s="6">
        <v>87.11</v>
      </c>
      <c r="J353" s="9">
        <f t="shared" si="99"/>
        <v>0</v>
      </c>
      <c r="K353" s="9">
        <f t="shared" si="95"/>
        <v>0</v>
      </c>
    </row>
    <row r="354" spans="1:11" ht="12.2" hidden="1" customHeight="1" outlineLevel="1" x14ac:dyDescent="0.2">
      <c r="A354" s="76" t="s">
        <v>65</v>
      </c>
      <c r="B354" s="76"/>
      <c r="C354" s="4" t="s">
        <v>17</v>
      </c>
      <c r="D354" s="5">
        <v>1</v>
      </c>
      <c r="E354" s="9">
        <f t="shared" si="96"/>
        <v>0</v>
      </c>
      <c r="F354" s="6">
        <v>0.1</v>
      </c>
      <c r="G354" s="9">
        <f t="shared" si="97"/>
        <v>0</v>
      </c>
      <c r="H354" s="9">
        <f t="shared" si="98"/>
        <v>0</v>
      </c>
      <c r="I354" s="6">
        <v>151.19999999999999</v>
      </c>
      <c r="J354" s="9">
        <f t="shared" si="99"/>
        <v>0</v>
      </c>
      <c r="K354" s="9">
        <f t="shared" si="95"/>
        <v>0</v>
      </c>
    </row>
    <row r="355" spans="1:11" ht="12.2" hidden="1" customHeight="1" outlineLevel="1" x14ac:dyDescent="0.2">
      <c r="A355" s="76" t="s">
        <v>66</v>
      </c>
      <c r="B355" s="76"/>
      <c r="C355" s="4" t="s">
        <v>17</v>
      </c>
      <c r="D355" s="5">
        <v>1</v>
      </c>
      <c r="E355" s="9">
        <f t="shared" si="96"/>
        <v>0</v>
      </c>
      <c r="F355" s="6">
        <v>0.05</v>
      </c>
      <c r="G355" s="9">
        <f t="shared" si="97"/>
        <v>0</v>
      </c>
      <c r="H355" s="9">
        <f t="shared" si="98"/>
        <v>0</v>
      </c>
      <c r="I355" s="6">
        <v>13.82</v>
      </c>
      <c r="J355" s="9">
        <f t="shared" si="99"/>
        <v>0</v>
      </c>
      <c r="K355" s="9">
        <f t="shared" si="95"/>
        <v>0</v>
      </c>
    </row>
    <row r="356" spans="1:11" ht="21" hidden="1" customHeight="1" outlineLevel="1" x14ac:dyDescent="0.2">
      <c r="A356" s="76" t="s">
        <v>111</v>
      </c>
      <c r="B356" s="76"/>
      <c r="C356" s="4" t="s">
        <v>17</v>
      </c>
      <c r="D356" s="5">
        <v>1</v>
      </c>
      <c r="E356" s="9">
        <f t="shared" si="96"/>
        <v>0</v>
      </c>
      <c r="F356" s="6">
        <v>0.21</v>
      </c>
      <c r="G356" s="9">
        <f t="shared" si="97"/>
        <v>0</v>
      </c>
      <c r="H356" s="9">
        <f t="shared" si="98"/>
        <v>0</v>
      </c>
      <c r="I356" s="6">
        <v>543.01</v>
      </c>
      <c r="J356" s="9">
        <f t="shared" si="99"/>
        <v>0</v>
      </c>
      <c r="K356" s="9">
        <f t="shared" si="95"/>
        <v>0</v>
      </c>
    </row>
    <row r="357" spans="1:11" ht="12.2" hidden="1" customHeight="1" outlineLevel="1" x14ac:dyDescent="0.2">
      <c r="A357" s="76" t="s">
        <v>71</v>
      </c>
      <c r="B357" s="76"/>
      <c r="C357" s="4" t="s">
        <v>15</v>
      </c>
      <c r="D357" s="5">
        <v>0.42</v>
      </c>
      <c r="E357" s="9">
        <f t="shared" si="96"/>
        <v>0</v>
      </c>
      <c r="F357" s="6">
        <v>0.05</v>
      </c>
      <c r="G357" s="9">
        <f t="shared" si="97"/>
        <v>0</v>
      </c>
      <c r="H357" s="9">
        <f t="shared" si="98"/>
        <v>0</v>
      </c>
      <c r="I357" s="6">
        <v>16.71</v>
      </c>
      <c r="J357" s="9">
        <f t="shared" si="99"/>
        <v>0</v>
      </c>
      <c r="K357" s="9">
        <f t="shared" si="95"/>
        <v>0</v>
      </c>
    </row>
    <row r="358" spans="1:11" ht="12.2" hidden="1" customHeight="1" outlineLevel="1" x14ac:dyDescent="0.2">
      <c r="A358" s="76" t="s">
        <v>72</v>
      </c>
      <c r="B358" s="76"/>
      <c r="C358" s="4" t="s">
        <v>15</v>
      </c>
      <c r="D358" s="5">
        <v>0.42</v>
      </c>
      <c r="E358" s="9">
        <f t="shared" si="96"/>
        <v>0</v>
      </c>
      <c r="F358" s="6">
        <v>0.05</v>
      </c>
      <c r="G358" s="9">
        <f t="shared" si="97"/>
        <v>0</v>
      </c>
      <c r="H358" s="9">
        <f t="shared" si="98"/>
        <v>0</v>
      </c>
      <c r="I358" s="6">
        <v>15.82</v>
      </c>
      <c r="J358" s="9">
        <f t="shared" si="99"/>
        <v>0</v>
      </c>
      <c r="K358" s="9">
        <f t="shared" si="95"/>
        <v>0</v>
      </c>
    </row>
    <row r="359" spans="1:11" ht="12.2" customHeight="1" collapsed="1" x14ac:dyDescent="0.2">
      <c r="A359" s="75" t="s">
        <v>19</v>
      </c>
      <c r="B359" s="75"/>
      <c r="C359" s="1"/>
      <c r="D359" s="7"/>
      <c r="E359" s="35"/>
      <c r="F359" s="13">
        <f>SUM(F346:F358)</f>
        <v>1.4300000000000002</v>
      </c>
      <c r="G359" s="12">
        <f>SUM(G346:G358)</f>
        <v>0</v>
      </c>
      <c r="H359" s="12">
        <f t="shared" si="98"/>
        <v>0</v>
      </c>
      <c r="I359" s="13">
        <v>1505.98</v>
      </c>
      <c r="J359" s="12">
        <f>SUM(J346:J358)</f>
        <v>0</v>
      </c>
      <c r="K359" s="14">
        <f>SUM(K346:K358)</f>
        <v>0</v>
      </c>
    </row>
    <row r="360" spans="1:11" ht="29.85" customHeight="1" x14ac:dyDescent="0.2">
      <c r="A360" s="75" t="s">
        <v>112</v>
      </c>
      <c r="B360" s="75"/>
      <c r="C360" s="2" t="s">
        <v>17</v>
      </c>
      <c r="D360" s="3">
        <v>0</v>
      </c>
      <c r="E360" s="36"/>
      <c r="F360" s="1"/>
      <c r="G360" s="1"/>
      <c r="H360" s="1"/>
      <c r="I360" s="1"/>
      <c r="J360" s="1"/>
      <c r="K360" s="1"/>
    </row>
    <row r="361" spans="1:11" ht="12.2" hidden="1" customHeight="1" outlineLevel="1" x14ac:dyDescent="0.2">
      <c r="A361" s="76" t="s">
        <v>55</v>
      </c>
      <c r="B361" s="76"/>
      <c r="C361" s="4" t="s">
        <v>17</v>
      </c>
      <c r="D361" s="5">
        <v>1.1299999999999999</v>
      </c>
      <c r="E361" s="9">
        <f>$D$360*D361</f>
        <v>0</v>
      </c>
      <c r="F361" s="6">
        <v>0.13</v>
      </c>
      <c r="G361" s="9">
        <f>$D$360*F361</f>
        <v>0</v>
      </c>
      <c r="H361" s="9">
        <f>$M$2*G361</f>
        <v>0</v>
      </c>
      <c r="I361" s="6">
        <v>103.83</v>
      </c>
      <c r="J361" s="9">
        <f>$D$360*I361</f>
        <v>0</v>
      </c>
      <c r="K361" s="9">
        <f t="shared" ref="K361:K373" si="100">SUM(H361,J361)</f>
        <v>0</v>
      </c>
    </row>
    <row r="362" spans="1:11" ht="21" hidden="1" customHeight="1" outlineLevel="1" x14ac:dyDescent="0.2">
      <c r="A362" s="76" t="s">
        <v>64</v>
      </c>
      <c r="B362" s="76"/>
      <c r="C362" s="4" t="s">
        <v>17</v>
      </c>
      <c r="D362" s="5">
        <v>1</v>
      </c>
      <c r="E362" s="9">
        <f t="shared" ref="E362:E373" si="101">$D$360*D362</f>
        <v>0</v>
      </c>
      <c r="F362" s="6">
        <v>0.32</v>
      </c>
      <c r="G362" s="9">
        <f t="shared" ref="G362:G373" si="102">$D$360*F362</f>
        <v>0</v>
      </c>
      <c r="H362" s="9">
        <f t="shared" ref="H362:H374" si="103">$L$2*G362</f>
        <v>0</v>
      </c>
      <c r="I362" s="6">
        <v>204.29</v>
      </c>
      <c r="J362" s="9">
        <f t="shared" ref="J362:J373" si="104">$D$360*I362</f>
        <v>0</v>
      </c>
      <c r="K362" s="9">
        <f t="shared" si="100"/>
        <v>0</v>
      </c>
    </row>
    <row r="363" spans="1:11" ht="21" hidden="1" customHeight="1" outlineLevel="1" x14ac:dyDescent="0.2">
      <c r="A363" s="76" t="s">
        <v>109</v>
      </c>
      <c r="B363" s="76"/>
      <c r="C363" s="4" t="s">
        <v>17</v>
      </c>
      <c r="D363" s="5">
        <v>1.1299999999999999</v>
      </c>
      <c r="E363" s="9">
        <f t="shared" si="101"/>
        <v>0</v>
      </c>
      <c r="F363" s="6">
        <v>0.26</v>
      </c>
      <c r="G363" s="9">
        <f t="shared" si="102"/>
        <v>0</v>
      </c>
      <c r="H363" s="9">
        <f t="shared" si="103"/>
        <v>0</v>
      </c>
      <c r="I363" s="6">
        <v>321.52999999999997</v>
      </c>
      <c r="J363" s="9">
        <f t="shared" si="104"/>
        <v>0</v>
      </c>
      <c r="K363" s="9">
        <f t="shared" si="100"/>
        <v>0</v>
      </c>
    </row>
    <row r="364" spans="1:11" ht="12" hidden="1" customHeight="1" outlineLevel="1" x14ac:dyDescent="0.2">
      <c r="A364" s="76" t="s">
        <v>58</v>
      </c>
      <c r="B364" s="76"/>
      <c r="C364" s="4" t="s">
        <v>17</v>
      </c>
      <c r="D364" s="5">
        <v>1.1299999999999999</v>
      </c>
      <c r="E364" s="9">
        <f t="shared" si="101"/>
        <v>0</v>
      </c>
      <c r="F364" s="6">
        <v>0.05</v>
      </c>
      <c r="G364" s="9">
        <f t="shared" si="102"/>
        <v>0</v>
      </c>
      <c r="H364" s="9">
        <f t="shared" si="103"/>
        <v>0</v>
      </c>
      <c r="I364" s="6">
        <v>36.97</v>
      </c>
      <c r="J364" s="9">
        <f t="shared" si="104"/>
        <v>0</v>
      </c>
      <c r="K364" s="9">
        <f t="shared" si="100"/>
        <v>0</v>
      </c>
    </row>
    <row r="365" spans="1:11" ht="12.2" hidden="1" customHeight="1" outlineLevel="1" x14ac:dyDescent="0.2">
      <c r="A365" s="76" t="s">
        <v>59</v>
      </c>
      <c r="B365" s="76"/>
      <c r="C365" s="4" t="s">
        <v>60</v>
      </c>
      <c r="D365" s="5">
        <v>0.42</v>
      </c>
      <c r="E365" s="9">
        <f t="shared" si="101"/>
        <v>0</v>
      </c>
      <c r="F365" s="6">
        <v>0.01</v>
      </c>
      <c r="G365" s="9">
        <f t="shared" si="102"/>
        <v>0</v>
      </c>
      <c r="H365" s="9">
        <f t="shared" si="103"/>
        <v>0</v>
      </c>
      <c r="I365" s="6">
        <v>10.210000000000001</v>
      </c>
      <c r="J365" s="9">
        <f t="shared" si="104"/>
        <v>0</v>
      </c>
      <c r="K365" s="9">
        <f t="shared" si="100"/>
        <v>0</v>
      </c>
    </row>
    <row r="366" spans="1:11" ht="12.2" hidden="1" customHeight="1" outlineLevel="1" x14ac:dyDescent="0.2">
      <c r="A366" s="76" t="s">
        <v>61</v>
      </c>
      <c r="B366" s="76"/>
      <c r="C366" s="4" t="s">
        <v>15</v>
      </c>
      <c r="D366" s="5">
        <v>0.06</v>
      </c>
      <c r="E366" s="9">
        <f t="shared" si="101"/>
        <v>0</v>
      </c>
      <c r="F366" s="6">
        <v>0</v>
      </c>
      <c r="G366" s="9">
        <f t="shared" si="102"/>
        <v>0</v>
      </c>
      <c r="H366" s="9">
        <f t="shared" si="103"/>
        <v>0</v>
      </c>
      <c r="I366" s="6">
        <v>1.08</v>
      </c>
      <c r="J366" s="9">
        <f t="shared" si="104"/>
        <v>0</v>
      </c>
      <c r="K366" s="9">
        <f t="shared" si="100"/>
        <v>0</v>
      </c>
    </row>
    <row r="367" spans="1:11" ht="12.2" hidden="1" customHeight="1" outlineLevel="1" x14ac:dyDescent="0.2">
      <c r="A367" s="76" t="s">
        <v>93</v>
      </c>
      <c r="B367" s="76"/>
      <c r="C367" s="4" t="s">
        <v>60</v>
      </c>
      <c r="D367" s="5">
        <v>0.09</v>
      </c>
      <c r="E367" s="9">
        <f t="shared" si="101"/>
        <v>0</v>
      </c>
      <c r="F367" s="6">
        <v>0.01</v>
      </c>
      <c r="G367" s="9">
        <f t="shared" si="102"/>
        <v>0</v>
      </c>
      <c r="H367" s="9">
        <f t="shared" si="103"/>
        <v>0</v>
      </c>
      <c r="I367" s="6">
        <v>0.4</v>
      </c>
      <c r="J367" s="9">
        <f t="shared" si="104"/>
        <v>0</v>
      </c>
      <c r="K367" s="9">
        <f t="shared" si="100"/>
        <v>0</v>
      </c>
    </row>
    <row r="368" spans="1:11" ht="21" hidden="1" customHeight="1" outlineLevel="1" x14ac:dyDescent="0.2">
      <c r="A368" s="84" t="s">
        <v>63</v>
      </c>
      <c r="B368" s="85"/>
      <c r="C368" s="4" t="s">
        <v>17</v>
      </c>
      <c r="D368" s="5">
        <v>1.1299999999999999</v>
      </c>
      <c r="E368" s="9">
        <f t="shared" si="101"/>
        <v>0</v>
      </c>
      <c r="F368" s="6">
        <v>0.19</v>
      </c>
      <c r="G368" s="9">
        <f t="shared" si="102"/>
        <v>0</v>
      </c>
      <c r="H368" s="9">
        <f t="shared" si="103"/>
        <v>0</v>
      </c>
      <c r="I368" s="6">
        <v>87.11</v>
      </c>
      <c r="J368" s="9">
        <f t="shared" si="104"/>
        <v>0</v>
      </c>
      <c r="K368" s="9">
        <f t="shared" si="100"/>
        <v>0</v>
      </c>
    </row>
    <row r="369" spans="1:11" ht="12.2" hidden="1" customHeight="1" outlineLevel="1" x14ac:dyDescent="0.2">
      <c r="A369" s="76" t="s">
        <v>65</v>
      </c>
      <c r="B369" s="76"/>
      <c r="C369" s="4" t="s">
        <v>17</v>
      </c>
      <c r="D369" s="5">
        <v>1</v>
      </c>
      <c r="E369" s="9">
        <f t="shared" si="101"/>
        <v>0</v>
      </c>
      <c r="F369" s="6">
        <v>0.1</v>
      </c>
      <c r="G369" s="9">
        <f t="shared" si="102"/>
        <v>0</v>
      </c>
      <c r="H369" s="9">
        <f t="shared" si="103"/>
        <v>0</v>
      </c>
      <c r="I369" s="6">
        <v>151.19999999999999</v>
      </c>
      <c r="J369" s="9">
        <f t="shared" si="104"/>
        <v>0</v>
      </c>
      <c r="K369" s="9">
        <f t="shared" si="100"/>
        <v>0</v>
      </c>
    </row>
    <row r="370" spans="1:11" ht="12.2" hidden="1" customHeight="1" outlineLevel="1" x14ac:dyDescent="0.2">
      <c r="A370" s="76" t="s">
        <v>66</v>
      </c>
      <c r="B370" s="76"/>
      <c r="C370" s="4" t="s">
        <v>17</v>
      </c>
      <c r="D370" s="5">
        <v>1</v>
      </c>
      <c r="E370" s="9">
        <f t="shared" si="101"/>
        <v>0</v>
      </c>
      <c r="F370" s="6">
        <v>0.05</v>
      </c>
      <c r="G370" s="9">
        <f t="shared" si="102"/>
        <v>0</v>
      </c>
      <c r="H370" s="9">
        <f t="shared" si="103"/>
        <v>0</v>
      </c>
      <c r="I370" s="6">
        <v>13.82</v>
      </c>
      <c r="J370" s="9">
        <f t="shared" si="104"/>
        <v>0</v>
      </c>
      <c r="K370" s="9">
        <f t="shared" si="100"/>
        <v>0</v>
      </c>
    </row>
    <row r="371" spans="1:11" ht="12.2" hidden="1" customHeight="1" outlineLevel="1" x14ac:dyDescent="0.2">
      <c r="A371" s="76" t="s">
        <v>76</v>
      </c>
      <c r="B371" s="76"/>
      <c r="C371" s="4" t="s">
        <v>17</v>
      </c>
      <c r="D371" s="5">
        <v>1</v>
      </c>
      <c r="E371" s="9">
        <f t="shared" si="101"/>
        <v>0</v>
      </c>
      <c r="F371" s="6">
        <v>0.28999999999999998</v>
      </c>
      <c r="G371" s="9">
        <f t="shared" si="102"/>
        <v>0</v>
      </c>
      <c r="H371" s="9">
        <f t="shared" si="103"/>
        <v>0</v>
      </c>
      <c r="I371" s="6">
        <v>195.21</v>
      </c>
      <c r="J371" s="9">
        <f t="shared" si="104"/>
        <v>0</v>
      </c>
      <c r="K371" s="9">
        <f t="shared" si="100"/>
        <v>0</v>
      </c>
    </row>
    <row r="372" spans="1:11" ht="12.2" hidden="1" customHeight="1" outlineLevel="1" x14ac:dyDescent="0.2">
      <c r="A372" s="76" t="s">
        <v>71</v>
      </c>
      <c r="B372" s="76"/>
      <c r="C372" s="4" t="s">
        <v>15</v>
      </c>
      <c r="D372" s="5">
        <v>0.42</v>
      </c>
      <c r="E372" s="9">
        <f t="shared" si="101"/>
        <v>0</v>
      </c>
      <c r="F372" s="6">
        <v>0.05</v>
      </c>
      <c r="G372" s="9">
        <f t="shared" si="102"/>
        <v>0</v>
      </c>
      <c r="H372" s="9">
        <f t="shared" si="103"/>
        <v>0</v>
      </c>
      <c r="I372" s="6">
        <v>16.71</v>
      </c>
      <c r="J372" s="9">
        <f t="shared" si="104"/>
        <v>0</v>
      </c>
      <c r="K372" s="9">
        <f t="shared" si="100"/>
        <v>0</v>
      </c>
    </row>
    <row r="373" spans="1:11" ht="12.2" hidden="1" customHeight="1" outlineLevel="1" x14ac:dyDescent="0.2">
      <c r="A373" s="76" t="s">
        <v>72</v>
      </c>
      <c r="B373" s="76"/>
      <c r="C373" s="4" t="s">
        <v>15</v>
      </c>
      <c r="D373" s="5">
        <v>0.42</v>
      </c>
      <c r="E373" s="9">
        <f t="shared" si="101"/>
        <v>0</v>
      </c>
      <c r="F373" s="6">
        <v>0.05</v>
      </c>
      <c r="G373" s="9">
        <f t="shared" si="102"/>
        <v>0</v>
      </c>
      <c r="H373" s="9">
        <f t="shared" si="103"/>
        <v>0</v>
      </c>
      <c r="I373" s="6">
        <v>15.82</v>
      </c>
      <c r="J373" s="9">
        <f t="shared" si="104"/>
        <v>0</v>
      </c>
      <c r="K373" s="9">
        <f t="shared" si="100"/>
        <v>0</v>
      </c>
    </row>
    <row r="374" spans="1:11" ht="12.2" customHeight="1" collapsed="1" x14ac:dyDescent="0.2">
      <c r="A374" s="75" t="s">
        <v>19</v>
      </c>
      <c r="B374" s="75"/>
      <c r="C374" s="1"/>
      <c r="D374" s="7"/>
      <c r="E374" s="35"/>
      <c r="F374" s="13">
        <f>SUM(F361:F373)</f>
        <v>1.5100000000000002</v>
      </c>
      <c r="G374" s="12">
        <f>SUM(G361:G373)</f>
        <v>0</v>
      </c>
      <c r="H374" s="12">
        <f t="shared" si="103"/>
        <v>0</v>
      </c>
      <c r="I374" s="13">
        <v>1158.18</v>
      </c>
      <c r="J374" s="12">
        <f>SUM(J361:J373)</f>
        <v>0</v>
      </c>
      <c r="K374" s="14">
        <f>SUM(K361:K373)</f>
        <v>0</v>
      </c>
    </row>
    <row r="375" spans="1:11" ht="29.85" customHeight="1" x14ac:dyDescent="0.2">
      <c r="A375" s="75" t="s">
        <v>113</v>
      </c>
      <c r="B375" s="75"/>
      <c r="C375" s="2" t="s">
        <v>17</v>
      </c>
      <c r="D375" s="3">
        <v>0</v>
      </c>
      <c r="E375" s="36"/>
      <c r="F375" s="1"/>
      <c r="G375" s="1"/>
      <c r="H375" s="1"/>
      <c r="I375" s="1"/>
      <c r="J375" s="1"/>
      <c r="K375" s="1"/>
    </row>
    <row r="376" spans="1:11" ht="12.2" hidden="1" customHeight="1" outlineLevel="1" x14ac:dyDescent="0.2">
      <c r="A376" s="76" t="s">
        <v>55</v>
      </c>
      <c r="B376" s="76"/>
      <c r="C376" s="4" t="s">
        <v>17</v>
      </c>
      <c r="D376" s="5">
        <v>1.1299999999999999</v>
      </c>
      <c r="E376" s="9">
        <f>$D$375*D376</f>
        <v>0</v>
      </c>
      <c r="F376" s="6">
        <v>0.13</v>
      </c>
      <c r="G376" s="9">
        <f>$D$375*F376</f>
        <v>0</v>
      </c>
      <c r="H376" s="9">
        <f>$M$2*G376</f>
        <v>0</v>
      </c>
      <c r="I376" s="6">
        <v>103.83</v>
      </c>
      <c r="J376" s="9">
        <f>$D$375*I376</f>
        <v>0</v>
      </c>
      <c r="K376" s="9">
        <f t="shared" ref="K376:K389" si="105">SUM(H376,J376)</f>
        <v>0</v>
      </c>
    </row>
    <row r="377" spans="1:11" ht="21" hidden="1" customHeight="1" outlineLevel="1" x14ac:dyDescent="0.2">
      <c r="A377" s="76" t="s">
        <v>64</v>
      </c>
      <c r="B377" s="76"/>
      <c r="C377" s="4" t="s">
        <v>17</v>
      </c>
      <c r="D377" s="5">
        <v>1</v>
      </c>
      <c r="E377" s="9">
        <f t="shared" ref="E377:E389" si="106">$D$375*D377</f>
        <v>0</v>
      </c>
      <c r="F377" s="6">
        <v>0.32</v>
      </c>
      <c r="G377" s="9">
        <f t="shared" ref="G377:G389" si="107">$D$375*F377</f>
        <v>0</v>
      </c>
      <c r="H377" s="9">
        <f t="shared" ref="H377:H389" si="108">$L$2*G377</f>
        <v>0</v>
      </c>
      <c r="I377" s="6">
        <v>204.29</v>
      </c>
      <c r="J377" s="9">
        <f t="shared" ref="J377:J389" si="109">$D$375*I377</f>
        <v>0</v>
      </c>
      <c r="K377" s="9">
        <f t="shared" si="105"/>
        <v>0</v>
      </c>
    </row>
    <row r="378" spans="1:11" ht="21" hidden="1" customHeight="1" outlineLevel="1" x14ac:dyDescent="0.2">
      <c r="A378" s="76" t="s">
        <v>109</v>
      </c>
      <c r="B378" s="76"/>
      <c r="C378" s="4" t="s">
        <v>17</v>
      </c>
      <c r="D378" s="5">
        <v>1.1299999999999999</v>
      </c>
      <c r="E378" s="9">
        <f t="shared" si="106"/>
        <v>0</v>
      </c>
      <c r="F378" s="6">
        <v>0.26</v>
      </c>
      <c r="G378" s="9">
        <f t="shared" si="107"/>
        <v>0</v>
      </c>
      <c r="H378" s="9">
        <f t="shared" si="108"/>
        <v>0</v>
      </c>
      <c r="I378" s="6">
        <v>321.52999999999997</v>
      </c>
      <c r="J378" s="9">
        <f t="shared" si="109"/>
        <v>0</v>
      </c>
      <c r="K378" s="9">
        <f t="shared" si="105"/>
        <v>0</v>
      </c>
    </row>
    <row r="379" spans="1:11" ht="12.2" hidden="1" customHeight="1" outlineLevel="1" x14ac:dyDescent="0.2">
      <c r="A379" s="76" t="s">
        <v>78</v>
      </c>
      <c r="B379" s="76"/>
      <c r="C379" s="4" t="s">
        <v>17</v>
      </c>
      <c r="D379" s="5">
        <v>1</v>
      </c>
      <c r="E379" s="9">
        <f t="shared" si="106"/>
        <v>0</v>
      </c>
      <c r="F379" s="6">
        <v>0.31</v>
      </c>
      <c r="G379" s="9">
        <f t="shared" si="107"/>
        <v>0</v>
      </c>
      <c r="H379" s="9">
        <f t="shared" si="108"/>
        <v>0</v>
      </c>
      <c r="I379" s="6">
        <v>543.98</v>
      </c>
      <c r="J379" s="9">
        <f t="shared" si="109"/>
        <v>0</v>
      </c>
      <c r="K379" s="9">
        <f t="shared" si="105"/>
        <v>0</v>
      </c>
    </row>
    <row r="380" spans="1:11" ht="12.2" hidden="1" customHeight="1" outlineLevel="1" x14ac:dyDescent="0.2">
      <c r="A380" s="76" t="s">
        <v>58</v>
      </c>
      <c r="B380" s="76"/>
      <c r="C380" s="4" t="s">
        <v>17</v>
      </c>
      <c r="D380" s="5">
        <v>1.1299999999999999</v>
      </c>
      <c r="E380" s="9">
        <f t="shared" si="106"/>
        <v>0</v>
      </c>
      <c r="F380" s="6">
        <v>0.05</v>
      </c>
      <c r="G380" s="9">
        <f t="shared" si="107"/>
        <v>0</v>
      </c>
      <c r="H380" s="9">
        <f t="shared" si="108"/>
        <v>0</v>
      </c>
      <c r="I380" s="6">
        <v>36.97</v>
      </c>
      <c r="J380" s="9">
        <f t="shared" si="109"/>
        <v>0</v>
      </c>
      <c r="K380" s="9">
        <f t="shared" si="105"/>
        <v>0</v>
      </c>
    </row>
    <row r="381" spans="1:11" ht="12.2" hidden="1" customHeight="1" outlineLevel="1" x14ac:dyDescent="0.2">
      <c r="A381" s="76" t="s">
        <v>59</v>
      </c>
      <c r="B381" s="76"/>
      <c r="C381" s="4" t="s">
        <v>60</v>
      </c>
      <c r="D381" s="5">
        <v>0.42</v>
      </c>
      <c r="E381" s="9">
        <f t="shared" si="106"/>
        <v>0</v>
      </c>
      <c r="F381" s="6">
        <v>0.01</v>
      </c>
      <c r="G381" s="9">
        <f t="shared" si="107"/>
        <v>0</v>
      </c>
      <c r="H381" s="9">
        <f t="shared" si="108"/>
        <v>0</v>
      </c>
      <c r="I381" s="6">
        <v>10.210000000000001</v>
      </c>
      <c r="J381" s="9">
        <f t="shared" si="109"/>
        <v>0</v>
      </c>
      <c r="K381" s="9">
        <f t="shared" si="105"/>
        <v>0</v>
      </c>
    </row>
    <row r="382" spans="1:11" ht="12.2" hidden="1" customHeight="1" outlineLevel="1" x14ac:dyDescent="0.2">
      <c r="A382" s="76" t="s">
        <v>61</v>
      </c>
      <c r="B382" s="76"/>
      <c r="C382" s="4" t="s">
        <v>15</v>
      </c>
      <c r="D382" s="5">
        <v>0.06</v>
      </c>
      <c r="E382" s="9">
        <f t="shared" si="106"/>
        <v>0</v>
      </c>
      <c r="F382" s="6">
        <v>0</v>
      </c>
      <c r="G382" s="9">
        <f t="shared" si="107"/>
        <v>0</v>
      </c>
      <c r="H382" s="9">
        <f t="shared" si="108"/>
        <v>0</v>
      </c>
      <c r="I382" s="6">
        <v>1.08</v>
      </c>
      <c r="J382" s="9">
        <f t="shared" si="109"/>
        <v>0</v>
      </c>
      <c r="K382" s="9">
        <f t="shared" si="105"/>
        <v>0</v>
      </c>
    </row>
    <row r="383" spans="1:11" ht="12.2" hidden="1" customHeight="1" outlineLevel="1" x14ac:dyDescent="0.2">
      <c r="A383" s="76" t="s">
        <v>93</v>
      </c>
      <c r="B383" s="76"/>
      <c r="C383" s="4" t="s">
        <v>60</v>
      </c>
      <c r="D383" s="5">
        <v>0.09</v>
      </c>
      <c r="E383" s="9">
        <f t="shared" si="106"/>
        <v>0</v>
      </c>
      <c r="F383" s="6">
        <v>0.01</v>
      </c>
      <c r="G383" s="9">
        <f t="shared" si="107"/>
        <v>0</v>
      </c>
      <c r="H383" s="9">
        <f t="shared" si="108"/>
        <v>0</v>
      </c>
      <c r="I383" s="6">
        <v>0.4</v>
      </c>
      <c r="J383" s="9">
        <f t="shared" si="109"/>
        <v>0</v>
      </c>
      <c r="K383" s="9">
        <f t="shared" si="105"/>
        <v>0</v>
      </c>
    </row>
    <row r="384" spans="1:11" ht="21" hidden="1" customHeight="1" outlineLevel="1" x14ac:dyDescent="0.2">
      <c r="A384" s="76" t="s">
        <v>63</v>
      </c>
      <c r="B384" s="76"/>
      <c r="C384" s="4" t="s">
        <v>17</v>
      </c>
      <c r="D384" s="5">
        <v>1.1299999999999999</v>
      </c>
      <c r="E384" s="9">
        <f t="shared" si="106"/>
        <v>0</v>
      </c>
      <c r="F384" s="6">
        <v>0.19</v>
      </c>
      <c r="G384" s="9">
        <f t="shared" si="107"/>
        <v>0</v>
      </c>
      <c r="H384" s="9">
        <f t="shared" si="108"/>
        <v>0</v>
      </c>
      <c r="I384" s="6">
        <v>87.11</v>
      </c>
      <c r="J384" s="9">
        <f t="shared" si="109"/>
        <v>0</v>
      </c>
      <c r="K384" s="9">
        <f t="shared" si="105"/>
        <v>0</v>
      </c>
    </row>
    <row r="385" spans="1:11" ht="12.2" hidden="1" customHeight="1" outlineLevel="1" x14ac:dyDescent="0.2">
      <c r="A385" s="76" t="s">
        <v>65</v>
      </c>
      <c r="B385" s="76"/>
      <c r="C385" s="4" t="s">
        <v>17</v>
      </c>
      <c r="D385" s="5">
        <v>1</v>
      </c>
      <c r="E385" s="9">
        <f t="shared" si="106"/>
        <v>0</v>
      </c>
      <c r="F385" s="6">
        <v>0.1</v>
      </c>
      <c r="G385" s="9">
        <f t="shared" si="107"/>
        <v>0</v>
      </c>
      <c r="H385" s="9">
        <f t="shared" si="108"/>
        <v>0</v>
      </c>
      <c r="I385" s="6">
        <v>151.19999999999999</v>
      </c>
      <c r="J385" s="9">
        <f t="shared" si="109"/>
        <v>0</v>
      </c>
      <c r="K385" s="9">
        <f t="shared" si="105"/>
        <v>0</v>
      </c>
    </row>
    <row r="386" spans="1:11" ht="12.2" hidden="1" customHeight="1" outlineLevel="1" x14ac:dyDescent="0.2">
      <c r="A386" s="76" t="s">
        <v>114</v>
      </c>
      <c r="B386" s="76"/>
      <c r="C386" s="4" t="s">
        <v>17</v>
      </c>
      <c r="D386" s="5">
        <v>1</v>
      </c>
      <c r="E386" s="9">
        <f t="shared" si="106"/>
        <v>0</v>
      </c>
      <c r="F386" s="6">
        <v>0.16</v>
      </c>
      <c r="G386" s="9">
        <f t="shared" si="107"/>
        <v>0</v>
      </c>
      <c r="H386" s="9">
        <f t="shared" si="108"/>
        <v>0</v>
      </c>
      <c r="I386" s="6">
        <v>25.42</v>
      </c>
      <c r="J386" s="9">
        <f t="shared" si="109"/>
        <v>0</v>
      </c>
      <c r="K386" s="9">
        <f t="shared" si="105"/>
        <v>0</v>
      </c>
    </row>
    <row r="387" spans="1:11" ht="12.2" hidden="1" customHeight="1" outlineLevel="1" x14ac:dyDescent="0.2">
      <c r="A387" s="76" t="s">
        <v>66</v>
      </c>
      <c r="B387" s="76"/>
      <c r="C387" s="4" t="s">
        <v>17</v>
      </c>
      <c r="D387" s="5">
        <v>1</v>
      </c>
      <c r="E387" s="9">
        <f t="shared" si="106"/>
        <v>0</v>
      </c>
      <c r="F387" s="6">
        <v>0.05</v>
      </c>
      <c r="G387" s="9">
        <f t="shared" si="107"/>
        <v>0</v>
      </c>
      <c r="H387" s="9">
        <f t="shared" si="108"/>
        <v>0</v>
      </c>
      <c r="I387" s="6">
        <v>13.82</v>
      </c>
      <c r="J387" s="9">
        <f t="shared" si="109"/>
        <v>0</v>
      </c>
      <c r="K387" s="9">
        <f t="shared" si="105"/>
        <v>0</v>
      </c>
    </row>
    <row r="388" spans="1:11" ht="12.2" hidden="1" customHeight="1" outlineLevel="1" x14ac:dyDescent="0.2">
      <c r="A388" s="76" t="s">
        <v>71</v>
      </c>
      <c r="B388" s="76"/>
      <c r="C388" s="4" t="s">
        <v>15</v>
      </c>
      <c r="D388" s="5">
        <v>0.42</v>
      </c>
      <c r="E388" s="9">
        <f t="shared" si="106"/>
        <v>0</v>
      </c>
      <c r="F388" s="6">
        <v>0.05</v>
      </c>
      <c r="G388" s="9">
        <f t="shared" si="107"/>
        <v>0</v>
      </c>
      <c r="H388" s="9">
        <f t="shared" si="108"/>
        <v>0</v>
      </c>
      <c r="I388" s="6">
        <v>16.71</v>
      </c>
      <c r="J388" s="9">
        <f t="shared" si="109"/>
        <v>0</v>
      </c>
      <c r="K388" s="9">
        <f t="shared" si="105"/>
        <v>0</v>
      </c>
    </row>
    <row r="389" spans="1:11" ht="12.2" hidden="1" customHeight="1" outlineLevel="1" x14ac:dyDescent="0.2">
      <c r="A389" s="76" t="s">
        <v>72</v>
      </c>
      <c r="B389" s="76"/>
      <c r="C389" s="4" t="s">
        <v>15</v>
      </c>
      <c r="D389" s="5">
        <v>0.42</v>
      </c>
      <c r="E389" s="9">
        <f t="shared" si="106"/>
        <v>0</v>
      </c>
      <c r="F389" s="6">
        <v>0.05</v>
      </c>
      <c r="G389" s="9">
        <f t="shared" si="107"/>
        <v>0</v>
      </c>
      <c r="H389" s="9">
        <f t="shared" si="108"/>
        <v>0</v>
      </c>
      <c r="I389" s="6">
        <v>15.82</v>
      </c>
      <c r="J389" s="9">
        <f t="shared" si="109"/>
        <v>0</v>
      </c>
      <c r="K389" s="9">
        <f t="shared" si="105"/>
        <v>0</v>
      </c>
    </row>
    <row r="390" spans="1:11" ht="12.2" customHeight="1" collapsed="1" x14ac:dyDescent="0.2">
      <c r="A390" s="75" t="s">
        <v>19</v>
      </c>
      <c r="B390" s="75"/>
      <c r="C390" s="1"/>
      <c r="D390" s="7"/>
      <c r="E390" s="35"/>
      <c r="F390" s="13">
        <f>SUM(F376:F389)</f>
        <v>1.6900000000000002</v>
      </c>
      <c r="G390" s="12">
        <f>SUM(G376:G389)</f>
        <v>0</v>
      </c>
      <c r="H390" s="12">
        <f>SUM(H376:H389)</f>
        <v>0</v>
      </c>
      <c r="I390" s="13">
        <v>1532.37</v>
      </c>
      <c r="J390" s="12">
        <f>SUM(J376:J389)</f>
        <v>0</v>
      </c>
      <c r="K390" s="14">
        <f>SUM(K376:K389)</f>
        <v>0</v>
      </c>
    </row>
    <row r="391" spans="1:11" ht="29.85" customHeight="1" x14ac:dyDescent="0.2">
      <c r="A391" s="75" t="s">
        <v>115</v>
      </c>
      <c r="B391" s="75"/>
      <c r="C391" s="2" t="s">
        <v>17</v>
      </c>
      <c r="D391" s="3">
        <v>0</v>
      </c>
      <c r="E391" s="36"/>
      <c r="F391" s="1"/>
      <c r="G391" s="1"/>
      <c r="H391" s="1"/>
      <c r="I391" s="1"/>
      <c r="J391" s="1"/>
      <c r="K391" s="1"/>
    </row>
    <row r="392" spans="1:11" ht="12.2" hidden="1" customHeight="1" outlineLevel="1" x14ac:dyDescent="0.2">
      <c r="A392" s="76" t="s">
        <v>55</v>
      </c>
      <c r="B392" s="76"/>
      <c r="C392" s="4" t="s">
        <v>17</v>
      </c>
      <c r="D392" s="5">
        <v>1.1299999999999999</v>
      </c>
      <c r="E392" s="9">
        <f>$D$391*D392</f>
        <v>0</v>
      </c>
      <c r="F392" s="6">
        <v>0.13</v>
      </c>
      <c r="G392" s="9">
        <f>$D$391*F392</f>
        <v>0</v>
      </c>
      <c r="H392" s="9">
        <f>$M$2*G392</f>
        <v>0</v>
      </c>
      <c r="I392" s="6">
        <v>103.83</v>
      </c>
      <c r="J392" s="9">
        <f>$D$391*I392</f>
        <v>0</v>
      </c>
      <c r="K392" s="9">
        <f t="shared" ref="K392:K406" si="110">SUM(H392,J392)</f>
        <v>0</v>
      </c>
    </row>
    <row r="393" spans="1:11" ht="21" hidden="1" customHeight="1" outlineLevel="1" x14ac:dyDescent="0.2">
      <c r="A393" s="76" t="s">
        <v>109</v>
      </c>
      <c r="B393" s="76"/>
      <c r="C393" s="4" t="s">
        <v>17</v>
      </c>
      <c r="D393" s="5">
        <v>1.1299999999999999</v>
      </c>
      <c r="E393" s="9">
        <f t="shared" ref="E393:E406" si="111">$D$391*D393</f>
        <v>0</v>
      </c>
      <c r="F393" s="6">
        <v>0.26</v>
      </c>
      <c r="G393" s="9">
        <f t="shared" ref="G393:G406" si="112">$D$391*F393</f>
        <v>0</v>
      </c>
      <c r="H393" s="9">
        <f t="shared" ref="H393:H406" si="113">$L$2*G393</f>
        <v>0</v>
      </c>
      <c r="I393" s="6">
        <v>321.52999999999997</v>
      </c>
      <c r="J393" s="9">
        <f t="shared" ref="J393:J406" si="114">$D$391*I393</f>
        <v>0</v>
      </c>
      <c r="K393" s="9">
        <f t="shared" si="110"/>
        <v>0</v>
      </c>
    </row>
    <row r="394" spans="1:11" ht="12" hidden="1" customHeight="1" outlineLevel="1" x14ac:dyDescent="0.2">
      <c r="A394" s="76" t="s">
        <v>58</v>
      </c>
      <c r="B394" s="76"/>
      <c r="C394" s="4" t="s">
        <v>17</v>
      </c>
      <c r="D394" s="5">
        <v>1.1299999999999999</v>
      </c>
      <c r="E394" s="9">
        <f t="shared" si="111"/>
        <v>0</v>
      </c>
      <c r="F394" s="6">
        <v>0.05</v>
      </c>
      <c r="G394" s="9">
        <f t="shared" si="112"/>
        <v>0</v>
      </c>
      <c r="H394" s="9">
        <f t="shared" si="113"/>
        <v>0</v>
      </c>
      <c r="I394" s="6">
        <v>36.97</v>
      </c>
      <c r="J394" s="9">
        <f t="shared" si="114"/>
        <v>0</v>
      </c>
      <c r="K394" s="9">
        <f t="shared" si="110"/>
        <v>0</v>
      </c>
    </row>
    <row r="395" spans="1:11" ht="12.2" hidden="1" customHeight="1" outlineLevel="1" x14ac:dyDescent="0.2">
      <c r="A395" s="76" t="s">
        <v>59</v>
      </c>
      <c r="B395" s="76"/>
      <c r="C395" s="4" t="s">
        <v>60</v>
      </c>
      <c r="D395" s="5">
        <v>0.42</v>
      </c>
      <c r="E395" s="9">
        <f t="shared" si="111"/>
        <v>0</v>
      </c>
      <c r="F395" s="6">
        <v>0.01</v>
      </c>
      <c r="G395" s="9">
        <f t="shared" si="112"/>
        <v>0</v>
      </c>
      <c r="H395" s="9">
        <f t="shared" si="113"/>
        <v>0</v>
      </c>
      <c r="I395" s="6">
        <v>10.210000000000001</v>
      </c>
      <c r="J395" s="9">
        <f t="shared" si="114"/>
        <v>0</v>
      </c>
      <c r="K395" s="9">
        <f t="shared" si="110"/>
        <v>0</v>
      </c>
    </row>
    <row r="396" spans="1:11" ht="12.2" hidden="1" customHeight="1" outlineLevel="1" x14ac:dyDescent="0.2">
      <c r="A396" s="76" t="s">
        <v>62</v>
      </c>
      <c r="B396" s="76"/>
      <c r="C396" s="4" t="s">
        <v>17</v>
      </c>
      <c r="D396" s="5">
        <v>1.1299999999999999</v>
      </c>
      <c r="E396" s="9">
        <f t="shared" si="111"/>
        <v>0</v>
      </c>
      <c r="F396" s="6">
        <v>0.04</v>
      </c>
      <c r="G396" s="9">
        <f t="shared" si="112"/>
        <v>0</v>
      </c>
      <c r="H396" s="9">
        <f t="shared" si="113"/>
        <v>0</v>
      </c>
      <c r="I396" s="6">
        <v>46.65</v>
      </c>
      <c r="J396" s="9">
        <f t="shared" si="114"/>
        <v>0</v>
      </c>
      <c r="K396" s="9">
        <f t="shared" si="110"/>
        <v>0</v>
      </c>
    </row>
    <row r="397" spans="1:11" ht="21" hidden="1" customHeight="1" outlineLevel="1" x14ac:dyDescent="0.2">
      <c r="A397" s="76" t="s">
        <v>63</v>
      </c>
      <c r="B397" s="76"/>
      <c r="C397" s="4" t="s">
        <v>17</v>
      </c>
      <c r="D397" s="5">
        <v>1.1299999999999999</v>
      </c>
      <c r="E397" s="9">
        <f t="shared" si="111"/>
        <v>0</v>
      </c>
      <c r="F397" s="6">
        <v>0.19</v>
      </c>
      <c r="G397" s="9">
        <f t="shared" si="112"/>
        <v>0</v>
      </c>
      <c r="H397" s="9">
        <f t="shared" si="113"/>
        <v>0</v>
      </c>
      <c r="I397" s="6">
        <v>87.11</v>
      </c>
      <c r="J397" s="9">
        <f t="shared" si="114"/>
        <v>0</v>
      </c>
      <c r="K397" s="9">
        <f t="shared" si="110"/>
        <v>0</v>
      </c>
    </row>
    <row r="398" spans="1:11" ht="21" hidden="1" customHeight="1" outlineLevel="1" x14ac:dyDescent="0.2">
      <c r="A398" s="76" t="s">
        <v>64</v>
      </c>
      <c r="B398" s="76"/>
      <c r="C398" s="4" t="s">
        <v>17</v>
      </c>
      <c r="D398" s="5">
        <v>1</v>
      </c>
      <c r="E398" s="9">
        <f t="shared" si="111"/>
        <v>0</v>
      </c>
      <c r="F398" s="6">
        <v>0.32</v>
      </c>
      <c r="G398" s="9">
        <f t="shared" si="112"/>
        <v>0</v>
      </c>
      <c r="H398" s="9">
        <f t="shared" si="113"/>
        <v>0</v>
      </c>
      <c r="I398" s="6">
        <v>204.29</v>
      </c>
      <c r="J398" s="9">
        <f t="shared" si="114"/>
        <v>0</v>
      </c>
      <c r="K398" s="9">
        <f t="shared" si="110"/>
        <v>0</v>
      </c>
    </row>
    <row r="399" spans="1:11" ht="12" hidden="1" customHeight="1" outlineLevel="1" x14ac:dyDescent="0.2">
      <c r="A399" s="76" t="s">
        <v>65</v>
      </c>
      <c r="B399" s="76"/>
      <c r="C399" s="4" t="s">
        <v>17</v>
      </c>
      <c r="D399" s="5">
        <v>1</v>
      </c>
      <c r="E399" s="9">
        <f t="shared" si="111"/>
        <v>0</v>
      </c>
      <c r="F399" s="6">
        <v>0.1</v>
      </c>
      <c r="G399" s="9">
        <f t="shared" si="112"/>
        <v>0</v>
      </c>
      <c r="H399" s="9">
        <f t="shared" si="113"/>
        <v>0</v>
      </c>
      <c r="I399" s="6">
        <v>151.19999999999999</v>
      </c>
      <c r="J399" s="9">
        <f t="shared" si="114"/>
        <v>0</v>
      </c>
      <c r="K399" s="9">
        <f t="shared" si="110"/>
        <v>0</v>
      </c>
    </row>
    <row r="400" spans="1:11" ht="12.2" hidden="1" customHeight="1" outlineLevel="1" x14ac:dyDescent="0.2">
      <c r="A400" s="76" t="s">
        <v>66</v>
      </c>
      <c r="B400" s="76"/>
      <c r="C400" s="4" t="s">
        <v>17</v>
      </c>
      <c r="D400" s="5">
        <v>1</v>
      </c>
      <c r="E400" s="9">
        <f t="shared" si="111"/>
        <v>0</v>
      </c>
      <c r="F400" s="6">
        <v>0.05</v>
      </c>
      <c r="G400" s="9">
        <f t="shared" si="112"/>
        <v>0</v>
      </c>
      <c r="H400" s="9">
        <f t="shared" si="113"/>
        <v>0</v>
      </c>
      <c r="I400" s="6">
        <v>13.82</v>
      </c>
      <c r="J400" s="9">
        <f t="shared" si="114"/>
        <v>0</v>
      </c>
      <c r="K400" s="9">
        <f t="shared" si="110"/>
        <v>0</v>
      </c>
    </row>
    <row r="401" spans="1:11" ht="12.2" hidden="1" customHeight="1" outlineLevel="1" x14ac:dyDescent="0.2">
      <c r="A401" s="76" t="s">
        <v>67</v>
      </c>
      <c r="B401" s="76"/>
      <c r="C401" s="4" t="s">
        <v>17</v>
      </c>
      <c r="D401" s="5">
        <v>1</v>
      </c>
      <c r="E401" s="9">
        <f t="shared" si="111"/>
        <v>0</v>
      </c>
      <c r="F401" s="6">
        <v>0.18</v>
      </c>
      <c r="G401" s="9">
        <f t="shared" si="112"/>
        <v>0</v>
      </c>
      <c r="H401" s="9">
        <f t="shared" si="113"/>
        <v>0</v>
      </c>
      <c r="I401" s="6">
        <v>47.65</v>
      </c>
      <c r="J401" s="9">
        <f t="shared" si="114"/>
        <v>0</v>
      </c>
      <c r="K401" s="9">
        <f t="shared" si="110"/>
        <v>0</v>
      </c>
    </row>
    <row r="402" spans="1:11" ht="12.2" hidden="1" customHeight="1" outlineLevel="1" x14ac:dyDescent="0.2">
      <c r="A402" s="76" t="s">
        <v>68</v>
      </c>
      <c r="B402" s="76"/>
      <c r="C402" s="4" t="s">
        <v>17</v>
      </c>
      <c r="D402" s="5">
        <v>1</v>
      </c>
      <c r="E402" s="9">
        <f t="shared" si="111"/>
        <v>0</v>
      </c>
      <c r="F402" s="6">
        <v>0.09</v>
      </c>
      <c r="G402" s="9">
        <f t="shared" si="112"/>
        <v>0</v>
      </c>
      <c r="H402" s="9">
        <f t="shared" si="113"/>
        <v>0</v>
      </c>
      <c r="I402" s="6">
        <v>40.4</v>
      </c>
      <c r="J402" s="9">
        <f t="shared" si="114"/>
        <v>0</v>
      </c>
      <c r="K402" s="9">
        <f t="shared" si="110"/>
        <v>0</v>
      </c>
    </row>
    <row r="403" spans="1:11" ht="21" hidden="1" customHeight="1" outlineLevel="1" x14ac:dyDescent="0.2">
      <c r="A403" s="76" t="s">
        <v>69</v>
      </c>
      <c r="B403" s="76"/>
      <c r="C403" s="4" t="s">
        <v>17</v>
      </c>
      <c r="D403" s="5">
        <v>1</v>
      </c>
      <c r="E403" s="9">
        <f t="shared" si="111"/>
        <v>0</v>
      </c>
      <c r="F403" s="6">
        <v>0.23</v>
      </c>
      <c r="G403" s="9">
        <f t="shared" si="112"/>
        <v>0</v>
      </c>
      <c r="H403" s="9">
        <f t="shared" si="113"/>
        <v>0</v>
      </c>
      <c r="I403" s="6">
        <v>51.39</v>
      </c>
      <c r="J403" s="9">
        <f t="shared" si="114"/>
        <v>0</v>
      </c>
      <c r="K403" s="9">
        <f t="shared" si="110"/>
        <v>0</v>
      </c>
    </row>
    <row r="404" spans="1:11" ht="22.5" hidden="1" customHeight="1" outlineLevel="1" x14ac:dyDescent="0.2">
      <c r="A404" s="83" t="s">
        <v>655</v>
      </c>
      <c r="B404" s="76"/>
      <c r="C404" s="4" t="s">
        <v>17</v>
      </c>
      <c r="D404" s="5">
        <v>1</v>
      </c>
      <c r="E404" s="9">
        <f t="shared" si="111"/>
        <v>0</v>
      </c>
      <c r="F404" s="6">
        <v>0.55000000000000004</v>
      </c>
      <c r="G404" s="9">
        <f t="shared" si="112"/>
        <v>0</v>
      </c>
      <c r="H404" s="9">
        <f>$M$2*G404</f>
        <v>0</v>
      </c>
      <c r="I404" s="6">
        <v>135.63</v>
      </c>
      <c r="J404" s="9">
        <f t="shared" si="114"/>
        <v>0</v>
      </c>
      <c r="K404" s="9">
        <f t="shared" si="110"/>
        <v>0</v>
      </c>
    </row>
    <row r="405" spans="1:11" ht="12.2" hidden="1" customHeight="1" outlineLevel="1" x14ac:dyDescent="0.2">
      <c r="A405" s="76" t="s">
        <v>71</v>
      </c>
      <c r="B405" s="76"/>
      <c r="C405" s="4" t="s">
        <v>15</v>
      </c>
      <c r="D405" s="5">
        <v>0.42</v>
      </c>
      <c r="E405" s="9">
        <f t="shared" si="111"/>
        <v>0</v>
      </c>
      <c r="F405" s="6">
        <v>0.05</v>
      </c>
      <c r="G405" s="9">
        <f t="shared" si="112"/>
        <v>0</v>
      </c>
      <c r="H405" s="9">
        <f t="shared" si="113"/>
        <v>0</v>
      </c>
      <c r="I405" s="6">
        <v>16.71</v>
      </c>
      <c r="J405" s="9">
        <f t="shared" si="114"/>
        <v>0</v>
      </c>
      <c r="K405" s="9">
        <f t="shared" si="110"/>
        <v>0</v>
      </c>
    </row>
    <row r="406" spans="1:11" ht="12.2" hidden="1" customHeight="1" outlineLevel="1" x14ac:dyDescent="0.2">
      <c r="A406" s="76" t="s">
        <v>72</v>
      </c>
      <c r="B406" s="76"/>
      <c r="C406" s="4" t="s">
        <v>15</v>
      </c>
      <c r="D406" s="5">
        <v>0.42</v>
      </c>
      <c r="E406" s="9">
        <f t="shared" si="111"/>
        <v>0</v>
      </c>
      <c r="F406" s="6">
        <v>0.05</v>
      </c>
      <c r="G406" s="9">
        <f t="shared" si="112"/>
        <v>0</v>
      </c>
      <c r="H406" s="9">
        <f t="shared" si="113"/>
        <v>0</v>
      </c>
      <c r="I406" s="6">
        <v>15.82</v>
      </c>
      <c r="J406" s="9">
        <f t="shared" si="114"/>
        <v>0</v>
      </c>
      <c r="K406" s="9">
        <f t="shared" si="110"/>
        <v>0</v>
      </c>
    </row>
    <row r="407" spans="1:11" ht="12.2" customHeight="1" collapsed="1" x14ac:dyDescent="0.2">
      <c r="A407" s="75" t="s">
        <v>19</v>
      </c>
      <c r="B407" s="75"/>
      <c r="C407" s="1"/>
      <c r="D407" s="7"/>
      <c r="E407" s="35"/>
      <c r="F407" s="13">
        <f>SUM(F392:F406)</f>
        <v>2.2999999999999998</v>
      </c>
      <c r="G407" s="12">
        <f>SUM(G392:G406)</f>
        <v>0</v>
      </c>
      <c r="H407" s="12">
        <f>SUM(H392:H406)</f>
        <v>0</v>
      </c>
      <c r="I407" s="13">
        <v>1250.48</v>
      </c>
      <c r="J407" s="12">
        <f>SUM(J392:J406)</f>
        <v>0</v>
      </c>
      <c r="K407" s="14">
        <f>SUM(K392:K406)</f>
        <v>0</v>
      </c>
    </row>
    <row r="408" spans="1:11" ht="38.25" customHeight="1" x14ac:dyDescent="0.2">
      <c r="A408" s="75" t="s">
        <v>116</v>
      </c>
      <c r="B408" s="75"/>
      <c r="C408" s="2" t="s">
        <v>17</v>
      </c>
      <c r="D408" s="3">
        <v>0</v>
      </c>
      <c r="E408" s="36"/>
      <c r="F408" s="1"/>
      <c r="G408" s="1"/>
      <c r="H408" s="1"/>
      <c r="I408" s="1"/>
      <c r="J408" s="1"/>
      <c r="K408" s="1"/>
    </row>
    <row r="409" spans="1:11" ht="12.2" hidden="1" customHeight="1" outlineLevel="1" x14ac:dyDescent="0.2">
      <c r="A409" s="76" t="s">
        <v>55</v>
      </c>
      <c r="B409" s="76"/>
      <c r="C409" s="4" t="s">
        <v>17</v>
      </c>
      <c r="D409" s="5">
        <v>1.1299999999999999</v>
      </c>
      <c r="E409" s="9">
        <f>$D$408*D409</f>
        <v>0</v>
      </c>
      <c r="F409" s="6">
        <v>0.13</v>
      </c>
      <c r="G409" s="9">
        <f>$D$408*F409</f>
        <v>0</v>
      </c>
      <c r="H409" s="9">
        <f>$M$2*G409</f>
        <v>0</v>
      </c>
      <c r="I409" s="6">
        <v>103.83</v>
      </c>
      <c r="J409" s="9">
        <f>$D$408*I409</f>
        <v>0</v>
      </c>
      <c r="K409" s="9">
        <f t="shared" ref="K409:K422" si="115">SUM(H409,J409)</f>
        <v>0</v>
      </c>
    </row>
    <row r="410" spans="1:11" ht="21" hidden="1" customHeight="1" outlineLevel="1" x14ac:dyDescent="0.2">
      <c r="A410" s="76" t="s">
        <v>109</v>
      </c>
      <c r="B410" s="76"/>
      <c r="C410" s="4" t="s">
        <v>17</v>
      </c>
      <c r="D410" s="5">
        <v>1.1299999999999999</v>
      </c>
      <c r="E410" s="9">
        <f t="shared" ref="E410:E422" si="116">$D$408*D410</f>
        <v>0</v>
      </c>
      <c r="F410" s="6">
        <v>0.26</v>
      </c>
      <c r="G410" s="9">
        <f t="shared" ref="G410:G422" si="117">$D$408*F410</f>
        <v>0</v>
      </c>
      <c r="H410" s="9">
        <f t="shared" ref="H410:H422" si="118">$L$2*G410</f>
        <v>0</v>
      </c>
      <c r="I410" s="6">
        <v>321.52999999999997</v>
      </c>
      <c r="J410" s="9">
        <f t="shared" ref="J410:J422" si="119">$D$408*I410</f>
        <v>0</v>
      </c>
      <c r="K410" s="9">
        <f t="shared" si="115"/>
        <v>0</v>
      </c>
    </row>
    <row r="411" spans="1:11" ht="12.2" hidden="1" customHeight="1" outlineLevel="1" x14ac:dyDescent="0.2">
      <c r="A411" s="76" t="s">
        <v>58</v>
      </c>
      <c r="B411" s="76"/>
      <c r="C411" s="4" t="s">
        <v>17</v>
      </c>
      <c r="D411" s="5">
        <v>1.1299999999999999</v>
      </c>
      <c r="E411" s="9">
        <f t="shared" si="116"/>
        <v>0</v>
      </c>
      <c r="F411" s="6">
        <v>0.05</v>
      </c>
      <c r="G411" s="9">
        <f t="shared" si="117"/>
        <v>0</v>
      </c>
      <c r="H411" s="9">
        <f t="shared" si="118"/>
        <v>0</v>
      </c>
      <c r="I411" s="6">
        <v>36.97</v>
      </c>
      <c r="J411" s="9">
        <f t="shared" si="119"/>
        <v>0</v>
      </c>
      <c r="K411" s="9">
        <f t="shared" si="115"/>
        <v>0</v>
      </c>
    </row>
    <row r="412" spans="1:11" ht="12.2" hidden="1" customHeight="1" outlineLevel="1" x14ac:dyDescent="0.2">
      <c r="A412" s="76" t="s">
        <v>59</v>
      </c>
      <c r="B412" s="76"/>
      <c r="C412" s="4" t="s">
        <v>60</v>
      </c>
      <c r="D412" s="5">
        <v>0.42</v>
      </c>
      <c r="E412" s="9">
        <f t="shared" si="116"/>
        <v>0</v>
      </c>
      <c r="F412" s="6">
        <v>0.01</v>
      </c>
      <c r="G412" s="9">
        <f t="shared" si="117"/>
        <v>0</v>
      </c>
      <c r="H412" s="9">
        <f t="shared" si="118"/>
        <v>0</v>
      </c>
      <c r="I412" s="6">
        <v>10.210000000000001</v>
      </c>
      <c r="J412" s="9">
        <f t="shared" si="119"/>
        <v>0</v>
      </c>
      <c r="K412" s="9">
        <f t="shared" si="115"/>
        <v>0</v>
      </c>
    </row>
    <row r="413" spans="1:11" ht="12.2" hidden="1" customHeight="1" outlineLevel="1" x14ac:dyDescent="0.2">
      <c r="A413" s="76" t="s">
        <v>62</v>
      </c>
      <c r="B413" s="76"/>
      <c r="C413" s="4" t="s">
        <v>17</v>
      </c>
      <c r="D413" s="5">
        <v>1.1299999999999999</v>
      </c>
      <c r="E413" s="9">
        <f t="shared" si="116"/>
        <v>0</v>
      </c>
      <c r="F413" s="6">
        <v>0.04</v>
      </c>
      <c r="G413" s="9">
        <f t="shared" si="117"/>
        <v>0</v>
      </c>
      <c r="H413" s="9">
        <f t="shared" si="118"/>
        <v>0</v>
      </c>
      <c r="I413" s="6">
        <v>46.65</v>
      </c>
      <c r="J413" s="9">
        <f t="shared" si="119"/>
        <v>0</v>
      </c>
      <c r="K413" s="9">
        <f t="shared" si="115"/>
        <v>0</v>
      </c>
    </row>
    <row r="414" spans="1:11" ht="21" hidden="1" customHeight="1" outlineLevel="1" x14ac:dyDescent="0.2">
      <c r="A414" s="76" t="s">
        <v>63</v>
      </c>
      <c r="B414" s="76"/>
      <c r="C414" s="4" t="s">
        <v>17</v>
      </c>
      <c r="D414" s="5">
        <v>1.1299999999999999</v>
      </c>
      <c r="E414" s="9">
        <f t="shared" si="116"/>
        <v>0</v>
      </c>
      <c r="F414" s="6">
        <v>0.19</v>
      </c>
      <c r="G414" s="9">
        <f t="shared" si="117"/>
        <v>0</v>
      </c>
      <c r="H414" s="9">
        <f t="shared" si="118"/>
        <v>0</v>
      </c>
      <c r="I414" s="6">
        <v>87.11</v>
      </c>
      <c r="J414" s="9">
        <f t="shared" si="119"/>
        <v>0</v>
      </c>
      <c r="K414" s="9">
        <f t="shared" si="115"/>
        <v>0</v>
      </c>
    </row>
    <row r="415" spans="1:11" ht="21" hidden="1" customHeight="1" outlineLevel="1" x14ac:dyDescent="0.2">
      <c r="A415" s="76" t="s">
        <v>64</v>
      </c>
      <c r="B415" s="76"/>
      <c r="C415" s="4" t="s">
        <v>17</v>
      </c>
      <c r="D415" s="5">
        <v>1</v>
      </c>
      <c r="E415" s="9">
        <f t="shared" si="116"/>
        <v>0</v>
      </c>
      <c r="F415" s="6">
        <v>0.32</v>
      </c>
      <c r="G415" s="9">
        <f t="shared" si="117"/>
        <v>0</v>
      </c>
      <c r="H415" s="9">
        <f t="shared" si="118"/>
        <v>0</v>
      </c>
      <c r="I415" s="6">
        <v>204.29</v>
      </c>
      <c r="J415" s="9">
        <f t="shared" si="119"/>
        <v>0</v>
      </c>
      <c r="K415" s="9">
        <f t="shared" si="115"/>
        <v>0</v>
      </c>
    </row>
    <row r="416" spans="1:11" ht="12.2" hidden="1" customHeight="1" outlineLevel="1" x14ac:dyDescent="0.2">
      <c r="A416" s="76" t="s">
        <v>65</v>
      </c>
      <c r="B416" s="76"/>
      <c r="C416" s="4" t="s">
        <v>17</v>
      </c>
      <c r="D416" s="5">
        <v>1</v>
      </c>
      <c r="E416" s="9">
        <f t="shared" si="116"/>
        <v>0</v>
      </c>
      <c r="F416" s="6">
        <v>0.1</v>
      </c>
      <c r="G416" s="9">
        <f t="shared" si="117"/>
        <v>0</v>
      </c>
      <c r="H416" s="9">
        <f t="shared" si="118"/>
        <v>0</v>
      </c>
      <c r="I416" s="6">
        <v>151.19999999999999</v>
      </c>
      <c r="J416" s="9">
        <f t="shared" si="119"/>
        <v>0</v>
      </c>
      <c r="K416" s="9">
        <f t="shared" si="115"/>
        <v>0</v>
      </c>
    </row>
    <row r="417" spans="1:11" ht="12.2" hidden="1" customHeight="1" outlineLevel="1" x14ac:dyDescent="0.2">
      <c r="A417" s="76" t="s">
        <v>66</v>
      </c>
      <c r="B417" s="76"/>
      <c r="C417" s="4" t="s">
        <v>17</v>
      </c>
      <c r="D417" s="5">
        <v>1</v>
      </c>
      <c r="E417" s="9">
        <f t="shared" si="116"/>
        <v>0</v>
      </c>
      <c r="F417" s="6">
        <v>0.05</v>
      </c>
      <c r="G417" s="9">
        <f t="shared" si="117"/>
        <v>0</v>
      </c>
      <c r="H417" s="9">
        <f t="shared" si="118"/>
        <v>0</v>
      </c>
      <c r="I417" s="6">
        <v>13.82</v>
      </c>
      <c r="J417" s="9">
        <f t="shared" si="119"/>
        <v>0</v>
      </c>
      <c r="K417" s="9">
        <f t="shared" si="115"/>
        <v>0</v>
      </c>
    </row>
    <row r="418" spans="1:11" ht="12.2" hidden="1" customHeight="1" outlineLevel="1" x14ac:dyDescent="0.2">
      <c r="A418" s="76" t="s">
        <v>67</v>
      </c>
      <c r="B418" s="76"/>
      <c r="C418" s="4" t="s">
        <v>17</v>
      </c>
      <c r="D418" s="5">
        <v>1</v>
      </c>
      <c r="E418" s="9">
        <f t="shared" si="116"/>
        <v>0</v>
      </c>
      <c r="F418" s="6">
        <v>0.18</v>
      </c>
      <c r="G418" s="9">
        <f t="shared" si="117"/>
        <v>0</v>
      </c>
      <c r="H418" s="9">
        <f t="shared" si="118"/>
        <v>0</v>
      </c>
      <c r="I418" s="6">
        <v>47.65</v>
      </c>
      <c r="J418" s="9">
        <f t="shared" si="119"/>
        <v>0</v>
      </c>
      <c r="K418" s="9">
        <f t="shared" si="115"/>
        <v>0</v>
      </c>
    </row>
    <row r="419" spans="1:11" ht="12.2" hidden="1" customHeight="1" outlineLevel="1" x14ac:dyDescent="0.2">
      <c r="A419" s="76" t="s">
        <v>68</v>
      </c>
      <c r="B419" s="76"/>
      <c r="C419" s="4" t="s">
        <v>17</v>
      </c>
      <c r="D419" s="5">
        <v>1</v>
      </c>
      <c r="E419" s="9">
        <f t="shared" si="116"/>
        <v>0</v>
      </c>
      <c r="F419" s="6">
        <v>0.09</v>
      </c>
      <c r="G419" s="9">
        <f t="shared" si="117"/>
        <v>0</v>
      </c>
      <c r="H419" s="9">
        <f t="shared" si="118"/>
        <v>0</v>
      </c>
      <c r="I419" s="6">
        <v>40.4</v>
      </c>
      <c r="J419" s="9">
        <f t="shared" si="119"/>
        <v>0</v>
      </c>
      <c r="K419" s="9">
        <f t="shared" si="115"/>
        <v>0</v>
      </c>
    </row>
    <row r="420" spans="1:11" ht="21" hidden="1" customHeight="1" outlineLevel="1" x14ac:dyDescent="0.2">
      <c r="A420" s="76" t="s">
        <v>74</v>
      </c>
      <c r="B420" s="76"/>
      <c r="C420" s="4" t="s">
        <v>17</v>
      </c>
      <c r="D420" s="5">
        <v>1</v>
      </c>
      <c r="E420" s="9">
        <f t="shared" si="116"/>
        <v>0</v>
      </c>
      <c r="F420" s="6">
        <v>0.23</v>
      </c>
      <c r="G420" s="9">
        <f t="shared" si="117"/>
        <v>0</v>
      </c>
      <c r="H420" s="9">
        <f t="shared" si="118"/>
        <v>0</v>
      </c>
      <c r="I420" s="6">
        <v>197.6</v>
      </c>
      <c r="J420" s="9">
        <f t="shared" si="119"/>
        <v>0</v>
      </c>
      <c r="K420" s="9">
        <f t="shared" si="115"/>
        <v>0</v>
      </c>
    </row>
    <row r="421" spans="1:11" ht="12.2" hidden="1" customHeight="1" outlineLevel="1" x14ac:dyDescent="0.2">
      <c r="A421" s="76" t="s">
        <v>71</v>
      </c>
      <c r="B421" s="76"/>
      <c r="C421" s="4" t="s">
        <v>15</v>
      </c>
      <c r="D421" s="5">
        <v>0.42</v>
      </c>
      <c r="E421" s="9">
        <f t="shared" si="116"/>
        <v>0</v>
      </c>
      <c r="F421" s="6">
        <v>0.05</v>
      </c>
      <c r="G421" s="9">
        <f t="shared" si="117"/>
        <v>0</v>
      </c>
      <c r="H421" s="9">
        <f t="shared" si="118"/>
        <v>0</v>
      </c>
      <c r="I421" s="6">
        <v>16.71</v>
      </c>
      <c r="J421" s="9">
        <f t="shared" si="119"/>
        <v>0</v>
      </c>
      <c r="K421" s="9">
        <f t="shared" si="115"/>
        <v>0</v>
      </c>
    </row>
    <row r="422" spans="1:11" ht="12.2" hidden="1" customHeight="1" outlineLevel="1" x14ac:dyDescent="0.2">
      <c r="A422" s="76" t="s">
        <v>72</v>
      </c>
      <c r="B422" s="76"/>
      <c r="C422" s="4" t="s">
        <v>15</v>
      </c>
      <c r="D422" s="5">
        <v>0.42</v>
      </c>
      <c r="E422" s="9">
        <f t="shared" si="116"/>
        <v>0</v>
      </c>
      <c r="F422" s="6">
        <v>0.05</v>
      </c>
      <c r="G422" s="9">
        <f t="shared" si="117"/>
        <v>0</v>
      </c>
      <c r="H422" s="9">
        <f t="shared" si="118"/>
        <v>0</v>
      </c>
      <c r="I422" s="6">
        <v>15.82</v>
      </c>
      <c r="J422" s="9">
        <f t="shared" si="119"/>
        <v>0</v>
      </c>
      <c r="K422" s="9">
        <f t="shared" si="115"/>
        <v>0</v>
      </c>
    </row>
    <row r="423" spans="1:11" ht="12.2" customHeight="1" collapsed="1" x14ac:dyDescent="0.2">
      <c r="A423" s="75" t="s">
        <v>19</v>
      </c>
      <c r="B423" s="75"/>
      <c r="C423" s="1"/>
      <c r="D423" s="7"/>
      <c r="E423" s="35"/>
      <c r="F423" s="13">
        <f>SUM(F409:F422)</f>
        <v>1.7500000000000002</v>
      </c>
      <c r="G423" s="12">
        <f>SUM(G409:G422)</f>
        <v>0</v>
      </c>
      <c r="H423" s="12">
        <f>SUM(H409:H422)</f>
        <v>0</v>
      </c>
      <c r="I423" s="13">
        <v>1293.79</v>
      </c>
      <c r="J423" s="12">
        <f>SUM(J409:J422)</f>
        <v>0</v>
      </c>
      <c r="K423" s="14">
        <f>SUM(K409:K422)</f>
        <v>0</v>
      </c>
    </row>
    <row r="424" spans="1:11" ht="46.5" customHeight="1" x14ac:dyDescent="0.2">
      <c r="A424" s="75" t="s">
        <v>117</v>
      </c>
      <c r="B424" s="75"/>
      <c r="C424" s="2" t="s">
        <v>17</v>
      </c>
      <c r="D424" s="3">
        <v>0</v>
      </c>
      <c r="E424" s="36"/>
      <c r="F424" s="1"/>
      <c r="G424" s="1"/>
      <c r="H424" s="1"/>
      <c r="I424" s="1"/>
      <c r="J424" s="1"/>
      <c r="K424" s="1"/>
    </row>
    <row r="425" spans="1:11" ht="12.2" hidden="1" customHeight="1" outlineLevel="1" x14ac:dyDescent="0.2">
      <c r="A425" s="76" t="s">
        <v>55</v>
      </c>
      <c r="B425" s="76"/>
      <c r="C425" s="4" t="s">
        <v>17</v>
      </c>
      <c r="D425" s="5">
        <v>1.1299999999999999</v>
      </c>
      <c r="E425" s="9">
        <f>$D$424*D425</f>
        <v>0</v>
      </c>
      <c r="F425" s="6">
        <v>0.13</v>
      </c>
      <c r="G425" s="9">
        <f>$D$424*F425</f>
        <v>0</v>
      </c>
      <c r="H425" s="9">
        <f>$M$2*G425</f>
        <v>0</v>
      </c>
      <c r="I425" s="6">
        <v>103.83</v>
      </c>
      <c r="J425" s="9">
        <f>$D$424*I425</f>
        <v>0</v>
      </c>
      <c r="K425" s="9">
        <f t="shared" ref="K425:K438" si="120">SUM(H425,J425)</f>
        <v>0</v>
      </c>
    </row>
    <row r="426" spans="1:11" ht="21" hidden="1" customHeight="1" outlineLevel="1" x14ac:dyDescent="0.2">
      <c r="A426" s="76" t="s">
        <v>109</v>
      </c>
      <c r="B426" s="76"/>
      <c r="C426" s="4" t="s">
        <v>17</v>
      </c>
      <c r="D426" s="5">
        <v>1.1299999999999999</v>
      </c>
      <c r="E426" s="9">
        <f t="shared" ref="E426:E438" si="121">$D$424*D426</f>
        <v>0</v>
      </c>
      <c r="F426" s="6">
        <v>0.26</v>
      </c>
      <c r="G426" s="9">
        <f t="shared" ref="G426:G438" si="122">$D$424*F426</f>
        <v>0</v>
      </c>
      <c r="H426" s="9">
        <f t="shared" ref="H426:H438" si="123">$L$2*G426</f>
        <v>0</v>
      </c>
      <c r="I426" s="6">
        <v>321.52999999999997</v>
      </c>
      <c r="J426" s="9">
        <f t="shared" ref="J426:J438" si="124">$D$424*I426</f>
        <v>0</v>
      </c>
      <c r="K426" s="9">
        <f t="shared" si="120"/>
        <v>0</v>
      </c>
    </row>
    <row r="427" spans="1:11" ht="12" hidden="1" customHeight="1" outlineLevel="1" x14ac:dyDescent="0.2">
      <c r="A427" s="76" t="s">
        <v>58</v>
      </c>
      <c r="B427" s="76"/>
      <c r="C427" s="4" t="s">
        <v>17</v>
      </c>
      <c r="D427" s="5">
        <v>1.1299999999999999</v>
      </c>
      <c r="E427" s="9">
        <f t="shared" si="121"/>
        <v>0</v>
      </c>
      <c r="F427" s="6">
        <v>0.05</v>
      </c>
      <c r="G427" s="9">
        <f t="shared" si="122"/>
        <v>0</v>
      </c>
      <c r="H427" s="9">
        <f t="shared" si="123"/>
        <v>0</v>
      </c>
      <c r="I427" s="6">
        <v>36.97</v>
      </c>
      <c r="J427" s="9">
        <f t="shared" si="124"/>
        <v>0</v>
      </c>
      <c r="K427" s="9">
        <f t="shared" si="120"/>
        <v>0</v>
      </c>
    </row>
    <row r="428" spans="1:11" ht="12.2" hidden="1" customHeight="1" outlineLevel="1" x14ac:dyDescent="0.2">
      <c r="A428" s="76" t="s">
        <v>59</v>
      </c>
      <c r="B428" s="76"/>
      <c r="C428" s="4" t="s">
        <v>60</v>
      </c>
      <c r="D428" s="5">
        <v>0.42</v>
      </c>
      <c r="E428" s="9">
        <f t="shared" si="121"/>
        <v>0</v>
      </c>
      <c r="F428" s="6">
        <v>0.01</v>
      </c>
      <c r="G428" s="9">
        <f t="shared" si="122"/>
        <v>0</v>
      </c>
      <c r="H428" s="9">
        <f t="shared" si="123"/>
        <v>0</v>
      </c>
      <c r="I428" s="6">
        <v>10.210000000000001</v>
      </c>
      <c r="J428" s="9">
        <f t="shared" si="124"/>
        <v>0</v>
      </c>
      <c r="K428" s="9">
        <f t="shared" si="120"/>
        <v>0</v>
      </c>
    </row>
    <row r="429" spans="1:11" ht="12.2" hidden="1" customHeight="1" outlineLevel="1" x14ac:dyDescent="0.2">
      <c r="A429" s="76" t="s">
        <v>62</v>
      </c>
      <c r="B429" s="76"/>
      <c r="C429" s="4" t="s">
        <v>17</v>
      </c>
      <c r="D429" s="5">
        <v>1.1299999999999999</v>
      </c>
      <c r="E429" s="9">
        <f t="shared" si="121"/>
        <v>0</v>
      </c>
      <c r="F429" s="6">
        <v>0.04</v>
      </c>
      <c r="G429" s="9">
        <f t="shared" si="122"/>
        <v>0</v>
      </c>
      <c r="H429" s="9">
        <f t="shared" si="123"/>
        <v>0</v>
      </c>
      <c r="I429" s="6">
        <v>46.65</v>
      </c>
      <c r="J429" s="9">
        <f t="shared" si="124"/>
        <v>0</v>
      </c>
      <c r="K429" s="9">
        <f t="shared" si="120"/>
        <v>0</v>
      </c>
    </row>
    <row r="430" spans="1:11" ht="21" hidden="1" customHeight="1" outlineLevel="1" x14ac:dyDescent="0.2">
      <c r="A430" s="76" t="s">
        <v>63</v>
      </c>
      <c r="B430" s="76"/>
      <c r="C430" s="4" t="s">
        <v>17</v>
      </c>
      <c r="D430" s="5">
        <v>1.1299999999999999</v>
      </c>
      <c r="E430" s="9">
        <f t="shared" si="121"/>
        <v>0</v>
      </c>
      <c r="F430" s="6">
        <v>0.19</v>
      </c>
      <c r="G430" s="9">
        <f t="shared" si="122"/>
        <v>0</v>
      </c>
      <c r="H430" s="9">
        <f t="shared" si="123"/>
        <v>0</v>
      </c>
      <c r="I430" s="6">
        <v>87.11</v>
      </c>
      <c r="J430" s="9">
        <f t="shared" si="124"/>
        <v>0</v>
      </c>
      <c r="K430" s="9">
        <f t="shared" si="120"/>
        <v>0</v>
      </c>
    </row>
    <row r="431" spans="1:11" ht="21" hidden="1" customHeight="1" outlineLevel="1" x14ac:dyDescent="0.2">
      <c r="A431" s="76" t="s">
        <v>64</v>
      </c>
      <c r="B431" s="76"/>
      <c r="C431" s="4" t="s">
        <v>17</v>
      </c>
      <c r="D431" s="5">
        <v>1</v>
      </c>
      <c r="E431" s="9">
        <f t="shared" si="121"/>
        <v>0</v>
      </c>
      <c r="F431" s="6">
        <v>0.32</v>
      </c>
      <c r="G431" s="9">
        <f t="shared" si="122"/>
        <v>0</v>
      </c>
      <c r="H431" s="9">
        <f t="shared" si="123"/>
        <v>0</v>
      </c>
      <c r="I431" s="6">
        <v>204.29</v>
      </c>
      <c r="J431" s="9">
        <f t="shared" si="124"/>
        <v>0</v>
      </c>
      <c r="K431" s="9">
        <f t="shared" si="120"/>
        <v>0</v>
      </c>
    </row>
    <row r="432" spans="1:11" ht="12" hidden="1" customHeight="1" outlineLevel="1" x14ac:dyDescent="0.2">
      <c r="A432" s="76" t="s">
        <v>65</v>
      </c>
      <c r="B432" s="76"/>
      <c r="C432" s="4" t="s">
        <v>17</v>
      </c>
      <c r="D432" s="5">
        <v>1</v>
      </c>
      <c r="E432" s="9">
        <f t="shared" si="121"/>
        <v>0</v>
      </c>
      <c r="F432" s="6">
        <v>0.1</v>
      </c>
      <c r="G432" s="9">
        <f t="shared" si="122"/>
        <v>0</v>
      </c>
      <c r="H432" s="9">
        <f t="shared" si="123"/>
        <v>0</v>
      </c>
      <c r="I432" s="6">
        <v>151.19999999999999</v>
      </c>
      <c r="J432" s="9">
        <f t="shared" si="124"/>
        <v>0</v>
      </c>
      <c r="K432" s="9">
        <f t="shared" si="120"/>
        <v>0</v>
      </c>
    </row>
    <row r="433" spans="1:11" ht="12.2" hidden="1" customHeight="1" outlineLevel="1" x14ac:dyDescent="0.2">
      <c r="A433" s="76" t="s">
        <v>66</v>
      </c>
      <c r="B433" s="76"/>
      <c r="C433" s="4" t="s">
        <v>17</v>
      </c>
      <c r="D433" s="5">
        <v>1</v>
      </c>
      <c r="E433" s="9">
        <f t="shared" si="121"/>
        <v>0</v>
      </c>
      <c r="F433" s="6">
        <v>0.05</v>
      </c>
      <c r="G433" s="9">
        <f t="shared" si="122"/>
        <v>0</v>
      </c>
      <c r="H433" s="9">
        <f t="shared" si="123"/>
        <v>0</v>
      </c>
      <c r="I433" s="6">
        <v>13.82</v>
      </c>
      <c r="J433" s="9">
        <f t="shared" si="124"/>
        <v>0</v>
      </c>
      <c r="K433" s="9">
        <f t="shared" si="120"/>
        <v>0</v>
      </c>
    </row>
    <row r="434" spans="1:11" ht="12.2" hidden="1" customHeight="1" outlineLevel="1" x14ac:dyDescent="0.2">
      <c r="A434" s="76" t="s">
        <v>67</v>
      </c>
      <c r="B434" s="76"/>
      <c r="C434" s="4" t="s">
        <v>17</v>
      </c>
      <c r="D434" s="5">
        <v>1</v>
      </c>
      <c r="E434" s="9">
        <f t="shared" si="121"/>
        <v>0</v>
      </c>
      <c r="F434" s="6">
        <v>0.18</v>
      </c>
      <c r="G434" s="9">
        <f t="shared" si="122"/>
        <v>0</v>
      </c>
      <c r="H434" s="9">
        <f t="shared" si="123"/>
        <v>0</v>
      </c>
      <c r="I434" s="6">
        <v>47.65</v>
      </c>
      <c r="J434" s="9">
        <f t="shared" si="124"/>
        <v>0</v>
      </c>
      <c r="K434" s="9">
        <f t="shared" si="120"/>
        <v>0</v>
      </c>
    </row>
    <row r="435" spans="1:11" ht="12.2" hidden="1" customHeight="1" outlineLevel="1" x14ac:dyDescent="0.2">
      <c r="A435" s="76" t="s">
        <v>68</v>
      </c>
      <c r="B435" s="76"/>
      <c r="C435" s="4" t="s">
        <v>17</v>
      </c>
      <c r="D435" s="5">
        <v>1</v>
      </c>
      <c r="E435" s="9">
        <f t="shared" si="121"/>
        <v>0</v>
      </c>
      <c r="F435" s="6">
        <v>0.09</v>
      </c>
      <c r="G435" s="9">
        <f t="shared" si="122"/>
        <v>0</v>
      </c>
      <c r="H435" s="9">
        <f t="shared" si="123"/>
        <v>0</v>
      </c>
      <c r="I435" s="6">
        <v>40.4</v>
      </c>
      <c r="J435" s="9">
        <f t="shared" si="124"/>
        <v>0</v>
      </c>
      <c r="K435" s="9">
        <f t="shared" si="120"/>
        <v>0</v>
      </c>
    </row>
    <row r="436" spans="1:11" ht="12.2" hidden="1" customHeight="1" outlineLevel="1" x14ac:dyDescent="0.2">
      <c r="A436" s="76" t="s">
        <v>76</v>
      </c>
      <c r="B436" s="76"/>
      <c r="C436" s="4" t="s">
        <v>17</v>
      </c>
      <c r="D436" s="5">
        <v>1</v>
      </c>
      <c r="E436" s="9">
        <f t="shared" si="121"/>
        <v>0</v>
      </c>
      <c r="F436" s="6">
        <v>0.28999999999999998</v>
      </c>
      <c r="G436" s="9">
        <f t="shared" si="122"/>
        <v>0</v>
      </c>
      <c r="H436" s="9">
        <f t="shared" si="123"/>
        <v>0</v>
      </c>
      <c r="I436" s="6">
        <v>195.21</v>
      </c>
      <c r="J436" s="9">
        <f t="shared" si="124"/>
        <v>0</v>
      </c>
      <c r="K436" s="9">
        <f t="shared" si="120"/>
        <v>0</v>
      </c>
    </row>
    <row r="437" spans="1:11" ht="12.2" hidden="1" customHeight="1" outlineLevel="1" x14ac:dyDescent="0.2">
      <c r="A437" s="76" t="s">
        <v>71</v>
      </c>
      <c r="B437" s="76"/>
      <c r="C437" s="4" t="s">
        <v>15</v>
      </c>
      <c r="D437" s="5">
        <v>0.42</v>
      </c>
      <c r="E437" s="9">
        <f t="shared" si="121"/>
        <v>0</v>
      </c>
      <c r="F437" s="6">
        <v>0.05</v>
      </c>
      <c r="G437" s="9">
        <f t="shared" si="122"/>
        <v>0</v>
      </c>
      <c r="H437" s="9">
        <f t="shared" si="123"/>
        <v>0</v>
      </c>
      <c r="I437" s="6">
        <v>16.71</v>
      </c>
      <c r="J437" s="9">
        <f t="shared" si="124"/>
        <v>0</v>
      </c>
      <c r="K437" s="9">
        <f t="shared" si="120"/>
        <v>0</v>
      </c>
    </row>
    <row r="438" spans="1:11" ht="12.2" hidden="1" customHeight="1" outlineLevel="1" x14ac:dyDescent="0.2">
      <c r="A438" s="76" t="s">
        <v>72</v>
      </c>
      <c r="B438" s="76"/>
      <c r="C438" s="4" t="s">
        <v>15</v>
      </c>
      <c r="D438" s="5">
        <v>0.42</v>
      </c>
      <c r="E438" s="9">
        <f t="shared" si="121"/>
        <v>0</v>
      </c>
      <c r="F438" s="6">
        <v>0.05</v>
      </c>
      <c r="G438" s="9">
        <f t="shared" si="122"/>
        <v>0</v>
      </c>
      <c r="H438" s="9">
        <f t="shared" si="123"/>
        <v>0</v>
      </c>
      <c r="I438" s="6">
        <v>15.82</v>
      </c>
      <c r="J438" s="9">
        <f t="shared" si="124"/>
        <v>0</v>
      </c>
      <c r="K438" s="9">
        <f t="shared" si="120"/>
        <v>0</v>
      </c>
    </row>
    <row r="439" spans="1:11" ht="12.2" customHeight="1" collapsed="1" x14ac:dyDescent="0.2">
      <c r="A439" s="75" t="s">
        <v>19</v>
      </c>
      <c r="B439" s="75"/>
      <c r="C439" s="1"/>
      <c r="D439" s="7"/>
      <c r="E439" s="35"/>
      <c r="F439" s="13">
        <f>SUM(F425:F438)</f>
        <v>1.8100000000000003</v>
      </c>
      <c r="G439" s="12">
        <f>SUM(G425:G438)</f>
        <v>0</v>
      </c>
      <c r="H439" s="12">
        <f>SUM(H425:H438)</f>
        <v>0</v>
      </c>
      <c r="I439" s="13">
        <v>1291.4000000000001</v>
      </c>
      <c r="J439" s="12">
        <f>SUM(J425:J438)</f>
        <v>0</v>
      </c>
      <c r="K439" s="14">
        <f>SUM(K425:K438)</f>
        <v>0</v>
      </c>
    </row>
    <row r="440" spans="1:11" ht="29.25" customHeight="1" x14ac:dyDescent="0.2">
      <c r="A440" s="75" t="s">
        <v>118</v>
      </c>
      <c r="B440" s="75"/>
      <c r="C440" s="2" t="s">
        <v>15</v>
      </c>
      <c r="D440" s="3">
        <v>0</v>
      </c>
      <c r="E440" s="36"/>
      <c r="F440" s="1"/>
      <c r="G440" s="1"/>
      <c r="H440" s="1"/>
      <c r="I440" s="1"/>
      <c r="J440" s="1"/>
      <c r="K440" s="1"/>
    </row>
    <row r="441" spans="1:11" ht="12" hidden="1" customHeight="1" outlineLevel="1" x14ac:dyDescent="0.2">
      <c r="A441" s="76" t="s">
        <v>55</v>
      </c>
      <c r="B441" s="76"/>
      <c r="C441" s="4" t="s">
        <v>17</v>
      </c>
      <c r="D441" s="5">
        <v>2.7</v>
      </c>
      <c r="E441" s="9">
        <f>$D$440*D441</f>
        <v>0</v>
      </c>
      <c r="F441" s="6">
        <v>0.31</v>
      </c>
      <c r="G441" s="9">
        <f>$D$440*F441</f>
        <v>0</v>
      </c>
      <c r="H441" s="9">
        <f>$M$2*G441</f>
        <v>0</v>
      </c>
      <c r="I441" s="6">
        <v>249.18</v>
      </c>
      <c r="J441" s="9">
        <f>$D$440*I441</f>
        <v>0</v>
      </c>
      <c r="K441" s="9">
        <f t="shared" ref="K441:K456" si="125">SUM(H441,J441)</f>
        <v>0</v>
      </c>
    </row>
    <row r="442" spans="1:11" ht="21" hidden="1" customHeight="1" outlineLevel="1" x14ac:dyDescent="0.2">
      <c r="A442" s="76" t="s">
        <v>109</v>
      </c>
      <c r="B442" s="76"/>
      <c r="C442" s="4" t="s">
        <v>17</v>
      </c>
      <c r="D442" s="5">
        <v>2.7</v>
      </c>
      <c r="E442" s="9">
        <f t="shared" ref="E442:E456" si="126">$D$440*D442</f>
        <v>0</v>
      </c>
      <c r="F442" s="6">
        <v>0.62</v>
      </c>
      <c r="G442" s="9">
        <f t="shared" ref="G442:G456" si="127">$D$440*F442</f>
        <v>0</v>
      </c>
      <c r="H442" s="9">
        <f t="shared" ref="H442:H456" si="128">$L$2*G442</f>
        <v>0</v>
      </c>
      <c r="I442" s="6">
        <v>771.66</v>
      </c>
      <c r="J442" s="9">
        <f t="shared" ref="J442:J456" si="129">$D$440*I442</f>
        <v>0</v>
      </c>
      <c r="K442" s="9">
        <f t="shared" si="125"/>
        <v>0</v>
      </c>
    </row>
    <row r="443" spans="1:11" ht="12.2" hidden="1" customHeight="1" outlineLevel="1" x14ac:dyDescent="0.2">
      <c r="A443" s="76" t="s">
        <v>59</v>
      </c>
      <c r="B443" s="76"/>
      <c r="C443" s="4" t="s">
        <v>60</v>
      </c>
      <c r="D443" s="5">
        <v>1</v>
      </c>
      <c r="E443" s="9">
        <f t="shared" si="126"/>
        <v>0</v>
      </c>
      <c r="F443" s="6">
        <v>0.02</v>
      </c>
      <c r="G443" s="9">
        <f t="shared" si="127"/>
        <v>0</v>
      </c>
      <c r="H443" s="9">
        <f t="shared" si="128"/>
        <v>0</v>
      </c>
      <c r="I443" s="6">
        <v>24.32</v>
      </c>
      <c r="J443" s="9">
        <f t="shared" si="129"/>
        <v>0</v>
      </c>
      <c r="K443" s="9">
        <f t="shared" si="125"/>
        <v>0</v>
      </c>
    </row>
    <row r="444" spans="1:11" ht="12.2" hidden="1" customHeight="1" outlineLevel="1" x14ac:dyDescent="0.2">
      <c r="A444" s="76" t="s">
        <v>58</v>
      </c>
      <c r="B444" s="76"/>
      <c r="C444" s="4" t="s">
        <v>17</v>
      </c>
      <c r="D444" s="5">
        <v>2.7</v>
      </c>
      <c r="E444" s="9">
        <f t="shared" si="126"/>
        <v>0</v>
      </c>
      <c r="F444" s="6">
        <v>0.12</v>
      </c>
      <c r="G444" s="9">
        <f t="shared" si="127"/>
        <v>0</v>
      </c>
      <c r="H444" s="9">
        <f t="shared" si="128"/>
        <v>0</v>
      </c>
      <c r="I444" s="6">
        <v>79.89</v>
      </c>
      <c r="J444" s="9">
        <f t="shared" si="129"/>
        <v>0</v>
      </c>
      <c r="K444" s="9">
        <f t="shared" si="125"/>
        <v>0</v>
      </c>
    </row>
    <row r="445" spans="1:11" ht="12.2" hidden="1" customHeight="1" outlineLevel="1" x14ac:dyDescent="0.2">
      <c r="A445" s="76" t="s">
        <v>93</v>
      </c>
      <c r="B445" s="76"/>
      <c r="C445" s="4" t="s">
        <v>60</v>
      </c>
      <c r="D445" s="5">
        <v>0.25</v>
      </c>
      <c r="E445" s="9">
        <f t="shared" si="126"/>
        <v>0</v>
      </c>
      <c r="F445" s="6">
        <v>0.01</v>
      </c>
      <c r="G445" s="9">
        <f t="shared" si="127"/>
        <v>0</v>
      </c>
      <c r="H445" s="9">
        <f t="shared" si="128"/>
        <v>0</v>
      </c>
      <c r="I445" s="6">
        <v>1.1299999999999999</v>
      </c>
      <c r="J445" s="9">
        <f t="shared" si="129"/>
        <v>0</v>
      </c>
      <c r="K445" s="9">
        <f t="shared" si="125"/>
        <v>0</v>
      </c>
    </row>
    <row r="446" spans="1:11" ht="12.2" hidden="1" customHeight="1" outlineLevel="1" x14ac:dyDescent="0.2">
      <c r="A446" s="76" t="s">
        <v>61</v>
      </c>
      <c r="B446" s="76"/>
      <c r="C446" s="4" t="s">
        <v>15</v>
      </c>
      <c r="D446" s="5">
        <v>0.17</v>
      </c>
      <c r="E446" s="9">
        <f t="shared" si="126"/>
        <v>0</v>
      </c>
      <c r="F446" s="6">
        <v>0</v>
      </c>
      <c r="G446" s="9">
        <f t="shared" si="127"/>
        <v>0</v>
      </c>
      <c r="H446" s="9">
        <f t="shared" si="128"/>
        <v>0</v>
      </c>
      <c r="I446" s="6">
        <v>2.98</v>
      </c>
      <c r="J446" s="9">
        <f t="shared" si="129"/>
        <v>0</v>
      </c>
      <c r="K446" s="9">
        <f t="shared" si="125"/>
        <v>0</v>
      </c>
    </row>
    <row r="447" spans="1:11" ht="21" hidden="1" customHeight="1" outlineLevel="1" x14ac:dyDescent="0.2">
      <c r="A447" s="76" t="s">
        <v>63</v>
      </c>
      <c r="B447" s="76"/>
      <c r="C447" s="4" t="s">
        <v>17</v>
      </c>
      <c r="D447" s="5">
        <v>2.7</v>
      </c>
      <c r="E447" s="9">
        <f t="shared" si="126"/>
        <v>0</v>
      </c>
      <c r="F447" s="6">
        <v>0.47</v>
      </c>
      <c r="G447" s="9">
        <f t="shared" si="127"/>
        <v>0</v>
      </c>
      <c r="H447" s="9">
        <f t="shared" si="128"/>
        <v>0</v>
      </c>
      <c r="I447" s="6">
        <v>209.07</v>
      </c>
      <c r="J447" s="9">
        <f t="shared" si="129"/>
        <v>0</v>
      </c>
      <c r="K447" s="9">
        <f t="shared" si="125"/>
        <v>0</v>
      </c>
    </row>
    <row r="448" spans="1:11" ht="21" hidden="1" customHeight="1" outlineLevel="1" x14ac:dyDescent="0.2">
      <c r="A448" s="76" t="s">
        <v>94</v>
      </c>
      <c r="B448" s="76"/>
      <c r="C448" s="4" t="s">
        <v>17</v>
      </c>
      <c r="D448" s="5">
        <v>1</v>
      </c>
      <c r="E448" s="9">
        <f t="shared" si="126"/>
        <v>0</v>
      </c>
      <c r="F448" s="6">
        <v>0.4</v>
      </c>
      <c r="G448" s="9">
        <f t="shared" si="127"/>
        <v>0</v>
      </c>
      <c r="H448" s="9">
        <f t="shared" si="128"/>
        <v>0</v>
      </c>
      <c r="I448" s="6">
        <v>560.83000000000004</v>
      </c>
      <c r="J448" s="9">
        <f t="shared" si="129"/>
        <v>0</v>
      </c>
      <c r="K448" s="9">
        <f t="shared" si="125"/>
        <v>0</v>
      </c>
    </row>
    <row r="449" spans="1:11" ht="12" hidden="1" customHeight="1" outlineLevel="1" x14ac:dyDescent="0.2">
      <c r="A449" s="76" t="s">
        <v>65</v>
      </c>
      <c r="B449" s="76"/>
      <c r="C449" s="4" t="s">
        <v>17</v>
      </c>
      <c r="D449" s="5">
        <v>2.4</v>
      </c>
      <c r="E449" s="9">
        <f t="shared" si="126"/>
        <v>0</v>
      </c>
      <c r="F449" s="6">
        <v>0.25</v>
      </c>
      <c r="G449" s="9">
        <f t="shared" si="127"/>
        <v>0</v>
      </c>
      <c r="H449" s="9">
        <f t="shared" si="128"/>
        <v>0</v>
      </c>
      <c r="I449" s="6">
        <v>362.88</v>
      </c>
      <c r="J449" s="9">
        <f t="shared" si="129"/>
        <v>0</v>
      </c>
      <c r="K449" s="9">
        <f t="shared" si="125"/>
        <v>0</v>
      </c>
    </row>
    <row r="450" spans="1:11" ht="12.2" hidden="1" customHeight="1" outlineLevel="1" x14ac:dyDescent="0.2">
      <c r="A450" s="76" t="s">
        <v>66</v>
      </c>
      <c r="B450" s="76"/>
      <c r="C450" s="4" t="s">
        <v>17</v>
      </c>
      <c r="D450" s="5">
        <v>1</v>
      </c>
      <c r="E450" s="9">
        <f t="shared" si="126"/>
        <v>0</v>
      </c>
      <c r="F450" s="6">
        <v>0.05</v>
      </c>
      <c r="G450" s="9">
        <f t="shared" si="127"/>
        <v>0</v>
      </c>
      <c r="H450" s="9">
        <f t="shared" si="128"/>
        <v>0</v>
      </c>
      <c r="I450" s="6">
        <v>13.82</v>
      </c>
      <c r="J450" s="9">
        <f t="shared" si="129"/>
        <v>0</v>
      </c>
      <c r="K450" s="9">
        <f t="shared" si="125"/>
        <v>0</v>
      </c>
    </row>
    <row r="451" spans="1:11" ht="12.2" hidden="1" customHeight="1" outlineLevel="1" x14ac:dyDescent="0.2">
      <c r="A451" s="76" t="s">
        <v>67</v>
      </c>
      <c r="B451" s="76"/>
      <c r="C451" s="4" t="s">
        <v>17</v>
      </c>
      <c r="D451" s="5">
        <v>2.4</v>
      </c>
      <c r="E451" s="9">
        <f t="shared" si="126"/>
        <v>0</v>
      </c>
      <c r="F451" s="6">
        <v>0.44</v>
      </c>
      <c r="G451" s="9">
        <f t="shared" si="127"/>
        <v>0</v>
      </c>
      <c r="H451" s="9">
        <f t="shared" si="128"/>
        <v>0</v>
      </c>
      <c r="I451" s="6">
        <v>114.36</v>
      </c>
      <c r="J451" s="9">
        <f t="shared" si="129"/>
        <v>0</v>
      </c>
      <c r="K451" s="9">
        <f t="shared" si="125"/>
        <v>0</v>
      </c>
    </row>
    <row r="452" spans="1:11" ht="12.2" hidden="1" customHeight="1" outlineLevel="1" x14ac:dyDescent="0.2">
      <c r="A452" s="76" t="s">
        <v>65</v>
      </c>
      <c r="B452" s="76"/>
      <c r="C452" s="4" t="s">
        <v>17</v>
      </c>
      <c r="D452" s="5">
        <v>2.4</v>
      </c>
      <c r="E452" s="9">
        <f t="shared" si="126"/>
        <v>0</v>
      </c>
      <c r="F452" s="6">
        <v>0.22</v>
      </c>
      <c r="G452" s="9">
        <f t="shared" si="127"/>
        <v>0</v>
      </c>
      <c r="H452" s="9">
        <f t="shared" si="128"/>
        <v>0</v>
      </c>
      <c r="I452" s="6">
        <v>96.96</v>
      </c>
      <c r="J452" s="9">
        <f t="shared" si="129"/>
        <v>0</v>
      </c>
      <c r="K452" s="9">
        <f t="shared" si="125"/>
        <v>0</v>
      </c>
    </row>
    <row r="453" spans="1:11" ht="21" hidden="1" customHeight="1" outlineLevel="1" x14ac:dyDescent="0.2">
      <c r="A453" s="76" t="s">
        <v>69</v>
      </c>
      <c r="B453" s="76"/>
      <c r="C453" s="4" t="s">
        <v>17</v>
      </c>
      <c r="D453" s="5">
        <v>2.4</v>
      </c>
      <c r="E453" s="9">
        <f t="shared" si="126"/>
        <v>0</v>
      </c>
      <c r="F453" s="6">
        <v>0.55000000000000004</v>
      </c>
      <c r="G453" s="9">
        <f t="shared" si="127"/>
        <v>0</v>
      </c>
      <c r="H453" s="9">
        <f t="shared" si="128"/>
        <v>0</v>
      </c>
      <c r="I453" s="6">
        <v>123.34</v>
      </c>
      <c r="J453" s="9">
        <f t="shared" si="129"/>
        <v>0</v>
      </c>
      <c r="K453" s="9">
        <f t="shared" si="125"/>
        <v>0</v>
      </c>
    </row>
    <row r="454" spans="1:11" ht="23.25" hidden="1" customHeight="1" outlineLevel="1" x14ac:dyDescent="0.2">
      <c r="A454" s="83" t="s">
        <v>657</v>
      </c>
      <c r="B454" s="76"/>
      <c r="C454" s="4" t="s">
        <v>17</v>
      </c>
      <c r="D454" s="5">
        <v>2.4</v>
      </c>
      <c r="E454" s="9">
        <f t="shared" si="126"/>
        <v>0</v>
      </c>
      <c r="F454" s="6">
        <v>1.32</v>
      </c>
      <c r="G454" s="9">
        <f t="shared" si="127"/>
        <v>0</v>
      </c>
      <c r="H454" s="9">
        <f>$M$2*G454</f>
        <v>0</v>
      </c>
      <c r="I454" s="6">
        <v>325.51</v>
      </c>
      <c r="J454" s="9">
        <f t="shared" si="129"/>
        <v>0</v>
      </c>
      <c r="K454" s="9">
        <f t="shared" si="125"/>
        <v>0</v>
      </c>
    </row>
    <row r="455" spans="1:11" ht="12.2" hidden="1" customHeight="1" outlineLevel="1" x14ac:dyDescent="0.2">
      <c r="A455" s="76" t="s">
        <v>71</v>
      </c>
      <c r="B455" s="76"/>
      <c r="C455" s="4" t="s">
        <v>15</v>
      </c>
      <c r="D455" s="5">
        <v>1</v>
      </c>
      <c r="E455" s="9">
        <f t="shared" si="126"/>
        <v>0</v>
      </c>
      <c r="F455" s="6">
        <v>0.13</v>
      </c>
      <c r="G455" s="9">
        <f t="shared" si="127"/>
        <v>0</v>
      </c>
      <c r="H455" s="9">
        <f t="shared" si="128"/>
        <v>0</v>
      </c>
      <c r="I455" s="6">
        <v>39.79</v>
      </c>
      <c r="J455" s="9">
        <f t="shared" si="129"/>
        <v>0</v>
      </c>
      <c r="K455" s="9">
        <f t="shared" si="125"/>
        <v>0</v>
      </c>
    </row>
    <row r="456" spans="1:11" ht="12.2" hidden="1" customHeight="1" outlineLevel="1" x14ac:dyDescent="0.2">
      <c r="A456" s="76" t="s">
        <v>72</v>
      </c>
      <c r="B456" s="76"/>
      <c r="C456" s="4" t="s">
        <v>15</v>
      </c>
      <c r="D456" s="5">
        <v>1</v>
      </c>
      <c r="E456" s="9">
        <f t="shared" si="126"/>
        <v>0</v>
      </c>
      <c r="F456" s="6">
        <v>0.12</v>
      </c>
      <c r="G456" s="9">
        <f t="shared" si="127"/>
        <v>0</v>
      </c>
      <c r="H456" s="9">
        <f t="shared" si="128"/>
        <v>0</v>
      </c>
      <c r="I456" s="6">
        <v>37.659999999999997</v>
      </c>
      <c r="J456" s="9">
        <f t="shared" si="129"/>
        <v>0</v>
      </c>
      <c r="K456" s="9">
        <f t="shared" si="125"/>
        <v>0</v>
      </c>
    </row>
    <row r="457" spans="1:11" ht="12.2" customHeight="1" collapsed="1" x14ac:dyDescent="0.2">
      <c r="A457" s="75" t="s">
        <v>19</v>
      </c>
      <c r="B457" s="75"/>
      <c r="C457" s="1"/>
      <c r="D457" s="7"/>
      <c r="E457" s="35"/>
      <c r="F457" s="13">
        <f>SUM(F441:F456)</f>
        <v>5.03</v>
      </c>
      <c r="G457" s="12">
        <f>SUM(G441:G456)</f>
        <v>0</v>
      </c>
      <c r="H457" s="12">
        <f>SUM(H441:H456)</f>
        <v>0</v>
      </c>
      <c r="I457" s="13">
        <v>2934.83</v>
      </c>
      <c r="J457" s="12">
        <f>SUM(J441:J456)</f>
        <v>0</v>
      </c>
      <c r="K457" s="14">
        <f>SUM(K441:K456)</f>
        <v>0</v>
      </c>
    </row>
    <row r="458" spans="1:11" ht="21" customHeight="1" x14ac:dyDescent="0.2">
      <c r="A458" s="75" t="s">
        <v>118</v>
      </c>
      <c r="B458" s="75"/>
      <c r="C458" s="2" t="s">
        <v>15</v>
      </c>
      <c r="D458" s="3">
        <v>0</v>
      </c>
      <c r="E458" s="36"/>
      <c r="F458" s="1"/>
      <c r="G458" s="1"/>
      <c r="H458" s="1"/>
      <c r="I458" s="1"/>
      <c r="J458" s="1"/>
      <c r="K458" s="1"/>
    </row>
    <row r="459" spans="1:11" ht="21" hidden="1" customHeight="1" outlineLevel="1" x14ac:dyDescent="0.2">
      <c r="A459" s="76" t="s">
        <v>94</v>
      </c>
      <c r="B459" s="76"/>
      <c r="C459" s="4" t="s">
        <v>17</v>
      </c>
      <c r="D459" s="5">
        <v>1</v>
      </c>
      <c r="E459" s="9">
        <f>$D$458*D459</f>
        <v>0</v>
      </c>
      <c r="F459" s="6">
        <v>0.4</v>
      </c>
      <c r="G459" s="9">
        <f>$D$458*F459</f>
        <v>0</v>
      </c>
      <c r="H459" s="9">
        <f t="shared" ref="H459:H474" si="130">$L$2*G459</f>
        <v>0</v>
      </c>
      <c r="I459" s="6">
        <v>560.83000000000004</v>
      </c>
      <c r="J459" s="9">
        <f>$D$458*I459</f>
        <v>0</v>
      </c>
      <c r="K459" s="9">
        <f t="shared" ref="K459:K474" si="131">SUM(H459,J459)</f>
        <v>0</v>
      </c>
    </row>
    <row r="460" spans="1:11" ht="12.2" hidden="1" customHeight="1" outlineLevel="1" x14ac:dyDescent="0.2">
      <c r="A460" s="76" t="s">
        <v>55</v>
      </c>
      <c r="B460" s="76"/>
      <c r="C460" s="4" t="s">
        <v>17</v>
      </c>
      <c r="D460" s="5">
        <v>2.7</v>
      </c>
      <c r="E460" s="9">
        <f t="shared" ref="E460:E474" si="132">$D$458*D460</f>
        <v>0</v>
      </c>
      <c r="F460" s="6">
        <v>0.31</v>
      </c>
      <c r="G460" s="9">
        <f t="shared" ref="G460:G474" si="133">$D$458*F460</f>
        <v>0</v>
      </c>
      <c r="H460" s="9">
        <f>$M$2*G460</f>
        <v>0</v>
      </c>
      <c r="I460" s="6">
        <v>249.18</v>
      </c>
      <c r="J460" s="9">
        <f t="shared" ref="J460:J474" si="134">$D$458*I460</f>
        <v>0</v>
      </c>
      <c r="K460" s="9">
        <f t="shared" si="131"/>
        <v>0</v>
      </c>
    </row>
    <row r="461" spans="1:11" ht="21" hidden="1" customHeight="1" outlineLevel="1" x14ac:dyDescent="0.2">
      <c r="A461" s="76" t="s">
        <v>109</v>
      </c>
      <c r="B461" s="76"/>
      <c r="C461" s="4" t="s">
        <v>17</v>
      </c>
      <c r="D461" s="5">
        <v>2.7</v>
      </c>
      <c r="E461" s="9">
        <f t="shared" si="132"/>
        <v>0</v>
      </c>
      <c r="F461" s="6">
        <v>0.62</v>
      </c>
      <c r="G461" s="9">
        <f t="shared" si="133"/>
        <v>0</v>
      </c>
      <c r="H461" s="9">
        <f t="shared" si="130"/>
        <v>0</v>
      </c>
      <c r="I461" s="6">
        <v>771.66</v>
      </c>
      <c r="J461" s="9">
        <f t="shared" si="134"/>
        <v>0</v>
      </c>
      <c r="K461" s="9">
        <f t="shared" si="131"/>
        <v>0</v>
      </c>
    </row>
    <row r="462" spans="1:11" ht="21" hidden="1" customHeight="1" outlineLevel="1" x14ac:dyDescent="0.2">
      <c r="A462" s="76" t="s">
        <v>96</v>
      </c>
      <c r="B462" s="76"/>
      <c r="C462" s="4" t="s">
        <v>17</v>
      </c>
      <c r="D462" s="5">
        <v>2.7</v>
      </c>
      <c r="E462" s="9">
        <f t="shared" si="132"/>
        <v>0</v>
      </c>
      <c r="F462" s="6">
        <v>0.56000000000000005</v>
      </c>
      <c r="G462" s="9">
        <f t="shared" si="133"/>
        <v>0</v>
      </c>
      <c r="H462" s="9">
        <f t="shared" si="130"/>
        <v>0</v>
      </c>
      <c r="I462" s="6">
        <v>181.12</v>
      </c>
      <c r="J462" s="9">
        <f t="shared" si="134"/>
        <v>0</v>
      </c>
      <c r="K462" s="9">
        <f t="shared" si="131"/>
        <v>0</v>
      </c>
    </row>
    <row r="463" spans="1:11" ht="12" hidden="1" customHeight="1" outlineLevel="1" x14ac:dyDescent="0.2">
      <c r="A463" s="76" t="s">
        <v>59</v>
      </c>
      <c r="B463" s="76"/>
      <c r="C463" s="4" t="s">
        <v>60</v>
      </c>
      <c r="D463" s="5">
        <v>1</v>
      </c>
      <c r="E463" s="9">
        <f t="shared" si="132"/>
        <v>0</v>
      </c>
      <c r="F463" s="6">
        <v>0.02</v>
      </c>
      <c r="G463" s="9">
        <f t="shared" si="133"/>
        <v>0</v>
      </c>
      <c r="H463" s="9">
        <f t="shared" si="130"/>
        <v>0</v>
      </c>
      <c r="I463" s="6">
        <v>24.32</v>
      </c>
      <c r="J463" s="9">
        <f t="shared" si="134"/>
        <v>0</v>
      </c>
      <c r="K463" s="9">
        <f t="shared" si="131"/>
        <v>0</v>
      </c>
    </row>
    <row r="464" spans="1:11" ht="12.2" hidden="1" customHeight="1" outlineLevel="1" x14ac:dyDescent="0.2">
      <c r="A464" s="76" t="s">
        <v>58</v>
      </c>
      <c r="B464" s="76"/>
      <c r="C464" s="4" t="s">
        <v>17</v>
      </c>
      <c r="D464" s="5">
        <v>2.7</v>
      </c>
      <c r="E464" s="9">
        <f t="shared" si="132"/>
        <v>0</v>
      </c>
      <c r="F464" s="6">
        <v>0.12</v>
      </c>
      <c r="G464" s="9">
        <f t="shared" si="133"/>
        <v>0</v>
      </c>
      <c r="H464" s="9">
        <f t="shared" si="130"/>
        <v>0</v>
      </c>
      <c r="I464" s="6">
        <v>79.89</v>
      </c>
      <c r="J464" s="9">
        <f t="shared" si="134"/>
        <v>0</v>
      </c>
      <c r="K464" s="9">
        <f t="shared" si="131"/>
        <v>0</v>
      </c>
    </row>
    <row r="465" spans="1:11" ht="12.2" hidden="1" customHeight="1" outlineLevel="1" x14ac:dyDescent="0.2">
      <c r="A465" s="76" t="s">
        <v>93</v>
      </c>
      <c r="B465" s="76"/>
      <c r="C465" s="4" t="s">
        <v>60</v>
      </c>
      <c r="D465" s="5">
        <v>0.25</v>
      </c>
      <c r="E465" s="9">
        <f t="shared" si="132"/>
        <v>0</v>
      </c>
      <c r="F465" s="6">
        <v>0.01</v>
      </c>
      <c r="G465" s="9">
        <f t="shared" si="133"/>
        <v>0</v>
      </c>
      <c r="H465" s="9">
        <f t="shared" si="130"/>
        <v>0</v>
      </c>
      <c r="I465" s="6">
        <v>1.1299999999999999</v>
      </c>
      <c r="J465" s="9">
        <f t="shared" si="134"/>
        <v>0</v>
      </c>
      <c r="K465" s="9">
        <f t="shared" si="131"/>
        <v>0</v>
      </c>
    </row>
    <row r="466" spans="1:11" ht="12.2" hidden="1" customHeight="1" outlineLevel="1" x14ac:dyDescent="0.2">
      <c r="A466" s="76" t="s">
        <v>65</v>
      </c>
      <c r="B466" s="76"/>
      <c r="C466" s="4" t="s">
        <v>17</v>
      </c>
      <c r="D466" s="5">
        <v>2.4</v>
      </c>
      <c r="E466" s="9">
        <f t="shared" si="132"/>
        <v>0</v>
      </c>
      <c r="F466" s="6">
        <v>0.25</v>
      </c>
      <c r="G466" s="9">
        <f t="shared" si="133"/>
        <v>0</v>
      </c>
      <c r="H466" s="9">
        <f t="shared" si="130"/>
        <v>0</v>
      </c>
      <c r="I466" s="6">
        <v>362.88</v>
      </c>
      <c r="J466" s="9">
        <f t="shared" si="134"/>
        <v>0</v>
      </c>
      <c r="K466" s="9">
        <f t="shared" si="131"/>
        <v>0</v>
      </c>
    </row>
    <row r="467" spans="1:11" ht="12.2" hidden="1" customHeight="1" outlineLevel="1" x14ac:dyDescent="0.2">
      <c r="A467" s="76" t="s">
        <v>65</v>
      </c>
      <c r="B467" s="76"/>
      <c r="C467" s="4" t="s">
        <v>17</v>
      </c>
      <c r="D467" s="5">
        <v>2.4</v>
      </c>
      <c r="E467" s="9">
        <f t="shared" si="132"/>
        <v>0</v>
      </c>
      <c r="F467" s="6">
        <v>0.22</v>
      </c>
      <c r="G467" s="9">
        <f t="shared" si="133"/>
        <v>0</v>
      </c>
      <c r="H467" s="9">
        <f t="shared" si="130"/>
        <v>0</v>
      </c>
      <c r="I467" s="6">
        <v>96.96</v>
      </c>
      <c r="J467" s="9">
        <f t="shared" si="134"/>
        <v>0</v>
      </c>
      <c r="K467" s="9">
        <f t="shared" si="131"/>
        <v>0</v>
      </c>
    </row>
    <row r="468" spans="1:11" ht="12.2" hidden="1" customHeight="1" outlineLevel="1" x14ac:dyDescent="0.2">
      <c r="A468" s="76" t="s">
        <v>67</v>
      </c>
      <c r="B468" s="76"/>
      <c r="C468" s="4" t="s">
        <v>17</v>
      </c>
      <c r="D468" s="5">
        <v>2.4</v>
      </c>
      <c r="E468" s="9">
        <f t="shared" si="132"/>
        <v>0</v>
      </c>
      <c r="F468" s="6">
        <v>0.44</v>
      </c>
      <c r="G468" s="9">
        <f t="shared" si="133"/>
        <v>0</v>
      </c>
      <c r="H468" s="9">
        <f t="shared" si="130"/>
        <v>0</v>
      </c>
      <c r="I468" s="6">
        <v>114.36</v>
      </c>
      <c r="J468" s="9">
        <f t="shared" si="134"/>
        <v>0</v>
      </c>
      <c r="K468" s="9">
        <f t="shared" si="131"/>
        <v>0</v>
      </c>
    </row>
    <row r="469" spans="1:11" ht="12.2" hidden="1" customHeight="1" outlineLevel="1" x14ac:dyDescent="0.2">
      <c r="A469" s="76" t="s">
        <v>66</v>
      </c>
      <c r="B469" s="76"/>
      <c r="C469" s="4" t="s">
        <v>17</v>
      </c>
      <c r="D469" s="5">
        <v>1</v>
      </c>
      <c r="E469" s="9">
        <f t="shared" si="132"/>
        <v>0</v>
      </c>
      <c r="F469" s="6">
        <v>0.05</v>
      </c>
      <c r="G469" s="9">
        <f t="shared" si="133"/>
        <v>0</v>
      </c>
      <c r="H469" s="9">
        <f t="shared" si="130"/>
        <v>0</v>
      </c>
      <c r="I469" s="6">
        <v>13.82</v>
      </c>
      <c r="J469" s="9">
        <f t="shared" si="134"/>
        <v>0</v>
      </c>
      <c r="K469" s="9">
        <f t="shared" si="131"/>
        <v>0</v>
      </c>
    </row>
    <row r="470" spans="1:11" ht="21" hidden="1" customHeight="1" outlineLevel="1" x14ac:dyDescent="0.2">
      <c r="A470" s="76" t="s">
        <v>69</v>
      </c>
      <c r="B470" s="76"/>
      <c r="C470" s="4" t="s">
        <v>17</v>
      </c>
      <c r="D470" s="5">
        <v>2.4</v>
      </c>
      <c r="E470" s="9">
        <f t="shared" si="132"/>
        <v>0</v>
      </c>
      <c r="F470" s="6">
        <v>0.55000000000000004</v>
      </c>
      <c r="G470" s="9">
        <f t="shared" si="133"/>
        <v>0</v>
      </c>
      <c r="H470" s="9">
        <f t="shared" si="130"/>
        <v>0</v>
      </c>
      <c r="I470" s="6">
        <v>123.34</v>
      </c>
      <c r="J470" s="9">
        <f t="shared" si="134"/>
        <v>0</v>
      </c>
      <c r="K470" s="9">
        <f t="shared" si="131"/>
        <v>0</v>
      </c>
    </row>
    <row r="471" spans="1:11" ht="21" hidden="1" customHeight="1" outlineLevel="1" x14ac:dyDescent="0.2">
      <c r="A471" s="83" t="s">
        <v>654</v>
      </c>
      <c r="B471" s="76"/>
      <c r="C471" s="4" t="s">
        <v>17</v>
      </c>
      <c r="D471" s="5">
        <v>2.4</v>
      </c>
      <c r="E471" s="9">
        <f t="shared" si="132"/>
        <v>0</v>
      </c>
      <c r="F471" s="6">
        <v>1.32</v>
      </c>
      <c r="G471" s="9">
        <f t="shared" si="133"/>
        <v>0</v>
      </c>
      <c r="H471" s="9">
        <f>$M$2*G471</f>
        <v>0</v>
      </c>
      <c r="I471" s="6">
        <v>325.51</v>
      </c>
      <c r="J471" s="9">
        <f t="shared" si="134"/>
        <v>0</v>
      </c>
      <c r="K471" s="9">
        <f t="shared" si="131"/>
        <v>0</v>
      </c>
    </row>
    <row r="472" spans="1:11" ht="12.2" hidden="1" customHeight="1" outlineLevel="1" x14ac:dyDescent="0.2">
      <c r="A472" s="76" t="s">
        <v>61</v>
      </c>
      <c r="B472" s="76"/>
      <c r="C472" s="4" t="s">
        <v>15</v>
      </c>
      <c r="D472" s="5">
        <v>0.17</v>
      </c>
      <c r="E472" s="9">
        <f t="shared" si="132"/>
        <v>0</v>
      </c>
      <c r="F472" s="6">
        <v>0</v>
      </c>
      <c r="G472" s="9">
        <f t="shared" si="133"/>
        <v>0</v>
      </c>
      <c r="H472" s="9">
        <f t="shared" si="130"/>
        <v>0</v>
      </c>
      <c r="I472" s="6">
        <v>2.98</v>
      </c>
      <c r="J472" s="9">
        <f t="shared" si="134"/>
        <v>0</v>
      </c>
      <c r="K472" s="9">
        <f t="shared" si="131"/>
        <v>0</v>
      </c>
    </row>
    <row r="473" spans="1:11" ht="12.2" hidden="1" customHeight="1" outlineLevel="1" x14ac:dyDescent="0.2">
      <c r="A473" s="76" t="s">
        <v>71</v>
      </c>
      <c r="B473" s="76"/>
      <c r="C473" s="4" t="s">
        <v>15</v>
      </c>
      <c r="D473" s="5">
        <v>1</v>
      </c>
      <c r="E473" s="9">
        <f t="shared" si="132"/>
        <v>0</v>
      </c>
      <c r="F473" s="6">
        <v>0.13</v>
      </c>
      <c r="G473" s="9">
        <f t="shared" si="133"/>
        <v>0</v>
      </c>
      <c r="H473" s="9">
        <f t="shared" si="130"/>
        <v>0</v>
      </c>
      <c r="I473" s="6">
        <v>39.79</v>
      </c>
      <c r="J473" s="9">
        <f t="shared" si="134"/>
        <v>0</v>
      </c>
      <c r="K473" s="9">
        <f t="shared" si="131"/>
        <v>0</v>
      </c>
    </row>
    <row r="474" spans="1:11" ht="12.2" hidden="1" customHeight="1" outlineLevel="1" x14ac:dyDescent="0.2">
      <c r="A474" s="76" t="s">
        <v>72</v>
      </c>
      <c r="B474" s="76"/>
      <c r="C474" s="4" t="s">
        <v>15</v>
      </c>
      <c r="D474" s="5">
        <v>1</v>
      </c>
      <c r="E474" s="9">
        <f t="shared" si="132"/>
        <v>0</v>
      </c>
      <c r="F474" s="6">
        <v>0.12</v>
      </c>
      <c r="G474" s="9">
        <f t="shared" si="133"/>
        <v>0</v>
      </c>
      <c r="H474" s="9">
        <f t="shared" si="130"/>
        <v>0</v>
      </c>
      <c r="I474" s="6">
        <v>37.659999999999997</v>
      </c>
      <c r="J474" s="9">
        <f t="shared" si="134"/>
        <v>0</v>
      </c>
      <c r="K474" s="9">
        <f t="shared" si="131"/>
        <v>0</v>
      </c>
    </row>
    <row r="475" spans="1:11" ht="12.2" customHeight="1" collapsed="1" x14ac:dyDescent="0.2">
      <c r="A475" s="75" t="s">
        <v>19</v>
      </c>
      <c r="B475" s="75"/>
      <c r="C475" s="1"/>
      <c r="D475" s="7"/>
      <c r="E475" s="35"/>
      <c r="F475" s="13">
        <f>SUM(F459:F474)</f>
        <v>5.12</v>
      </c>
      <c r="G475" s="12">
        <f>SUM(G459:G474)</f>
        <v>0</v>
      </c>
      <c r="H475" s="12">
        <f>SUM(H459:H474)</f>
        <v>0</v>
      </c>
      <c r="I475" s="13">
        <v>2906.88</v>
      </c>
      <c r="J475" s="12">
        <f>SUM(J459:J474)</f>
        <v>0</v>
      </c>
      <c r="K475" s="14">
        <f>SUM(K459:K474)</f>
        <v>0</v>
      </c>
    </row>
    <row r="476" spans="1:11" ht="21" customHeight="1" x14ac:dyDescent="0.2">
      <c r="A476" s="75" t="s">
        <v>118</v>
      </c>
      <c r="B476" s="75"/>
      <c r="C476" s="2" t="s">
        <v>15</v>
      </c>
      <c r="D476" s="3">
        <v>0</v>
      </c>
      <c r="E476" s="36"/>
      <c r="F476" s="1"/>
      <c r="G476" s="1"/>
      <c r="H476" s="1"/>
      <c r="I476" s="1"/>
      <c r="J476" s="1"/>
      <c r="K476" s="1"/>
    </row>
    <row r="477" spans="1:11" ht="12.2" hidden="1" customHeight="1" outlineLevel="1" x14ac:dyDescent="0.2">
      <c r="A477" s="76" t="s">
        <v>55</v>
      </c>
      <c r="B477" s="76"/>
      <c r="C477" s="4" t="s">
        <v>17</v>
      </c>
      <c r="D477" s="5">
        <v>2.7</v>
      </c>
      <c r="E477" s="9">
        <f>$D$476*D477</f>
        <v>0</v>
      </c>
      <c r="F477" s="6">
        <v>0.31</v>
      </c>
      <c r="G477" s="9">
        <f>$D$476*F477</f>
        <v>0</v>
      </c>
      <c r="H477" s="9">
        <f>$M$2*G477</f>
        <v>0</v>
      </c>
      <c r="I477" s="6">
        <v>249.18</v>
      </c>
      <c r="J477" s="9">
        <f>$D$476*I477</f>
        <v>0</v>
      </c>
      <c r="K477" s="9">
        <f t="shared" ref="K477:K492" si="135">SUM(H477,J477)</f>
        <v>0</v>
      </c>
    </row>
    <row r="478" spans="1:11" ht="21" hidden="1" customHeight="1" outlineLevel="1" x14ac:dyDescent="0.2">
      <c r="A478" s="76" t="s">
        <v>109</v>
      </c>
      <c r="B478" s="76"/>
      <c r="C478" s="4" t="s">
        <v>17</v>
      </c>
      <c r="D478" s="5">
        <v>2.7</v>
      </c>
      <c r="E478" s="9">
        <f t="shared" ref="E478:E492" si="136">$D$476*D478</f>
        <v>0</v>
      </c>
      <c r="F478" s="6">
        <v>0.62</v>
      </c>
      <c r="G478" s="9">
        <f t="shared" ref="G478:G492" si="137">$D$476*F478</f>
        <v>0</v>
      </c>
      <c r="H478" s="9">
        <f t="shared" ref="H478:H492" si="138">$L$2*G478</f>
        <v>0</v>
      </c>
      <c r="I478" s="6">
        <v>771.66</v>
      </c>
      <c r="J478" s="9">
        <f t="shared" ref="J478:J492" si="139">$D$476*I478</f>
        <v>0</v>
      </c>
      <c r="K478" s="9">
        <f t="shared" si="135"/>
        <v>0</v>
      </c>
    </row>
    <row r="479" spans="1:11" ht="12.2" hidden="1" customHeight="1" outlineLevel="1" x14ac:dyDescent="0.2">
      <c r="A479" s="76" t="s">
        <v>59</v>
      </c>
      <c r="B479" s="76"/>
      <c r="C479" s="4" t="s">
        <v>60</v>
      </c>
      <c r="D479" s="5">
        <v>1</v>
      </c>
      <c r="E479" s="9">
        <f t="shared" si="136"/>
        <v>0</v>
      </c>
      <c r="F479" s="6">
        <v>0.02</v>
      </c>
      <c r="G479" s="9">
        <f t="shared" si="137"/>
        <v>0</v>
      </c>
      <c r="H479" s="9">
        <f t="shared" si="138"/>
        <v>0</v>
      </c>
      <c r="I479" s="6">
        <v>24.32</v>
      </c>
      <c r="J479" s="9">
        <f t="shared" si="139"/>
        <v>0</v>
      </c>
      <c r="K479" s="9">
        <f t="shared" si="135"/>
        <v>0</v>
      </c>
    </row>
    <row r="480" spans="1:11" ht="12.2" hidden="1" customHeight="1" outlineLevel="1" x14ac:dyDescent="0.2">
      <c r="A480" s="76" t="s">
        <v>58</v>
      </c>
      <c r="B480" s="76"/>
      <c r="C480" s="4" t="s">
        <v>17</v>
      </c>
      <c r="D480" s="5">
        <v>2.7</v>
      </c>
      <c r="E480" s="9">
        <f t="shared" si="136"/>
        <v>0</v>
      </c>
      <c r="F480" s="6">
        <v>0.12</v>
      </c>
      <c r="G480" s="9">
        <f t="shared" si="137"/>
        <v>0</v>
      </c>
      <c r="H480" s="9">
        <f t="shared" si="138"/>
        <v>0</v>
      </c>
      <c r="I480" s="6">
        <v>79.89</v>
      </c>
      <c r="J480" s="9">
        <f t="shared" si="139"/>
        <v>0</v>
      </c>
      <c r="K480" s="9">
        <f t="shared" si="135"/>
        <v>0</v>
      </c>
    </row>
    <row r="481" spans="1:11" ht="12.2" hidden="1" customHeight="1" outlineLevel="1" x14ac:dyDescent="0.2">
      <c r="A481" s="76" t="s">
        <v>93</v>
      </c>
      <c r="B481" s="76"/>
      <c r="C481" s="4" t="s">
        <v>60</v>
      </c>
      <c r="D481" s="5">
        <v>0.25</v>
      </c>
      <c r="E481" s="9">
        <f t="shared" si="136"/>
        <v>0</v>
      </c>
      <c r="F481" s="6">
        <v>0.01</v>
      </c>
      <c r="G481" s="9">
        <f t="shared" si="137"/>
        <v>0</v>
      </c>
      <c r="H481" s="9">
        <f t="shared" si="138"/>
        <v>0</v>
      </c>
      <c r="I481" s="6">
        <v>1.1299999999999999</v>
      </c>
      <c r="J481" s="9">
        <f t="shared" si="139"/>
        <v>0</v>
      </c>
      <c r="K481" s="9">
        <f t="shared" si="135"/>
        <v>0</v>
      </c>
    </row>
    <row r="482" spans="1:11" ht="12.2" hidden="1" customHeight="1" outlineLevel="1" x14ac:dyDescent="0.2">
      <c r="A482" s="76" t="s">
        <v>61</v>
      </c>
      <c r="B482" s="76"/>
      <c r="C482" s="4" t="s">
        <v>15</v>
      </c>
      <c r="D482" s="5">
        <v>0.17</v>
      </c>
      <c r="E482" s="9">
        <f t="shared" si="136"/>
        <v>0</v>
      </c>
      <c r="F482" s="6">
        <v>0</v>
      </c>
      <c r="G482" s="9">
        <f t="shared" si="137"/>
        <v>0</v>
      </c>
      <c r="H482" s="9">
        <f t="shared" si="138"/>
        <v>0</v>
      </c>
      <c r="I482" s="6">
        <v>2.98</v>
      </c>
      <c r="J482" s="9">
        <f t="shared" si="139"/>
        <v>0</v>
      </c>
      <c r="K482" s="9">
        <f t="shared" si="135"/>
        <v>0</v>
      </c>
    </row>
    <row r="483" spans="1:11" ht="21" hidden="1" customHeight="1" outlineLevel="1" x14ac:dyDescent="0.2">
      <c r="A483" s="76" t="s">
        <v>97</v>
      </c>
      <c r="B483" s="76"/>
      <c r="C483" s="4" t="s">
        <v>17</v>
      </c>
      <c r="D483" s="5">
        <v>2.7</v>
      </c>
      <c r="E483" s="9">
        <f t="shared" si="136"/>
        <v>0</v>
      </c>
      <c r="F483" s="6">
        <v>0.37</v>
      </c>
      <c r="G483" s="9">
        <f t="shared" si="137"/>
        <v>0</v>
      </c>
      <c r="H483" s="9">
        <f t="shared" si="138"/>
        <v>0</v>
      </c>
      <c r="I483" s="6">
        <v>216.54</v>
      </c>
      <c r="J483" s="9">
        <f t="shared" si="139"/>
        <v>0</v>
      </c>
      <c r="K483" s="9">
        <f t="shared" si="135"/>
        <v>0</v>
      </c>
    </row>
    <row r="484" spans="1:11" ht="21" hidden="1" customHeight="1" outlineLevel="1" x14ac:dyDescent="0.2">
      <c r="A484" s="76" t="s">
        <v>94</v>
      </c>
      <c r="B484" s="76"/>
      <c r="C484" s="4" t="s">
        <v>17</v>
      </c>
      <c r="D484" s="5">
        <v>1</v>
      </c>
      <c r="E484" s="9">
        <f t="shared" si="136"/>
        <v>0</v>
      </c>
      <c r="F484" s="6">
        <v>0.4</v>
      </c>
      <c r="G484" s="9">
        <f t="shared" si="137"/>
        <v>0</v>
      </c>
      <c r="H484" s="9">
        <f t="shared" si="138"/>
        <v>0</v>
      </c>
      <c r="I484" s="6">
        <v>560.83000000000004</v>
      </c>
      <c r="J484" s="9">
        <f t="shared" si="139"/>
        <v>0</v>
      </c>
      <c r="K484" s="9">
        <f t="shared" si="135"/>
        <v>0</v>
      </c>
    </row>
    <row r="485" spans="1:11" ht="12.2" hidden="1" customHeight="1" outlineLevel="1" x14ac:dyDescent="0.2">
      <c r="A485" s="76" t="s">
        <v>65</v>
      </c>
      <c r="B485" s="76"/>
      <c r="C485" s="4" t="s">
        <v>17</v>
      </c>
      <c r="D485" s="5">
        <v>2.4</v>
      </c>
      <c r="E485" s="9">
        <f t="shared" si="136"/>
        <v>0</v>
      </c>
      <c r="F485" s="6">
        <v>0.25</v>
      </c>
      <c r="G485" s="9">
        <f t="shared" si="137"/>
        <v>0</v>
      </c>
      <c r="H485" s="9">
        <f t="shared" si="138"/>
        <v>0</v>
      </c>
      <c r="I485" s="6">
        <v>362.88</v>
      </c>
      <c r="J485" s="9">
        <f t="shared" si="139"/>
        <v>0</v>
      </c>
      <c r="K485" s="9">
        <f t="shared" si="135"/>
        <v>0</v>
      </c>
    </row>
    <row r="486" spans="1:11" ht="12.2" hidden="1" customHeight="1" outlineLevel="1" x14ac:dyDescent="0.2">
      <c r="A486" s="76" t="s">
        <v>65</v>
      </c>
      <c r="B486" s="76"/>
      <c r="C486" s="4" t="s">
        <v>17</v>
      </c>
      <c r="D486" s="5">
        <v>2.4</v>
      </c>
      <c r="E486" s="9">
        <f t="shared" si="136"/>
        <v>0</v>
      </c>
      <c r="F486" s="6">
        <v>0.22</v>
      </c>
      <c r="G486" s="9">
        <f t="shared" si="137"/>
        <v>0</v>
      </c>
      <c r="H486" s="9">
        <f t="shared" si="138"/>
        <v>0</v>
      </c>
      <c r="I486" s="6">
        <v>96.96</v>
      </c>
      <c r="J486" s="9">
        <f t="shared" si="139"/>
        <v>0</v>
      </c>
      <c r="K486" s="9">
        <f t="shared" si="135"/>
        <v>0</v>
      </c>
    </row>
    <row r="487" spans="1:11" ht="12.2" hidden="1" customHeight="1" outlineLevel="1" x14ac:dyDescent="0.2">
      <c r="A487" s="76" t="s">
        <v>67</v>
      </c>
      <c r="B487" s="76"/>
      <c r="C487" s="4" t="s">
        <v>17</v>
      </c>
      <c r="D487" s="5">
        <v>2.4</v>
      </c>
      <c r="E487" s="9">
        <f t="shared" si="136"/>
        <v>0</v>
      </c>
      <c r="F487" s="6">
        <v>0.44</v>
      </c>
      <c r="G487" s="9">
        <f t="shared" si="137"/>
        <v>0</v>
      </c>
      <c r="H487" s="9">
        <f t="shared" si="138"/>
        <v>0</v>
      </c>
      <c r="I487" s="6">
        <v>114.36</v>
      </c>
      <c r="J487" s="9">
        <f t="shared" si="139"/>
        <v>0</v>
      </c>
      <c r="K487" s="9">
        <f t="shared" si="135"/>
        <v>0</v>
      </c>
    </row>
    <row r="488" spans="1:11" ht="12.2" hidden="1" customHeight="1" outlineLevel="1" x14ac:dyDescent="0.2">
      <c r="A488" s="76" t="s">
        <v>66</v>
      </c>
      <c r="B488" s="76"/>
      <c r="C488" s="4" t="s">
        <v>17</v>
      </c>
      <c r="D488" s="5">
        <v>1</v>
      </c>
      <c r="E488" s="9">
        <f t="shared" si="136"/>
        <v>0</v>
      </c>
      <c r="F488" s="6">
        <v>0.05</v>
      </c>
      <c r="G488" s="9">
        <f t="shared" si="137"/>
        <v>0</v>
      </c>
      <c r="H488" s="9">
        <f t="shared" si="138"/>
        <v>0</v>
      </c>
      <c r="I488" s="6">
        <v>13.82</v>
      </c>
      <c r="J488" s="9">
        <f t="shared" si="139"/>
        <v>0</v>
      </c>
      <c r="K488" s="9">
        <f t="shared" si="135"/>
        <v>0</v>
      </c>
    </row>
    <row r="489" spans="1:11" ht="21" hidden="1" customHeight="1" outlineLevel="1" x14ac:dyDescent="0.2">
      <c r="A489" s="76" t="s">
        <v>69</v>
      </c>
      <c r="B489" s="76"/>
      <c r="C489" s="4" t="s">
        <v>17</v>
      </c>
      <c r="D489" s="5">
        <v>2.4</v>
      </c>
      <c r="E489" s="9">
        <f t="shared" si="136"/>
        <v>0</v>
      </c>
      <c r="F489" s="6">
        <v>0.55000000000000004</v>
      </c>
      <c r="G489" s="9">
        <f t="shared" si="137"/>
        <v>0</v>
      </c>
      <c r="H489" s="9">
        <f t="shared" si="138"/>
        <v>0</v>
      </c>
      <c r="I489" s="6">
        <v>123.34</v>
      </c>
      <c r="J489" s="9">
        <f t="shared" si="139"/>
        <v>0</v>
      </c>
      <c r="K489" s="9">
        <f t="shared" si="135"/>
        <v>0</v>
      </c>
    </row>
    <row r="490" spans="1:11" ht="23.25" hidden="1" customHeight="1" outlineLevel="1" x14ac:dyDescent="0.2">
      <c r="A490" s="83" t="s">
        <v>655</v>
      </c>
      <c r="B490" s="76"/>
      <c r="C490" s="4" t="s">
        <v>17</v>
      </c>
      <c r="D490" s="5">
        <v>2.4</v>
      </c>
      <c r="E490" s="9">
        <f t="shared" si="136"/>
        <v>0</v>
      </c>
      <c r="F490" s="6">
        <v>1.32</v>
      </c>
      <c r="G490" s="9">
        <f t="shared" si="137"/>
        <v>0</v>
      </c>
      <c r="H490" s="9">
        <f>$M$2*G490</f>
        <v>0</v>
      </c>
      <c r="I490" s="6">
        <v>325.51</v>
      </c>
      <c r="J490" s="9">
        <f t="shared" si="139"/>
        <v>0</v>
      </c>
      <c r="K490" s="9">
        <f t="shared" si="135"/>
        <v>0</v>
      </c>
    </row>
    <row r="491" spans="1:11" ht="12.2" hidden="1" customHeight="1" outlineLevel="1" x14ac:dyDescent="0.2">
      <c r="A491" s="76" t="s">
        <v>71</v>
      </c>
      <c r="B491" s="76"/>
      <c r="C491" s="4" t="s">
        <v>15</v>
      </c>
      <c r="D491" s="5">
        <v>1</v>
      </c>
      <c r="E491" s="9">
        <f t="shared" si="136"/>
        <v>0</v>
      </c>
      <c r="F491" s="6">
        <v>0.13</v>
      </c>
      <c r="G491" s="9">
        <f t="shared" si="137"/>
        <v>0</v>
      </c>
      <c r="H491" s="9">
        <f t="shared" si="138"/>
        <v>0</v>
      </c>
      <c r="I491" s="6">
        <v>39.79</v>
      </c>
      <c r="J491" s="9">
        <f t="shared" si="139"/>
        <v>0</v>
      </c>
      <c r="K491" s="9">
        <f t="shared" si="135"/>
        <v>0</v>
      </c>
    </row>
    <row r="492" spans="1:11" ht="12.2" hidden="1" customHeight="1" outlineLevel="1" x14ac:dyDescent="0.2">
      <c r="A492" s="76" t="s">
        <v>72</v>
      </c>
      <c r="B492" s="76"/>
      <c r="C492" s="4" t="s">
        <v>15</v>
      </c>
      <c r="D492" s="5">
        <v>1</v>
      </c>
      <c r="E492" s="9">
        <f t="shared" si="136"/>
        <v>0</v>
      </c>
      <c r="F492" s="6">
        <v>0.12</v>
      </c>
      <c r="G492" s="9">
        <f t="shared" si="137"/>
        <v>0</v>
      </c>
      <c r="H492" s="9">
        <f t="shared" si="138"/>
        <v>0</v>
      </c>
      <c r="I492" s="6">
        <v>37.659999999999997</v>
      </c>
      <c r="J492" s="9">
        <f t="shared" si="139"/>
        <v>0</v>
      </c>
      <c r="K492" s="9">
        <f t="shared" si="135"/>
        <v>0</v>
      </c>
    </row>
    <row r="493" spans="1:11" ht="12.2" customHeight="1" collapsed="1" x14ac:dyDescent="0.2">
      <c r="A493" s="75" t="s">
        <v>19</v>
      </c>
      <c r="B493" s="75"/>
      <c r="C493" s="1"/>
      <c r="D493" s="7"/>
      <c r="E493" s="35"/>
      <c r="F493" s="13">
        <f>SUM(F477:F492)</f>
        <v>4.93</v>
      </c>
      <c r="G493" s="12">
        <f>SUM(G477:G492)</f>
        <v>0</v>
      </c>
      <c r="H493" s="12">
        <f>SUM(H477:H492)</f>
        <v>0</v>
      </c>
      <c r="I493" s="13">
        <v>2942.3</v>
      </c>
      <c r="J493" s="12">
        <f>SUM(J477:J492)</f>
        <v>0</v>
      </c>
      <c r="K493" s="14">
        <f>SUM(K477:K492)</f>
        <v>0</v>
      </c>
    </row>
    <row r="494" spans="1:11" ht="21" customHeight="1" x14ac:dyDescent="0.2">
      <c r="A494" s="75" t="s">
        <v>118</v>
      </c>
      <c r="B494" s="75"/>
      <c r="C494" s="2" t="s">
        <v>15</v>
      </c>
      <c r="D494" s="3">
        <v>0</v>
      </c>
      <c r="E494" s="36"/>
      <c r="F494" s="1"/>
      <c r="G494" s="1"/>
      <c r="H494" s="1"/>
      <c r="I494" s="1"/>
      <c r="J494" s="1"/>
      <c r="K494" s="1"/>
    </row>
    <row r="495" spans="1:11" ht="12.2" hidden="1" customHeight="1" outlineLevel="1" x14ac:dyDescent="0.2">
      <c r="A495" s="76" t="s">
        <v>55</v>
      </c>
      <c r="B495" s="76"/>
      <c r="C495" s="4" t="s">
        <v>17</v>
      </c>
      <c r="D495" s="5">
        <v>2.7</v>
      </c>
      <c r="E495" s="9">
        <f>$D$494*D495</f>
        <v>0</v>
      </c>
      <c r="F495" s="6">
        <v>0.31</v>
      </c>
      <c r="G495" s="9">
        <f>$D$494*F495</f>
        <v>0</v>
      </c>
      <c r="H495" s="9">
        <f>$M$2*G495</f>
        <v>0</v>
      </c>
      <c r="I495" s="6">
        <v>249.18</v>
      </c>
      <c r="J495" s="9">
        <f>$D$494*I495</f>
        <v>0</v>
      </c>
      <c r="K495" s="9">
        <f t="shared" ref="K495:K510" si="140">SUM(H495,J495)</f>
        <v>0</v>
      </c>
    </row>
    <row r="496" spans="1:11" ht="21" hidden="1" customHeight="1" outlineLevel="1" x14ac:dyDescent="0.2">
      <c r="A496" s="76" t="s">
        <v>94</v>
      </c>
      <c r="B496" s="76"/>
      <c r="C496" s="4" t="s">
        <v>17</v>
      </c>
      <c r="D496" s="5">
        <v>1</v>
      </c>
      <c r="E496" s="9">
        <f t="shared" ref="E496:E510" si="141">$D$494*D496</f>
        <v>0</v>
      </c>
      <c r="F496" s="6">
        <v>0.4</v>
      </c>
      <c r="G496" s="9">
        <f t="shared" ref="G496:G510" si="142">$D$494*F496</f>
        <v>0</v>
      </c>
      <c r="H496" s="9">
        <f t="shared" ref="H496:H510" si="143">$L$2*G496</f>
        <v>0</v>
      </c>
      <c r="I496" s="6">
        <v>560.83000000000004</v>
      </c>
      <c r="J496" s="9">
        <f t="shared" ref="J496:J510" si="144">$D$494*I496</f>
        <v>0</v>
      </c>
      <c r="K496" s="9">
        <f t="shared" si="140"/>
        <v>0</v>
      </c>
    </row>
    <row r="497" spans="1:11" ht="21" hidden="1" customHeight="1" outlineLevel="1" x14ac:dyDescent="0.2">
      <c r="A497" s="76" t="s">
        <v>109</v>
      </c>
      <c r="B497" s="76"/>
      <c r="C497" s="4" t="s">
        <v>17</v>
      </c>
      <c r="D497" s="5">
        <v>2.7</v>
      </c>
      <c r="E497" s="9">
        <f t="shared" si="141"/>
        <v>0</v>
      </c>
      <c r="F497" s="6">
        <v>0.62</v>
      </c>
      <c r="G497" s="9">
        <f t="shared" si="142"/>
        <v>0</v>
      </c>
      <c r="H497" s="9">
        <f t="shared" si="143"/>
        <v>0</v>
      </c>
      <c r="I497" s="6">
        <v>771.66</v>
      </c>
      <c r="J497" s="9">
        <f t="shared" si="144"/>
        <v>0</v>
      </c>
      <c r="K497" s="9">
        <f t="shared" si="140"/>
        <v>0</v>
      </c>
    </row>
    <row r="498" spans="1:11" ht="12" hidden="1" customHeight="1" outlineLevel="1" x14ac:dyDescent="0.2">
      <c r="A498" s="76" t="s">
        <v>59</v>
      </c>
      <c r="B498" s="76"/>
      <c r="C498" s="4" t="s">
        <v>60</v>
      </c>
      <c r="D498" s="5">
        <v>1</v>
      </c>
      <c r="E498" s="9">
        <f t="shared" si="141"/>
        <v>0</v>
      </c>
      <c r="F498" s="6">
        <v>0.02</v>
      </c>
      <c r="G498" s="9">
        <f t="shared" si="142"/>
        <v>0</v>
      </c>
      <c r="H498" s="9">
        <f t="shared" si="143"/>
        <v>0</v>
      </c>
      <c r="I498" s="6">
        <v>24.32</v>
      </c>
      <c r="J498" s="9">
        <f t="shared" si="144"/>
        <v>0</v>
      </c>
      <c r="K498" s="9">
        <f t="shared" si="140"/>
        <v>0</v>
      </c>
    </row>
    <row r="499" spans="1:11" ht="12.2" hidden="1" customHeight="1" outlineLevel="1" x14ac:dyDescent="0.2">
      <c r="A499" s="76" t="s">
        <v>58</v>
      </c>
      <c r="B499" s="76"/>
      <c r="C499" s="4" t="s">
        <v>17</v>
      </c>
      <c r="D499" s="5">
        <v>2.7</v>
      </c>
      <c r="E499" s="9">
        <f t="shared" si="141"/>
        <v>0</v>
      </c>
      <c r="F499" s="6">
        <v>0.12</v>
      </c>
      <c r="G499" s="9">
        <f t="shared" si="142"/>
        <v>0</v>
      </c>
      <c r="H499" s="9">
        <f t="shared" si="143"/>
        <v>0</v>
      </c>
      <c r="I499" s="6">
        <v>79.89</v>
      </c>
      <c r="J499" s="9">
        <f t="shared" si="144"/>
        <v>0</v>
      </c>
      <c r="K499" s="9">
        <f t="shared" si="140"/>
        <v>0</v>
      </c>
    </row>
    <row r="500" spans="1:11" ht="21" hidden="1" customHeight="1" outlineLevel="1" x14ac:dyDescent="0.2">
      <c r="A500" s="76" t="s">
        <v>98</v>
      </c>
      <c r="B500" s="76"/>
      <c r="C500" s="4" t="s">
        <v>17</v>
      </c>
      <c r="D500" s="5">
        <v>2.7</v>
      </c>
      <c r="E500" s="9">
        <f t="shared" si="141"/>
        <v>0</v>
      </c>
      <c r="F500" s="6">
        <v>0.56000000000000005</v>
      </c>
      <c r="G500" s="9">
        <f t="shared" si="142"/>
        <v>0</v>
      </c>
      <c r="H500" s="9">
        <f t="shared" si="143"/>
        <v>0</v>
      </c>
      <c r="I500" s="6">
        <v>322.68</v>
      </c>
      <c r="J500" s="9">
        <f t="shared" si="144"/>
        <v>0</v>
      </c>
      <c r="K500" s="9">
        <f t="shared" si="140"/>
        <v>0</v>
      </c>
    </row>
    <row r="501" spans="1:11" ht="12" hidden="1" customHeight="1" outlineLevel="1" x14ac:dyDescent="0.2">
      <c r="A501" s="76" t="s">
        <v>93</v>
      </c>
      <c r="B501" s="76"/>
      <c r="C501" s="4" t="s">
        <v>60</v>
      </c>
      <c r="D501" s="5">
        <v>0.25</v>
      </c>
      <c r="E501" s="9">
        <f t="shared" si="141"/>
        <v>0</v>
      </c>
      <c r="F501" s="6">
        <v>0.01</v>
      </c>
      <c r="G501" s="9">
        <f t="shared" si="142"/>
        <v>0</v>
      </c>
      <c r="H501" s="9">
        <f t="shared" si="143"/>
        <v>0</v>
      </c>
      <c r="I501" s="6">
        <v>1.1299999999999999</v>
      </c>
      <c r="J501" s="9">
        <f t="shared" si="144"/>
        <v>0</v>
      </c>
      <c r="K501" s="9">
        <f t="shared" si="140"/>
        <v>0</v>
      </c>
    </row>
    <row r="502" spans="1:11" ht="12.2" hidden="1" customHeight="1" outlineLevel="1" x14ac:dyDescent="0.2">
      <c r="A502" s="76" t="s">
        <v>65</v>
      </c>
      <c r="B502" s="76"/>
      <c r="C502" s="4" t="s">
        <v>17</v>
      </c>
      <c r="D502" s="5">
        <v>2.4</v>
      </c>
      <c r="E502" s="9">
        <f t="shared" si="141"/>
        <v>0</v>
      </c>
      <c r="F502" s="6">
        <v>0.25</v>
      </c>
      <c r="G502" s="9">
        <f t="shared" si="142"/>
        <v>0</v>
      </c>
      <c r="H502" s="9">
        <f t="shared" si="143"/>
        <v>0</v>
      </c>
      <c r="I502" s="6">
        <v>362.88</v>
      </c>
      <c r="J502" s="9">
        <f t="shared" si="144"/>
        <v>0</v>
      </c>
      <c r="K502" s="9">
        <f t="shared" si="140"/>
        <v>0</v>
      </c>
    </row>
    <row r="503" spans="1:11" ht="12.2" hidden="1" customHeight="1" outlineLevel="1" x14ac:dyDescent="0.2">
      <c r="A503" s="76" t="s">
        <v>65</v>
      </c>
      <c r="B503" s="76"/>
      <c r="C503" s="4" t="s">
        <v>17</v>
      </c>
      <c r="D503" s="5">
        <v>2.4</v>
      </c>
      <c r="E503" s="9">
        <f t="shared" si="141"/>
        <v>0</v>
      </c>
      <c r="F503" s="6">
        <v>0.22</v>
      </c>
      <c r="G503" s="9">
        <f t="shared" si="142"/>
        <v>0</v>
      </c>
      <c r="H503" s="9">
        <f t="shared" si="143"/>
        <v>0</v>
      </c>
      <c r="I503" s="6">
        <v>96.96</v>
      </c>
      <c r="J503" s="9">
        <f t="shared" si="144"/>
        <v>0</v>
      </c>
      <c r="K503" s="9">
        <f t="shared" si="140"/>
        <v>0</v>
      </c>
    </row>
    <row r="504" spans="1:11" ht="12.2" hidden="1" customHeight="1" outlineLevel="1" x14ac:dyDescent="0.2">
      <c r="A504" s="76" t="s">
        <v>67</v>
      </c>
      <c r="B504" s="76"/>
      <c r="C504" s="4" t="s">
        <v>17</v>
      </c>
      <c r="D504" s="5">
        <v>2.4</v>
      </c>
      <c r="E504" s="9">
        <f t="shared" si="141"/>
        <v>0</v>
      </c>
      <c r="F504" s="6">
        <v>0.44</v>
      </c>
      <c r="G504" s="9">
        <f t="shared" si="142"/>
        <v>0</v>
      </c>
      <c r="H504" s="9">
        <f t="shared" si="143"/>
        <v>0</v>
      </c>
      <c r="I504" s="6">
        <v>114.36</v>
      </c>
      <c r="J504" s="9">
        <f t="shared" si="144"/>
        <v>0</v>
      </c>
      <c r="K504" s="9">
        <f t="shared" si="140"/>
        <v>0</v>
      </c>
    </row>
    <row r="505" spans="1:11" ht="12.2" hidden="1" customHeight="1" outlineLevel="1" x14ac:dyDescent="0.2">
      <c r="A505" s="76" t="s">
        <v>66</v>
      </c>
      <c r="B505" s="76"/>
      <c r="C505" s="4" t="s">
        <v>17</v>
      </c>
      <c r="D505" s="5">
        <v>1</v>
      </c>
      <c r="E505" s="9">
        <f t="shared" si="141"/>
        <v>0</v>
      </c>
      <c r="F505" s="6">
        <v>0.05</v>
      </c>
      <c r="G505" s="9">
        <f t="shared" si="142"/>
        <v>0</v>
      </c>
      <c r="H505" s="9">
        <f t="shared" si="143"/>
        <v>0</v>
      </c>
      <c r="I505" s="6">
        <v>13.82</v>
      </c>
      <c r="J505" s="9">
        <f t="shared" si="144"/>
        <v>0</v>
      </c>
      <c r="K505" s="9">
        <f t="shared" si="140"/>
        <v>0</v>
      </c>
    </row>
    <row r="506" spans="1:11" ht="21" hidden="1" customHeight="1" outlineLevel="1" x14ac:dyDescent="0.2">
      <c r="A506" s="76" t="s">
        <v>69</v>
      </c>
      <c r="B506" s="76"/>
      <c r="C506" s="4" t="s">
        <v>17</v>
      </c>
      <c r="D506" s="5">
        <v>2.4</v>
      </c>
      <c r="E506" s="9">
        <f t="shared" si="141"/>
        <v>0</v>
      </c>
      <c r="F506" s="6">
        <v>0.55000000000000004</v>
      </c>
      <c r="G506" s="9">
        <f t="shared" si="142"/>
        <v>0</v>
      </c>
      <c r="H506" s="9">
        <f t="shared" si="143"/>
        <v>0</v>
      </c>
      <c r="I506" s="6">
        <v>123.34</v>
      </c>
      <c r="J506" s="9">
        <f t="shared" si="144"/>
        <v>0</v>
      </c>
      <c r="K506" s="9">
        <f t="shared" si="140"/>
        <v>0</v>
      </c>
    </row>
    <row r="507" spans="1:11" ht="24.75" hidden="1" customHeight="1" outlineLevel="1" x14ac:dyDescent="0.2">
      <c r="A507" s="83" t="s">
        <v>654</v>
      </c>
      <c r="B507" s="76"/>
      <c r="C507" s="4" t="s">
        <v>17</v>
      </c>
      <c r="D507" s="5">
        <v>2.4</v>
      </c>
      <c r="E507" s="9">
        <f t="shared" si="141"/>
        <v>0</v>
      </c>
      <c r="F507" s="6">
        <v>1.32</v>
      </c>
      <c r="G507" s="9">
        <f t="shared" si="142"/>
        <v>0</v>
      </c>
      <c r="H507" s="9">
        <f>$M$2*G507</f>
        <v>0</v>
      </c>
      <c r="I507" s="6">
        <v>325.51</v>
      </c>
      <c r="J507" s="9">
        <f t="shared" si="144"/>
        <v>0</v>
      </c>
      <c r="K507" s="9">
        <f t="shared" si="140"/>
        <v>0</v>
      </c>
    </row>
    <row r="508" spans="1:11" ht="12.2" hidden="1" customHeight="1" outlineLevel="1" x14ac:dyDescent="0.2">
      <c r="A508" s="76" t="s">
        <v>61</v>
      </c>
      <c r="B508" s="76"/>
      <c r="C508" s="4" t="s">
        <v>15</v>
      </c>
      <c r="D508" s="5">
        <v>0.17</v>
      </c>
      <c r="E508" s="9">
        <f t="shared" si="141"/>
        <v>0</v>
      </c>
      <c r="F508" s="6">
        <v>0</v>
      </c>
      <c r="G508" s="9">
        <f t="shared" si="142"/>
        <v>0</v>
      </c>
      <c r="H508" s="9">
        <f t="shared" si="143"/>
        <v>0</v>
      </c>
      <c r="I508" s="6">
        <v>2.98</v>
      </c>
      <c r="J508" s="9">
        <f t="shared" si="144"/>
        <v>0</v>
      </c>
      <c r="K508" s="9">
        <f t="shared" si="140"/>
        <v>0</v>
      </c>
    </row>
    <row r="509" spans="1:11" ht="12.2" hidden="1" customHeight="1" outlineLevel="1" x14ac:dyDescent="0.2">
      <c r="A509" s="76" t="s">
        <v>71</v>
      </c>
      <c r="B509" s="76"/>
      <c r="C509" s="4" t="s">
        <v>15</v>
      </c>
      <c r="D509" s="5">
        <v>1</v>
      </c>
      <c r="E509" s="9">
        <f t="shared" si="141"/>
        <v>0</v>
      </c>
      <c r="F509" s="6">
        <v>0.13</v>
      </c>
      <c r="G509" s="9">
        <f t="shared" si="142"/>
        <v>0</v>
      </c>
      <c r="H509" s="9">
        <f t="shared" si="143"/>
        <v>0</v>
      </c>
      <c r="I509" s="6">
        <v>39.79</v>
      </c>
      <c r="J509" s="9">
        <f t="shared" si="144"/>
        <v>0</v>
      </c>
      <c r="K509" s="9">
        <f t="shared" si="140"/>
        <v>0</v>
      </c>
    </row>
    <row r="510" spans="1:11" ht="12.2" hidden="1" customHeight="1" outlineLevel="1" x14ac:dyDescent="0.2">
      <c r="A510" s="76" t="s">
        <v>72</v>
      </c>
      <c r="B510" s="76"/>
      <c r="C510" s="4" t="s">
        <v>15</v>
      </c>
      <c r="D510" s="5">
        <v>1</v>
      </c>
      <c r="E510" s="9">
        <f t="shared" si="141"/>
        <v>0</v>
      </c>
      <c r="F510" s="6">
        <v>0.12</v>
      </c>
      <c r="G510" s="9">
        <f t="shared" si="142"/>
        <v>0</v>
      </c>
      <c r="H510" s="9">
        <f t="shared" si="143"/>
        <v>0</v>
      </c>
      <c r="I510" s="6">
        <v>37.659999999999997</v>
      </c>
      <c r="J510" s="9">
        <f t="shared" si="144"/>
        <v>0</v>
      </c>
      <c r="K510" s="9">
        <f t="shared" si="140"/>
        <v>0</v>
      </c>
    </row>
    <row r="511" spans="1:11" ht="12.2" customHeight="1" collapsed="1" x14ac:dyDescent="0.2">
      <c r="A511" s="75" t="s">
        <v>19</v>
      </c>
      <c r="B511" s="75"/>
      <c r="C511" s="1"/>
      <c r="D511" s="7"/>
      <c r="E511" s="35"/>
      <c r="F511" s="13">
        <f>SUM(F495:F510)</f>
        <v>5.12</v>
      </c>
      <c r="G511" s="12">
        <f>SUM(G495:G510)</f>
        <v>0</v>
      </c>
      <c r="H511" s="12">
        <f>SUM(H495:H510)</f>
        <v>0</v>
      </c>
      <c r="I511" s="13">
        <v>3048.44</v>
      </c>
      <c r="J511" s="12">
        <f>SUM(J495:J510)</f>
        <v>0</v>
      </c>
      <c r="K511" s="14">
        <f>SUM(K495:K510)</f>
        <v>0</v>
      </c>
    </row>
    <row r="512" spans="1:11" ht="29.85" customHeight="1" x14ac:dyDescent="0.2">
      <c r="A512" s="75" t="s">
        <v>104</v>
      </c>
      <c r="B512" s="75"/>
      <c r="C512" s="2" t="s">
        <v>17</v>
      </c>
      <c r="D512" s="3">
        <v>0</v>
      </c>
      <c r="E512" s="36"/>
      <c r="F512" s="1"/>
      <c r="G512" s="1"/>
      <c r="H512" s="1"/>
      <c r="I512" s="1"/>
      <c r="J512" s="1"/>
      <c r="K512" s="1"/>
    </row>
    <row r="513" spans="1:11" ht="12.2" hidden="1" customHeight="1" outlineLevel="1" x14ac:dyDescent="0.2">
      <c r="A513" s="76" t="s">
        <v>55</v>
      </c>
      <c r="B513" s="76"/>
      <c r="C513" s="4" t="s">
        <v>17</v>
      </c>
      <c r="D513" s="5">
        <v>1.1299999999999999</v>
      </c>
      <c r="E513" s="9">
        <f>$D$512*D513</f>
        <v>0</v>
      </c>
      <c r="F513" s="6">
        <v>0.13</v>
      </c>
      <c r="G513" s="9">
        <f>$D$512*F513</f>
        <v>0</v>
      </c>
      <c r="H513" s="9">
        <f>$M$2*G513</f>
        <v>0</v>
      </c>
      <c r="I513" s="6">
        <v>103.83</v>
      </c>
      <c r="J513" s="9">
        <f>$D$512*I513</f>
        <v>0</v>
      </c>
      <c r="K513" s="9">
        <f t="shared" ref="K513:K526" si="145">SUM(H513,J513)</f>
        <v>0</v>
      </c>
    </row>
    <row r="514" spans="1:11" ht="12.2" hidden="1" customHeight="1" outlineLevel="1" x14ac:dyDescent="0.2">
      <c r="A514" s="76" t="s">
        <v>56</v>
      </c>
      <c r="B514" s="76"/>
      <c r="C514" s="4" t="s">
        <v>17</v>
      </c>
      <c r="D514" s="5">
        <v>1.1299999999999999</v>
      </c>
      <c r="E514" s="9">
        <f t="shared" ref="E514:E526" si="146">$D$512*D514</f>
        <v>0</v>
      </c>
      <c r="F514" s="6">
        <v>0.54</v>
      </c>
      <c r="G514" s="9">
        <f t="shared" ref="G514:G526" si="147">$D$512*F514</f>
        <v>0</v>
      </c>
      <c r="H514" s="9">
        <f t="shared" ref="H514:H527" si="148">$L$2*G514</f>
        <v>0</v>
      </c>
      <c r="I514" s="6">
        <v>261.39999999999998</v>
      </c>
      <c r="J514" s="9">
        <f t="shared" ref="J514:J526" si="149">$D$512*I514</f>
        <v>0</v>
      </c>
      <c r="K514" s="9">
        <f t="shared" si="145"/>
        <v>0</v>
      </c>
    </row>
    <row r="515" spans="1:11" ht="12.2" hidden="1" customHeight="1" outlineLevel="1" x14ac:dyDescent="0.2">
      <c r="A515" s="76" t="s">
        <v>57</v>
      </c>
      <c r="B515" s="76"/>
      <c r="C515" s="4" t="s">
        <v>17</v>
      </c>
      <c r="D515" s="5">
        <v>1.1299999999999999</v>
      </c>
      <c r="E515" s="9">
        <f t="shared" si="146"/>
        <v>0</v>
      </c>
      <c r="F515" s="6">
        <v>0.19</v>
      </c>
      <c r="G515" s="9">
        <f t="shared" si="147"/>
        <v>0</v>
      </c>
      <c r="H515" s="9">
        <f t="shared" si="148"/>
        <v>0</v>
      </c>
      <c r="I515" s="6">
        <v>37.9</v>
      </c>
      <c r="J515" s="9">
        <f t="shared" si="149"/>
        <v>0</v>
      </c>
      <c r="K515" s="9">
        <f t="shared" si="145"/>
        <v>0</v>
      </c>
    </row>
    <row r="516" spans="1:11" ht="12.2" hidden="1" customHeight="1" outlineLevel="1" x14ac:dyDescent="0.2">
      <c r="A516" s="76" t="s">
        <v>59</v>
      </c>
      <c r="B516" s="76"/>
      <c r="C516" s="4" t="s">
        <v>60</v>
      </c>
      <c r="D516" s="5">
        <v>0.42</v>
      </c>
      <c r="E516" s="9">
        <f t="shared" si="146"/>
        <v>0</v>
      </c>
      <c r="F516" s="6">
        <v>0.01</v>
      </c>
      <c r="G516" s="9">
        <f t="shared" si="147"/>
        <v>0</v>
      </c>
      <c r="H516" s="9">
        <f t="shared" si="148"/>
        <v>0</v>
      </c>
      <c r="I516" s="6">
        <v>10.210000000000001</v>
      </c>
      <c r="J516" s="9">
        <f t="shared" si="149"/>
        <v>0</v>
      </c>
      <c r="K516" s="9">
        <f t="shared" si="145"/>
        <v>0</v>
      </c>
    </row>
    <row r="517" spans="1:11" ht="12.2" hidden="1" customHeight="1" outlineLevel="1" x14ac:dyDescent="0.2">
      <c r="A517" s="76" t="s">
        <v>81</v>
      </c>
      <c r="B517" s="76"/>
      <c r="C517" s="4" t="s">
        <v>17</v>
      </c>
      <c r="D517" s="5">
        <v>1.1299999999999999</v>
      </c>
      <c r="E517" s="9">
        <f t="shared" si="146"/>
        <v>0</v>
      </c>
      <c r="F517" s="6">
        <v>0.05</v>
      </c>
      <c r="G517" s="9">
        <f t="shared" si="147"/>
        <v>0</v>
      </c>
      <c r="H517" s="9">
        <f t="shared" si="148"/>
        <v>0</v>
      </c>
      <c r="I517" s="6">
        <v>41.39</v>
      </c>
      <c r="J517" s="9">
        <f t="shared" si="149"/>
        <v>0</v>
      </c>
      <c r="K517" s="9">
        <f t="shared" si="145"/>
        <v>0</v>
      </c>
    </row>
    <row r="518" spans="1:11" ht="12.2" hidden="1" customHeight="1" outlineLevel="1" x14ac:dyDescent="0.2">
      <c r="A518" s="76" t="s">
        <v>93</v>
      </c>
      <c r="B518" s="76"/>
      <c r="C518" s="4" t="s">
        <v>15</v>
      </c>
      <c r="D518" s="5">
        <v>0.06</v>
      </c>
      <c r="E518" s="9">
        <f t="shared" si="146"/>
        <v>0</v>
      </c>
      <c r="F518" s="6">
        <v>0</v>
      </c>
      <c r="G518" s="9">
        <f t="shared" si="147"/>
        <v>0</v>
      </c>
      <c r="H518" s="9">
        <f t="shared" si="148"/>
        <v>0</v>
      </c>
      <c r="I518" s="6">
        <v>0.67</v>
      </c>
      <c r="J518" s="9">
        <f t="shared" si="149"/>
        <v>0</v>
      </c>
      <c r="K518" s="9">
        <f t="shared" si="145"/>
        <v>0</v>
      </c>
    </row>
    <row r="519" spans="1:11" ht="12.2" hidden="1" customHeight="1" outlineLevel="1" x14ac:dyDescent="0.2">
      <c r="A519" s="76" t="s">
        <v>61</v>
      </c>
      <c r="B519" s="76"/>
      <c r="C519" s="4" t="s">
        <v>15</v>
      </c>
      <c r="D519" s="5">
        <v>0.09</v>
      </c>
      <c r="E519" s="9">
        <f t="shared" si="146"/>
        <v>0</v>
      </c>
      <c r="F519" s="6">
        <v>0</v>
      </c>
      <c r="G519" s="9">
        <f t="shared" si="147"/>
        <v>0</v>
      </c>
      <c r="H519" s="9">
        <f t="shared" si="148"/>
        <v>0</v>
      </c>
      <c r="I519" s="6">
        <v>1.63</v>
      </c>
      <c r="J519" s="9">
        <f t="shared" si="149"/>
        <v>0</v>
      </c>
      <c r="K519" s="9">
        <f t="shared" si="145"/>
        <v>0</v>
      </c>
    </row>
    <row r="520" spans="1:11" ht="21" hidden="1" customHeight="1" outlineLevel="1" x14ac:dyDescent="0.2">
      <c r="A520" s="76" t="s">
        <v>63</v>
      </c>
      <c r="B520" s="76"/>
      <c r="C520" s="4" t="s">
        <v>17</v>
      </c>
      <c r="D520" s="5">
        <v>1.1299999999999999</v>
      </c>
      <c r="E520" s="9">
        <f t="shared" si="146"/>
        <v>0</v>
      </c>
      <c r="F520" s="6">
        <v>0.19</v>
      </c>
      <c r="G520" s="9">
        <f t="shared" si="147"/>
        <v>0</v>
      </c>
      <c r="H520" s="9">
        <f t="shared" si="148"/>
        <v>0</v>
      </c>
      <c r="I520" s="6">
        <v>87.11</v>
      </c>
      <c r="J520" s="9">
        <f t="shared" si="149"/>
        <v>0</v>
      </c>
      <c r="K520" s="9">
        <f t="shared" si="145"/>
        <v>0</v>
      </c>
    </row>
    <row r="521" spans="1:11" ht="21" hidden="1" customHeight="1" outlineLevel="1" x14ac:dyDescent="0.2">
      <c r="A521" s="76" t="s">
        <v>64</v>
      </c>
      <c r="B521" s="76"/>
      <c r="C521" s="4" t="s">
        <v>17</v>
      </c>
      <c r="D521" s="5">
        <v>1</v>
      </c>
      <c r="E521" s="9">
        <f t="shared" si="146"/>
        <v>0</v>
      </c>
      <c r="F521" s="6">
        <v>0.32</v>
      </c>
      <c r="G521" s="9">
        <f t="shared" si="147"/>
        <v>0</v>
      </c>
      <c r="H521" s="9">
        <f t="shared" si="148"/>
        <v>0</v>
      </c>
      <c r="I521" s="6">
        <v>204.29</v>
      </c>
      <c r="J521" s="9">
        <f t="shared" si="149"/>
        <v>0</v>
      </c>
      <c r="K521" s="9">
        <f t="shared" si="145"/>
        <v>0</v>
      </c>
    </row>
    <row r="522" spans="1:11" ht="12" hidden="1" customHeight="1" outlineLevel="1" x14ac:dyDescent="0.2">
      <c r="A522" s="76" t="s">
        <v>65</v>
      </c>
      <c r="B522" s="76"/>
      <c r="C522" s="4" t="s">
        <v>17</v>
      </c>
      <c r="D522" s="5">
        <v>1</v>
      </c>
      <c r="E522" s="9">
        <f t="shared" si="146"/>
        <v>0</v>
      </c>
      <c r="F522" s="6">
        <v>0.1</v>
      </c>
      <c r="G522" s="9">
        <f t="shared" si="147"/>
        <v>0</v>
      </c>
      <c r="H522" s="9">
        <f t="shared" si="148"/>
        <v>0</v>
      </c>
      <c r="I522" s="6">
        <v>151.19999999999999</v>
      </c>
      <c r="J522" s="9">
        <f t="shared" si="149"/>
        <v>0</v>
      </c>
      <c r="K522" s="9">
        <f t="shared" si="145"/>
        <v>0</v>
      </c>
    </row>
    <row r="523" spans="1:11" ht="12.2" hidden="1" customHeight="1" outlineLevel="1" x14ac:dyDescent="0.2">
      <c r="A523" s="76" t="s">
        <v>105</v>
      </c>
      <c r="B523" s="76"/>
      <c r="C523" s="4" t="s">
        <v>17</v>
      </c>
      <c r="D523" s="5">
        <v>1</v>
      </c>
      <c r="E523" s="9">
        <f t="shared" si="146"/>
        <v>0</v>
      </c>
      <c r="F523" s="6">
        <v>0.3</v>
      </c>
      <c r="G523" s="9">
        <f t="shared" si="147"/>
        <v>0</v>
      </c>
      <c r="H523" s="9">
        <f t="shared" si="148"/>
        <v>0</v>
      </c>
      <c r="I523" s="6">
        <v>144.28</v>
      </c>
      <c r="J523" s="9">
        <f t="shared" si="149"/>
        <v>0</v>
      </c>
      <c r="K523" s="9">
        <f t="shared" si="145"/>
        <v>0</v>
      </c>
    </row>
    <row r="524" spans="1:11" ht="12.2" hidden="1" customHeight="1" outlineLevel="1" x14ac:dyDescent="0.2">
      <c r="A524" s="76" t="s">
        <v>106</v>
      </c>
      <c r="B524" s="76"/>
      <c r="C524" s="4" t="s">
        <v>17</v>
      </c>
      <c r="D524" s="5">
        <v>1</v>
      </c>
      <c r="E524" s="9">
        <f t="shared" si="146"/>
        <v>0</v>
      </c>
      <c r="F524" s="6">
        <v>0.23</v>
      </c>
      <c r="G524" s="9">
        <f t="shared" si="147"/>
        <v>0</v>
      </c>
      <c r="H524" s="9">
        <f t="shared" si="148"/>
        <v>0</v>
      </c>
      <c r="I524" s="6">
        <v>637.67999999999995</v>
      </c>
      <c r="J524" s="9">
        <f t="shared" si="149"/>
        <v>0</v>
      </c>
      <c r="K524" s="9">
        <f t="shared" si="145"/>
        <v>0</v>
      </c>
    </row>
    <row r="525" spans="1:11" ht="21" hidden="1" customHeight="1" outlineLevel="1" x14ac:dyDescent="0.2">
      <c r="A525" s="76" t="s">
        <v>107</v>
      </c>
      <c r="B525" s="76"/>
      <c r="C525" s="4" t="s">
        <v>17</v>
      </c>
      <c r="D525" s="5">
        <v>1</v>
      </c>
      <c r="E525" s="9">
        <f t="shared" si="146"/>
        <v>0</v>
      </c>
      <c r="F525" s="6">
        <v>0.35</v>
      </c>
      <c r="G525" s="9">
        <f t="shared" si="147"/>
        <v>0</v>
      </c>
      <c r="H525" s="9">
        <f t="shared" si="148"/>
        <v>0</v>
      </c>
      <c r="I525" s="6">
        <v>329.52</v>
      </c>
      <c r="J525" s="9">
        <f t="shared" si="149"/>
        <v>0</v>
      </c>
      <c r="K525" s="9">
        <f t="shared" si="145"/>
        <v>0</v>
      </c>
    </row>
    <row r="526" spans="1:11" ht="12.2" hidden="1" customHeight="1" outlineLevel="1" x14ac:dyDescent="0.2">
      <c r="A526" s="76" t="s">
        <v>71</v>
      </c>
      <c r="B526" s="76"/>
      <c r="C526" s="4" t="s">
        <v>15</v>
      </c>
      <c r="D526" s="5">
        <v>0.42</v>
      </c>
      <c r="E526" s="9">
        <f t="shared" si="146"/>
        <v>0</v>
      </c>
      <c r="F526" s="6">
        <v>0.05</v>
      </c>
      <c r="G526" s="9">
        <f t="shared" si="147"/>
        <v>0</v>
      </c>
      <c r="H526" s="9">
        <f t="shared" si="148"/>
        <v>0</v>
      </c>
      <c r="I526" s="6">
        <v>16.71</v>
      </c>
      <c r="J526" s="9">
        <f t="shared" si="149"/>
        <v>0</v>
      </c>
      <c r="K526" s="9">
        <f t="shared" si="145"/>
        <v>0</v>
      </c>
    </row>
    <row r="527" spans="1:11" ht="12.2" customHeight="1" collapsed="1" x14ac:dyDescent="0.2">
      <c r="A527" s="75" t="s">
        <v>19</v>
      </c>
      <c r="B527" s="75"/>
      <c r="C527" s="1"/>
      <c r="D527" s="7"/>
      <c r="E527" s="35"/>
      <c r="F527" s="13">
        <f>SUM(F513:F526)</f>
        <v>2.4600000000000004</v>
      </c>
      <c r="G527" s="12">
        <f>SUM(G513:G526)</f>
        <v>0</v>
      </c>
      <c r="H527" s="12">
        <f t="shared" si="148"/>
        <v>0</v>
      </c>
      <c r="I527" s="13">
        <v>2027.82</v>
      </c>
      <c r="J527" s="12">
        <f>SUM(J513:J526)</f>
        <v>0</v>
      </c>
      <c r="K527" s="14">
        <f>SUM(K513:K526)</f>
        <v>0</v>
      </c>
    </row>
    <row r="528" spans="1:11" ht="48" customHeight="1" x14ac:dyDescent="0.2">
      <c r="A528" s="75" t="s">
        <v>235</v>
      </c>
      <c r="B528" s="75"/>
      <c r="C528" s="2" t="s">
        <v>17</v>
      </c>
      <c r="D528" s="3">
        <v>0</v>
      </c>
      <c r="E528" s="36"/>
      <c r="F528" s="1"/>
      <c r="G528" s="1"/>
      <c r="H528" s="1"/>
      <c r="I528" s="1"/>
      <c r="J528" s="1"/>
      <c r="K528" s="1"/>
    </row>
    <row r="529" spans="1:11" ht="12.2" hidden="1" customHeight="1" outlineLevel="1" x14ac:dyDescent="0.2">
      <c r="A529" s="76" t="s">
        <v>55</v>
      </c>
      <c r="B529" s="76"/>
      <c r="C529" s="4" t="s">
        <v>17</v>
      </c>
      <c r="D529" s="5">
        <v>1.1299999999999999</v>
      </c>
      <c r="E529" s="9">
        <f>$D$528*D529</f>
        <v>0</v>
      </c>
      <c r="F529" s="6">
        <v>0.13</v>
      </c>
      <c r="G529" s="9">
        <f>$D$528*F529</f>
        <v>0</v>
      </c>
      <c r="H529" s="9">
        <f>$M$2*G529</f>
        <v>0</v>
      </c>
      <c r="I529" s="6">
        <v>103.83</v>
      </c>
      <c r="J529" s="9">
        <f>$D$528*I529</f>
        <v>0</v>
      </c>
      <c r="K529" s="9">
        <f t="shared" ref="K529:K542" si="150">SUM(H529,J529)</f>
        <v>0</v>
      </c>
    </row>
    <row r="530" spans="1:11" ht="12.2" hidden="1" customHeight="1" outlineLevel="1" x14ac:dyDescent="0.2">
      <c r="A530" s="76" t="s">
        <v>236</v>
      </c>
      <c r="B530" s="76"/>
      <c r="C530" s="4" t="s">
        <v>17</v>
      </c>
      <c r="D530" s="5">
        <v>1.1299999999999999</v>
      </c>
      <c r="E530" s="9">
        <f t="shared" ref="E530:E542" si="151">$D$528*D530</f>
        <v>0</v>
      </c>
      <c r="F530" s="6">
        <v>0.54</v>
      </c>
      <c r="G530" s="9">
        <f t="shared" ref="G530:G542" si="152">$D$528*F530</f>
        <v>0</v>
      </c>
      <c r="H530" s="9">
        <f t="shared" ref="H530:H543" si="153">$L$2*G530</f>
        <v>0</v>
      </c>
      <c r="I530" s="6">
        <v>496.61</v>
      </c>
      <c r="J530" s="9">
        <f t="shared" ref="J530:J542" si="154">$D$528*I530</f>
        <v>0</v>
      </c>
      <c r="K530" s="9">
        <f t="shared" si="150"/>
        <v>0</v>
      </c>
    </row>
    <row r="531" spans="1:11" ht="12.2" hidden="1" customHeight="1" outlineLevel="1" x14ac:dyDescent="0.2">
      <c r="A531" s="76" t="s">
        <v>57</v>
      </c>
      <c r="B531" s="76"/>
      <c r="C531" s="4" t="s">
        <v>17</v>
      </c>
      <c r="D531" s="5">
        <v>1.1299999999999999</v>
      </c>
      <c r="E531" s="9">
        <f t="shared" si="151"/>
        <v>0</v>
      </c>
      <c r="F531" s="6">
        <v>0.19</v>
      </c>
      <c r="G531" s="9">
        <f t="shared" si="152"/>
        <v>0</v>
      </c>
      <c r="H531" s="9">
        <f t="shared" si="153"/>
        <v>0</v>
      </c>
      <c r="I531" s="6">
        <v>37.9</v>
      </c>
      <c r="J531" s="9">
        <f t="shared" si="154"/>
        <v>0</v>
      </c>
      <c r="K531" s="9">
        <f t="shared" si="150"/>
        <v>0</v>
      </c>
    </row>
    <row r="532" spans="1:11" ht="12.2" hidden="1" customHeight="1" outlineLevel="1" x14ac:dyDescent="0.2">
      <c r="A532" s="76" t="s">
        <v>81</v>
      </c>
      <c r="B532" s="76"/>
      <c r="C532" s="4" t="s">
        <v>17</v>
      </c>
      <c r="D532" s="5">
        <v>1.1299999999999999</v>
      </c>
      <c r="E532" s="9">
        <f t="shared" si="151"/>
        <v>0</v>
      </c>
      <c r="F532" s="6">
        <v>0.05</v>
      </c>
      <c r="G532" s="9">
        <f t="shared" si="152"/>
        <v>0</v>
      </c>
      <c r="H532" s="9">
        <f t="shared" si="153"/>
        <v>0</v>
      </c>
      <c r="I532" s="6">
        <v>41.39</v>
      </c>
      <c r="J532" s="9">
        <f t="shared" si="154"/>
        <v>0</v>
      </c>
      <c r="K532" s="9">
        <f t="shared" si="150"/>
        <v>0</v>
      </c>
    </row>
    <row r="533" spans="1:11" ht="12.2" hidden="1" customHeight="1" outlineLevel="1" x14ac:dyDescent="0.2">
      <c r="A533" s="76" t="s">
        <v>59</v>
      </c>
      <c r="B533" s="76"/>
      <c r="C533" s="4" t="s">
        <v>60</v>
      </c>
      <c r="D533" s="5">
        <v>0.42</v>
      </c>
      <c r="E533" s="9">
        <f t="shared" si="151"/>
        <v>0</v>
      </c>
      <c r="F533" s="6">
        <v>0.01</v>
      </c>
      <c r="G533" s="9">
        <f t="shared" si="152"/>
        <v>0</v>
      </c>
      <c r="H533" s="9">
        <f t="shared" si="153"/>
        <v>0</v>
      </c>
      <c r="I533" s="6">
        <v>10.210000000000001</v>
      </c>
      <c r="J533" s="9">
        <f t="shared" si="154"/>
        <v>0</v>
      </c>
      <c r="K533" s="9">
        <f t="shared" si="150"/>
        <v>0</v>
      </c>
    </row>
    <row r="534" spans="1:11" ht="12.2" hidden="1" customHeight="1" outlineLevel="1" x14ac:dyDescent="0.2">
      <c r="A534" s="76" t="s">
        <v>93</v>
      </c>
      <c r="B534" s="76"/>
      <c r="C534" s="4" t="s">
        <v>15</v>
      </c>
      <c r="D534" s="5">
        <v>0.06</v>
      </c>
      <c r="E534" s="9">
        <f t="shared" si="151"/>
        <v>0</v>
      </c>
      <c r="F534" s="6">
        <v>0</v>
      </c>
      <c r="G534" s="9">
        <f t="shared" si="152"/>
        <v>0</v>
      </c>
      <c r="H534" s="9">
        <f t="shared" si="153"/>
        <v>0</v>
      </c>
      <c r="I534" s="6">
        <v>0.67</v>
      </c>
      <c r="J534" s="9">
        <f t="shared" si="154"/>
        <v>0</v>
      </c>
      <c r="K534" s="9">
        <f t="shared" si="150"/>
        <v>0</v>
      </c>
    </row>
    <row r="535" spans="1:11" ht="12.2" hidden="1" customHeight="1" outlineLevel="1" x14ac:dyDescent="0.2">
      <c r="A535" s="76" t="s">
        <v>61</v>
      </c>
      <c r="B535" s="76"/>
      <c r="C535" s="4" t="s">
        <v>15</v>
      </c>
      <c r="D535" s="5">
        <v>0.09</v>
      </c>
      <c r="E535" s="9">
        <f t="shared" si="151"/>
        <v>0</v>
      </c>
      <c r="F535" s="6">
        <v>0</v>
      </c>
      <c r="G535" s="9">
        <f t="shared" si="152"/>
        <v>0</v>
      </c>
      <c r="H535" s="9">
        <f t="shared" si="153"/>
        <v>0</v>
      </c>
      <c r="I535" s="6">
        <v>1.63</v>
      </c>
      <c r="J535" s="9">
        <f t="shared" si="154"/>
        <v>0</v>
      </c>
      <c r="K535" s="9">
        <f t="shared" si="150"/>
        <v>0</v>
      </c>
    </row>
    <row r="536" spans="1:11" ht="21" hidden="1" customHeight="1" outlineLevel="1" x14ac:dyDescent="0.2">
      <c r="A536" s="76" t="s">
        <v>63</v>
      </c>
      <c r="B536" s="76"/>
      <c r="C536" s="4" t="s">
        <v>17</v>
      </c>
      <c r="D536" s="5">
        <v>1.1299999999999999</v>
      </c>
      <c r="E536" s="9">
        <f t="shared" si="151"/>
        <v>0</v>
      </c>
      <c r="F536" s="6">
        <v>0.19</v>
      </c>
      <c r="G536" s="9">
        <f t="shared" si="152"/>
        <v>0</v>
      </c>
      <c r="H536" s="9">
        <f t="shared" si="153"/>
        <v>0</v>
      </c>
      <c r="I536" s="6">
        <v>87.11</v>
      </c>
      <c r="J536" s="9">
        <f t="shared" si="154"/>
        <v>0</v>
      </c>
      <c r="K536" s="9">
        <f t="shared" si="150"/>
        <v>0</v>
      </c>
    </row>
    <row r="537" spans="1:11" ht="21" hidden="1" customHeight="1" outlineLevel="1" x14ac:dyDescent="0.2">
      <c r="A537" s="76" t="s">
        <v>64</v>
      </c>
      <c r="B537" s="76"/>
      <c r="C537" s="4" t="s">
        <v>17</v>
      </c>
      <c r="D537" s="5">
        <v>1</v>
      </c>
      <c r="E537" s="9">
        <f t="shared" si="151"/>
        <v>0</v>
      </c>
      <c r="F537" s="6">
        <v>0.32</v>
      </c>
      <c r="G537" s="9">
        <f t="shared" si="152"/>
        <v>0</v>
      </c>
      <c r="H537" s="9">
        <f t="shared" si="153"/>
        <v>0</v>
      </c>
      <c r="I537" s="6">
        <v>204.29</v>
      </c>
      <c r="J537" s="9">
        <f t="shared" si="154"/>
        <v>0</v>
      </c>
      <c r="K537" s="9">
        <f t="shared" si="150"/>
        <v>0</v>
      </c>
    </row>
    <row r="538" spans="1:11" ht="12" hidden="1" customHeight="1" outlineLevel="1" x14ac:dyDescent="0.2">
      <c r="A538" s="76" t="s">
        <v>65</v>
      </c>
      <c r="B538" s="76"/>
      <c r="C538" s="4" t="s">
        <v>17</v>
      </c>
      <c r="D538" s="5">
        <v>1</v>
      </c>
      <c r="E538" s="9">
        <f t="shared" si="151"/>
        <v>0</v>
      </c>
      <c r="F538" s="6">
        <v>0.1</v>
      </c>
      <c r="G538" s="9">
        <f t="shared" si="152"/>
        <v>0</v>
      </c>
      <c r="H538" s="9">
        <f t="shared" si="153"/>
        <v>0</v>
      </c>
      <c r="I538" s="6">
        <v>151.19999999999999</v>
      </c>
      <c r="J538" s="9">
        <f t="shared" si="154"/>
        <v>0</v>
      </c>
      <c r="K538" s="9">
        <f t="shared" si="150"/>
        <v>0</v>
      </c>
    </row>
    <row r="539" spans="1:11" ht="12.2" hidden="1" customHeight="1" outlineLevel="1" x14ac:dyDescent="0.2">
      <c r="A539" s="76" t="s">
        <v>105</v>
      </c>
      <c r="B539" s="76"/>
      <c r="C539" s="4" t="s">
        <v>17</v>
      </c>
      <c r="D539" s="5">
        <v>1</v>
      </c>
      <c r="E539" s="9">
        <f t="shared" si="151"/>
        <v>0</v>
      </c>
      <c r="F539" s="6">
        <v>0.3</v>
      </c>
      <c r="G539" s="9">
        <f t="shared" si="152"/>
        <v>0</v>
      </c>
      <c r="H539" s="9">
        <f t="shared" si="153"/>
        <v>0</v>
      </c>
      <c r="I539" s="6">
        <v>144.28</v>
      </c>
      <c r="J539" s="9">
        <f t="shared" si="154"/>
        <v>0</v>
      </c>
      <c r="K539" s="9">
        <f t="shared" si="150"/>
        <v>0</v>
      </c>
    </row>
    <row r="540" spans="1:11" ht="12.2" hidden="1" customHeight="1" outlineLevel="1" x14ac:dyDescent="0.2">
      <c r="A540" s="76" t="s">
        <v>106</v>
      </c>
      <c r="B540" s="76"/>
      <c r="C540" s="4" t="s">
        <v>17</v>
      </c>
      <c r="D540" s="5">
        <v>1</v>
      </c>
      <c r="E540" s="9">
        <f t="shared" si="151"/>
        <v>0</v>
      </c>
      <c r="F540" s="6">
        <v>0.23</v>
      </c>
      <c r="G540" s="9">
        <f t="shared" si="152"/>
        <v>0</v>
      </c>
      <c r="H540" s="9">
        <f t="shared" si="153"/>
        <v>0</v>
      </c>
      <c r="I540" s="6">
        <v>637.67999999999995</v>
      </c>
      <c r="J540" s="9">
        <f t="shared" si="154"/>
        <v>0</v>
      </c>
      <c r="K540" s="9">
        <f t="shared" si="150"/>
        <v>0</v>
      </c>
    </row>
    <row r="541" spans="1:11" ht="21" hidden="1" customHeight="1" outlineLevel="1" x14ac:dyDescent="0.2">
      <c r="A541" s="76" t="s">
        <v>107</v>
      </c>
      <c r="B541" s="76"/>
      <c r="C541" s="4" t="s">
        <v>17</v>
      </c>
      <c r="D541" s="5">
        <v>1</v>
      </c>
      <c r="E541" s="9">
        <f t="shared" si="151"/>
        <v>0</v>
      </c>
      <c r="F541" s="6">
        <v>0.35</v>
      </c>
      <c r="G541" s="9">
        <f t="shared" si="152"/>
        <v>0</v>
      </c>
      <c r="H541" s="9">
        <f t="shared" si="153"/>
        <v>0</v>
      </c>
      <c r="I541" s="6">
        <v>329.52</v>
      </c>
      <c r="J541" s="9">
        <f t="shared" si="154"/>
        <v>0</v>
      </c>
      <c r="K541" s="9">
        <f t="shared" si="150"/>
        <v>0</v>
      </c>
    </row>
    <row r="542" spans="1:11" ht="12.2" hidden="1" customHeight="1" outlineLevel="1" x14ac:dyDescent="0.2">
      <c r="A542" s="76" t="s">
        <v>71</v>
      </c>
      <c r="B542" s="76"/>
      <c r="C542" s="4" t="s">
        <v>15</v>
      </c>
      <c r="D542" s="5">
        <v>0.42</v>
      </c>
      <c r="E542" s="9">
        <f t="shared" si="151"/>
        <v>0</v>
      </c>
      <c r="F542" s="6">
        <v>0.05</v>
      </c>
      <c r="G542" s="9">
        <f t="shared" si="152"/>
        <v>0</v>
      </c>
      <c r="H542" s="9">
        <f t="shared" si="153"/>
        <v>0</v>
      </c>
      <c r="I542" s="6">
        <v>16.71</v>
      </c>
      <c r="J542" s="9">
        <f t="shared" si="154"/>
        <v>0</v>
      </c>
      <c r="K542" s="9">
        <f t="shared" si="150"/>
        <v>0</v>
      </c>
    </row>
    <row r="543" spans="1:11" ht="12.2" customHeight="1" collapsed="1" x14ac:dyDescent="0.2">
      <c r="A543" s="75" t="s">
        <v>19</v>
      </c>
      <c r="B543" s="75"/>
      <c r="C543" s="1"/>
      <c r="D543" s="7"/>
      <c r="E543" s="35"/>
      <c r="F543" s="13">
        <f>SUM(F529:F542)</f>
        <v>2.4600000000000004</v>
      </c>
      <c r="G543" s="12">
        <f>SUM(G529:G542)</f>
        <v>0</v>
      </c>
      <c r="H543" s="12">
        <f t="shared" si="153"/>
        <v>0</v>
      </c>
      <c r="I543" s="13">
        <v>2263.0300000000002</v>
      </c>
      <c r="J543" s="12">
        <f>SUM(J529:J542)</f>
        <v>0</v>
      </c>
      <c r="K543" s="14">
        <f>SUM(K529:K542)</f>
        <v>0</v>
      </c>
    </row>
    <row r="544" spans="1:11" ht="12.2" customHeight="1" x14ac:dyDescent="0.2">
      <c r="A544" s="75" t="s">
        <v>1046</v>
      </c>
      <c r="B544" s="75"/>
      <c r="C544" s="2" t="s">
        <v>17</v>
      </c>
      <c r="D544" s="3">
        <v>0</v>
      </c>
      <c r="E544" s="36"/>
      <c r="F544" s="1"/>
      <c r="G544" s="1"/>
      <c r="H544" s="1"/>
      <c r="I544" s="1"/>
      <c r="J544" s="1"/>
      <c r="K544" s="1"/>
    </row>
    <row r="545" spans="1:11" ht="12.2" hidden="1" customHeight="1" outlineLevel="1" x14ac:dyDescent="0.2">
      <c r="A545" s="77" t="s">
        <v>1047</v>
      </c>
      <c r="B545" s="77"/>
      <c r="C545" s="1" t="s">
        <v>17</v>
      </c>
      <c r="D545" s="38">
        <v>1</v>
      </c>
      <c r="E545" s="9">
        <f t="shared" ref="E545:E550" si="155">$D$544*D545</f>
        <v>0</v>
      </c>
      <c r="F545" s="33">
        <v>0.45</v>
      </c>
      <c r="G545" s="9">
        <f t="shared" ref="G545:G550" si="156">$D$544*F545</f>
        <v>0</v>
      </c>
      <c r="H545" s="9">
        <f t="shared" ref="H545:H550" si="157">$L$2*G545</f>
        <v>0</v>
      </c>
      <c r="I545" s="33">
        <v>582.25</v>
      </c>
      <c r="J545" s="9">
        <f t="shared" ref="J545:J550" si="158">$D$544*I545</f>
        <v>0</v>
      </c>
      <c r="K545" s="9">
        <f t="shared" ref="K545:K550" si="159">SUM(H545,J545)</f>
        <v>0</v>
      </c>
    </row>
    <row r="546" spans="1:11" ht="12.2" hidden="1" customHeight="1" outlineLevel="1" x14ac:dyDescent="0.2">
      <c r="A546" s="77" t="s">
        <v>24</v>
      </c>
      <c r="B546" s="77"/>
      <c r="C546" s="1" t="s">
        <v>25</v>
      </c>
      <c r="D546" s="38">
        <v>0.08</v>
      </c>
      <c r="E546" s="9">
        <f t="shared" si="155"/>
        <v>0</v>
      </c>
      <c r="F546" s="33">
        <v>0.06</v>
      </c>
      <c r="G546" s="9">
        <f t="shared" si="156"/>
        <v>0</v>
      </c>
      <c r="H546" s="9">
        <f t="shared" si="157"/>
        <v>0</v>
      </c>
      <c r="I546" s="33">
        <v>188.43</v>
      </c>
      <c r="J546" s="9">
        <f t="shared" si="158"/>
        <v>0</v>
      </c>
      <c r="K546" s="9">
        <f t="shared" si="159"/>
        <v>0</v>
      </c>
    </row>
    <row r="547" spans="1:11" ht="12.2" hidden="1" customHeight="1" outlineLevel="1" x14ac:dyDescent="0.2">
      <c r="A547" s="77" t="s">
        <v>27</v>
      </c>
      <c r="B547" s="77"/>
      <c r="C547" s="1" t="s">
        <v>28</v>
      </c>
      <c r="D547" s="38">
        <v>3.4</v>
      </c>
      <c r="E547" s="9">
        <f t="shared" si="155"/>
        <v>0</v>
      </c>
      <c r="F547" s="33">
        <v>0.08</v>
      </c>
      <c r="G547" s="9">
        <f t="shared" si="156"/>
        <v>0</v>
      </c>
      <c r="H547" s="9">
        <f t="shared" si="157"/>
        <v>0</v>
      </c>
      <c r="I547" s="33">
        <v>143.15</v>
      </c>
      <c r="J547" s="9">
        <f t="shared" si="158"/>
        <v>0</v>
      </c>
      <c r="K547" s="9">
        <f t="shared" si="159"/>
        <v>0</v>
      </c>
    </row>
    <row r="548" spans="1:11" ht="12.2" hidden="1" customHeight="1" outlineLevel="1" x14ac:dyDescent="0.2">
      <c r="A548" s="77" t="s">
        <v>1048</v>
      </c>
      <c r="B548" s="77"/>
      <c r="C548" s="1" t="s">
        <v>17</v>
      </c>
      <c r="D548" s="38">
        <v>1</v>
      </c>
      <c r="E548" s="9">
        <f t="shared" si="155"/>
        <v>0</v>
      </c>
      <c r="F548" s="33">
        <v>1.3</v>
      </c>
      <c r="G548" s="9">
        <f t="shared" si="156"/>
        <v>0</v>
      </c>
      <c r="H548" s="9">
        <f t="shared" si="157"/>
        <v>0</v>
      </c>
      <c r="I548" s="33">
        <v>54</v>
      </c>
      <c r="J548" s="9">
        <f t="shared" si="158"/>
        <v>0</v>
      </c>
      <c r="K548" s="9">
        <f t="shared" si="159"/>
        <v>0</v>
      </c>
    </row>
    <row r="549" spans="1:11" ht="12.2" hidden="1" customHeight="1" outlineLevel="1" x14ac:dyDescent="0.2">
      <c r="A549" s="77" t="s">
        <v>1049</v>
      </c>
      <c r="B549" s="77"/>
      <c r="C549" s="1" t="s">
        <v>17</v>
      </c>
      <c r="D549" s="38">
        <v>1</v>
      </c>
      <c r="E549" s="9">
        <f t="shared" si="155"/>
        <v>0</v>
      </c>
      <c r="F549" s="33">
        <v>0.25</v>
      </c>
      <c r="G549" s="9">
        <f t="shared" si="156"/>
        <v>0</v>
      </c>
      <c r="H549" s="9">
        <f t="shared" si="157"/>
        <v>0</v>
      </c>
      <c r="I549" s="33">
        <v>155.11000000000001</v>
      </c>
      <c r="J549" s="9">
        <f t="shared" si="158"/>
        <v>0</v>
      </c>
      <c r="K549" s="9">
        <f t="shared" si="159"/>
        <v>0</v>
      </c>
    </row>
    <row r="550" spans="1:11" ht="12.2" hidden="1" customHeight="1" outlineLevel="1" x14ac:dyDescent="0.2">
      <c r="A550" s="77" t="s">
        <v>1050</v>
      </c>
      <c r="B550" s="77"/>
      <c r="C550" s="1" t="s">
        <v>17</v>
      </c>
      <c r="D550" s="38">
        <v>1</v>
      </c>
      <c r="E550" s="9">
        <f t="shared" si="155"/>
        <v>0</v>
      </c>
      <c r="F550" s="33">
        <v>0.25</v>
      </c>
      <c r="G550" s="9">
        <f t="shared" si="156"/>
        <v>0</v>
      </c>
      <c r="H550" s="9">
        <f t="shared" si="157"/>
        <v>0</v>
      </c>
      <c r="I550" s="33">
        <v>60.06</v>
      </c>
      <c r="J550" s="9">
        <f t="shared" si="158"/>
        <v>0</v>
      </c>
      <c r="K550" s="9">
        <f t="shared" si="159"/>
        <v>0</v>
      </c>
    </row>
    <row r="551" spans="1:11" ht="12.2" customHeight="1" collapsed="1" x14ac:dyDescent="0.2">
      <c r="A551" s="75" t="s">
        <v>19</v>
      </c>
      <c r="B551" s="75"/>
      <c r="C551" s="1"/>
      <c r="D551" s="7"/>
      <c r="E551" s="9"/>
      <c r="F551" s="13">
        <f>SUM(F545:F550)</f>
        <v>2.39</v>
      </c>
      <c r="G551" s="12">
        <f t="shared" ref="G551:K551" si="160">SUM(G545:G550)</f>
        <v>0</v>
      </c>
      <c r="H551" s="12">
        <f t="shared" si="160"/>
        <v>0</v>
      </c>
      <c r="I551" s="13">
        <f t="shared" si="160"/>
        <v>1183</v>
      </c>
      <c r="J551" s="12">
        <f t="shared" si="160"/>
        <v>0</v>
      </c>
      <c r="K551" s="14">
        <f t="shared" si="160"/>
        <v>0</v>
      </c>
    </row>
    <row r="552" spans="1:11" ht="12.2" customHeight="1" x14ac:dyDescent="0.2">
      <c r="A552" s="75" t="s">
        <v>1051</v>
      </c>
      <c r="B552" s="75"/>
      <c r="C552" s="2" t="s">
        <v>17</v>
      </c>
      <c r="D552" s="3">
        <v>0</v>
      </c>
      <c r="E552" s="36"/>
      <c r="F552" s="1"/>
      <c r="G552" s="1"/>
      <c r="H552" s="1"/>
      <c r="I552" s="1"/>
      <c r="J552" s="1"/>
      <c r="K552" s="1"/>
    </row>
    <row r="553" spans="1:11" ht="12.2" hidden="1" customHeight="1" outlineLevel="1" x14ac:dyDescent="0.2">
      <c r="A553" s="77" t="s">
        <v>1052</v>
      </c>
      <c r="B553" s="77"/>
      <c r="C553" s="1" t="s">
        <v>17</v>
      </c>
      <c r="D553" s="38">
        <v>1</v>
      </c>
      <c r="E553" s="9">
        <f t="shared" ref="E553:E558" si="161">$D$552*D553</f>
        <v>0</v>
      </c>
      <c r="F553" s="33">
        <v>0.25</v>
      </c>
      <c r="G553" s="9">
        <f t="shared" ref="G553:G558" si="162">$D$552*F553</f>
        <v>0</v>
      </c>
      <c r="H553" s="9">
        <f t="shared" ref="H553:H558" si="163">$L$2*G553</f>
        <v>0</v>
      </c>
      <c r="I553" s="33">
        <v>79.209999999999994</v>
      </c>
      <c r="J553" s="9">
        <f t="shared" ref="J553:J558" si="164">$D$552*I553</f>
        <v>0</v>
      </c>
      <c r="K553" s="9">
        <f t="shared" ref="K553:K558" si="165">SUM(H553,J553)</f>
        <v>0</v>
      </c>
    </row>
    <row r="554" spans="1:11" ht="12.2" hidden="1" customHeight="1" outlineLevel="1" x14ac:dyDescent="0.2">
      <c r="A554" s="77" t="s">
        <v>1047</v>
      </c>
      <c r="B554" s="77"/>
      <c r="C554" s="1" t="s">
        <v>17</v>
      </c>
      <c r="D554" s="38">
        <v>1</v>
      </c>
      <c r="E554" s="9">
        <f t="shared" si="161"/>
        <v>0</v>
      </c>
      <c r="F554" s="33">
        <v>0.5</v>
      </c>
      <c r="G554" s="9">
        <f t="shared" si="162"/>
        <v>0</v>
      </c>
      <c r="H554" s="9">
        <f t="shared" si="163"/>
        <v>0</v>
      </c>
      <c r="I554" s="33">
        <v>773.5</v>
      </c>
      <c r="J554" s="9">
        <f t="shared" si="164"/>
        <v>0</v>
      </c>
      <c r="K554" s="9">
        <f t="shared" si="165"/>
        <v>0</v>
      </c>
    </row>
    <row r="555" spans="1:11" ht="12.2" hidden="1" customHeight="1" outlineLevel="1" x14ac:dyDescent="0.2">
      <c r="A555" s="77" t="s">
        <v>1053</v>
      </c>
      <c r="B555" s="77"/>
      <c r="C555" s="1" t="s">
        <v>17</v>
      </c>
      <c r="D555" s="38">
        <v>1</v>
      </c>
      <c r="E555" s="9">
        <f t="shared" si="161"/>
        <v>0</v>
      </c>
      <c r="F555" s="33">
        <v>0.25</v>
      </c>
      <c r="G555" s="9">
        <f t="shared" si="162"/>
        <v>0</v>
      </c>
      <c r="H555" s="9">
        <f t="shared" si="163"/>
        <v>0</v>
      </c>
      <c r="I555" s="33">
        <v>258.14</v>
      </c>
      <c r="J555" s="9">
        <f t="shared" si="164"/>
        <v>0</v>
      </c>
      <c r="K555" s="9">
        <f t="shared" si="165"/>
        <v>0</v>
      </c>
    </row>
    <row r="556" spans="1:11" ht="12.2" hidden="1" customHeight="1" outlineLevel="1" x14ac:dyDescent="0.2">
      <c r="A556" s="77" t="s">
        <v>1048</v>
      </c>
      <c r="B556" s="77"/>
      <c r="C556" s="1" t="s">
        <v>17</v>
      </c>
      <c r="D556" s="38">
        <v>1</v>
      </c>
      <c r="E556" s="9">
        <f t="shared" si="161"/>
        <v>0</v>
      </c>
      <c r="F556" s="33">
        <v>1.3</v>
      </c>
      <c r="G556" s="9">
        <f t="shared" si="162"/>
        <v>0</v>
      </c>
      <c r="H556" s="9">
        <f t="shared" si="163"/>
        <v>0</v>
      </c>
      <c r="I556" s="33">
        <v>54</v>
      </c>
      <c r="J556" s="9">
        <f t="shared" si="164"/>
        <v>0</v>
      </c>
      <c r="K556" s="9">
        <f t="shared" si="165"/>
        <v>0</v>
      </c>
    </row>
    <row r="557" spans="1:11" ht="12.2" hidden="1" customHeight="1" outlineLevel="1" x14ac:dyDescent="0.2">
      <c r="A557" s="77" t="s">
        <v>27</v>
      </c>
      <c r="B557" s="77"/>
      <c r="C557" s="1" t="s">
        <v>28</v>
      </c>
      <c r="D557" s="38">
        <v>3.4</v>
      </c>
      <c r="E557" s="9">
        <f t="shared" si="161"/>
        <v>0</v>
      </c>
      <c r="F557" s="33">
        <v>0.08</v>
      </c>
      <c r="G557" s="9">
        <f t="shared" si="162"/>
        <v>0</v>
      </c>
      <c r="H557" s="9">
        <f t="shared" si="163"/>
        <v>0</v>
      </c>
      <c r="I557" s="33">
        <v>143.15</v>
      </c>
      <c r="J557" s="9">
        <f t="shared" si="164"/>
        <v>0</v>
      </c>
      <c r="K557" s="9">
        <f t="shared" si="165"/>
        <v>0</v>
      </c>
    </row>
    <row r="558" spans="1:11" ht="12.2" hidden="1" customHeight="1" outlineLevel="1" x14ac:dyDescent="0.2">
      <c r="A558" s="77" t="s">
        <v>24</v>
      </c>
      <c r="B558" s="77"/>
      <c r="C558" s="1" t="s">
        <v>25</v>
      </c>
      <c r="D558" s="38">
        <v>0.16</v>
      </c>
      <c r="E558" s="9">
        <f t="shared" si="161"/>
        <v>0</v>
      </c>
      <c r="F558" s="33">
        <v>0.13</v>
      </c>
      <c r="G558" s="9">
        <f t="shared" si="162"/>
        <v>0</v>
      </c>
      <c r="H558" s="9">
        <f t="shared" si="163"/>
        <v>0</v>
      </c>
      <c r="I558" s="33">
        <v>376.87</v>
      </c>
      <c r="J558" s="9">
        <f t="shared" si="164"/>
        <v>0</v>
      </c>
      <c r="K558" s="9">
        <f t="shared" si="165"/>
        <v>0</v>
      </c>
    </row>
    <row r="559" spans="1:11" ht="12.2" customHeight="1" collapsed="1" x14ac:dyDescent="0.2">
      <c r="A559" s="75" t="s">
        <v>19</v>
      </c>
      <c r="B559" s="75"/>
      <c r="C559" s="1"/>
      <c r="D559" s="7"/>
      <c r="E559" s="9"/>
      <c r="F559" s="13">
        <f>SUM(F553:F558)</f>
        <v>2.5099999999999998</v>
      </c>
      <c r="G559" s="12">
        <f t="shared" ref="G559:K559" si="166">SUM(G553:G558)</f>
        <v>0</v>
      </c>
      <c r="H559" s="12">
        <f t="shared" si="166"/>
        <v>0</v>
      </c>
      <c r="I559" s="13">
        <f t="shared" si="166"/>
        <v>1684.87</v>
      </c>
      <c r="J559" s="12">
        <f t="shared" si="166"/>
        <v>0</v>
      </c>
      <c r="K559" s="14">
        <f t="shared" si="166"/>
        <v>0</v>
      </c>
    </row>
    <row r="560" spans="1:11" ht="29.85" customHeight="1" x14ac:dyDescent="0.2">
      <c r="A560" s="75" t="s">
        <v>1054</v>
      </c>
      <c r="B560" s="75"/>
      <c r="C560" s="2" t="s">
        <v>17</v>
      </c>
      <c r="D560" s="3">
        <v>0</v>
      </c>
      <c r="E560" s="36"/>
      <c r="F560" s="1"/>
      <c r="G560" s="1"/>
      <c r="H560" s="1"/>
      <c r="I560" s="1"/>
      <c r="J560" s="1"/>
      <c r="K560" s="1"/>
    </row>
    <row r="561" spans="1:11" ht="12.2" hidden="1" customHeight="1" outlineLevel="1" x14ac:dyDescent="0.2">
      <c r="A561" s="77" t="s">
        <v>1055</v>
      </c>
      <c r="B561" s="77"/>
      <c r="C561" s="1" t="s">
        <v>17</v>
      </c>
      <c r="D561" s="38">
        <v>1</v>
      </c>
      <c r="E561" s="9">
        <f>$D$560*D561</f>
        <v>0</v>
      </c>
      <c r="F561" s="33">
        <v>0.12</v>
      </c>
      <c r="G561" s="9">
        <f>$D$560*F561</f>
        <v>0</v>
      </c>
      <c r="H561" s="9">
        <f t="shared" ref="H561:H571" si="167">$L$2*G561</f>
        <v>0</v>
      </c>
      <c r="I561" s="33">
        <v>152.65</v>
      </c>
      <c r="J561" s="9">
        <f>$D$560*I561</f>
        <v>0</v>
      </c>
      <c r="K561" s="9">
        <f t="shared" ref="K561:K571" si="168">SUM(H561,J561)</f>
        <v>0</v>
      </c>
    </row>
    <row r="562" spans="1:11" ht="12.2" hidden="1" customHeight="1" outlineLevel="1" x14ac:dyDescent="0.2">
      <c r="A562" s="77" t="s">
        <v>1056</v>
      </c>
      <c r="B562" s="77"/>
      <c r="C562" s="1" t="s">
        <v>17</v>
      </c>
      <c r="D562" s="38">
        <v>1</v>
      </c>
      <c r="E562" s="9">
        <f t="shared" ref="E562:E571" si="169">$D$560*D562</f>
        <v>0</v>
      </c>
      <c r="F562" s="33">
        <v>0.08</v>
      </c>
      <c r="G562" s="9">
        <f t="shared" ref="G562:G571" si="170">$D$560*F562</f>
        <v>0</v>
      </c>
      <c r="H562" s="9">
        <f t="shared" si="167"/>
        <v>0</v>
      </c>
      <c r="I562" s="33">
        <v>376.96</v>
      </c>
      <c r="J562" s="9">
        <f t="shared" ref="J562:J571" si="171">$D$560*I562</f>
        <v>0</v>
      </c>
      <c r="K562" s="9">
        <f t="shared" si="168"/>
        <v>0</v>
      </c>
    </row>
    <row r="563" spans="1:11" ht="12.2" hidden="1" customHeight="1" outlineLevel="1" x14ac:dyDescent="0.2">
      <c r="A563" s="77" t="s">
        <v>24</v>
      </c>
      <c r="B563" s="77"/>
      <c r="C563" s="1" t="s">
        <v>25</v>
      </c>
      <c r="D563" s="38">
        <v>0.2</v>
      </c>
      <c r="E563" s="9">
        <f t="shared" si="169"/>
        <v>0</v>
      </c>
      <c r="F563" s="33">
        <v>0.16</v>
      </c>
      <c r="G563" s="9">
        <f t="shared" si="170"/>
        <v>0</v>
      </c>
      <c r="H563" s="9">
        <f t="shared" si="167"/>
        <v>0</v>
      </c>
      <c r="I563" s="33">
        <v>471.08</v>
      </c>
      <c r="J563" s="9">
        <f t="shared" si="171"/>
        <v>0</v>
      </c>
      <c r="K563" s="9">
        <f t="shared" si="168"/>
        <v>0</v>
      </c>
    </row>
    <row r="564" spans="1:11" ht="21" hidden="1" customHeight="1" outlineLevel="1" x14ac:dyDescent="0.2">
      <c r="A564" s="77" t="s">
        <v>1057</v>
      </c>
      <c r="B564" s="77"/>
      <c r="C564" s="1" t="s">
        <v>17</v>
      </c>
      <c r="D564" s="38">
        <v>2</v>
      </c>
      <c r="E564" s="9">
        <f t="shared" si="169"/>
        <v>0</v>
      </c>
      <c r="F564" s="33">
        <v>0.8</v>
      </c>
      <c r="G564" s="9">
        <f t="shared" si="170"/>
        <v>0</v>
      </c>
      <c r="H564" s="9">
        <f t="shared" si="167"/>
        <v>0</v>
      </c>
      <c r="I564" s="33">
        <v>473.3</v>
      </c>
      <c r="J564" s="9">
        <f t="shared" si="171"/>
        <v>0</v>
      </c>
      <c r="K564" s="9">
        <f t="shared" si="168"/>
        <v>0</v>
      </c>
    </row>
    <row r="565" spans="1:11" ht="21" hidden="1" customHeight="1" outlineLevel="1" x14ac:dyDescent="0.2">
      <c r="A565" s="77" t="s">
        <v>1058</v>
      </c>
      <c r="B565" s="77"/>
      <c r="C565" s="1" t="s">
        <v>28</v>
      </c>
      <c r="D565" s="38">
        <v>20</v>
      </c>
      <c r="E565" s="9">
        <f t="shared" si="169"/>
        <v>0</v>
      </c>
      <c r="F565" s="33">
        <v>0.4</v>
      </c>
      <c r="G565" s="9">
        <f t="shared" si="170"/>
        <v>0</v>
      </c>
      <c r="H565" s="9">
        <f t="shared" si="167"/>
        <v>0</v>
      </c>
      <c r="I565" s="33">
        <v>861.8</v>
      </c>
      <c r="J565" s="9">
        <f t="shared" si="171"/>
        <v>0</v>
      </c>
      <c r="K565" s="9">
        <f t="shared" si="168"/>
        <v>0</v>
      </c>
    </row>
    <row r="566" spans="1:11" ht="12.2" hidden="1" customHeight="1" outlineLevel="1" x14ac:dyDescent="0.2">
      <c r="A566" s="77" t="s">
        <v>1059</v>
      </c>
      <c r="B566" s="77"/>
      <c r="C566" s="1" t="s">
        <v>17</v>
      </c>
      <c r="D566" s="38">
        <v>1</v>
      </c>
      <c r="E566" s="9">
        <f t="shared" si="169"/>
        <v>0</v>
      </c>
      <c r="F566" s="33">
        <v>0.32</v>
      </c>
      <c r="G566" s="9">
        <f t="shared" si="170"/>
        <v>0</v>
      </c>
      <c r="H566" s="9">
        <f t="shared" si="167"/>
        <v>0</v>
      </c>
      <c r="I566" s="33">
        <v>25.7</v>
      </c>
      <c r="J566" s="9">
        <f t="shared" si="171"/>
        <v>0</v>
      </c>
      <c r="K566" s="9">
        <f t="shared" si="168"/>
        <v>0</v>
      </c>
    </row>
    <row r="567" spans="1:11" ht="12.2" hidden="1" customHeight="1" outlineLevel="1" x14ac:dyDescent="0.2">
      <c r="A567" s="77" t="s">
        <v>65</v>
      </c>
      <c r="B567" s="77"/>
      <c r="C567" s="1" t="s">
        <v>17</v>
      </c>
      <c r="D567" s="38">
        <v>1</v>
      </c>
      <c r="E567" s="9">
        <f t="shared" si="169"/>
        <v>0</v>
      </c>
      <c r="F567" s="33">
        <v>0.08</v>
      </c>
      <c r="G567" s="9">
        <f t="shared" si="170"/>
        <v>0</v>
      </c>
      <c r="H567" s="9">
        <f t="shared" si="167"/>
        <v>0</v>
      </c>
      <c r="I567" s="33">
        <v>43.2</v>
      </c>
      <c r="J567" s="9">
        <f t="shared" si="171"/>
        <v>0</v>
      </c>
      <c r="K567" s="9">
        <f t="shared" si="168"/>
        <v>0</v>
      </c>
    </row>
    <row r="568" spans="1:11" ht="12.2" hidden="1" customHeight="1" outlineLevel="1" x14ac:dyDescent="0.2">
      <c r="A568" s="77" t="s">
        <v>1060</v>
      </c>
      <c r="B568" s="77"/>
      <c r="C568" s="1" t="s">
        <v>17</v>
      </c>
      <c r="D568" s="38">
        <v>1</v>
      </c>
      <c r="E568" s="9">
        <f t="shared" si="169"/>
        <v>0</v>
      </c>
      <c r="F568" s="33">
        <v>0.22</v>
      </c>
      <c r="G568" s="9">
        <f t="shared" si="170"/>
        <v>0</v>
      </c>
      <c r="H568" s="9">
        <f t="shared" si="167"/>
        <v>0</v>
      </c>
      <c r="I568" s="33">
        <v>85.01</v>
      </c>
      <c r="J568" s="9">
        <f t="shared" si="171"/>
        <v>0</v>
      </c>
      <c r="K568" s="9">
        <f t="shared" si="168"/>
        <v>0</v>
      </c>
    </row>
    <row r="569" spans="1:11" ht="21" hidden="1" customHeight="1" outlineLevel="1" x14ac:dyDescent="0.2">
      <c r="A569" s="77" t="s">
        <v>69</v>
      </c>
      <c r="B569" s="77"/>
      <c r="C569" s="1" t="s">
        <v>17</v>
      </c>
      <c r="D569" s="38">
        <v>1</v>
      </c>
      <c r="E569" s="9">
        <f t="shared" si="169"/>
        <v>0</v>
      </c>
      <c r="F569" s="33">
        <v>0.2</v>
      </c>
      <c r="G569" s="9">
        <f t="shared" si="170"/>
        <v>0</v>
      </c>
      <c r="H569" s="9">
        <f t="shared" si="167"/>
        <v>0</v>
      </c>
      <c r="I569" s="33">
        <v>58.44</v>
      </c>
      <c r="J569" s="9">
        <f t="shared" si="171"/>
        <v>0</v>
      </c>
      <c r="K569" s="9">
        <f t="shared" si="168"/>
        <v>0</v>
      </c>
    </row>
    <row r="570" spans="1:11" ht="12.2" hidden="1" customHeight="1" outlineLevel="1" x14ac:dyDescent="0.2">
      <c r="A570" s="77" t="s">
        <v>72</v>
      </c>
      <c r="B570" s="77"/>
      <c r="C570" s="1" t="s">
        <v>15</v>
      </c>
      <c r="D570" s="38">
        <v>0.42</v>
      </c>
      <c r="E570" s="9">
        <f t="shared" si="169"/>
        <v>0</v>
      </c>
      <c r="F570" s="33">
        <v>0.04</v>
      </c>
      <c r="G570" s="9">
        <f t="shared" si="170"/>
        <v>0</v>
      </c>
      <c r="H570" s="9">
        <f t="shared" si="167"/>
        <v>0</v>
      </c>
      <c r="I570" s="33">
        <v>18.29</v>
      </c>
      <c r="J570" s="9">
        <f t="shared" si="171"/>
        <v>0</v>
      </c>
      <c r="K570" s="9">
        <f t="shared" si="168"/>
        <v>0</v>
      </c>
    </row>
    <row r="571" spans="1:11" ht="12.2" hidden="1" customHeight="1" outlineLevel="1" x14ac:dyDescent="0.2">
      <c r="A571" s="77" t="s">
        <v>71</v>
      </c>
      <c r="B571" s="77"/>
      <c r="C571" s="1" t="s">
        <v>15</v>
      </c>
      <c r="D571" s="38">
        <v>0.42</v>
      </c>
      <c r="E571" s="9">
        <f t="shared" si="169"/>
        <v>0</v>
      </c>
      <c r="F571" s="33">
        <v>0.05</v>
      </c>
      <c r="G571" s="9">
        <f t="shared" si="170"/>
        <v>0</v>
      </c>
      <c r="H571" s="9">
        <f t="shared" si="167"/>
        <v>0</v>
      </c>
      <c r="I571" s="33">
        <v>21.29</v>
      </c>
      <c r="J571" s="9">
        <f t="shared" si="171"/>
        <v>0</v>
      </c>
      <c r="K571" s="9">
        <f t="shared" si="168"/>
        <v>0</v>
      </c>
    </row>
    <row r="572" spans="1:11" ht="12.2" customHeight="1" collapsed="1" x14ac:dyDescent="0.2">
      <c r="A572" s="75" t="s">
        <v>19</v>
      </c>
      <c r="B572" s="75"/>
      <c r="C572" s="1"/>
      <c r="D572" s="7"/>
      <c r="E572" s="9"/>
      <c r="F572" s="13">
        <f>SUM(F561:F571)</f>
        <v>2.4700000000000002</v>
      </c>
      <c r="G572" s="12">
        <f t="shared" ref="G572:K572" si="172">SUM(G561:G571)</f>
        <v>0</v>
      </c>
      <c r="H572" s="12">
        <f t="shared" si="172"/>
        <v>0</v>
      </c>
      <c r="I572" s="13">
        <f t="shared" si="172"/>
        <v>2587.7199999999998</v>
      </c>
      <c r="J572" s="12">
        <f t="shared" si="172"/>
        <v>0</v>
      </c>
      <c r="K572" s="14">
        <f t="shared" si="172"/>
        <v>0</v>
      </c>
    </row>
    <row r="573" spans="1:11" ht="29.85" customHeight="1" x14ac:dyDescent="0.2">
      <c r="A573" s="75" t="s">
        <v>1061</v>
      </c>
      <c r="B573" s="75"/>
      <c r="C573" s="2" t="s">
        <v>17</v>
      </c>
      <c r="D573" s="3">
        <v>0</v>
      </c>
      <c r="E573" s="36"/>
      <c r="F573" s="1"/>
      <c r="G573" s="1"/>
      <c r="H573" s="1"/>
      <c r="I573" s="1"/>
      <c r="J573" s="1"/>
      <c r="K573" s="1"/>
    </row>
    <row r="574" spans="1:11" ht="12.2" hidden="1" customHeight="1" outlineLevel="1" x14ac:dyDescent="0.2">
      <c r="A574" s="77" t="s">
        <v>1055</v>
      </c>
      <c r="B574" s="77"/>
      <c r="C574" s="1" t="s">
        <v>17</v>
      </c>
      <c r="D574" s="38">
        <v>1</v>
      </c>
      <c r="E574" s="9">
        <f>$D$573*D574</f>
        <v>0</v>
      </c>
      <c r="F574" s="33">
        <v>0.12</v>
      </c>
      <c r="G574" s="9">
        <f>$D$573*F574</f>
        <v>0</v>
      </c>
      <c r="H574" s="9">
        <f t="shared" ref="H574:H584" si="173">$L$2*G574</f>
        <v>0</v>
      </c>
      <c r="I574" s="33">
        <v>152.65</v>
      </c>
      <c r="J574" s="9">
        <f>$D$573*I574</f>
        <v>0</v>
      </c>
      <c r="K574" s="9">
        <f t="shared" ref="K574:K584" si="174">SUM(H574,J574)</f>
        <v>0</v>
      </c>
    </row>
    <row r="575" spans="1:11" ht="12.2" hidden="1" customHeight="1" outlineLevel="1" x14ac:dyDescent="0.2">
      <c r="A575" s="77" t="s">
        <v>24</v>
      </c>
      <c r="B575" s="77"/>
      <c r="C575" s="1" t="s">
        <v>25</v>
      </c>
      <c r="D575" s="38">
        <v>0.2</v>
      </c>
      <c r="E575" s="9">
        <f t="shared" ref="E575:E584" si="175">$D$573*D575</f>
        <v>0</v>
      </c>
      <c r="F575" s="33">
        <v>0.16</v>
      </c>
      <c r="G575" s="9">
        <f t="shared" ref="G575:G584" si="176">$D$573*F575</f>
        <v>0</v>
      </c>
      <c r="H575" s="9">
        <f t="shared" si="173"/>
        <v>0</v>
      </c>
      <c r="I575" s="33">
        <v>471.08</v>
      </c>
      <c r="J575" s="9">
        <f t="shared" ref="J575:J584" si="177">$D$573*I575</f>
        <v>0</v>
      </c>
      <c r="K575" s="9">
        <f t="shared" si="174"/>
        <v>0</v>
      </c>
    </row>
    <row r="576" spans="1:11" ht="12.2" hidden="1" customHeight="1" outlineLevel="1" x14ac:dyDescent="0.2">
      <c r="A576" s="77" t="s">
        <v>1056</v>
      </c>
      <c r="B576" s="77"/>
      <c r="C576" s="1" t="s">
        <v>17</v>
      </c>
      <c r="D576" s="38">
        <v>1</v>
      </c>
      <c r="E576" s="9">
        <f t="shared" si="175"/>
        <v>0</v>
      </c>
      <c r="F576" s="33">
        <v>0.08</v>
      </c>
      <c r="G576" s="9">
        <f t="shared" si="176"/>
        <v>0</v>
      </c>
      <c r="H576" s="9">
        <f t="shared" si="173"/>
        <v>0</v>
      </c>
      <c r="I576" s="33">
        <v>348.8</v>
      </c>
      <c r="J576" s="9">
        <f t="shared" si="177"/>
        <v>0</v>
      </c>
      <c r="K576" s="9">
        <f t="shared" si="174"/>
        <v>0</v>
      </c>
    </row>
    <row r="577" spans="1:11" ht="21" hidden="1" customHeight="1" outlineLevel="1" x14ac:dyDescent="0.2">
      <c r="A577" s="77" t="s">
        <v>1057</v>
      </c>
      <c r="B577" s="77"/>
      <c r="C577" s="1" t="s">
        <v>17</v>
      </c>
      <c r="D577" s="38">
        <v>2</v>
      </c>
      <c r="E577" s="9">
        <f t="shared" si="175"/>
        <v>0</v>
      </c>
      <c r="F577" s="33">
        <v>0.8</v>
      </c>
      <c r="G577" s="9">
        <f t="shared" si="176"/>
        <v>0</v>
      </c>
      <c r="H577" s="9">
        <f t="shared" si="173"/>
        <v>0</v>
      </c>
      <c r="I577" s="33">
        <v>473.3</v>
      </c>
      <c r="J577" s="9">
        <f t="shared" si="177"/>
        <v>0</v>
      </c>
      <c r="K577" s="9">
        <f t="shared" si="174"/>
        <v>0</v>
      </c>
    </row>
    <row r="578" spans="1:11" ht="21" hidden="1" customHeight="1" outlineLevel="1" x14ac:dyDescent="0.2">
      <c r="A578" s="77" t="s">
        <v>1058</v>
      </c>
      <c r="B578" s="77"/>
      <c r="C578" s="1" t="s">
        <v>28</v>
      </c>
      <c r="D578" s="38">
        <v>15</v>
      </c>
      <c r="E578" s="9">
        <f t="shared" si="175"/>
        <v>0</v>
      </c>
      <c r="F578" s="33">
        <v>0.3</v>
      </c>
      <c r="G578" s="9">
        <f t="shared" si="176"/>
        <v>0</v>
      </c>
      <c r="H578" s="9">
        <f t="shared" si="173"/>
        <v>0</v>
      </c>
      <c r="I578" s="33">
        <v>646.35</v>
      </c>
      <c r="J578" s="9">
        <f t="shared" si="177"/>
        <v>0</v>
      </c>
      <c r="K578" s="9">
        <f t="shared" si="174"/>
        <v>0</v>
      </c>
    </row>
    <row r="579" spans="1:11" ht="12.2" hidden="1" customHeight="1" outlineLevel="1" x14ac:dyDescent="0.2">
      <c r="A579" s="77" t="s">
        <v>1059</v>
      </c>
      <c r="B579" s="77"/>
      <c r="C579" s="1" t="s">
        <v>17</v>
      </c>
      <c r="D579" s="38">
        <v>1</v>
      </c>
      <c r="E579" s="9">
        <f t="shared" si="175"/>
        <v>0</v>
      </c>
      <c r="F579" s="33">
        <v>0.32</v>
      </c>
      <c r="G579" s="9">
        <f t="shared" si="176"/>
        <v>0</v>
      </c>
      <c r="H579" s="9">
        <f t="shared" si="173"/>
        <v>0</v>
      </c>
      <c r="I579" s="33">
        <v>25.7</v>
      </c>
      <c r="J579" s="9">
        <f t="shared" si="177"/>
        <v>0</v>
      </c>
      <c r="K579" s="9">
        <f t="shared" si="174"/>
        <v>0</v>
      </c>
    </row>
    <row r="580" spans="1:11" ht="12.2" hidden="1" customHeight="1" outlineLevel="1" x14ac:dyDescent="0.2">
      <c r="A580" s="77" t="s">
        <v>68</v>
      </c>
      <c r="B580" s="77"/>
      <c r="C580" s="1" t="s">
        <v>17</v>
      </c>
      <c r="D580" s="38">
        <v>1</v>
      </c>
      <c r="E580" s="9">
        <f t="shared" si="175"/>
        <v>0</v>
      </c>
      <c r="F580" s="33">
        <v>0.08</v>
      </c>
      <c r="G580" s="9">
        <f t="shared" si="176"/>
        <v>0</v>
      </c>
      <c r="H580" s="9">
        <f t="shared" si="173"/>
        <v>0</v>
      </c>
      <c r="I580" s="33">
        <v>43.2</v>
      </c>
      <c r="J580" s="9">
        <f t="shared" si="177"/>
        <v>0</v>
      </c>
      <c r="K580" s="9">
        <f t="shared" si="174"/>
        <v>0</v>
      </c>
    </row>
    <row r="581" spans="1:11" ht="12.2" hidden="1" customHeight="1" outlineLevel="1" x14ac:dyDescent="0.2">
      <c r="A581" s="77" t="s">
        <v>1060</v>
      </c>
      <c r="B581" s="77"/>
      <c r="C581" s="1" t="s">
        <v>17</v>
      </c>
      <c r="D581" s="38">
        <v>1</v>
      </c>
      <c r="E581" s="9">
        <f t="shared" si="175"/>
        <v>0</v>
      </c>
      <c r="F581" s="33">
        <v>0.22</v>
      </c>
      <c r="G581" s="9">
        <f t="shared" si="176"/>
        <v>0</v>
      </c>
      <c r="H581" s="9">
        <f t="shared" si="173"/>
        <v>0</v>
      </c>
      <c r="I581" s="33">
        <v>85.01</v>
      </c>
      <c r="J581" s="9">
        <f t="shared" si="177"/>
        <v>0</v>
      </c>
      <c r="K581" s="9">
        <f t="shared" si="174"/>
        <v>0</v>
      </c>
    </row>
    <row r="582" spans="1:11" ht="21" hidden="1" customHeight="1" outlineLevel="1" x14ac:dyDescent="0.2">
      <c r="A582" s="77" t="s">
        <v>74</v>
      </c>
      <c r="B582" s="77"/>
      <c r="C582" s="1" t="s">
        <v>17</v>
      </c>
      <c r="D582" s="38">
        <v>1.02</v>
      </c>
      <c r="E582" s="9">
        <f t="shared" si="175"/>
        <v>0</v>
      </c>
      <c r="F582" s="33">
        <v>0.2</v>
      </c>
      <c r="G582" s="9">
        <f t="shared" si="176"/>
        <v>0</v>
      </c>
      <c r="H582" s="9">
        <f t="shared" si="173"/>
        <v>0</v>
      </c>
      <c r="I582" s="33">
        <v>211.55</v>
      </c>
      <c r="J582" s="9">
        <f t="shared" si="177"/>
        <v>0</v>
      </c>
      <c r="K582" s="9">
        <f t="shared" si="174"/>
        <v>0</v>
      </c>
    </row>
    <row r="583" spans="1:11" ht="12.2" hidden="1" customHeight="1" outlineLevel="1" x14ac:dyDescent="0.2">
      <c r="A583" s="77" t="s">
        <v>72</v>
      </c>
      <c r="B583" s="77"/>
      <c r="C583" s="1" t="s">
        <v>15</v>
      </c>
      <c r="D583" s="38">
        <v>0.42</v>
      </c>
      <c r="E583" s="9">
        <f t="shared" si="175"/>
        <v>0</v>
      </c>
      <c r="F583" s="33">
        <v>0.04</v>
      </c>
      <c r="G583" s="9">
        <f t="shared" si="176"/>
        <v>0</v>
      </c>
      <c r="H583" s="9">
        <f t="shared" si="173"/>
        <v>0</v>
      </c>
      <c r="I583" s="33">
        <v>18.29</v>
      </c>
      <c r="J583" s="9">
        <f t="shared" si="177"/>
        <v>0</v>
      </c>
      <c r="K583" s="9">
        <f t="shared" si="174"/>
        <v>0</v>
      </c>
    </row>
    <row r="584" spans="1:11" ht="12.2" hidden="1" customHeight="1" outlineLevel="1" x14ac:dyDescent="0.2">
      <c r="A584" s="77" t="s">
        <v>71</v>
      </c>
      <c r="B584" s="77"/>
      <c r="C584" s="1" t="s">
        <v>15</v>
      </c>
      <c r="D584" s="38">
        <v>0.42</v>
      </c>
      <c r="E584" s="9">
        <f t="shared" si="175"/>
        <v>0</v>
      </c>
      <c r="F584" s="33">
        <v>0.05</v>
      </c>
      <c r="G584" s="9">
        <f t="shared" si="176"/>
        <v>0</v>
      </c>
      <c r="H584" s="9">
        <f t="shared" si="173"/>
        <v>0</v>
      </c>
      <c r="I584" s="33">
        <v>21.29</v>
      </c>
      <c r="J584" s="9">
        <f t="shared" si="177"/>
        <v>0</v>
      </c>
      <c r="K584" s="9">
        <f t="shared" si="174"/>
        <v>0</v>
      </c>
    </row>
    <row r="585" spans="1:11" ht="12.2" customHeight="1" collapsed="1" x14ac:dyDescent="0.2">
      <c r="A585" s="75" t="s">
        <v>19</v>
      </c>
      <c r="B585" s="75"/>
      <c r="C585" s="1"/>
      <c r="D585" s="7"/>
      <c r="E585" s="9"/>
      <c r="F585" s="13">
        <f>SUM(F574:F584)</f>
        <v>2.3700000000000006</v>
      </c>
      <c r="G585" s="12">
        <f t="shared" ref="G585:K585" si="178">SUM(G574:G584)</f>
        <v>0</v>
      </c>
      <c r="H585" s="12">
        <f t="shared" si="178"/>
        <v>0</v>
      </c>
      <c r="I585" s="13">
        <f t="shared" si="178"/>
        <v>2497.2199999999998</v>
      </c>
      <c r="J585" s="12">
        <f t="shared" si="178"/>
        <v>0</v>
      </c>
      <c r="K585" s="14">
        <f t="shared" si="178"/>
        <v>0</v>
      </c>
    </row>
    <row r="586" spans="1:11" ht="29.85" customHeight="1" x14ac:dyDescent="0.2">
      <c r="A586" s="75" t="s">
        <v>1062</v>
      </c>
      <c r="B586" s="75"/>
      <c r="C586" s="2" t="s">
        <v>17</v>
      </c>
      <c r="D586" s="3">
        <v>0</v>
      </c>
      <c r="E586" s="36"/>
      <c r="F586" s="1"/>
      <c r="G586" s="1"/>
      <c r="H586" s="1"/>
      <c r="I586" s="1"/>
      <c r="J586" s="1"/>
      <c r="K586" s="1"/>
    </row>
    <row r="587" spans="1:11" ht="12.2" hidden="1" customHeight="1" outlineLevel="1" x14ac:dyDescent="0.2">
      <c r="A587" s="77" t="s">
        <v>1055</v>
      </c>
      <c r="B587" s="77"/>
      <c r="C587" s="1" t="s">
        <v>17</v>
      </c>
      <c r="D587" s="38">
        <v>1</v>
      </c>
      <c r="E587" s="9">
        <f>$D$586*D587</f>
        <v>0</v>
      </c>
      <c r="F587" s="33">
        <v>0.12</v>
      </c>
      <c r="G587" s="9">
        <f>$D$586*F587</f>
        <v>0</v>
      </c>
      <c r="H587" s="9">
        <f t="shared" ref="H587:H597" si="179">$L$2*G587</f>
        <v>0</v>
      </c>
      <c r="I587" s="33">
        <v>152.65</v>
      </c>
      <c r="J587" s="9">
        <f>$D$586*I587</f>
        <v>0</v>
      </c>
      <c r="K587" s="9">
        <f t="shared" ref="K587:K597" si="180">SUM(H587,J587)</f>
        <v>0</v>
      </c>
    </row>
    <row r="588" spans="1:11" ht="12.2" hidden="1" customHeight="1" outlineLevel="1" x14ac:dyDescent="0.2">
      <c r="A588" s="77" t="s">
        <v>1059</v>
      </c>
      <c r="B588" s="77"/>
      <c r="C588" s="1" t="s">
        <v>17</v>
      </c>
      <c r="D588" s="38">
        <v>1</v>
      </c>
      <c r="E588" s="9">
        <f t="shared" ref="E588:E597" si="181">$D$586*D588</f>
        <v>0</v>
      </c>
      <c r="F588" s="33">
        <v>0.32</v>
      </c>
      <c r="G588" s="9">
        <f t="shared" ref="G588:G597" si="182">$D$586*F588</f>
        <v>0</v>
      </c>
      <c r="H588" s="9">
        <f t="shared" si="179"/>
        <v>0</v>
      </c>
      <c r="I588" s="33">
        <v>25.7</v>
      </c>
      <c r="J588" s="9">
        <f t="shared" ref="J588:J597" si="183">$D$586*I588</f>
        <v>0</v>
      </c>
      <c r="K588" s="9">
        <f t="shared" si="180"/>
        <v>0</v>
      </c>
    </row>
    <row r="589" spans="1:11" ht="12.2" hidden="1" customHeight="1" outlineLevel="1" x14ac:dyDescent="0.2">
      <c r="A589" s="77" t="s">
        <v>1056</v>
      </c>
      <c r="B589" s="77"/>
      <c r="C589" s="1" t="s">
        <v>17</v>
      </c>
      <c r="D589" s="38">
        <v>1</v>
      </c>
      <c r="E589" s="9">
        <f t="shared" si="181"/>
        <v>0</v>
      </c>
      <c r="F589" s="33">
        <v>0.08</v>
      </c>
      <c r="G589" s="9">
        <f t="shared" si="182"/>
        <v>0</v>
      </c>
      <c r="H589" s="9">
        <f t="shared" si="179"/>
        <v>0</v>
      </c>
      <c r="I589" s="33">
        <v>348.8</v>
      </c>
      <c r="J589" s="9">
        <f t="shared" si="183"/>
        <v>0</v>
      </c>
      <c r="K589" s="9">
        <f t="shared" si="180"/>
        <v>0</v>
      </c>
    </row>
    <row r="590" spans="1:11" ht="21" hidden="1" customHeight="1" outlineLevel="1" x14ac:dyDescent="0.2">
      <c r="A590" s="77" t="s">
        <v>1057</v>
      </c>
      <c r="B590" s="77"/>
      <c r="C590" s="1" t="s">
        <v>17</v>
      </c>
      <c r="D590" s="38">
        <v>2</v>
      </c>
      <c r="E590" s="9">
        <f t="shared" si="181"/>
        <v>0</v>
      </c>
      <c r="F590" s="33">
        <v>0.8</v>
      </c>
      <c r="G590" s="9">
        <f t="shared" si="182"/>
        <v>0</v>
      </c>
      <c r="H590" s="9">
        <f t="shared" si="179"/>
        <v>0</v>
      </c>
      <c r="I590" s="33">
        <v>473.3</v>
      </c>
      <c r="J590" s="9">
        <f t="shared" si="183"/>
        <v>0</v>
      </c>
      <c r="K590" s="9">
        <f t="shared" si="180"/>
        <v>0</v>
      </c>
    </row>
    <row r="591" spans="1:11" ht="12.2" hidden="1" customHeight="1" outlineLevel="1" x14ac:dyDescent="0.2">
      <c r="A591" s="77" t="s">
        <v>24</v>
      </c>
      <c r="B591" s="77"/>
      <c r="C591" s="1" t="s">
        <v>25</v>
      </c>
      <c r="D591" s="38">
        <v>0.25</v>
      </c>
      <c r="E591" s="9">
        <f t="shared" si="181"/>
        <v>0</v>
      </c>
      <c r="F591" s="33">
        <v>0.2</v>
      </c>
      <c r="G591" s="9">
        <f t="shared" si="182"/>
        <v>0</v>
      </c>
      <c r="H591" s="9">
        <f t="shared" si="179"/>
        <v>0</v>
      </c>
      <c r="I591" s="33">
        <v>588.86</v>
      </c>
      <c r="J591" s="9">
        <f t="shared" si="183"/>
        <v>0</v>
      </c>
      <c r="K591" s="9">
        <f t="shared" si="180"/>
        <v>0</v>
      </c>
    </row>
    <row r="592" spans="1:11" ht="21" hidden="1" customHeight="1" outlineLevel="1" x14ac:dyDescent="0.2">
      <c r="A592" s="77" t="s">
        <v>1058</v>
      </c>
      <c r="B592" s="77"/>
      <c r="C592" s="1" t="s">
        <v>28</v>
      </c>
      <c r="D592" s="38">
        <v>25</v>
      </c>
      <c r="E592" s="9">
        <f t="shared" si="181"/>
        <v>0</v>
      </c>
      <c r="F592" s="33">
        <v>0.5</v>
      </c>
      <c r="G592" s="9">
        <f t="shared" si="182"/>
        <v>0</v>
      </c>
      <c r="H592" s="9">
        <f t="shared" si="179"/>
        <v>0</v>
      </c>
      <c r="I592" s="33">
        <v>1077.25</v>
      </c>
      <c r="J592" s="9">
        <f t="shared" si="183"/>
        <v>0</v>
      </c>
      <c r="K592" s="9">
        <f t="shared" si="180"/>
        <v>0</v>
      </c>
    </row>
    <row r="593" spans="1:11" ht="12.2" hidden="1" customHeight="1" outlineLevel="1" x14ac:dyDescent="0.2">
      <c r="A593" s="77" t="s">
        <v>267</v>
      </c>
      <c r="B593" s="77"/>
      <c r="C593" s="1" t="s">
        <v>17</v>
      </c>
      <c r="D593" s="38">
        <v>1</v>
      </c>
      <c r="E593" s="9">
        <f t="shared" si="181"/>
        <v>0</v>
      </c>
      <c r="F593" s="33">
        <v>0.08</v>
      </c>
      <c r="G593" s="9">
        <f t="shared" si="182"/>
        <v>0</v>
      </c>
      <c r="H593" s="9">
        <f t="shared" si="179"/>
        <v>0</v>
      </c>
      <c r="I593" s="33">
        <v>80</v>
      </c>
      <c r="J593" s="9">
        <f t="shared" si="183"/>
        <v>0</v>
      </c>
      <c r="K593" s="9">
        <f t="shared" si="180"/>
        <v>0</v>
      </c>
    </row>
    <row r="594" spans="1:11" ht="21" hidden="1" customHeight="1" outlineLevel="1" x14ac:dyDescent="0.2">
      <c r="A594" s="77" t="s">
        <v>64</v>
      </c>
      <c r="B594" s="77"/>
      <c r="C594" s="1" t="s">
        <v>17</v>
      </c>
      <c r="D594" s="38">
        <v>1</v>
      </c>
      <c r="E594" s="9">
        <f t="shared" si="181"/>
        <v>0</v>
      </c>
      <c r="F594" s="33">
        <v>0.28000000000000003</v>
      </c>
      <c r="G594" s="9">
        <f t="shared" si="182"/>
        <v>0</v>
      </c>
      <c r="H594" s="9">
        <f t="shared" si="179"/>
        <v>0</v>
      </c>
      <c r="I594" s="33">
        <v>125.81</v>
      </c>
      <c r="J594" s="9">
        <f t="shared" si="183"/>
        <v>0</v>
      </c>
      <c r="K594" s="9">
        <f t="shared" si="180"/>
        <v>0</v>
      </c>
    </row>
    <row r="595" spans="1:11" ht="21" hidden="1" customHeight="1" outlineLevel="1" x14ac:dyDescent="0.2">
      <c r="A595" s="77" t="s">
        <v>74</v>
      </c>
      <c r="B595" s="77"/>
      <c r="C595" s="1" t="s">
        <v>17</v>
      </c>
      <c r="D595" s="38">
        <v>1.02</v>
      </c>
      <c r="E595" s="9">
        <f t="shared" si="181"/>
        <v>0</v>
      </c>
      <c r="F595" s="33">
        <v>0.2</v>
      </c>
      <c r="G595" s="9">
        <f t="shared" si="182"/>
        <v>0</v>
      </c>
      <c r="H595" s="9">
        <f t="shared" si="179"/>
        <v>0</v>
      </c>
      <c r="I595" s="33">
        <v>211.55</v>
      </c>
      <c r="J595" s="9">
        <f t="shared" si="183"/>
        <v>0</v>
      </c>
      <c r="K595" s="9">
        <f t="shared" si="180"/>
        <v>0</v>
      </c>
    </row>
    <row r="596" spans="1:11" ht="12" hidden="1" customHeight="1" outlineLevel="1" x14ac:dyDescent="0.2">
      <c r="A596" s="77" t="s">
        <v>72</v>
      </c>
      <c r="B596" s="77"/>
      <c r="C596" s="1" t="s">
        <v>15</v>
      </c>
      <c r="D596" s="38">
        <v>0.42</v>
      </c>
      <c r="E596" s="9">
        <f t="shared" si="181"/>
        <v>0</v>
      </c>
      <c r="F596" s="33">
        <v>0.04</v>
      </c>
      <c r="G596" s="9">
        <f t="shared" si="182"/>
        <v>0</v>
      </c>
      <c r="H596" s="9">
        <f t="shared" si="179"/>
        <v>0</v>
      </c>
      <c r="I596" s="33">
        <v>18.29</v>
      </c>
      <c r="J596" s="9">
        <f t="shared" si="183"/>
        <v>0</v>
      </c>
      <c r="K596" s="9">
        <f t="shared" si="180"/>
        <v>0</v>
      </c>
    </row>
    <row r="597" spans="1:11" ht="12.2" hidden="1" customHeight="1" outlineLevel="1" x14ac:dyDescent="0.2">
      <c r="A597" s="77" t="s">
        <v>71</v>
      </c>
      <c r="B597" s="77"/>
      <c r="C597" s="1" t="s">
        <v>15</v>
      </c>
      <c r="D597" s="38">
        <v>0.42</v>
      </c>
      <c r="E597" s="9">
        <f t="shared" si="181"/>
        <v>0</v>
      </c>
      <c r="F597" s="33">
        <v>0.05</v>
      </c>
      <c r="G597" s="9">
        <f t="shared" si="182"/>
        <v>0</v>
      </c>
      <c r="H597" s="9">
        <f t="shared" si="179"/>
        <v>0</v>
      </c>
      <c r="I597" s="33">
        <v>21.29</v>
      </c>
      <c r="J597" s="9">
        <f t="shared" si="183"/>
        <v>0</v>
      </c>
      <c r="K597" s="9">
        <f t="shared" si="180"/>
        <v>0</v>
      </c>
    </row>
    <row r="598" spans="1:11" ht="12.2" customHeight="1" collapsed="1" x14ac:dyDescent="0.2">
      <c r="A598" s="75" t="s">
        <v>19</v>
      </c>
      <c r="B598" s="75"/>
      <c r="C598" s="1"/>
      <c r="D598" s="7"/>
      <c r="E598" s="9"/>
      <c r="F598" s="13">
        <f>SUM(F587:F597)</f>
        <v>2.67</v>
      </c>
      <c r="G598" s="12">
        <f t="shared" ref="G598:K598" si="184">SUM(G587:G597)</f>
        <v>0</v>
      </c>
      <c r="H598" s="12">
        <f t="shared" si="184"/>
        <v>0</v>
      </c>
      <c r="I598" s="13">
        <f t="shared" si="184"/>
        <v>3123.5</v>
      </c>
      <c r="J598" s="12">
        <f t="shared" si="184"/>
        <v>0</v>
      </c>
      <c r="K598" s="14">
        <f t="shared" si="184"/>
        <v>0</v>
      </c>
    </row>
    <row r="599" spans="1:11" ht="38.85" customHeight="1" x14ac:dyDescent="0.2">
      <c r="A599" s="75" t="s">
        <v>1063</v>
      </c>
      <c r="B599" s="75"/>
      <c r="C599" s="2" t="s">
        <v>17</v>
      </c>
      <c r="D599" s="3">
        <v>0</v>
      </c>
      <c r="E599" s="36"/>
      <c r="F599" s="1"/>
      <c r="G599" s="1"/>
      <c r="H599" s="1"/>
      <c r="I599" s="1"/>
      <c r="J599" s="1"/>
      <c r="K599" s="1"/>
    </row>
    <row r="600" spans="1:11" ht="12.2" hidden="1" customHeight="1" outlineLevel="1" x14ac:dyDescent="0.2">
      <c r="A600" s="77" t="s">
        <v>1055</v>
      </c>
      <c r="B600" s="77"/>
      <c r="C600" s="1" t="s">
        <v>17</v>
      </c>
      <c r="D600" s="38">
        <v>1</v>
      </c>
      <c r="E600" s="9">
        <f>$D$599*D600</f>
        <v>0</v>
      </c>
      <c r="F600" s="33">
        <v>0.12</v>
      </c>
      <c r="G600" s="9">
        <f>$D$599*F600</f>
        <v>0</v>
      </c>
      <c r="H600" s="9">
        <f t="shared" ref="H600:H611" si="185">$L$2*G600</f>
        <v>0</v>
      </c>
      <c r="I600" s="33">
        <v>152.65</v>
      </c>
      <c r="J600" s="9">
        <f>$D$599*I600</f>
        <v>0</v>
      </c>
      <c r="K600" s="9">
        <f t="shared" ref="K600:K611" si="186">SUM(H600,J600)</f>
        <v>0</v>
      </c>
    </row>
    <row r="601" spans="1:11" ht="12.2" hidden="1" customHeight="1" outlineLevel="1" x14ac:dyDescent="0.2">
      <c r="A601" s="77" t="s">
        <v>1056</v>
      </c>
      <c r="B601" s="77"/>
      <c r="C601" s="1" t="s">
        <v>17</v>
      </c>
      <c r="D601" s="38">
        <v>1</v>
      </c>
      <c r="E601" s="9">
        <f t="shared" ref="E601:E611" si="187">$D$599*D601</f>
        <v>0</v>
      </c>
      <c r="F601" s="33">
        <v>0.08</v>
      </c>
      <c r="G601" s="9">
        <f t="shared" ref="G601:G611" si="188">$D$599*F601</f>
        <v>0</v>
      </c>
      <c r="H601" s="9">
        <f t="shared" si="185"/>
        <v>0</v>
      </c>
      <c r="I601" s="33">
        <v>376.96</v>
      </c>
      <c r="J601" s="9">
        <f t="shared" ref="J601:J611" si="189">$D$599*I601</f>
        <v>0</v>
      </c>
      <c r="K601" s="9">
        <f t="shared" si="186"/>
        <v>0</v>
      </c>
    </row>
    <row r="602" spans="1:11" ht="21" hidden="1" customHeight="1" outlineLevel="1" x14ac:dyDescent="0.2">
      <c r="A602" s="77" t="s">
        <v>1057</v>
      </c>
      <c r="B602" s="77"/>
      <c r="C602" s="1" t="s">
        <v>17</v>
      </c>
      <c r="D602" s="38">
        <v>2</v>
      </c>
      <c r="E602" s="9">
        <f t="shared" si="187"/>
        <v>0</v>
      </c>
      <c r="F602" s="33">
        <v>0.8</v>
      </c>
      <c r="G602" s="9">
        <f t="shared" si="188"/>
        <v>0</v>
      </c>
      <c r="H602" s="9">
        <f t="shared" si="185"/>
        <v>0</v>
      </c>
      <c r="I602" s="33">
        <v>473.3</v>
      </c>
      <c r="J602" s="9">
        <f t="shared" si="189"/>
        <v>0</v>
      </c>
      <c r="K602" s="9">
        <f t="shared" si="186"/>
        <v>0</v>
      </c>
    </row>
    <row r="603" spans="1:11" ht="12.2" hidden="1" customHeight="1" outlineLevel="1" x14ac:dyDescent="0.2">
      <c r="A603" s="77" t="s">
        <v>24</v>
      </c>
      <c r="B603" s="77"/>
      <c r="C603" s="1" t="s">
        <v>25</v>
      </c>
      <c r="D603" s="38">
        <v>0.25</v>
      </c>
      <c r="E603" s="9">
        <f t="shared" si="187"/>
        <v>0</v>
      </c>
      <c r="F603" s="33">
        <v>0.2</v>
      </c>
      <c r="G603" s="9">
        <f t="shared" si="188"/>
        <v>0</v>
      </c>
      <c r="H603" s="9">
        <f t="shared" si="185"/>
        <v>0</v>
      </c>
      <c r="I603" s="33">
        <v>588.86</v>
      </c>
      <c r="J603" s="9">
        <f t="shared" si="189"/>
        <v>0</v>
      </c>
      <c r="K603" s="9">
        <f t="shared" si="186"/>
        <v>0</v>
      </c>
    </row>
    <row r="604" spans="1:11" ht="21" hidden="1" customHeight="1" outlineLevel="1" x14ac:dyDescent="0.2">
      <c r="A604" s="77" t="s">
        <v>1058</v>
      </c>
      <c r="B604" s="77"/>
      <c r="C604" s="1" t="s">
        <v>28</v>
      </c>
      <c r="D604" s="38">
        <v>25</v>
      </c>
      <c r="E604" s="9">
        <f t="shared" si="187"/>
        <v>0</v>
      </c>
      <c r="F604" s="33">
        <v>0.5</v>
      </c>
      <c r="G604" s="9">
        <f t="shared" si="188"/>
        <v>0</v>
      </c>
      <c r="H604" s="9">
        <f t="shared" si="185"/>
        <v>0</v>
      </c>
      <c r="I604" s="33">
        <v>1077.25</v>
      </c>
      <c r="J604" s="9">
        <f t="shared" si="189"/>
        <v>0</v>
      </c>
      <c r="K604" s="9">
        <f t="shared" si="186"/>
        <v>0</v>
      </c>
    </row>
    <row r="605" spans="1:11" ht="12.2" hidden="1" customHeight="1" outlineLevel="1" x14ac:dyDescent="0.2">
      <c r="A605" s="77" t="s">
        <v>1059</v>
      </c>
      <c r="B605" s="77"/>
      <c r="C605" s="1" t="s">
        <v>17</v>
      </c>
      <c r="D605" s="38">
        <v>1</v>
      </c>
      <c r="E605" s="9">
        <f t="shared" si="187"/>
        <v>0</v>
      </c>
      <c r="F605" s="33">
        <v>0.32</v>
      </c>
      <c r="G605" s="9">
        <f t="shared" si="188"/>
        <v>0</v>
      </c>
      <c r="H605" s="9">
        <f t="shared" si="185"/>
        <v>0</v>
      </c>
      <c r="I605" s="33">
        <v>25.7</v>
      </c>
      <c r="J605" s="9">
        <f t="shared" si="189"/>
        <v>0</v>
      </c>
      <c r="K605" s="9">
        <f t="shared" si="186"/>
        <v>0</v>
      </c>
    </row>
    <row r="606" spans="1:11" ht="12.2" hidden="1" customHeight="1" outlineLevel="1" x14ac:dyDescent="0.2">
      <c r="A606" s="77" t="s">
        <v>267</v>
      </c>
      <c r="B606" s="77"/>
      <c r="C606" s="1" t="s">
        <v>17</v>
      </c>
      <c r="D606" s="38">
        <v>1</v>
      </c>
      <c r="E606" s="9">
        <f t="shared" si="187"/>
        <v>0</v>
      </c>
      <c r="F606" s="33">
        <v>0.08</v>
      </c>
      <c r="G606" s="9">
        <f t="shared" si="188"/>
        <v>0</v>
      </c>
      <c r="H606" s="9">
        <f t="shared" si="185"/>
        <v>0</v>
      </c>
      <c r="I606" s="33">
        <v>80</v>
      </c>
      <c r="J606" s="9">
        <f t="shared" si="189"/>
        <v>0</v>
      </c>
      <c r="K606" s="9">
        <f t="shared" si="186"/>
        <v>0</v>
      </c>
    </row>
    <row r="607" spans="1:11" ht="21" hidden="1" customHeight="1" outlineLevel="1" x14ac:dyDescent="0.2">
      <c r="A607" s="77" t="s">
        <v>1064</v>
      </c>
      <c r="B607" s="77"/>
      <c r="C607" s="1" t="s">
        <v>17</v>
      </c>
      <c r="D607" s="38">
        <v>1</v>
      </c>
      <c r="E607" s="9">
        <f t="shared" si="187"/>
        <v>0</v>
      </c>
      <c r="F607" s="33">
        <v>0.32</v>
      </c>
      <c r="G607" s="9">
        <f t="shared" si="188"/>
        <v>0</v>
      </c>
      <c r="H607" s="9">
        <f t="shared" si="185"/>
        <v>0</v>
      </c>
      <c r="I607" s="33">
        <v>200.59</v>
      </c>
      <c r="J607" s="9">
        <f t="shared" si="189"/>
        <v>0</v>
      </c>
      <c r="K607" s="9">
        <f t="shared" si="186"/>
        <v>0</v>
      </c>
    </row>
    <row r="608" spans="1:11" ht="21" hidden="1" customHeight="1" outlineLevel="1" x14ac:dyDescent="0.2">
      <c r="A608" s="77" t="s">
        <v>69</v>
      </c>
      <c r="B608" s="77"/>
      <c r="C608" s="1" t="s">
        <v>17</v>
      </c>
      <c r="D608" s="38">
        <v>1</v>
      </c>
      <c r="E608" s="9">
        <f t="shared" si="187"/>
        <v>0</v>
      </c>
      <c r="F608" s="33">
        <v>0.2</v>
      </c>
      <c r="G608" s="9">
        <f t="shared" si="188"/>
        <v>0</v>
      </c>
      <c r="H608" s="9">
        <f t="shared" si="185"/>
        <v>0</v>
      </c>
      <c r="I608" s="33">
        <v>58.44</v>
      </c>
      <c r="J608" s="9">
        <f t="shared" si="189"/>
        <v>0</v>
      </c>
      <c r="K608" s="9">
        <f t="shared" si="186"/>
        <v>0</v>
      </c>
    </row>
    <row r="609" spans="1:11" ht="29.85" hidden="1" customHeight="1" outlineLevel="1" x14ac:dyDescent="0.2">
      <c r="A609" s="77" t="s">
        <v>655</v>
      </c>
      <c r="B609" s="77"/>
      <c r="C609" s="1" t="s">
        <v>17</v>
      </c>
      <c r="D609" s="38">
        <v>1</v>
      </c>
      <c r="E609" s="9">
        <f t="shared" si="187"/>
        <v>0</v>
      </c>
      <c r="F609" s="33">
        <v>0.55000000000000004</v>
      </c>
      <c r="G609" s="9">
        <f t="shared" si="188"/>
        <v>0</v>
      </c>
      <c r="H609" s="9">
        <f>$M$2*G609</f>
        <v>0</v>
      </c>
      <c r="I609" s="33">
        <v>154.29</v>
      </c>
      <c r="J609" s="9">
        <f t="shared" si="189"/>
        <v>0</v>
      </c>
      <c r="K609" s="9">
        <f t="shared" si="186"/>
        <v>0</v>
      </c>
    </row>
    <row r="610" spans="1:11" ht="12.2" hidden="1" customHeight="1" outlineLevel="1" x14ac:dyDescent="0.2">
      <c r="A610" s="77" t="s">
        <v>72</v>
      </c>
      <c r="B610" s="77"/>
      <c r="C610" s="1" t="s">
        <v>15</v>
      </c>
      <c r="D610" s="38">
        <v>0.42</v>
      </c>
      <c r="E610" s="9">
        <f t="shared" si="187"/>
        <v>0</v>
      </c>
      <c r="F610" s="33">
        <v>0.04</v>
      </c>
      <c r="G610" s="9">
        <f t="shared" si="188"/>
        <v>0</v>
      </c>
      <c r="H610" s="9">
        <f t="shared" si="185"/>
        <v>0</v>
      </c>
      <c r="I610" s="33">
        <v>18.29</v>
      </c>
      <c r="J610" s="9">
        <f t="shared" si="189"/>
        <v>0</v>
      </c>
      <c r="K610" s="9">
        <f t="shared" si="186"/>
        <v>0</v>
      </c>
    </row>
    <row r="611" spans="1:11" ht="12.2" hidden="1" customHeight="1" outlineLevel="1" x14ac:dyDescent="0.2">
      <c r="A611" s="77" t="s">
        <v>71</v>
      </c>
      <c r="B611" s="77"/>
      <c r="C611" s="1" t="s">
        <v>15</v>
      </c>
      <c r="D611" s="38">
        <v>0.42</v>
      </c>
      <c r="E611" s="9">
        <f t="shared" si="187"/>
        <v>0</v>
      </c>
      <c r="F611" s="33">
        <v>0.05</v>
      </c>
      <c r="G611" s="9">
        <f t="shared" si="188"/>
        <v>0</v>
      </c>
      <c r="H611" s="9">
        <f t="shared" si="185"/>
        <v>0</v>
      </c>
      <c r="I611" s="33">
        <v>21.29</v>
      </c>
      <c r="J611" s="9">
        <f t="shared" si="189"/>
        <v>0</v>
      </c>
      <c r="K611" s="9">
        <f t="shared" si="186"/>
        <v>0</v>
      </c>
    </row>
    <row r="612" spans="1:11" ht="12.2" customHeight="1" collapsed="1" x14ac:dyDescent="0.2">
      <c r="A612" s="75" t="s">
        <v>19</v>
      </c>
      <c r="B612" s="75"/>
      <c r="C612" s="1"/>
      <c r="D612" s="7"/>
      <c r="E612" s="9"/>
      <c r="F612" s="13">
        <f>SUM(F600:F611)</f>
        <v>3.26</v>
      </c>
      <c r="G612" s="12">
        <f t="shared" ref="G612:K612" si="190">SUM(G600:G611)</f>
        <v>0</v>
      </c>
      <c r="H612" s="12">
        <f t="shared" si="190"/>
        <v>0</v>
      </c>
      <c r="I612" s="13">
        <f t="shared" si="190"/>
        <v>3227.62</v>
      </c>
      <c r="J612" s="12">
        <f t="shared" si="190"/>
        <v>0</v>
      </c>
      <c r="K612" s="14">
        <f t="shared" si="190"/>
        <v>0</v>
      </c>
    </row>
    <row r="613" spans="1:11" ht="29.85" customHeight="1" x14ac:dyDescent="0.2">
      <c r="A613" s="75" t="s">
        <v>1065</v>
      </c>
      <c r="B613" s="75"/>
      <c r="C613" s="2" t="s">
        <v>17</v>
      </c>
      <c r="D613" s="3">
        <v>0</v>
      </c>
      <c r="E613" s="36"/>
      <c r="F613" s="1"/>
      <c r="G613" s="1"/>
      <c r="H613" s="1"/>
      <c r="I613" s="1"/>
      <c r="J613" s="1"/>
      <c r="K613" s="1"/>
    </row>
    <row r="614" spans="1:11" ht="12.2" hidden="1" customHeight="1" outlineLevel="1" x14ac:dyDescent="0.2">
      <c r="A614" s="77" t="s">
        <v>1055</v>
      </c>
      <c r="B614" s="77"/>
      <c r="C614" s="1" t="s">
        <v>17</v>
      </c>
      <c r="D614" s="38">
        <v>1</v>
      </c>
      <c r="E614" s="9">
        <f>$D$613*D614</f>
        <v>0</v>
      </c>
      <c r="F614" s="33">
        <v>0.15</v>
      </c>
      <c r="G614" s="9">
        <f>$D$613*F614</f>
        <v>0</v>
      </c>
      <c r="H614" s="9">
        <f t="shared" ref="H614:H625" si="191">$L$2*G614</f>
        <v>0</v>
      </c>
      <c r="I614" s="33">
        <v>142.19999999999999</v>
      </c>
      <c r="J614" s="9">
        <f>$D$613*I614</f>
        <v>0</v>
      </c>
      <c r="K614" s="9">
        <f t="shared" ref="K614:K625" si="192">SUM(H614,J614)</f>
        <v>0</v>
      </c>
    </row>
    <row r="615" spans="1:11" ht="12.2" hidden="1" customHeight="1" outlineLevel="1" x14ac:dyDescent="0.2">
      <c r="A615" s="77" t="s">
        <v>332</v>
      </c>
      <c r="B615" s="77"/>
      <c r="C615" s="1" t="s">
        <v>17</v>
      </c>
      <c r="D615" s="38">
        <v>1</v>
      </c>
      <c r="E615" s="9">
        <f t="shared" ref="E615:E625" si="193">$D$613*D615</f>
        <v>0</v>
      </c>
      <c r="F615" s="33">
        <v>0.15</v>
      </c>
      <c r="G615" s="9">
        <f t="shared" ref="G615:G625" si="194">$D$613*F615</f>
        <v>0</v>
      </c>
      <c r="H615" s="9">
        <f t="shared" si="191"/>
        <v>0</v>
      </c>
      <c r="I615" s="33">
        <v>565.76</v>
      </c>
      <c r="J615" s="9">
        <f t="shared" ref="J615:J625" si="195">$D$613*I615</f>
        <v>0</v>
      </c>
      <c r="K615" s="9">
        <f t="shared" si="192"/>
        <v>0</v>
      </c>
    </row>
    <row r="616" spans="1:11" ht="21" hidden="1" customHeight="1" outlineLevel="1" x14ac:dyDescent="0.2">
      <c r="A616" s="77" t="s">
        <v>1057</v>
      </c>
      <c r="B616" s="77"/>
      <c r="C616" s="1" t="s">
        <v>17</v>
      </c>
      <c r="D616" s="38">
        <v>2</v>
      </c>
      <c r="E616" s="9">
        <f t="shared" si="193"/>
        <v>0</v>
      </c>
      <c r="F616" s="33">
        <v>0.8</v>
      </c>
      <c r="G616" s="9">
        <f t="shared" si="194"/>
        <v>0</v>
      </c>
      <c r="H616" s="9">
        <f t="shared" si="191"/>
        <v>0</v>
      </c>
      <c r="I616" s="33">
        <v>473.3</v>
      </c>
      <c r="J616" s="9">
        <f t="shared" si="195"/>
        <v>0</v>
      </c>
      <c r="K616" s="9">
        <f t="shared" si="192"/>
        <v>0</v>
      </c>
    </row>
    <row r="617" spans="1:11" ht="21" hidden="1" customHeight="1" outlineLevel="1" x14ac:dyDescent="0.2">
      <c r="A617" s="77" t="s">
        <v>1058</v>
      </c>
      <c r="B617" s="77"/>
      <c r="C617" s="1" t="s">
        <v>28</v>
      </c>
      <c r="D617" s="38">
        <v>16</v>
      </c>
      <c r="E617" s="9">
        <f t="shared" si="193"/>
        <v>0</v>
      </c>
      <c r="F617" s="33">
        <v>0.32</v>
      </c>
      <c r="G617" s="9">
        <f t="shared" si="194"/>
        <v>0</v>
      </c>
      <c r="H617" s="9">
        <f t="shared" si="191"/>
        <v>0</v>
      </c>
      <c r="I617" s="33">
        <v>689.44</v>
      </c>
      <c r="J617" s="9">
        <f t="shared" si="195"/>
        <v>0</v>
      </c>
      <c r="K617" s="9">
        <f t="shared" si="192"/>
        <v>0</v>
      </c>
    </row>
    <row r="618" spans="1:11" ht="12.2" hidden="1" customHeight="1" outlineLevel="1" x14ac:dyDescent="0.2">
      <c r="A618" s="77" t="s">
        <v>24</v>
      </c>
      <c r="B618" s="77"/>
      <c r="C618" s="1" t="s">
        <v>25</v>
      </c>
      <c r="D618" s="38">
        <v>0.2</v>
      </c>
      <c r="E618" s="9">
        <f t="shared" si="193"/>
        <v>0</v>
      </c>
      <c r="F618" s="33">
        <v>0.16</v>
      </c>
      <c r="G618" s="9">
        <f t="shared" si="194"/>
        <v>0</v>
      </c>
      <c r="H618" s="9">
        <f t="shared" si="191"/>
        <v>0</v>
      </c>
      <c r="I618" s="33">
        <v>471.08</v>
      </c>
      <c r="J618" s="9">
        <f t="shared" si="195"/>
        <v>0</v>
      </c>
      <c r="K618" s="9">
        <f t="shared" si="192"/>
        <v>0</v>
      </c>
    </row>
    <row r="619" spans="1:11" ht="12.2" hidden="1" customHeight="1" outlineLevel="1" x14ac:dyDescent="0.2">
      <c r="A619" s="77" t="s">
        <v>1059</v>
      </c>
      <c r="B619" s="77"/>
      <c r="C619" s="1" t="s">
        <v>17</v>
      </c>
      <c r="D619" s="38">
        <v>1</v>
      </c>
      <c r="E619" s="9">
        <f t="shared" si="193"/>
        <v>0</v>
      </c>
      <c r="F619" s="33">
        <v>0.32</v>
      </c>
      <c r="G619" s="9">
        <f t="shared" si="194"/>
        <v>0</v>
      </c>
      <c r="H619" s="9">
        <f t="shared" si="191"/>
        <v>0</v>
      </c>
      <c r="I619" s="33">
        <v>25.7</v>
      </c>
      <c r="J619" s="9">
        <f t="shared" si="195"/>
        <v>0</v>
      </c>
      <c r="K619" s="9">
        <f t="shared" si="192"/>
        <v>0</v>
      </c>
    </row>
    <row r="620" spans="1:11" ht="21" hidden="1" customHeight="1" outlineLevel="1" x14ac:dyDescent="0.2">
      <c r="A620" s="77" t="s">
        <v>64</v>
      </c>
      <c r="B620" s="77"/>
      <c r="C620" s="1" t="s">
        <v>17</v>
      </c>
      <c r="D620" s="38">
        <v>1</v>
      </c>
      <c r="E620" s="9">
        <f t="shared" si="193"/>
        <v>0</v>
      </c>
      <c r="F620" s="33">
        <v>0.26</v>
      </c>
      <c r="G620" s="9">
        <f t="shared" si="194"/>
        <v>0</v>
      </c>
      <c r="H620" s="9">
        <f t="shared" si="191"/>
        <v>0</v>
      </c>
      <c r="I620" s="33">
        <v>68.239999999999995</v>
      </c>
      <c r="J620" s="9">
        <f t="shared" si="195"/>
        <v>0</v>
      </c>
      <c r="K620" s="9">
        <f t="shared" si="192"/>
        <v>0</v>
      </c>
    </row>
    <row r="621" spans="1:11" ht="12.2" hidden="1" customHeight="1" outlineLevel="1" x14ac:dyDescent="0.2">
      <c r="A621" s="77" t="s">
        <v>65</v>
      </c>
      <c r="B621" s="77"/>
      <c r="C621" s="1" t="s">
        <v>17</v>
      </c>
      <c r="D621" s="38">
        <v>1</v>
      </c>
      <c r="E621" s="9">
        <f t="shared" si="193"/>
        <v>0</v>
      </c>
      <c r="F621" s="33">
        <v>0.08</v>
      </c>
      <c r="G621" s="9">
        <f t="shared" si="194"/>
        <v>0</v>
      </c>
      <c r="H621" s="9">
        <f t="shared" si="191"/>
        <v>0</v>
      </c>
      <c r="I621" s="33">
        <v>58.18</v>
      </c>
      <c r="J621" s="9">
        <f t="shared" si="195"/>
        <v>0</v>
      </c>
      <c r="K621" s="9">
        <f t="shared" si="192"/>
        <v>0</v>
      </c>
    </row>
    <row r="622" spans="1:11" ht="21" hidden="1" customHeight="1" outlineLevel="1" x14ac:dyDescent="0.2">
      <c r="A622" s="77" t="s">
        <v>69</v>
      </c>
      <c r="B622" s="77"/>
      <c r="C622" s="1" t="s">
        <v>17</v>
      </c>
      <c r="D622" s="38">
        <v>1</v>
      </c>
      <c r="E622" s="9">
        <f t="shared" si="193"/>
        <v>0</v>
      </c>
      <c r="F622" s="33">
        <v>0.2</v>
      </c>
      <c r="G622" s="9">
        <f t="shared" si="194"/>
        <v>0</v>
      </c>
      <c r="H622" s="9">
        <f t="shared" si="191"/>
        <v>0</v>
      </c>
      <c r="I622" s="33">
        <v>58.44</v>
      </c>
      <c r="J622" s="9">
        <f t="shared" si="195"/>
        <v>0</v>
      </c>
      <c r="K622" s="9">
        <f t="shared" si="192"/>
        <v>0</v>
      </c>
    </row>
    <row r="623" spans="1:11" ht="29.85" hidden="1" customHeight="1" outlineLevel="1" x14ac:dyDescent="0.2">
      <c r="A623" s="77" t="s">
        <v>655</v>
      </c>
      <c r="B623" s="77"/>
      <c r="C623" s="1" t="s">
        <v>17</v>
      </c>
      <c r="D623" s="38">
        <v>1</v>
      </c>
      <c r="E623" s="9">
        <f t="shared" si="193"/>
        <v>0</v>
      </c>
      <c r="F623" s="33">
        <v>0.55000000000000004</v>
      </c>
      <c r="G623" s="9">
        <f t="shared" si="194"/>
        <v>0</v>
      </c>
      <c r="H623" s="9">
        <f>$M$2*G623</f>
        <v>0</v>
      </c>
      <c r="I623" s="33">
        <v>154.29</v>
      </c>
      <c r="J623" s="9">
        <f t="shared" si="195"/>
        <v>0</v>
      </c>
      <c r="K623" s="9">
        <f t="shared" si="192"/>
        <v>0</v>
      </c>
    </row>
    <row r="624" spans="1:11" ht="12.2" hidden="1" customHeight="1" outlineLevel="1" x14ac:dyDescent="0.2">
      <c r="A624" s="77" t="s">
        <v>71</v>
      </c>
      <c r="B624" s="77"/>
      <c r="C624" s="1" t="s">
        <v>15</v>
      </c>
      <c r="D624" s="38">
        <v>0.42</v>
      </c>
      <c r="E624" s="9">
        <f t="shared" si="193"/>
        <v>0</v>
      </c>
      <c r="F624" s="33">
        <v>0.05</v>
      </c>
      <c r="G624" s="9">
        <f t="shared" si="194"/>
        <v>0</v>
      </c>
      <c r="H624" s="9">
        <f t="shared" si="191"/>
        <v>0</v>
      </c>
      <c r="I624" s="33">
        <v>21.29</v>
      </c>
      <c r="J624" s="9">
        <f t="shared" si="195"/>
        <v>0</v>
      </c>
      <c r="K624" s="9">
        <f t="shared" si="192"/>
        <v>0</v>
      </c>
    </row>
    <row r="625" spans="1:11" ht="12.2" hidden="1" customHeight="1" outlineLevel="1" x14ac:dyDescent="0.2">
      <c r="A625" s="77" t="s">
        <v>72</v>
      </c>
      <c r="B625" s="77"/>
      <c r="C625" s="1" t="s">
        <v>15</v>
      </c>
      <c r="D625" s="38">
        <v>0.42</v>
      </c>
      <c r="E625" s="9">
        <f t="shared" si="193"/>
        <v>0</v>
      </c>
      <c r="F625" s="33">
        <v>0.04</v>
      </c>
      <c r="G625" s="9">
        <f t="shared" si="194"/>
        <v>0</v>
      </c>
      <c r="H625" s="9">
        <f t="shared" si="191"/>
        <v>0</v>
      </c>
      <c r="I625" s="33">
        <v>18.29</v>
      </c>
      <c r="J625" s="9">
        <f t="shared" si="195"/>
        <v>0</v>
      </c>
      <c r="K625" s="9">
        <f t="shared" si="192"/>
        <v>0</v>
      </c>
    </row>
    <row r="626" spans="1:11" ht="12.2" customHeight="1" collapsed="1" x14ac:dyDescent="0.2">
      <c r="A626" s="75" t="s">
        <v>19</v>
      </c>
      <c r="B626" s="75"/>
      <c r="C626" s="1"/>
      <c r="D626" s="7"/>
      <c r="E626" s="9"/>
      <c r="F626" s="13">
        <f>SUM(F614:F625)</f>
        <v>3.08</v>
      </c>
      <c r="G626" s="12">
        <f t="shared" ref="G626:K626" si="196">SUM(G614:G625)</f>
        <v>0</v>
      </c>
      <c r="H626" s="12">
        <f t="shared" si="196"/>
        <v>0</v>
      </c>
      <c r="I626" s="13">
        <f t="shared" si="196"/>
        <v>2746.2099999999996</v>
      </c>
      <c r="J626" s="12">
        <f t="shared" si="196"/>
        <v>0</v>
      </c>
      <c r="K626" s="14">
        <f t="shared" si="196"/>
        <v>0</v>
      </c>
    </row>
    <row r="627" spans="1:11" ht="29.85" customHeight="1" x14ac:dyDescent="0.2">
      <c r="A627" s="75" t="s">
        <v>1066</v>
      </c>
      <c r="B627" s="75"/>
      <c r="C627" s="2" t="s">
        <v>17</v>
      </c>
      <c r="D627" s="3">
        <v>0</v>
      </c>
      <c r="E627" s="36"/>
      <c r="F627" s="1"/>
      <c r="G627" s="1"/>
      <c r="H627" s="1"/>
      <c r="I627" s="1"/>
      <c r="J627" s="1"/>
      <c r="K627" s="1"/>
    </row>
    <row r="628" spans="1:11" ht="12.2" hidden="1" customHeight="1" outlineLevel="1" x14ac:dyDescent="0.2">
      <c r="A628" s="77" t="s">
        <v>1055</v>
      </c>
      <c r="B628" s="77"/>
      <c r="C628" s="1" t="s">
        <v>17</v>
      </c>
      <c r="D628" s="38">
        <v>1</v>
      </c>
      <c r="E628" s="9">
        <f>$D$627*D628</f>
        <v>0</v>
      </c>
      <c r="F628" s="33">
        <v>0.15</v>
      </c>
      <c r="G628" s="9">
        <f>$D$627*F628</f>
        <v>0</v>
      </c>
      <c r="H628" s="9">
        <f t="shared" ref="H628:H638" si="197">$L$2*G628</f>
        <v>0</v>
      </c>
      <c r="I628" s="33">
        <v>142.19999999999999</v>
      </c>
      <c r="J628" s="9">
        <f>$D$627*I628</f>
        <v>0</v>
      </c>
      <c r="K628" s="9">
        <f t="shared" ref="K628:K638" si="198">SUM(H628,J628)</f>
        <v>0</v>
      </c>
    </row>
    <row r="629" spans="1:11" ht="12.2" hidden="1" customHeight="1" outlineLevel="1" x14ac:dyDescent="0.2">
      <c r="A629" s="77" t="s">
        <v>24</v>
      </c>
      <c r="B629" s="77"/>
      <c r="C629" s="1" t="s">
        <v>25</v>
      </c>
      <c r="D629" s="38">
        <v>0.2</v>
      </c>
      <c r="E629" s="9">
        <f t="shared" ref="E629:E638" si="199">$D$627*D629</f>
        <v>0</v>
      </c>
      <c r="F629" s="33">
        <v>0.16</v>
      </c>
      <c r="G629" s="9">
        <f t="shared" ref="G629:G638" si="200">$D$627*F629</f>
        <v>0</v>
      </c>
      <c r="H629" s="9">
        <f t="shared" si="197"/>
        <v>0</v>
      </c>
      <c r="I629" s="33">
        <v>471.08</v>
      </c>
      <c r="J629" s="9">
        <f t="shared" ref="J629:J638" si="201">$D$627*I629</f>
        <v>0</v>
      </c>
      <c r="K629" s="9">
        <f t="shared" si="198"/>
        <v>0</v>
      </c>
    </row>
    <row r="630" spans="1:11" ht="12.2" hidden="1" customHeight="1" outlineLevel="1" x14ac:dyDescent="0.2">
      <c r="A630" s="77" t="s">
        <v>332</v>
      </c>
      <c r="B630" s="77"/>
      <c r="C630" s="1" t="s">
        <v>17</v>
      </c>
      <c r="D630" s="38">
        <v>1</v>
      </c>
      <c r="E630" s="9">
        <f t="shared" si="199"/>
        <v>0</v>
      </c>
      <c r="F630" s="33">
        <v>0.15</v>
      </c>
      <c r="G630" s="9">
        <f t="shared" si="200"/>
        <v>0</v>
      </c>
      <c r="H630" s="9">
        <f t="shared" si="197"/>
        <v>0</v>
      </c>
      <c r="I630" s="33">
        <v>565.76</v>
      </c>
      <c r="J630" s="9">
        <f t="shared" si="201"/>
        <v>0</v>
      </c>
      <c r="K630" s="9">
        <f t="shared" si="198"/>
        <v>0</v>
      </c>
    </row>
    <row r="631" spans="1:11" ht="21" hidden="1" customHeight="1" outlineLevel="1" x14ac:dyDescent="0.2">
      <c r="A631" s="77" t="s">
        <v>1058</v>
      </c>
      <c r="B631" s="77"/>
      <c r="C631" s="1" t="s">
        <v>28</v>
      </c>
      <c r="D631" s="38">
        <v>16</v>
      </c>
      <c r="E631" s="9">
        <f t="shared" si="199"/>
        <v>0</v>
      </c>
      <c r="F631" s="33">
        <v>0.32</v>
      </c>
      <c r="G631" s="9">
        <f t="shared" si="200"/>
        <v>0</v>
      </c>
      <c r="H631" s="9">
        <f t="shared" si="197"/>
        <v>0</v>
      </c>
      <c r="I631" s="33">
        <v>689.44</v>
      </c>
      <c r="J631" s="9">
        <f t="shared" si="201"/>
        <v>0</v>
      </c>
      <c r="K631" s="9">
        <f t="shared" si="198"/>
        <v>0</v>
      </c>
    </row>
    <row r="632" spans="1:11" ht="12.2" hidden="1" customHeight="1" outlineLevel="1" x14ac:dyDescent="0.2">
      <c r="A632" s="77" t="s">
        <v>1059</v>
      </c>
      <c r="B632" s="77"/>
      <c r="C632" s="1" t="s">
        <v>17</v>
      </c>
      <c r="D632" s="38">
        <v>1</v>
      </c>
      <c r="E632" s="9">
        <f t="shared" si="199"/>
        <v>0</v>
      </c>
      <c r="F632" s="33">
        <v>0.32</v>
      </c>
      <c r="G632" s="9">
        <f t="shared" si="200"/>
        <v>0</v>
      </c>
      <c r="H632" s="9">
        <f t="shared" si="197"/>
        <v>0</v>
      </c>
      <c r="I632" s="33">
        <v>25.7</v>
      </c>
      <c r="J632" s="9">
        <f t="shared" si="201"/>
        <v>0</v>
      </c>
      <c r="K632" s="9">
        <f t="shared" si="198"/>
        <v>0</v>
      </c>
    </row>
    <row r="633" spans="1:11" ht="21" hidden="1" customHeight="1" outlineLevel="1" x14ac:dyDescent="0.2">
      <c r="A633" s="77" t="s">
        <v>1057</v>
      </c>
      <c r="B633" s="77"/>
      <c r="C633" s="1" t="s">
        <v>17</v>
      </c>
      <c r="D633" s="38">
        <v>2</v>
      </c>
      <c r="E633" s="9">
        <f t="shared" si="199"/>
        <v>0</v>
      </c>
      <c r="F633" s="33">
        <v>0.8</v>
      </c>
      <c r="G633" s="9">
        <f t="shared" si="200"/>
        <v>0</v>
      </c>
      <c r="H633" s="9">
        <f t="shared" si="197"/>
        <v>0</v>
      </c>
      <c r="I633" s="33">
        <v>473.3</v>
      </c>
      <c r="J633" s="9">
        <f t="shared" si="201"/>
        <v>0</v>
      </c>
      <c r="K633" s="9">
        <f t="shared" si="198"/>
        <v>0</v>
      </c>
    </row>
    <row r="634" spans="1:11" ht="21" hidden="1" customHeight="1" outlineLevel="1" x14ac:dyDescent="0.2">
      <c r="A634" s="77" t="s">
        <v>64</v>
      </c>
      <c r="B634" s="77"/>
      <c r="C634" s="1" t="s">
        <v>17</v>
      </c>
      <c r="D634" s="38">
        <v>1</v>
      </c>
      <c r="E634" s="9">
        <f t="shared" si="199"/>
        <v>0</v>
      </c>
      <c r="F634" s="33">
        <v>0.26</v>
      </c>
      <c r="G634" s="9">
        <f t="shared" si="200"/>
        <v>0</v>
      </c>
      <c r="H634" s="9">
        <f t="shared" si="197"/>
        <v>0</v>
      </c>
      <c r="I634" s="33">
        <v>68.239999999999995</v>
      </c>
      <c r="J634" s="9">
        <f t="shared" si="201"/>
        <v>0</v>
      </c>
      <c r="K634" s="9">
        <f t="shared" si="198"/>
        <v>0</v>
      </c>
    </row>
    <row r="635" spans="1:11" ht="12.2" hidden="1" customHeight="1" outlineLevel="1" x14ac:dyDescent="0.2">
      <c r="A635" s="77" t="s">
        <v>65</v>
      </c>
      <c r="B635" s="77"/>
      <c r="C635" s="1" t="s">
        <v>17</v>
      </c>
      <c r="D635" s="38">
        <v>1</v>
      </c>
      <c r="E635" s="9">
        <f t="shared" si="199"/>
        <v>0</v>
      </c>
      <c r="F635" s="33">
        <v>0.08</v>
      </c>
      <c r="G635" s="9">
        <f t="shared" si="200"/>
        <v>0</v>
      </c>
      <c r="H635" s="9">
        <f t="shared" si="197"/>
        <v>0</v>
      </c>
      <c r="I635" s="33">
        <v>58.18</v>
      </c>
      <c r="J635" s="9">
        <f t="shared" si="201"/>
        <v>0</v>
      </c>
      <c r="K635" s="9">
        <f t="shared" si="198"/>
        <v>0</v>
      </c>
    </row>
    <row r="636" spans="1:11" ht="21" hidden="1" customHeight="1" outlineLevel="1" x14ac:dyDescent="0.2">
      <c r="A636" s="77" t="s">
        <v>74</v>
      </c>
      <c r="B636" s="77"/>
      <c r="C636" s="1" t="s">
        <v>17</v>
      </c>
      <c r="D636" s="38">
        <v>1</v>
      </c>
      <c r="E636" s="9">
        <f t="shared" si="199"/>
        <v>0</v>
      </c>
      <c r="F636" s="33">
        <v>0.2</v>
      </c>
      <c r="G636" s="9">
        <f t="shared" si="200"/>
        <v>0</v>
      </c>
      <c r="H636" s="9">
        <f t="shared" si="197"/>
        <v>0</v>
      </c>
      <c r="I636" s="33">
        <v>207.4</v>
      </c>
      <c r="J636" s="9">
        <f t="shared" si="201"/>
        <v>0</v>
      </c>
      <c r="K636" s="9">
        <f t="shared" si="198"/>
        <v>0</v>
      </c>
    </row>
    <row r="637" spans="1:11" ht="12.2" hidden="1" customHeight="1" outlineLevel="1" x14ac:dyDescent="0.2">
      <c r="A637" s="77" t="s">
        <v>71</v>
      </c>
      <c r="B637" s="77"/>
      <c r="C637" s="1" t="s">
        <v>15</v>
      </c>
      <c r="D637" s="38">
        <v>0.42</v>
      </c>
      <c r="E637" s="9">
        <f t="shared" si="199"/>
        <v>0</v>
      </c>
      <c r="F637" s="33">
        <v>0.05</v>
      </c>
      <c r="G637" s="9">
        <f t="shared" si="200"/>
        <v>0</v>
      </c>
      <c r="H637" s="9">
        <f t="shared" si="197"/>
        <v>0</v>
      </c>
      <c r="I637" s="33">
        <v>21.29</v>
      </c>
      <c r="J637" s="9">
        <f t="shared" si="201"/>
        <v>0</v>
      </c>
      <c r="K637" s="9">
        <f t="shared" si="198"/>
        <v>0</v>
      </c>
    </row>
    <row r="638" spans="1:11" ht="12.2" hidden="1" customHeight="1" outlineLevel="1" x14ac:dyDescent="0.2">
      <c r="A638" s="77" t="s">
        <v>72</v>
      </c>
      <c r="B638" s="77"/>
      <c r="C638" s="1" t="s">
        <v>15</v>
      </c>
      <c r="D638" s="38">
        <v>0.42</v>
      </c>
      <c r="E638" s="9">
        <f t="shared" si="199"/>
        <v>0</v>
      </c>
      <c r="F638" s="33">
        <v>0.04</v>
      </c>
      <c r="G638" s="9">
        <f t="shared" si="200"/>
        <v>0</v>
      </c>
      <c r="H638" s="9">
        <f t="shared" si="197"/>
        <v>0</v>
      </c>
      <c r="I638" s="33">
        <v>18.29</v>
      </c>
      <c r="J638" s="9">
        <f t="shared" si="201"/>
        <v>0</v>
      </c>
      <c r="K638" s="9">
        <f t="shared" si="198"/>
        <v>0</v>
      </c>
    </row>
    <row r="639" spans="1:11" ht="12.2" customHeight="1" collapsed="1" x14ac:dyDescent="0.2">
      <c r="A639" s="75" t="s">
        <v>19</v>
      </c>
      <c r="B639" s="75"/>
      <c r="C639" s="1"/>
      <c r="D639" s="7"/>
      <c r="E639" s="9"/>
      <c r="F639" s="13">
        <f>SUM(F628:F638)</f>
        <v>2.5300000000000002</v>
      </c>
      <c r="G639" s="12">
        <f t="shared" ref="G639:K639" si="202">SUM(G628:G638)</f>
        <v>0</v>
      </c>
      <c r="H639" s="12">
        <f t="shared" si="202"/>
        <v>0</v>
      </c>
      <c r="I639" s="13">
        <f t="shared" si="202"/>
        <v>2740.8799999999997</v>
      </c>
      <c r="J639" s="12">
        <f t="shared" si="202"/>
        <v>0</v>
      </c>
      <c r="K639" s="14">
        <f t="shared" si="202"/>
        <v>0</v>
      </c>
    </row>
    <row r="640" spans="1:11" ht="29.85" customHeight="1" x14ac:dyDescent="0.2">
      <c r="A640" s="75" t="s">
        <v>1067</v>
      </c>
      <c r="B640" s="75"/>
      <c r="C640" s="2" t="s">
        <v>17</v>
      </c>
      <c r="D640" s="3">
        <v>0</v>
      </c>
      <c r="E640" s="36"/>
      <c r="F640" s="1"/>
      <c r="G640" s="1"/>
      <c r="H640" s="1"/>
      <c r="I640" s="1"/>
      <c r="J640" s="1"/>
      <c r="K640" s="1"/>
    </row>
    <row r="641" spans="1:11" ht="12.2" hidden="1" customHeight="1" outlineLevel="1" x14ac:dyDescent="0.2">
      <c r="A641" s="77" t="s">
        <v>1055</v>
      </c>
      <c r="B641" s="77"/>
      <c r="C641" s="1" t="s">
        <v>17</v>
      </c>
      <c r="D641" s="38">
        <v>1</v>
      </c>
      <c r="E641" s="9">
        <f>$D$640*D641</f>
        <v>0</v>
      </c>
      <c r="F641" s="33">
        <v>0.15</v>
      </c>
      <c r="G641" s="9">
        <f>$D$640*F641</f>
        <v>0</v>
      </c>
      <c r="H641" s="9">
        <f t="shared" ref="H641:H651" si="203">$L$2*G641</f>
        <v>0</v>
      </c>
      <c r="I641" s="33">
        <v>142.19999999999999</v>
      </c>
      <c r="J641" s="9">
        <f>$D$640*I641</f>
        <v>0</v>
      </c>
      <c r="K641" s="9">
        <f t="shared" ref="K641:K651" si="204">SUM(H641,J641)</f>
        <v>0</v>
      </c>
    </row>
    <row r="642" spans="1:11" ht="12.2" hidden="1" customHeight="1" outlineLevel="1" x14ac:dyDescent="0.2">
      <c r="A642" s="77" t="s">
        <v>24</v>
      </c>
      <c r="B642" s="77"/>
      <c r="C642" s="1" t="s">
        <v>25</v>
      </c>
      <c r="D642" s="38">
        <v>0.2</v>
      </c>
      <c r="E642" s="9">
        <f t="shared" ref="E642:E651" si="205">$D$640*D642</f>
        <v>0</v>
      </c>
      <c r="F642" s="33">
        <v>0.16</v>
      </c>
      <c r="G642" s="9">
        <f t="shared" ref="G642:G651" si="206">$D$640*F642</f>
        <v>0</v>
      </c>
      <c r="H642" s="9">
        <f t="shared" si="203"/>
        <v>0</v>
      </c>
      <c r="I642" s="33">
        <v>471.08</v>
      </c>
      <c r="J642" s="9">
        <f t="shared" ref="J642:J651" si="207">$D$640*I642</f>
        <v>0</v>
      </c>
      <c r="K642" s="9">
        <f t="shared" si="204"/>
        <v>0</v>
      </c>
    </row>
    <row r="643" spans="1:11" ht="12.2" hidden="1" customHeight="1" outlineLevel="1" x14ac:dyDescent="0.2">
      <c r="A643" s="77" t="s">
        <v>332</v>
      </c>
      <c r="B643" s="77"/>
      <c r="C643" s="1" t="s">
        <v>17</v>
      </c>
      <c r="D643" s="38">
        <v>1</v>
      </c>
      <c r="E643" s="9">
        <f t="shared" si="205"/>
        <v>0</v>
      </c>
      <c r="F643" s="33">
        <v>0.15</v>
      </c>
      <c r="G643" s="9">
        <f t="shared" si="206"/>
        <v>0</v>
      </c>
      <c r="H643" s="9">
        <f t="shared" si="203"/>
        <v>0</v>
      </c>
      <c r="I643" s="33">
        <v>565.76</v>
      </c>
      <c r="J643" s="9">
        <f t="shared" si="207"/>
        <v>0</v>
      </c>
      <c r="K643" s="9">
        <f t="shared" si="204"/>
        <v>0</v>
      </c>
    </row>
    <row r="644" spans="1:11" ht="21" hidden="1" customHeight="1" outlineLevel="1" x14ac:dyDescent="0.2">
      <c r="A644" s="77" t="s">
        <v>1058</v>
      </c>
      <c r="B644" s="77"/>
      <c r="C644" s="1" t="s">
        <v>28</v>
      </c>
      <c r="D644" s="38">
        <v>16</v>
      </c>
      <c r="E644" s="9">
        <f t="shared" si="205"/>
        <v>0</v>
      </c>
      <c r="F644" s="33">
        <v>0.32</v>
      </c>
      <c r="G644" s="9">
        <f t="shared" si="206"/>
        <v>0</v>
      </c>
      <c r="H644" s="9">
        <f t="shared" si="203"/>
        <v>0</v>
      </c>
      <c r="I644" s="33">
        <v>689.44</v>
      </c>
      <c r="J644" s="9">
        <f t="shared" si="207"/>
        <v>0</v>
      </c>
      <c r="K644" s="9">
        <f t="shared" si="204"/>
        <v>0</v>
      </c>
    </row>
    <row r="645" spans="1:11" ht="12.2" hidden="1" customHeight="1" outlineLevel="1" x14ac:dyDescent="0.2">
      <c r="A645" s="77" t="s">
        <v>1059</v>
      </c>
      <c r="B645" s="77"/>
      <c r="C645" s="1" t="s">
        <v>17</v>
      </c>
      <c r="D645" s="38">
        <v>1</v>
      </c>
      <c r="E645" s="9">
        <f t="shared" si="205"/>
        <v>0</v>
      </c>
      <c r="F645" s="33">
        <v>0.32</v>
      </c>
      <c r="G645" s="9">
        <f t="shared" si="206"/>
        <v>0</v>
      </c>
      <c r="H645" s="9">
        <f t="shared" si="203"/>
        <v>0</v>
      </c>
      <c r="I645" s="33">
        <v>25.7</v>
      </c>
      <c r="J645" s="9">
        <f t="shared" si="207"/>
        <v>0</v>
      </c>
      <c r="K645" s="9">
        <f t="shared" si="204"/>
        <v>0</v>
      </c>
    </row>
    <row r="646" spans="1:11" ht="21" hidden="1" customHeight="1" outlineLevel="1" x14ac:dyDescent="0.2">
      <c r="A646" s="77" t="s">
        <v>1057</v>
      </c>
      <c r="B646" s="77"/>
      <c r="C646" s="1" t="s">
        <v>17</v>
      </c>
      <c r="D646" s="38">
        <v>2</v>
      </c>
      <c r="E646" s="9">
        <f t="shared" si="205"/>
        <v>0</v>
      </c>
      <c r="F646" s="33">
        <v>0.8</v>
      </c>
      <c r="G646" s="9">
        <f t="shared" si="206"/>
        <v>0</v>
      </c>
      <c r="H646" s="9">
        <f t="shared" si="203"/>
        <v>0</v>
      </c>
      <c r="I646" s="33">
        <v>473.3</v>
      </c>
      <c r="J646" s="9">
        <f t="shared" si="207"/>
        <v>0</v>
      </c>
      <c r="K646" s="9">
        <f t="shared" si="204"/>
        <v>0</v>
      </c>
    </row>
    <row r="647" spans="1:11" ht="21" hidden="1" customHeight="1" outlineLevel="1" x14ac:dyDescent="0.2">
      <c r="A647" s="77" t="s">
        <v>64</v>
      </c>
      <c r="B647" s="77"/>
      <c r="C647" s="1" t="s">
        <v>17</v>
      </c>
      <c r="D647" s="38">
        <v>1</v>
      </c>
      <c r="E647" s="9">
        <f t="shared" si="205"/>
        <v>0</v>
      </c>
      <c r="F647" s="33">
        <v>0.26</v>
      </c>
      <c r="G647" s="9">
        <f t="shared" si="206"/>
        <v>0</v>
      </c>
      <c r="H647" s="9">
        <f t="shared" si="203"/>
        <v>0</v>
      </c>
      <c r="I647" s="33">
        <v>68.239999999999995</v>
      </c>
      <c r="J647" s="9">
        <f t="shared" si="207"/>
        <v>0</v>
      </c>
      <c r="K647" s="9">
        <f t="shared" si="204"/>
        <v>0</v>
      </c>
    </row>
    <row r="648" spans="1:11" ht="12.2" hidden="1" customHeight="1" outlineLevel="1" x14ac:dyDescent="0.2">
      <c r="A648" s="77" t="s">
        <v>65</v>
      </c>
      <c r="B648" s="77"/>
      <c r="C648" s="1" t="s">
        <v>17</v>
      </c>
      <c r="D648" s="38">
        <v>1</v>
      </c>
      <c r="E648" s="9">
        <f t="shared" si="205"/>
        <v>0</v>
      </c>
      <c r="F648" s="33">
        <v>0.08</v>
      </c>
      <c r="G648" s="9">
        <f t="shared" si="206"/>
        <v>0</v>
      </c>
      <c r="H648" s="9">
        <f t="shared" si="203"/>
        <v>0</v>
      </c>
      <c r="I648" s="33">
        <v>58.18</v>
      </c>
      <c r="J648" s="9">
        <f t="shared" si="207"/>
        <v>0</v>
      </c>
      <c r="K648" s="9">
        <f t="shared" si="204"/>
        <v>0</v>
      </c>
    </row>
    <row r="649" spans="1:11" ht="12.2" hidden="1" customHeight="1" outlineLevel="1" x14ac:dyDescent="0.2">
      <c r="A649" s="77" t="s">
        <v>76</v>
      </c>
      <c r="B649" s="77"/>
      <c r="C649" s="1" t="s">
        <v>17</v>
      </c>
      <c r="D649" s="38">
        <v>1</v>
      </c>
      <c r="E649" s="9">
        <f t="shared" si="205"/>
        <v>0</v>
      </c>
      <c r="F649" s="33">
        <v>0.25</v>
      </c>
      <c r="G649" s="9">
        <f t="shared" si="206"/>
        <v>0</v>
      </c>
      <c r="H649" s="9">
        <f t="shared" si="203"/>
        <v>0</v>
      </c>
      <c r="I649" s="33">
        <v>210.82</v>
      </c>
      <c r="J649" s="9">
        <f t="shared" si="207"/>
        <v>0</v>
      </c>
      <c r="K649" s="9">
        <f t="shared" si="204"/>
        <v>0</v>
      </c>
    </row>
    <row r="650" spans="1:11" ht="12.2" hidden="1" customHeight="1" outlineLevel="1" x14ac:dyDescent="0.2">
      <c r="A650" s="77" t="s">
        <v>71</v>
      </c>
      <c r="B650" s="77"/>
      <c r="C650" s="1" t="s">
        <v>15</v>
      </c>
      <c r="D650" s="38">
        <v>0.42</v>
      </c>
      <c r="E650" s="9">
        <f t="shared" si="205"/>
        <v>0</v>
      </c>
      <c r="F650" s="33">
        <v>0.05</v>
      </c>
      <c r="G650" s="9">
        <f t="shared" si="206"/>
        <v>0</v>
      </c>
      <c r="H650" s="9">
        <f t="shared" si="203"/>
        <v>0</v>
      </c>
      <c r="I650" s="33">
        <v>21.29</v>
      </c>
      <c r="J650" s="9">
        <f t="shared" si="207"/>
        <v>0</v>
      </c>
      <c r="K650" s="9">
        <f t="shared" si="204"/>
        <v>0</v>
      </c>
    </row>
    <row r="651" spans="1:11" ht="12.2" hidden="1" customHeight="1" outlineLevel="1" x14ac:dyDescent="0.2">
      <c r="A651" s="77" t="s">
        <v>72</v>
      </c>
      <c r="B651" s="77"/>
      <c r="C651" s="1" t="s">
        <v>15</v>
      </c>
      <c r="D651" s="38">
        <v>0.42</v>
      </c>
      <c r="E651" s="9">
        <f t="shared" si="205"/>
        <v>0</v>
      </c>
      <c r="F651" s="33">
        <v>0.04</v>
      </c>
      <c r="G651" s="9">
        <f t="shared" si="206"/>
        <v>0</v>
      </c>
      <c r="H651" s="9">
        <f t="shared" si="203"/>
        <v>0</v>
      </c>
      <c r="I651" s="33">
        <v>18.29</v>
      </c>
      <c r="J651" s="9">
        <f t="shared" si="207"/>
        <v>0</v>
      </c>
      <c r="K651" s="9">
        <f t="shared" si="204"/>
        <v>0</v>
      </c>
    </row>
    <row r="652" spans="1:11" ht="12.2" customHeight="1" collapsed="1" x14ac:dyDescent="0.2">
      <c r="A652" s="75" t="s">
        <v>19</v>
      </c>
      <c r="B652" s="75"/>
      <c r="C652" s="1"/>
      <c r="D652" s="7"/>
      <c r="E652" s="9"/>
      <c r="F652" s="13">
        <f>SUM(F641:F651)</f>
        <v>2.58</v>
      </c>
      <c r="G652" s="12">
        <f t="shared" ref="G652:K652" si="208">SUM(G641:G651)</f>
        <v>0</v>
      </c>
      <c r="H652" s="12">
        <f t="shared" si="208"/>
        <v>0</v>
      </c>
      <c r="I652" s="13">
        <f t="shared" si="208"/>
        <v>2744.2999999999997</v>
      </c>
      <c r="J652" s="12">
        <f t="shared" si="208"/>
        <v>0</v>
      </c>
      <c r="K652" s="14">
        <f t="shared" si="208"/>
        <v>0</v>
      </c>
    </row>
    <row r="653" spans="1:11" ht="21" customHeight="1" x14ac:dyDescent="0.2">
      <c r="A653" s="75" t="s">
        <v>1068</v>
      </c>
      <c r="B653" s="75"/>
      <c r="C653" s="2" t="s">
        <v>17</v>
      </c>
      <c r="D653" s="3">
        <v>0</v>
      </c>
      <c r="E653" s="36"/>
      <c r="F653" s="1"/>
      <c r="G653" s="1"/>
      <c r="H653" s="1"/>
      <c r="I653" s="1"/>
      <c r="J653" s="1"/>
      <c r="K653" s="1"/>
    </row>
    <row r="654" spans="1:11" ht="12.2" hidden="1" customHeight="1" outlineLevel="1" x14ac:dyDescent="0.2">
      <c r="A654" s="77" t="s">
        <v>1055</v>
      </c>
      <c r="B654" s="77"/>
      <c r="C654" s="1" t="s">
        <v>17</v>
      </c>
      <c r="D654" s="38">
        <v>1</v>
      </c>
      <c r="E654" s="9">
        <f>$D$653*D654</f>
        <v>0</v>
      </c>
      <c r="F654" s="33">
        <v>0.15</v>
      </c>
      <c r="G654" s="9">
        <f>$D$653*F654</f>
        <v>0</v>
      </c>
      <c r="H654" s="9">
        <f t="shared" ref="H654:H660" si="209">$L$2*G654</f>
        <v>0</v>
      </c>
      <c r="I654" s="33">
        <v>142.19999999999999</v>
      </c>
      <c r="J654" s="9">
        <f>$D$653*I654</f>
        <v>0</v>
      </c>
      <c r="K654" s="9">
        <f t="shared" ref="K654:K660" si="210">SUM(H654,J654)</f>
        <v>0</v>
      </c>
    </row>
    <row r="655" spans="1:11" ht="12.2" hidden="1" customHeight="1" outlineLevel="1" x14ac:dyDescent="0.2">
      <c r="A655" s="77" t="s">
        <v>1069</v>
      </c>
      <c r="B655" s="77"/>
      <c r="C655" s="1" t="s">
        <v>17</v>
      </c>
      <c r="D655" s="38">
        <v>2</v>
      </c>
      <c r="E655" s="9">
        <f t="shared" ref="E655:E660" si="211">$D$653*D655</f>
        <v>0</v>
      </c>
      <c r="F655" s="33">
        <v>0.56000000000000005</v>
      </c>
      <c r="G655" s="9">
        <f t="shared" ref="G655:G660" si="212">$D$653*F655</f>
        <v>0</v>
      </c>
      <c r="H655" s="9">
        <f t="shared" si="209"/>
        <v>0</v>
      </c>
      <c r="I655" s="33">
        <v>25.7</v>
      </c>
      <c r="J655" s="9">
        <f t="shared" ref="J655:J660" si="213">$D$653*I655</f>
        <v>0</v>
      </c>
      <c r="K655" s="9">
        <f t="shared" si="210"/>
        <v>0</v>
      </c>
    </row>
    <row r="656" spans="1:11" ht="12.2" hidden="1" customHeight="1" outlineLevel="1" x14ac:dyDescent="0.2">
      <c r="A656" s="77" t="s">
        <v>1070</v>
      </c>
      <c r="B656" s="77"/>
      <c r="C656" s="1" t="s">
        <v>17</v>
      </c>
      <c r="D656" s="38">
        <v>1</v>
      </c>
      <c r="E656" s="9">
        <f t="shared" si="211"/>
        <v>0</v>
      </c>
      <c r="F656" s="33">
        <v>0.67</v>
      </c>
      <c r="G656" s="9">
        <f t="shared" si="212"/>
        <v>0</v>
      </c>
      <c r="H656" s="9">
        <f t="shared" si="209"/>
        <v>0</v>
      </c>
      <c r="I656" s="33">
        <v>276.89</v>
      </c>
      <c r="J656" s="9">
        <f t="shared" si="213"/>
        <v>0</v>
      </c>
      <c r="K656" s="9">
        <f t="shared" si="210"/>
        <v>0</v>
      </c>
    </row>
    <row r="657" spans="1:11" ht="12.2" hidden="1" customHeight="1" outlineLevel="1" x14ac:dyDescent="0.2">
      <c r="A657" s="77" t="s">
        <v>1071</v>
      </c>
      <c r="B657" s="77"/>
      <c r="C657" s="1" t="s">
        <v>17</v>
      </c>
      <c r="D657" s="38">
        <v>1</v>
      </c>
      <c r="E657" s="9">
        <f t="shared" si="211"/>
        <v>0</v>
      </c>
      <c r="F657" s="33">
        <v>0.75</v>
      </c>
      <c r="G657" s="9">
        <f t="shared" si="212"/>
        <v>0</v>
      </c>
      <c r="H657" s="9">
        <f t="shared" si="209"/>
        <v>0</v>
      </c>
      <c r="I657" s="33">
        <v>1425.62</v>
      </c>
      <c r="J657" s="9">
        <f t="shared" si="213"/>
        <v>0</v>
      </c>
      <c r="K657" s="9">
        <f t="shared" si="210"/>
        <v>0</v>
      </c>
    </row>
    <row r="658" spans="1:11" ht="12.2" hidden="1" customHeight="1" outlineLevel="1" x14ac:dyDescent="0.2">
      <c r="A658" s="77" t="s">
        <v>1072</v>
      </c>
      <c r="B658" s="77"/>
      <c r="C658" s="1" t="s">
        <v>42</v>
      </c>
      <c r="D658" s="38">
        <v>1</v>
      </c>
      <c r="E658" s="9">
        <f t="shared" si="211"/>
        <v>0</v>
      </c>
      <c r="F658" s="33">
        <v>0.1</v>
      </c>
      <c r="G658" s="9">
        <f t="shared" si="212"/>
        <v>0</v>
      </c>
      <c r="H658" s="9">
        <f t="shared" si="209"/>
        <v>0</v>
      </c>
      <c r="I658" s="33">
        <v>186.37</v>
      </c>
      <c r="J658" s="9">
        <f t="shared" si="213"/>
        <v>0</v>
      </c>
      <c r="K658" s="9">
        <f t="shared" si="210"/>
        <v>0</v>
      </c>
    </row>
    <row r="659" spans="1:11" ht="12.2" hidden="1" customHeight="1" outlineLevel="1" x14ac:dyDescent="0.2">
      <c r="A659" s="77" t="s">
        <v>1073</v>
      </c>
      <c r="B659" s="77"/>
      <c r="C659" s="1" t="s">
        <v>42</v>
      </c>
      <c r="D659" s="38">
        <v>1</v>
      </c>
      <c r="E659" s="9">
        <f t="shared" si="211"/>
        <v>0</v>
      </c>
      <c r="F659" s="33">
        <v>0.02</v>
      </c>
      <c r="G659" s="9">
        <f t="shared" si="212"/>
        <v>0</v>
      </c>
      <c r="H659" s="9">
        <f t="shared" si="209"/>
        <v>0</v>
      </c>
      <c r="I659" s="33">
        <v>189</v>
      </c>
      <c r="J659" s="9">
        <f t="shared" si="213"/>
        <v>0</v>
      </c>
      <c r="K659" s="9">
        <f t="shared" si="210"/>
        <v>0</v>
      </c>
    </row>
    <row r="660" spans="1:11" ht="12.2" hidden="1" customHeight="1" outlineLevel="1" x14ac:dyDescent="0.2">
      <c r="A660" s="77" t="s">
        <v>1074</v>
      </c>
      <c r="B660" s="77"/>
      <c r="C660" s="1" t="s">
        <v>17</v>
      </c>
      <c r="D660" s="38">
        <v>1</v>
      </c>
      <c r="E660" s="9">
        <f t="shared" si="211"/>
        <v>0</v>
      </c>
      <c r="F660" s="33">
        <v>0.55000000000000004</v>
      </c>
      <c r="G660" s="9">
        <f t="shared" si="212"/>
        <v>0</v>
      </c>
      <c r="H660" s="9">
        <f t="shared" si="209"/>
        <v>0</v>
      </c>
      <c r="I660" s="33">
        <v>92.53</v>
      </c>
      <c r="J660" s="9">
        <f t="shared" si="213"/>
        <v>0</v>
      </c>
      <c r="K660" s="9">
        <f t="shared" si="210"/>
        <v>0</v>
      </c>
    </row>
    <row r="661" spans="1:11" ht="12.2" customHeight="1" collapsed="1" x14ac:dyDescent="0.2">
      <c r="A661" s="75" t="s">
        <v>19</v>
      </c>
      <c r="B661" s="75"/>
      <c r="C661" s="1"/>
      <c r="D661" s="7"/>
      <c r="E661" s="9"/>
      <c r="F661" s="13">
        <f>SUM(F654:F660)</f>
        <v>2.8</v>
      </c>
      <c r="G661" s="12">
        <f t="shared" ref="G661:K661" si="214">SUM(G654:G660)</f>
        <v>0</v>
      </c>
      <c r="H661" s="12">
        <f t="shared" si="214"/>
        <v>0</v>
      </c>
      <c r="I661" s="13">
        <f t="shared" si="214"/>
        <v>2338.31</v>
      </c>
      <c r="J661" s="12">
        <f t="shared" si="214"/>
        <v>0</v>
      </c>
      <c r="K661" s="14">
        <f t="shared" si="214"/>
        <v>0</v>
      </c>
    </row>
    <row r="662" spans="1:11" ht="29.85" customHeight="1" x14ac:dyDescent="0.2">
      <c r="A662" s="75" t="s">
        <v>1075</v>
      </c>
      <c r="B662" s="75"/>
      <c r="C662" s="2" t="s">
        <v>17</v>
      </c>
      <c r="D662" s="3">
        <v>0</v>
      </c>
      <c r="E662" s="36"/>
      <c r="F662" s="1"/>
      <c r="G662" s="1"/>
      <c r="H662" s="1"/>
      <c r="I662" s="1"/>
      <c r="J662" s="1"/>
      <c r="K662" s="1"/>
    </row>
    <row r="663" spans="1:11" ht="12.2" hidden="1" customHeight="1" outlineLevel="1" x14ac:dyDescent="0.2">
      <c r="A663" s="77" t="s">
        <v>1055</v>
      </c>
      <c r="B663" s="77"/>
      <c r="C663" s="1" t="s">
        <v>17</v>
      </c>
      <c r="D663" s="38">
        <v>1</v>
      </c>
      <c r="E663" s="9">
        <f>$D$662*D663</f>
        <v>0</v>
      </c>
      <c r="F663" s="33">
        <v>0.15</v>
      </c>
      <c r="G663" s="9">
        <f>$D$662*F663</f>
        <v>0</v>
      </c>
      <c r="H663" s="9">
        <f t="shared" ref="H663:H674" si="215">$L$2*G663</f>
        <v>0</v>
      </c>
      <c r="I663" s="33">
        <v>142.19999999999999</v>
      </c>
      <c r="J663" s="9">
        <f>$D$662*I663</f>
        <v>0</v>
      </c>
      <c r="K663" s="9">
        <f t="shared" ref="K663:K674" si="216">SUM(H663,J663)</f>
        <v>0</v>
      </c>
    </row>
    <row r="664" spans="1:11" ht="12.2" hidden="1" customHeight="1" outlineLevel="1" x14ac:dyDescent="0.2">
      <c r="A664" s="77" t="s">
        <v>1069</v>
      </c>
      <c r="B664" s="77"/>
      <c r="C664" s="1" t="s">
        <v>17</v>
      </c>
      <c r="D664" s="38">
        <v>2</v>
      </c>
      <c r="E664" s="9">
        <f t="shared" ref="E664:E674" si="217">$D$662*D664</f>
        <v>0</v>
      </c>
      <c r="F664" s="33">
        <v>0.56000000000000005</v>
      </c>
      <c r="G664" s="9">
        <f t="shared" ref="G664:G674" si="218">$D$662*F664</f>
        <v>0</v>
      </c>
      <c r="H664" s="9">
        <f t="shared" si="215"/>
        <v>0</v>
      </c>
      <c r="I664" s="33">
        <v>25.7</v>
      </c>
      <c r="J664" s="9">
        <f t="shared" ref="J664:J674" si="219">$D$662*I664</f>
        <v>0</v>
      </c>
      <c r="K664" s="9">
        <f t="shared" si="216"/>
        <v>0</v>
      </c>
    </row>
    <row r="665" spans="1:11" ht="12.2" hidden="1" customHeight="1" outlineLevel="1" x14ac:dyDescent="0.2">
      <c r="A665" s="77" t="s">
        <v>1072</v>
      </c>
      <c r="B665" s="77"/>
      <c r="C665" s="1" t="s">
        <v>42</v>
      </c>
      <c r="D665" s="38">
        <v>1</v>
      </c>
      <c r="E665" s="9">
        <f t="shared" si="217"/>
        <v>0</v>
      </c>
      <c r="F665" s="33">
        <v>0.1</v>
      </c>
      <c r="G665" s="9">
        <f t="shared" si="218"/>
        <v>0</v>
      </c>
      <c r="H665" s="9">
        <f t="shared" si="215"/>
        <v>0</v>
      </c>
      <c r="I665" s="33">
        <v>186.37</v>
      </c>
      <c r="J665" s="9">
        <f t="shared" si="219"/>
        <v>0</v>
      </c>
      <c r="K665" s="9">
        <f t="shared" si="216"/>
        <v>0</v>
      </c>
    </row>
    <row r="666" spans="1:11" ht="12.2" hidden="1" customHeight="1" outlineLevel="1" x14ac:dyDescent="0.2">
      <c r="A666" s="77" t="s">
        <v>40</v>
      </c>
      <c r="B666" s="77"/>
      <c r="C666" s="1" t="s">
        <v>17</v>
      </c>
      <c r="D666" s="38">
        <v>1</v>
      </c>
      <c r="E666" s="9">
        <f t="shared" si="217"/>
        <v>0</v>
      </c>
      <c r="F666" s="33">
        <v>0.67</v>
      </c>
      <c r="G666" s="9">
        <f t="shared" si="218"/>
        <v>0</v>
      </c>
      <c r="H666" s="9">
        <f t="shared" si="215"/>
        <v>0</v>
      </c>
      <c r="I666" s="33">
        <v>256.36</v>
      </c>
      <c r="J666" s="9">
        <f t="shared" si="219"/>
        <v>0</v>
      </c>
      <c r="K666" s="9">
        <f t="shared" si="216"/>
        <v>0</v>
      </c>
    </row>
    <row r="667" spans="1:11" ht="12.2" hidden="1" customHeight="1" outlineLevel="1" x14ac:dyDescent="0.2">
      <c r="A667" s="77" t="s">
        <v>1071</v>
      </c>
      <c r="B667" s="77"/>
      <c r="C667" s="1" t="s">
        <v>17</v>
      </c>
      <c r="D667" s="38">
        <v>1</v>
      </c>
      <c r="E667" s="9">
        <f t="shared" si="217"/>
        <v>0</v>
      </c>
      <c r="F667" s="33">
        <v>0.85</v>
      </c>
      <c r="G667" s="9">
        <f t="shared" si="218"/>
        <v>0</v>
      </c>
      <c r="H667" s="9">
        <f t="shared" si="215"/>
        <v>0</v>
      </c>
      <c r="I667" s="33">
        <v>1388.9</v>
      </c>
      <c r="J667" s="9">
        <f t="shared" si="219"/>
        <v>0</v>
      </c>
      <c r="K667" s="9">
        <f t="shared" si="216"/>
        <v>0</v>
      </c>
    </row>
    <row r="668" spans="1:11" ht="12.2" hidden="1" customHeight="1" outlineLevel="1" x14ac:dyDescent="0.2">
      <c r="A668" s="77" t="s">
        <v>1073</v>
      </c>
      <c r="B668" s="77"/>
      <c r="C668" s="1" t="s">
        <v>42</v>
      </c>
      <c r="D668" s="38">
        <v>1</v>
      </c>
      <c r="E668" s="9">
        <f t="shared" si="217"/>
        <v>0</v>
      </c>
      <c r="F668" s="33">
        <v>0.02</v>
      </c>
      <c r="G668" s="9">
        <f t="shared" si="218"/>
        <v>0</v>
      </c>
      <c r="H668" s="9">
        <f t="shared" si="215"/>
        <v>0</v>
      </c>
      <c r="I668" s="33">
        <v>189</v>
      </c>
      <c r="J668" s="9">
        <f t="shared" si="219"/>
        <v>0</v>
      </c>
      <c r="K668" s="9">
        <f t="shared" si="216"/>
        <v>0</v>
      </c>
    </row>
    <row r="669" spans="1:11" ht="12.2" hidden="1" customHeight="1" outlineLevel="1" x14ac:dyDescent="0.2">
      <c r="A669" s="77" t="s">
        <v>1074</v>
      </c>
      <c r="B669" s="77"/>
      <c r="C669" s="1" t="s">
        <v>17</v>
      </c>
      <c r="D669" s="38">
        <v>1</v>
      </c>
      <c r="E669" s="9">
        <f t="shared" si="217"/>
        <v>0</v>
      </c>
      <c r="F669" s="33">
        <v>0.55000000000000004</v>
      </c>
      <c r="G669" s="9">
        <f t="shared" si="218"/>
        <v>0</v>
      </c>
      <c r="H669" s="9">
        <f t="shared" si="215"/>
        <v>0</v>
      </c>
      <c r="I669" s="33">
        <v>92.53</v>
      </c>
      <c r="J669" s="9">
        <f t="shared" si="219"/>
        <v>0</v>
      </c>
      <c r="K669" s="9">
        <f t="shared" si="216"/>
        <v>0</v>
      </c>
    </row>
    <row r="670" spans="1:11" ht="21" hidden="1" customHeight="1" outlineLevel="1" x14ac:dyDescent="0.2">
      <c r="A670" s="77" t="s">
        <v>64</v>
      </c>
      <c r="B670" s="77"/>
      <c r="C670" s="1" t="s">
        <v>17</v>
      </c>
      <c r="D670" s="38">
        <v>1</v>
      </c>
      <c r="E670" s="9">
        <f t="shared" si="217"/>
        <v>0</v>
      </c>
      <c r="F670" s="33">
        <v>0.26</v>
      </c>
      <c r="G670" s="9">
        <f t="shared" si="218"/>
        <v>0</v>
      </c>
      <c r="H670" s="9">
        <f t="shared" si="215"/>
        <v>0</v>
      </c>
      <c r="I670" s="33">
        <v>68.239999999999995</v>
      </c>
      <c r="J670" s="9">
        <f t="shared" si="219"/>
        <v>0</v>
      </c>
      <c r="K670" s="9">
        <f t="shared" si="216"/>
        <v>0</v>
      </c>
    </row>
    <row r="671" spans="1:11" ht="12.2" hidden="1" customHeight="1" outlineLevel="1" x14ac:dyDescent="0.2">
      <c r="A671" s="77" t="s">
        <v>65</v>
      </c>
      <c r="B671" s="77"/>
      <c r="C671" s="1" t="s">
        <v>17</v>
      </c>
      <c r="D671" s="38">
        <v>1</v>
      </c>
      <c r="E671" s="9">
        <f t="shared" si="217"/>
        <v>0</v>
      </c>
      <c r="F671" s="33">
        <v>0.08</v>
      </c>
      <c r="G671" s="9">
        <f t="shared" si="218"/>
        <v>0</v>
      </c>
      <c r="H671" s="9">
        <f t="shared" si="215"/>
        <v>0</v>
      </c>
      <c r="I671" s="33">
        <v>58.18</v>
      </c>
      <c r="J671" s="9">
        <f t="shared" si="219"/>
        <v>0</v>
      </c>
      <c r="K671" s="9">
        <f t="shared" si="216"/>
        <v>0</v>
      </c>
    </row>
    <row r="672" spans="1:11" ht="12.2" hidden="1" customHeight="1" outlineLevel="1" x14ac:dyDescent="0.2">
      <c r="A672" s="77" t="s">
        <v>76</v>
      </c>
      <c r="B672" s="77"/>
      <c r="C672" s="1" t="s">
        <v>17</v>
      </c>
      <c r="D672" s="38">
        <v>1</v>
      </c>
      <c r="E672" s="9">
        <f t="shared" si="217"/>
        <v>0</v>
      </c>
      <c r="F672" s="33">
        <v>0.25</v>
      </c>
      <c r="G672" s="9">
        <f t="shared" si="218"/>
        <v>0</v>
      </c>
      <c r="H672" s="9">
        <f t="shared" si="215"/>
        <v>0</v>
      </c>
      <c r="I672" s="33">
        <v>210.82</v>
      </c>
      <c r="J672" s="9">
        <f t="shared" si="219"/>
        <v>0</v>
      </c>
      <c r="K672" s="9">
        <f t="shared" si="216"/>
        <v>0</v>
      </c>
    </row>
    <row r="673" spans="1:11" ht="12.2" hidden="1" customHeight="1" outlineLevel="1" x14ac:dyDescent="0.2">
      <c r="A673" s="77" t="s">
        <v>72</v>
      </c>
      <c r="B673" s="77"/>
      <c r="C673" s="1" t="s">
        <v>15</v>
      </c>
      <c r="D673" s="38">
        <v>0.42</v>
      </c>
      <c r="E673" s="9">
        <f t="shared" si="217"/>
        <v>0</v>
      </c>
      <c r="F673" s="33">
        <v>0.04</v>
      </c>
      <c r="G673" s="9">
        <f t="shared" si="218"/>
        <v>0</v>
      </c>
      <c r="H673" s="9">
        <f t="shared" si="215"/>
        <v>0</v>
      </c>
      <c r="I673" s="33">
        <v>18.29</v>
      </c>
      <c r="J673" s="9">
        <f t="shared" si="219"/>
        <v>0</v>
      </c>
      <c r="K673" s="9">
        <f t="shared" si="216"/>
        <v>0</v>
      </c>
    </row>
    <row r="674" spans="1:11" ht="12.2" hidden="1" customHeight="1" outlineLevel="1" x14ac:dyDescent="0.2">
      <c r="A674" s="77" t="s">
        <v>71</v>
      </c>
      <c r="B674" s="77"/>
      <c r="C674" s="1" t="s">
        <v>15</v>
      </c>
      <c r="D674" s="38">
        <v>0.42</v>
      </c>
      <c r="E674" s="9">
        <f t="shared" si="217"/>
        <v>0</v>
      </c>
      <c r="F674" s="33">
        <v>0.05</v>
      </c>
      <c r="G674" s="9">
        <f t="shared" si="218"/>
        <v>0</v>
      </c>
      <c r="H674" s="9">
        <f t="shared" si="215"/>
        <v>0</v>
      </c>
      <c r="I674" s="33">
        <v>21.29</v>
      </c>
      <c r="J674" s="9">
        <f t="shared" si="219"/>
        <v>0</v>
      </c>
      <c r="K674" s="9">
        <f t="shared" si="216"/>
        <v>0</v>
      </c>
    </row>
    <row r="675" spans="1:11" ht="12.2" customHeight="1" collapsed="1" x14ac:dyDescent="0.2">
      <c r="A675" s="75" t="s">
        <v>19</v>
      </c>
      <c r="B675" s="75"/>
      <c r="C675" s="1"/>
      <c r="D675" s="7"/>
      <c r="E675" s="9"/>
      <c r="F675" s="13">
        <f>SUM(F663:F674)</f>
        <v>3.58</v>
      </c>
      <c r="G675" s="12">
        <f t="shared" ref="G675:K675" si="220">SUM(G663:G674)</f>
        <v>0</v>
      </c>
      <c r="H675" s="12">
        <f t="shared" si="220"/>
        <v>0</v>
      </c>
      <c r="I675" s="13">
        <f t="shared" si="220"/>
        <v>2657.88</v>
      </c>
      <c r="J675" s="12">
        <f t="shared" si="220"/>
        <v>0</v>
      </c>
      <c r="K675" s="14">
        <f t="shared" si="220"/>
        <v>0</v>
      </c>
    </row>
    <row r="676" spans="1:11" ht="29.85" customHeight="1" x14ac:dyDescent="0.2">
      <c r="A676" s="75" t="s">
        <v>1076</v>
      </c>
      <c r="B676" s="75"/>
      <c r="C676" s="2" t="s">
        <v>17</v>
      </c>
      <c r="D676" s="3">
        <v>0</v>
      </c>
      <c r="E676" s="36"/>
      <c r="F676" s="1"/>
      <c r="G676" s="1"/>
      <c r="H676" s="1"/>
      <c r="I676" s="1"/>
      <c r="J676" s="1"/>
      <c r="K676" s="1"/>
    </row>
    <row r="677" spans="1:11" ht="12.2" hidden="1" customHeight="1" outlineLevel="1" x14ac:dyDescent="0.2">
      <c r="A677" s="77" t="s">
        <v>1055</v>
      </c>
      <c r="B677" s="77"/>
      <c r="C677" s="1" t="s">
        <v>17</v>
      </c>
      <c r="D677" s="38">
        <v>1</v>
      </c>
      <c r="E677" s="9">
        <f>$D$676*D677</f>
        <v>0</v>
      </c>
      <c r="F677" s="33">
        <v>0.12</v>
      </c>
      <c r="G677" s="9">
        <f>$D$676*F677</f>
        <v>0</v>
      </c>
      <c r="H677" s="9">
        <f t="shared" ref="H677:H684" si="221">$L$2*G677</f>
        <v>0</v>
      </c>
      <c r="I677" s="33">
        <v>152.65</v>
      </c>
      <c r="J677" s="9">
        <f>$D$676*I677</f>
        <v>0</v>
      </c>
      <c r="K677" s="9">
        <f t="shared" ref="K677:K684" si="222">SUM(H677,J677)</f>
        <v>0</v>
      </c>
    </row>
    <row r="678" spans="1:11" ht="12.2" hidden="1" customHeight="1" outlineLevel="1" x14ac:dyDescent="0.2">
      <c r="A678" s="77" t="s">
        <v>1077</v>
      </c>
      <c r="B678" s="77"/>
      <c r="C678" s="1" t="s">
        <v>17</v>
      </c>
      <c r="D678" s="38">
        <v>1</v>
      </c>
      <c r="E678" s="9">
        <f t="shared" ref="E678:E684" si="223">$D$676*D678</f>
        <v>0</v>
      </c>
      <c r="F678" s="33">
        <v>0.85</v>
      </c>
      <c r="G678" s="9">
        <f t="shared" ref="G678:G684" si="224">$D$676*F678</f>
        <v>0</v>
      </c>
      <c r="H678" s="9">
        <f t="shared" si="221"/>
        <v>0</v>
      </c>
      <c r="I678" s="33">
        <v>1510.41</v>
      </c>
      <c r="J678" s="9">
        <f t="shared" ref="J678:J684" si="225">$D$676*I678</f>
        <v>0</v>
      </c>
      <c r="K678" s="9">
        <f t="shared" si="222"/>
        <v>0</v>
      </c>
    </row>
    <row r="679" spans="1:11" ht="12.2" hidden="1" customHeight="1" outlineLevel="1" x14ac:dyDescent="0.2">
      <c r="A679" s="77" t="s">
        <v>332</v>
      </c>
      <c r="B679" s="77"/>
      <c r="C679" s="1" t="s">
        <v>17</v>
      </c>
      <c r="D679" s="38">
        <v>1</v>
      </c>
      <c r="E679" s="9">
        <f t="shared" si="223"/>
        <v>0</v>
      </c>
      <c r="F679" s="33">
        <v>0.09</v>
      </c>
      <c r="G679" s="9">
        <f t="shared" si="224"/>
        <v>0</v>
      </c>
      <c r="H679" s="9">
        <f t="shared" si="221"/>
        <v>0</v>
      </c>
      <c r="I679" s="33">
        <v>376.96</v>
      </c>
      <c r="J679" s="9">
        <f t="shared" si="225"/>
        <v>0</v>
      </c>
      <c r="K679" s="9">
        <f t="shared" si="222"/>
        <v>0</v>
      </c>
    </row>
    <row r="680" spans="1:11" ht="12.2" hidden="1" customHeight="1" outlineLevel="1" x14ac:dyDescent="0.2">
      <c r="A680" s="77" t="s">
        <v>1069</v>
      </c>
      <c r="B680" s="77"/>
      <c r="C680" s="1" t="s">
        <v>17</v>
      </c>
      <c r="D680" s="38">
        <v>1</v>
      </c>
      <c r="E680" s="9">
        <f t="shared" si="223"/>
        <v>0</v>
      </c>
      <c r="F680" s="33">
        <v>0.28000000000000003</v>
      </c>
      <c r="G680" s="9">
        <f t="shared" si="224"/>
        <v>0</v>
      </c>
      <c r="H680" s="9">
        <f t="shared" si="221"/>
        <v>0</v>
      </c>
      <c r="I680" s="33">
        <v>12.85</v>
      </c>
      <c r="J680" s="9">
        <f t="shared" si="225"/>
        <v>0</v>
      </c>
      <c r="K680" s="9">
        <f t="shared" si="222"/>
        <v>0</v>
      </c>
    </row>
    <row r="681" spans="1:11" ht="12.2" hidden="1" customHeight="1" outlineLevel="1" x14ac:dyDescent="0.2">
      <c r="A681" s="77" t="s">
        <v>1070</v>
      </c>
      <c r="B681" s="77"/>
      <c r="C681" s="1" t="s">
        <v>17</v>
      </c>
      <c r="D681" s="38">
        <v>1</v>
      </c>
      <c r="E681" s="9">
        <f t="shared" si="223"/>
        <v>0</v>
      </c>
      <c r="F681" s="33">
        <v>0.67</v>
      </c>
      <c r="G681" s="9">
        <f t="shared" si="224"/>
        <v>0</v>
      </c>
      <c r="H681" s="9">
        <f t="shared" si="221"/>
        <v>0</v>
      </c>
      <c r="I681" s="33">
        <v>312.39999999999998</v>
      </c>
      <c r="J681" s="9">
        <f t="shared" si="225"/>
        <v>0</v>
      </c>
      <c r="K681" s="9">
        <f t="shared" si="222"/>
        <v>0</v>
      </c>
    </row>
    <row r="682" spans="1:11" ht="12.2" hidden="1" customHeight="1" outlineLevel="1" x14ac:dyDescent="0.2">
      <c r="A682" s="77" t="s">
        <v>1078</v>
      </c>
      <c r="B682" s="77"/>
      <c r="C682" s="1" t="s">
        <v>28</v>
      </c>
      <c r="D682" s="38">
        <v>0.47</v>
      </c>
      <c r="E682" s="9">
        <f t="shared" si="223"/>
        <v>0</v>
      </c>
      <c r="F682" s="33">
        <v>0.01</v>
      </c>
      <c r="G682" s="9">
        <f t="shared" si="224"/>
        <v>0</v>
      </c>
      <c r="H682" s="9">
        <f t="shared" si="221"/>
        <v>0</v>
      </c>
      <c r="I682" s="33">
        <v>0.01</v>
      </c>
      <c r="J682" s="9">
        <f t="shared" si="225"/>
        <v>0</v>
      </c>
      <c r="K682" s="9">
        <f t="shared" si="222"/>
        <v>0</v>
      </c>
    </row>
    <row r="683" spans="1:11" ht="12.2" hidden="1" customHeight="1" outlineLevel="1" x14ac:dyDescent="0.2">
      <c r="A683" s="77" t="s">
        <v>1074</v>
      </c>
      <c r="B683" s="77"/>
      <c r="C683" s="1" t="s">
        <v>17</v>
      </c>
      <c r="D683" s="38">
        <v>1</v>
      </c>
      <c r="E683" s="9">
        <f t="shared" si="223"/>
        <v>0</v>
      </c>
      <c r="F683" s="33">
        <v>0.55000000000000004</v>
      </c>
      <c r="G683" s="9">
        <f t="shared" si="224"/>
        <v>0</v>
      </c>
      <c r="H683" s="9">
        <f t="shared" si="221"/>
        <v>0</v>
      </c>
      <c r="I683" s="33">
        <v>92.53</v>
      </c>
      <c r="J683" s="9">
        <f t="shared" si="225"/>
        <v>0</v>
      </c>
      <c r="K683" s="9">
        <f t="shared" si="222"/>
        <v>0</v>
      </c>
    </row>
    <row r="684" spans="1:11" ht="12.2" hidden="1" customHeight="1" outlineLevel="1" x14ac:dyDescent="0.2">
      <c r="A684" s="77" t="s">
        <v>1072</v>
      </c>
      <c r="B684" s="77"/>
      <c r="C684" s="1" t="s">
        <v>42</v>
      </c>
      <c r="D684" s="38">
        <v>1</v>
      </c>
      <c r="E684" s="9">
        <f t="shared" si="223"/>
        <v>0</v>
      </c>
      <c r="F684" s="33">
        <v>0.1</v>
      </c>
      <c r="G684" s="9">
        <f t="shared" si="224"/>
        <v>0</v>
      </c>
      <c r="H684" s="9">
        <f t="shared" si="221"/>
        <v>0</v>
      </c>
      <c r="I684" s="33">
        <v>186.37</v>
      </c>
      <c r="J684" s="9">
        <f t="shared" si="225"/>
        <v>0</v>
      </c>
      <c r="K684" s="9">
        <f t="shared" si="222"/>
        <v>0</v>
      </c>
    </row>
    <row r="685" spans="1:11" ht="12.2" customHeight="1" collapsed="1" x14ac:dyDescent="0.2">
      <c r="A685" s="75" t="s">
        <v>19</v>
      </c>
      <c r="B685" s="75"/>
      <c r="C685" s="1"/>
      <c r="D685" s="7"/>
      <c r="E685" s="9"/>
      <c r="F685" s="13">
        <f>SUM(F677:F684)</f>
        <v>2.6700000000000004</v>
      </c>
      <c r="G685" s="12">
        <f t="shared" ref="G685:K685" si="226">SUM(G677:G684)</f>
        <v>0</v>
      </c>
      <c r="H685" s="12">
        <f t="shared" si="226"/>
        <v>0</v>
      </c>
      <c r="I685" s="13">
        <f t="shared" si="226"/>
        <v>2644.1800000000007</v>
      </c>
      <c r="J685" s="12">
        <f t="shared" si="226"/>
        <v>0</v>
      </c>
      <c r="K685" s="14">
        <f t="shared" si="226"/>
        <v>0</v>
      </c>
    </row>
    <row r="686" spans="1:11" ht="29.85" customHeight="1" x14ac:dyDescent="0.2">
      <c r="A686" s="75" t="s">
        <v>1079</v>
      </c>
      <c r="B686" s="75"/>
      <c r="C686" s="2" t="s">
        <v>17</v>
      </c>
      <c r="D686" s="3">
        <v>0</v>
      </c>
      <c r="E686" s="36"/>
      <c r="F686" s="1"/>
      <c r="G686" s="1"/>
      <c r="H686" s="1"/>
      <c r="I686" s="1"/>
      <c r="J686" s="1"/>
      <c r="K686" s="1"/>
    </row>
    <row r="687" spans="1:11" ht="12.2" hidden="1" customHeight="1" outlineLevel="1" x14ac:dyDescent="0.2">
      <c r="A687" s="77" t="s">
        <v>1055</v>
      </c>
      <c r="B687" s="77"/>
      <c r="C687" s="1" t="s">
        <v>17</v>
      </c>
      <c r="D687" s="38">
        <v>1</v>
      </c>
      <c r="E687" s="9">
        <f>$D$686*D687</f>
        <v>0</v>
      </c>
      <c r="F687" s="33">
        <v>0.12</v>
      </c>
      <c r="G687" s="9">
        <f>$D$686*F687</f>
        <v>0</v>
      </c>
      <c r="H687" s="9">
        <f t="shared" ref="H687:H694" si="227">$L$2*G687</f>
        <v>0</v>
      </c>
      <c r="I687" s="33">
        <v>152.65</v>
      </c>
      <c r="J687" s="9">
        <f>$D$686*I687</f>
        <v>0</v>
      </c>
      <c r="K687" s="9">
        <f t="shared" ref="K687:K694" si="228">SUM(H687,J687)</f>
        <v>0</v>
      </c>
    </row>
    <row r="688" spans="1:11" ht="12.2" hidden="1" customHeight="1" outlineLevel="1" x14ac:dyDescent="0.2">
      <c r="A688" s="77" t="s">
        <v>1069</v>
      </c>
      <c r="B688" s="77"/>
      <c r="C688" s="1" t="s">
        <v>17</v>
      </c>
      <c r="D688" s="38">
        <v>1</v>
      </c>
      <c r="E688" s="9">
        <f t="shared" ref="E688:E694" si="229">$D$686*D688</f>
        <v>0</v>
      </c>
      <c r="F688" s="33">
        <v>0.28000000000000003</v>
      </c>
      <c r="G688" s="9">
        <f t="shared" ref="G688:G694" si="230">$D$686*F688</f>
        <v>0</v>
      </c>
      <c r="H688" s="9">
        <f t="shared" si="227"/>
        <v>0</v>
      </c>
      <c r="I688" s="33">
        <v>12.85</v>
      </c>
      <c r="J688" s="9">
        <f t="shared" ref="J688:J694" si="231">$D$686*I688</f>
        <v>0</v>
      </c>
      <c r="K688" s="9">
        <f t="shared" si="228"/>
        <v>0</v>
      </c>
    </row>
    <row r="689" spans="1:11" ht="12.2" hidden="1" customHeight="1" outlineLevel="1" x14ac:dyDescent="0.2">
      <c r="A689" s="77" t="s">
        <v>332</v>
      </c>
      <c r="B689" s="77"/>
      <c r="C689" s="1" t="s">
        <v>17</v>
      </c>
      <c r="D689" s="38">
        <v>1</v>
      </c>
      <c r="E689" s="9">
        <f t="shared" si="229"/>
        <v>0</v>
      </c>
      <c r="F689" s="33">
        <v>0.09</v>
      </c>
      <c r="G689" s="9">
        <f t="shared" si="230"/>
        <v>0</v>
      </c>
      <c r="H689" s="9">
        <f t="shared" si="227"/>
        <v>0</v>
      </c>
      <c r="I689" s="33">
        <v>376.96</v>
      </c>
      <c r="J689" s="9">
        <f t="shared" si="231"/>
        <v>0</v>
      </c>
      <c r="K689" s="9">
        <f t="shared" si="228"/>
        <v>0</v>
      </c>
    </row>
    <row r="690" spans="1:11" ht="12.2" hidden="1" customHeight="1" outlineLevel="1" x14ac:dyDescent="0.2">
      <c r="A690" s="77" t="s">
        <v>1070</v>
      </c>
      <c r="B690" s="77"/>
      <c r="C690" s="1" t="s">
        <v>17</v>
      </c>
      <c r="D690" s="38">
        <v>1</v>
      </c>
      <c r="E690" s="9">
        <f t="shared" si="229"/>
        <v>0</v>
      </c>
      <c r="F690" s="33">
        <v>0.67</v>
      </c>
      <c r="G690" s="9">
        <f t="shared" si="230"/>
        <v>0</v>
      </c>
      <c r="H690" s="9">
        <f t="shared" si="227"/>
        <v>0</v>
      </c>
      <c r="I690" s="33">
        <v>276.89</v>
      </c>
      <c r="J690" s="9">
        <f t="shared" si="231"/>
        <v>0</v>
      </c>
      <c r="K690" s="9">
        <f t="shared" si="228"/>
        <v>0</v>
      </c>
    </row>
    <row r="691" spans="1:11" ht="12.2" hidden="1" customHeight="1" outlineLevel="1" x14ac:dyDescent="0.2">
      <c r="A691" s="77" t="s">
        <v>1077</v>
      </c>
      <c r="B691" s="77"/>
      <c r="C691" s="1" t="s">
        <v>17</v>
      </c>
      <c r="D691" s="38">
        <v>1</v>
      </c>
      <c r="E691" s="9">
        <f t="shared" si="229"/>
        <v>0</v>
      </c>
      <c r="F691" s="33">
        <v>0.85</v>
      </c>
      <c r="G691" s="9">
        <f t="shared" si="230"/>
        <v>0</v>
      </c>
      <c r="H691" s="9">
        <f t="shared" si="227"/>
        <v>0</v>
      </c>
      <c r="I691" s="33">
        <v>1516.53</v>
      </c>
      <c r="J691" s="9">
        <f t="shared" si="231"/>
        <v>0</v>
      </c>
      <c r="K691" s="9">
        <f t="shared" si="228"/>
        <v>0</v>
      </c>
    </row>
    <row r="692" spans="1:11" ht="12.2" hidden="1" customHeight="1" outlineLevel="1" x14ac:dyDescent="0.2">
      <c r="A692" s="77" t="s">
        <v>1078</v>
      </c>
      <c r="B692" s="77"/>
      <c r="C692" s="1" t="s">
        <v>28</v>
      </c>
      <c r="D692" s="38">
        <v>0.47</v>
      </c>
      <c r="E692" s="9">
        <f t="shared" si="229"/>
        <v>0</v>
      </c>
      <c r="F692" s="33">
        <v>0.01</v>
      </c>
      <c r="G692" s="9">
        <f t="shared" si="230"/>
        <v>0</v>
      </c>
      <c r="H692" s="9">
        <f t="shared" si="227"/>
        <v>0</v>
      </c>
      <c r="I692" s="33">
        <v>0.01</v>
      </c>
      <c r="J692" s="9">
        <f t="shared" si="231"/>
        <v>0</v>
      </c>
      <c r="K692" s="9">
        <f t="shared" si="228"/>
        <v>0</v>
      </c>
    </row>
    <row r="693" spans="1:11" ht="12.2" hidden="1" customHeight="1" outlineLevel="1" x14ac:dyDescent="0.2">
      <c r="A693" s="77" t="s">
        <v>1074</v>
      </c>
      <c r="B693" s="77"/>
      <c r="C693" s="1" t="s">
        <v>17</v>
      </c>
      <c r="D693" s="38">
        <v>1</v>
      </c>
      <c r="E693" s="9">
        <f t="shared" si="229"/>
        <v>0</v>
      </c>
      <c r="F693" s="33">
        <v>0.55000000000000004</v>
      </c>
      <c r="G693" s="9">
        <f t="shared" si="230"/>
        <v>0</v>
      </c>
      <c r="H693" s="9">
        <f t="shared" si="227"/>
        <v>0</v>
      </c>
      <c r="I693" s="33">
        <v>92.53</v>
      </c>
      <c r="J693" s="9">
        <f t="shared" si="231"/>
        <v>0</v>
      </c>
      <c r="K693" s="9">
        <f t="shared" si="228"/>
        <v>0</v>
      </c>
    </row>
    <row r="694" spans="1:11" ht="12.2" hidden="1" customHeight="1" outlineLevel="1" x14ac:dyDescent="0.2">
      <c r="A694" s="77" t="s">
        <v>1072</v>
      </c>
      <c r="B694" s="77"/>
      <c r="C694" s="1" t="s">
        <v>42</v>
      </c>
      <c r="D694" s="38">
        <v>1</v>
      </c>
      <c r="E694" s="9">
        <f t="shared" si="229"/>
        <v>0</v>
      </c>
      <c r="F694" s="33">
        <v>0.1</v>
      </c>
      <c r="G694" s="9">
        <f t="shared" si="230"/>
        <v>0</v>
      </c>
      <c r="H694" s="9">
        <f t="shared" si="227"/>
        <v>0</v>
      </c>
      <c r="I694" s="33">
        <v>186.37</v>
      </c>
      <c r="J694" s="9">
        <f t="shared" si="231"/>
        <v>0</v>
      </c>
      <c r="K694" s="9">
        <f t="shared" si="228"/>
        <v>0</v>
      </c>
    </row>
    <row r="695" spans="1:11" ht="12.2" customHeight="1" collapsed="1" x14ac:dyDescent="0.2">
      <c r="A695" s="75" t="s">
        <v>19</v>
      </c>
      <c r="B695" s="75"/>
      <c r="C695" s="1"/>
      <c r="D695" s="7"/>
      <c r="E695" s="9"/>
      <c r="F695" s="13">
        <f>SUM(F687:F694)</f>
        <v>2.6700000000000004</v>
      </c>
      <c r="G695" s="12">
        <f t="shared" ref="G695:K695" si="232">SUM(G687:G694)</f>
        <v>0</v>
      </c>
      <c r="H695" s="12">
        <f t="shared" si="232"/>
        <v>0</v>
      </c>
      <c r="I695" s="13">
        <f t="shared" si="232"/>
        <v>2614.7900000000004</v>
      </c>
      <c r="J695" s="12">
        <f t="shared" si="232"/>
        <v>0</v>
      </c>
      <c r="K695" s="14">
        <f t="shared" si="232"/>
        <v>0</v>
      </c>
    </row>
    <row r="696" spans="1:11" ht="21" customHeight="1" x14ac:dyDescent="0.2">
      <c r="A696" s="75" t="s">
        <v>1080</v>
      </c>
      <c r="B696" s="75"/>
      <c r="C696" s="2" t="s">
        <v>17</v>
      </c>
      <c r="D696" s="3">
        <v>0</v>
      </c>
      <c r="E696" s="36"/>
      <c r="F696" s="1"/>
      <c r="G696" s="1"/>
      <c r="H696" s="1"/>
      <c r="I696" s="1"/>
      <c r="J696" s="1"/>
      <c r="K696" s="1"/>
    </row>
    <row r="697" spans="1:11" ht="12.2" hidden="1" customHeight="1" outlineLevel="1" x14ac:dyDescent="0.2">
      <c r="A697" s="77" t="s">
        <v>1081</v>
      </c>
      <c r="B697" s="77"/>
      <c r="C697" s="1" t="s">
        <v>17</v>
      </c>
      <c r="D697" s="38">
        <v>1</v>
      </c>
      <c r="E697" s="9">
        <f>$D$696*D697</f>
        <v>0</v>
      </c>
      <c r="F697" s="33">
        <v>7.0000000000000007E-2</v>
      </c>
      <c r="G697" s="9">
        <f>$D$696*F697</f>
        <v>0</v>
      </c>
      <c r="H697" s="9">
        <f t="shared" ref="H697:H708" si="233">$L$2*G697</f>
        <v>0</v>
      </c>
      <c r="I697" s="33">
        <v>13</v>
      </c>
      <c r="J697" s="9">
        <f>$D$696*I697</f>
        <v>0</v>
      </c>
      <c r="K697" s="9">
        <f t="shared" ref="K697:K708" si="234">SUM(H697,J697)</f>
        <v>0</v>
      </c>
    </row>
    <row r="698" spans="1:11" ht="12.2" hidden="1" customHeight="1" outlineLevel="1" x14ac:dyDescent="0.2">
      <c r="A698" s="77" t="s">
        <v>1082</v>
      </c>
      <c r="B698" s="77"/>
      <c r="C698" s="1" t="s">
        <v>17</v>
      </c>
      <c r="D698" s="38">
        <v>1</v>
      </c>
      <c r="E698" s="9">
        <f t="shared" ref="E698:E708" si="235">$D$696*D698</f>
        <v>0</v>
      </c>
      <c r="F698" s="33">
        <v>1.25</v>
      </c>
      <c r="G698" s="9">
        <f t="shared" ref="G698:G708" si="236">$D$696*F698</f>
        <v>0</v>
      </c>
      <c r="H698" s="9">
        <f t="shared" si="233"/>
        <v>0</v>
      </c>
      <c r="I698" s="33">
        <v>236.15</v>
      </c>
      <c r="J698" s="9">
        <f t="shared" ref="J698:J708" si="237">$D$696*I698</f>
        <v>0</v>
      </c>
      <c r="K698" s="9">
        <f t="shared" si="234"/>
        <v>0</v>
      </c>
    </row>
    <row r="699" spans="1:11" ht="12.2" hidden="1" customHeight="1" outlineLevel="1" x14ac:dyDescent="0.2">
      <c r="A699" s="77" t="s">
        <v>1083</v>
      </c>
      <c r="B699" s="77"/>
      <c r="C699" s="1" t="s">
        <v>17</v>
      </c>
      <c r="D699" s="38">
        <v>1</v>
      </c>
      <c r="E699" s="9">
        <f t="shared" si="235"/>
        <v>0</v>
      </c>
      <c r="F699" s="33">
        <v>0.7</v>
      </c>
      <c r="G699" s="9">
        <f t="shared" si="236"/>
        <v>0</v>
      </c>
      <c r="H699" s="9">
        <f t="shared" si="233"/>
        <v>0</v>
      </c>
      <c r="I699" s="33">
        <v>744.6</v>
      </c>
      <c r="J699" s="9">
        <f t="shared" si="237"/>
        <v>0</v>
      </c>
      <c r="K699" s="9">
        <f t="shared" si="234"/>
        <v>0</v>
      </c>
    </row>
    <row r="700" spans="1:11" ht="12.2" hidden="1" customHeight="1" outlineLevel="1" x14ac:dyDescent="0.2">
      <c r="A700" s="77" t="s">
        <v>1073</v>
      </c>
      <c r="B700" s="77"/>
      <c r="C700" s="1" t="s">
        <v>42</v>
      </c>
      <c r="D700" s="38">
        <v>1</v>
      </c>
      <c r="E700" s="9">
        <f t="shared" si="235"/>
        <v>0</v>
      </c>
      <c r="F700" s="33">
        <v>0.02</v>
      </c>
      <c r="G700" s="9">
        <f t="shared" si="236"/>
        <v>0</v>
      </c>
      <c r="H700" s="9">
        <f t="shared" si="233"/>
        <v>0</v>
      </c>
      <c r="I700" s="33">
        <v>189</v>
      </c>
      <c r="J700" s="9">
        <f t="shared" si="237"/>
        <v>0</v>
      </c>
      <c r="K700" s="9">
        <f t="shared" si="234"/>
        <v>0</v>
      </c>
    </row>
    <row r="701" spans="1:11" ht="12.2" hidden="1" customHeight="1" outlineLevel="1" x14ac:dyDescent="0.2">
      <c r="A701" s="77" t="s">
        <v>1084</v>
      </c>
      <c r="B701" s="77"/>
      <c r="C701" s="1" t="s">
        <v>17</v>
      </c>
      <c r="D701" s="38">
        <v>1</v>
      </c>
      <c r="E701" s="9">
        <f t="shared" si="235"/>
        <v>0</v>
      </c>
      <c r="F701" s="33">
        <v>0.67</v>
      </c>
      <c r="G701" s="9">
        <f t="shared" si="236"/>
        <v>0</v>
      </c>
      <c r="H701" s="9">
        <f t="shared" si="233"/>
        <v>0</v>
      </c>
      <c r="I701" s="33">
        <v>183.58</v>
      </c>
      <c r="J701" s="9">
        <f t="shared" si="237"/>
        <v>0</v>
      </c>
      <c r="K701" s="9">
        <f t="shared" si="234"/>
        <v>0</v>
      </c>
    </row>
    <row r="702" spans="1:11" ht="12.2" hidden="1" customHeight="1" outlineLevel="1" x14ac:dyDescent="0.2">
      <c r="A702" s="77" t="s">
        <v>1085</v>
      </c>
      <c r="B702" s="77"/>
      <c r="C702" s="1" t="s">
        <v>17</v>
      </c>
      <c r="D702" s="38">
        <v>1</v>
      </c>
      <c r="E702" s="9">
        <f t="shared" si="235"/>
        <v>0</v>
      </c>
      <c r="F702" s="33">
        <v>7.0000000000000007E-2</v>
      </c>
      <c r="G702" s="9">
        <f t="shared" si="236"/>
        <v>0</v>
      </c>
      <c r="H702" s="9">
        <f t="shared" si="233"/>
        <v>0</v>
      </c>
      <c r="I702" s="33">
        <v>433.44</v>
      </c>
      <c r="J702" s="9">
        <f t="shared" si="237"/>
        <v>0</v>
      </c>
      <c r="K702" s="9">
        <f t="shared" si="234"/>
        <v>0</v>
      </c>
    </row>
    <row r="703" spans="1:11" ht="12.2" hidden="1" customHeight="1" outlineLevel="1" x14ac:dyDescent="0.2">
      <c r="A703" s="77" t="s">
        <v>65</v>
      </c>
      <c r="B703" s="77"/>
      <c r="C703" s="1" t="s">
        <v>17</v>
      </c>
      <c r="D703" s="38">
        <v>1</v>
      </c>
      <c r="E703" s="9">
        <f t="shared" si="235"/>
        <v>0</v>
      </c>
      <c r="F703" s="33">
        <v>0.08</v>
      </c>
      <c r="G703" s="9">
        <f t="shared" si="236"/>
        <v>0</v>
      </c>
      <c r="H703" s="9">
        <f t="shared" si="233"/>
        <v>0</v>
      </c>
      <c r="I703" s="33">
        <v>124.8</v>
      </c>
      <c r="J703" s="9">
        <f t="shared" si="237"/>
        <v>0</v>
      </c>
      <c r="K703" s="9">
        <f t="shared" si="234"/>
        <v>0</v>
      </c>
    </row>
    <row r="704" spans="1:11" ht="12.2" hidden="1" customHeight="1" outlineLevel="1" x14ac:dyDescent="0.2">
      <c r="A704" s="77" t="s">
        <v>66</v>
      </c>
      <c r="B704" s="77"/>
      <c r="C704" s="1" t="s">
        <v>17</v>
      </c>
      <c r="D704" s="38">
        <v>1</v>
      </c>
      <c r="E704" s="9">
        <f t="shared" si="235"/>
        <v>0</v>
      </c>
      <c r="F704" s="33">
        <v>0.04</v>
      </c>
      <c r="G704" s="9">
        <f t="shared" si="236"/>
        <v>0</v>
      </c>
      <c r="H704" s="9">
        <f t="shared" si="233"/>
        <v>0</v>
      </c>
      <c r="I704" s="33">
        <v>10.63</v>
      </c>
      <c r="J704" s="9">
        <f t="shared" si="237"/>
        <v>0</v>
      </c>
      <c r="K704" s="9">
        <f t="shared" si="234"/>
        <v>0</v>
      </c>
    </row>
    <row r="705" spans="1:11" ht="21" hidden="1" customHeight="1" outlineLevel="1" x14ac:dyDescent="0.2">
      <c r="A705" s="77" t="s">
        <v>64</v>
      </c>
      <c r="B705" s="77"/>
      <c r="C705" s="1" t="s">
        <v>17</v>
      </c>
      <c r="D705" s="38">
        <v>1</v>
      </c>
      <c r="E705" s="9">
        <f t="shared" si="235"/>
        <v>0</v>
      </c>
      <c r="F705" s="33">
        <v>0.28000000000000003</v>
      </c>
      <c r="G705" s="9">
        <f t="shared" si="236"/>
        <v>0</v>
      </c>
      <c r="H705" s="9">
        <f t="shared" si="233"/>
        <v>0</v>
      </c>
      <c r="I705" s="33">
        <v>201.5</v>
      </c>
      <c r="J705" s="9">
        <f t="shared" si="237"/>
        <v>0</v>
      </c>
      <c r="K705" s="9">
        <f t="shared" si="234"/>
        <v>0</v>
      </c>
    </row>
    <row r="706" spans="1:11" ht="21" hidden="1" customHeight="1" outlineLevel="1" x14ac:dyDescent="0.2">
      <c r="A706" s="77" t="s">
        <v>74</v>
      </c>
      <c r="B706" s="77"/>
      <c r="C706" s="1" t="s">
        <v>17</v>
      </c>
      <c r="D706" s="38">
        <v>1</v>
      </c>
      <c r="E706" s="9">
        <f t="shared" si="235"/>
        <v>0</v>
      </c>
      <c r="F706" s="33">
        <v>0.2</v>
      </c>
      <c r="G706" s="9">
        <f t="shared" si="236"/>
        <v>0</v>
      </c>
      <c r="H706" s="9">
        <f t="shared" si="233"/>
        <v>0</v>
      </c>
      <c r="I706" s="33">
        <v>207.4</v>
      </c>
      <c r="J706" s="9">
        <f t="shared" si="237"/>
        <v>0</v>
      </c>
      <c r="K706" s="9">
        <f t="shared" si="234"/>
        <v>0</v>
      </c>
    </row>
    <row r="707" spans="1:11" ht="12.2" hidden="1" customHeight="1" outlineLevel="1" x14ac:dyDescent="0.2">
      <c r="A707" s="77" t="s">
        <v>71</v>
      </c>
      <c r="B707" s="77"/>
      <c r="C707" s="1" t="s">
        <v>15</v>
      </c>
      <c r="D707" s="38">
        <v>0.42</v>
      </c>
      <c r="E707" s="9">
        <f t="shared" si="235"/>
        <v>0</v>
      </c>
      <c r="F707" s="33">
        <v>0.05</v>
      </c>
      <c r="G707" s="9">
        <f t="shared" si="236"/>
        <v>0</v>
      </c>
      <c r="H707" s="9">
        <f t="shared" si="233"/>
        <v>0</v>
      </c>
      <c r="I707" s="33">
        <v>21.29</v>
      </c>
      <c r="J707" s="9">
        <f t="shared" si="237"/>
        <v>0</v>
      </c>
      <c r="K707" s="9">
        <f t="shared" si="234"/>
        <v>0</v>
      </c>
    </row>
    <row r="708" spans="1:11" ht="12.2" hidden="1" customHeight="1" outlineLevel="1" x14ac:dyDescent="0.2">
      <c r="A708" s="77" t="s">
        <v>72</v>
      </c>
      <c r="B708" s="77"/>
      <c r="C708" s="1" t="s">
        <v>15</v>
      </c>
      <c r="D708" s="38">
        <v>0.42</v>
      </c>
      <c r="E708" s="9">
        <f t="shared" si="235"/>
        <v>0</v>
      </c>
      <c r="F708" s="33">
        <v>0.04</v>
      </c>
      <c r="G708" s="9">
        <f t="shared" si="236"/>
        <v>0</v>
      </c>
      <c r="H708" s="9">
        <f t="shared" si="233"/>
        <v>0</v>
      </c>
      <c r="I708" s="33">
        <v>18.29</v>
      </c>
      <c r="J708" s="9">
        <f t="shared" si="237"/>
        <v>0</v>
      </c>
      <c r="K708" s="9">
        <f t="shared" si="234"/>
        <v>0</v>
      </c>
    </row>
    <row r="709" spans="1:11" ht="12.2" customHeight="1" collapsed="1" x14ac:dyDescent="0.2">
      <c r="A709" s="75" t="s">
        <v>19</v>
      </c>
      <c r="B709" s="75"/>
      <c r="C709" s="1"/>
      <c r="D709" s="7"/>
      <c r="E709" s="9"/>
      <c r="F709" s="13">
        <f>SUM(F697:F708)</f>
        <v>3.4699999999999998</v>
      </c>
      <c r="G709" s="12">
        <f t="shared" ref="G709:K709" si="238">SUM(G697:G708)</f>
        <v>0</v>
      </c>
      <c r="H709" s="12">
        <f t="shared" si="238"/>
        <v>0</v>
      </c>
      <c r="I709" s="13">
        <f t="shared" si="238"/>
        <v>2383.6799999999998</v>
      </c>
      <c r="J709" s="12">
        <f t="shared" si="238"/>
        <v>0</v>
      </c>
      <c r="K709" s="14">
        <f t="shared" si="238"/>
        <v>0</v>
      </c>
    </row>
    <row r="710" spans="1:11" ht="21" customHeight="1" x14ac:dyDescent="0.2">
      <c r="A710" s="75" t="s">
        <v>1086</v>
      </c>
      <c r="B710" s="75"/>
      <c r="C710" s="2" t="s">
        <v>17</v>
      </c>
      <c r="D710" s="3">
        <v>0</v>
      </c>
      <c r="E710" s="36"/>
      <c r="F710" s="1"/>
      <c r="G710" s="1"/>
      <c r="H710" s="1"/>
      <c r="I710" s="1"/>
      <c r="J710" s="1"/>
      <c r="K710" s="1"/>
    </row>
    <row r="711" spans="1:11" ht="12.2" hidden="1" customHeight="1" outlineLevel="1" x14ac:dyDescent="0.2">
      <c r="A711" s="77" t="s">
        <v>1082</v>
      </c>
      <c r="B711" s="77"/>
      <c r="C711" s="1" t="s">
        <v>17</v>
      </c>
      <c r="D711" s="38">
        <v>1</v>
      </c>
      <c r="E711" s="9">
        <f>$D$710*D711</f>
        <v>0</v>
      </c>
      <c r="F711" s="33">
        <v>1.25</v>
      </c>
      <c r="G711" s="9">
        <f>$D$710*F711</f>
        <v>0</v>
      </c>
      <c r="H711" s="9">
        <f t="shared" ref="H711:H718" si="239">$L$2*G711</f>
        <v>0</v>
      </c>
      <c r="I711" s="33">
        <v>236.15</v>
      </c>
      <c r="J711" s="9">
        <f>$D$710*I711</f>
        <v>0</v>
      </c>
      <c r="K711" s="9">
        <f t="shared" ref="K711:K718" si="240">SUM(H711,J711)</f>
        <v>0</v>
      </c>
    </row>
    <row r="712" spans="1:11" ht="12.2" hidden="1" customHeight="1" outlineLevel="1" x14ac:dyDescent="0.2">
      <c r="A712" s="77" t="s">
        <v>1071</v>
      </c>
      <c r="B712" s="77"/>
      <c r="C712" s="1" t="s">
        <v>17</v>
      </c>
      <c r="D712" s="38">
        <v>1</v>
      </c>
      <c r="E712" s="9">
        <f t="shared" ref="E712:E718" si="241">$D$710*D712</f>
        <v>0</v>
      </c>
      <c r="F712" s="33">
        <v>0.85</v>
      </c>
      <c r="G712" s="9">
        <f t="shared" ref="G712:G718" si="242">$D$710*F712</f>
        <v>0</v>
      </c>
      <c r="H712" s="9">
        <f t="shared" si="239"/>
        <v>0</v>
      </c>
      <c r="I712" s="33">
        <v>1388.9</v>
      </c>
      <c r="J712" s="9">
        <f t="shared" ref="J712:J718" si="243">$D$710*I712</f>
        <v>0</v>
      </c>
      <c r="K712" s="9">
        <f t="shared" si="240"/>
        <v>0</v>
      </c>
    </row>
    <row r="713" spans="1:11" ht="12.2" hidden="1" customHeight="1" outlineLevel="1" x14ac:dyDescent="0.2">
      <c r="A713" s="77" t="s">
        <v>1087</v>
      </c>
      <c r="B713" s="77"/>
      <c r="C713" s="1" t="s">
        <v>17</v>
      </c>
      <c r="D713" s="38">
        <v>1</v>
      </c>
      <c r="E713" s="9">
        <f t="shared" si="241"/>
        <v>0</v>
      </c>
      <c r="F713" s="33">
        <v>1.25</v>
      </c>
      <c r="G713" s="9">
        <f t="shared" si="242"/>
        <v>0</v>
      </c>
      <c r="H713" s="9">
        <f t="shared" si="239"/>
        <v>0</v>
      </c>
      <c r="I713" s="33">
        <v>95.67</v>
      </c>
      <c r="J713" s="9">
        <f t="shared" si="243"/>
        <v>0</v>
      </c>
      <c r="K713" s="9">
        <f t="shared" si="240"/>
        <v>0</v>
      </c>
    </row>
    <row r="714" spans="1:11" ht="12.2" hidden="1" customHeight="1" outlineLevel="1" x14ac:dyDescent="0.2">
      <c r="A714" s="77" t="s">
        <v>1070</v>
      </c>
      <c r="B714" s="77"/>
      <c r="C714" s="1" t="s">
        <v>17</v>
      </c>
      <c r="D714" s="38">
        <v>1</v>
      </c>
      <c r="E714" s="9">
        <f t="shared" si="241"/>
        <v>0</v>
      </c>
      <c r="F714" s="33">
        <v>0.67</v>
      </c>
      <c r="G714" s="9">
        <f t="shared" si="242"/>
        <v>0</v>
      </c>
      <c r="H714" s="9">
        <f t="shared" si="239"/>
        <v>0</v>
      </c>
      <c r="I714" s="33">
        <v>312.39999999999998</v>
      </c>
      <c r="J714" s="9">
        <f t="shared" si="243"/>
        <v>0</v>
      </c>
      <c r="K714" s="9">
        <f t="shared" si="240"/>
        <v>0</v>
      </c>
    </row>
    <row r="715" spans="1:11" ht="12.2" hidden="1" customHeight="1" outlineLevel="1" x14ac:dyDescent="0.2">
      <c r="A715" s="77" t="s">
        <v>1073</v>
      </c>
      <c r="B715" s="77"/>
      <c r="C715" s="1" t="s">
        <v>42</v>
      </c>
      <c r="D715" s="38">
        <v>1</v>
      </c>
      <c r="E715" s="9">
        <f t="shared" si="241"/>
        <v>0</v>
      </c>
      <c r="F715" s="33">
        <v>0.02</v>
      </c>
      <c r="G715" s="9">
        <f t="shared" si="242"/>
        <v>0</v>
      </c>
      <c r="H715" s="9">
        <f t="shared" si="239"/>
        <v>0</v>
      </c>
      <c r="I715" s="33">
        <v>189</v>
      </c>
      <c r="J715" s="9">
        <f t="shared" si="243"/>
        <v>0</v>
      </c>
      <c r="K715" s="9">
        <f t="shared" si="240"/>
        <v>0</v>
      </c>
    </row>
    <row r="716" spans="1:11" ht="12.2" hidden="1" customHeight="1" outlineLevel="1" x14ac:dyDescent="0.2">
      <c r="A716" s="77" t="s">
        <v>1072</v>
      </c>
      <c r="B716" s="77"/>
      <c r="C716" s="1" t="s">
        <v>42</v>
      </c>
      <c r="D716" s="38">
        <v>0</v>
      </c>
      <c r="E716" s="9">
        <f t="shared" si="241"/>
        <v>0</v>
      </c>
      <c r="F716" s="33">
        <v>0</v>
      </c>
      <c r="G716" s="9">
        <f t="shared" si="242"/>
        <v>0</v>
      </c>
      <c r="H716" s="9">
        <f t="shared" si="239"/>
        <v>0</v>
      </c>
      <c r="I716" s="33">
        <v>0</v>
      </c>
      <c r="J716" s="9">
        <f t="shared" si="243"/>
        <v>0</v>
      </c>
      <c r="K716" s="9">
        <f t="shared" si="240"/>
        <v>0</v>
      </c>
    </row>
    <row r="717" spans="1:11" ht="12.2" hidden="1" customHeight="1" outlineLevel="1" x14ac:dyDescent="0.2">
      <c r="A717" s="77" t="s">
        <v>1088</v>
      </c>
      <c r="B717" s="77"/>
      <c r="C717" s="1" t="s">
        <v>60</v>
      </c>
      <c r="D717" s="38">
        <v>0.42</v>
      </c>
      <c r="E717" s="9">
        <f t="shared" si="241"/>
        <v>0</v>
      </c>
      <c r="F717" s="33">
        <v>0.04</v>
      </c>
      <c r="G717" s="9">
        <f t="shared" si="242"/>
        <v>0</v>
      </c>
      <c r="H717" s="9">
        <f t="shared" si="239"/>
        <v>0</v>
      </c>
      <c r="I717" s="33">
        <v>33.799999999999997</v>
      </c>
      <c r="J717" s="9">
        <f t="shared" si="243"/>
        <v>0</v>
      </c>
      <c r="K717" s="9">
        <f t="shared" si="240"/>
        <v>0</v>
      </c>
    </row>
    <row r="718" spans="1:11" ht="12.2" hidden="1" customHeight="1" outlineLevel="1" x14ac:dyDescent="0.2">
      <c r="A718" s="77" t="s">
        <v>71</v>
      </c>
      <c r="B718" s="77"/>
      <c r="C718" s="1" t="s">
        <v>15</v>
      </c>
      <c r="D718" s="38">
        <v>0.42</v>
      </c>
      <c r="E718" s="9">
        <f t="shared" si="241"/>
        <v>0</v>
      </c>
      <c r="F718" s="33">
        <v>0.05</v>
      </c>
      <c r="G718" s="9">
        <f t="shared" si="242"/>
        <v>0</v>
      </c>
      <c r="H718" s="9">
        <f t="shared" si="239"/>
        <v>0</v>
      </c>
      <c r="I718" s="33">
        <v>21.29</v>
      </c>
      <c r="J718" s="9">
        <f t="shared" si="243"/>
        <v>0</v>
      </c>
      <c r="K718" s="9">
        <f t="shared" si="240"/>
        <v>0</v>
      </c>
    </row>
    <row r="719" spans="1:11" ht="12.2" customHeight="1" collapsed="1" x14ac:dyDescent="0.2">
      <c r="A719" s="75" t="s">
        <v>19</v>
      </c>
      <c r="B719" s="75"/>
      <c r="C719" s="1"/>
      <c r="D719" s="7"/>
      <c r="E719" s="9"/>
      <c r="F719" s="13">
        <f>SUM(F711:F718)</f>
        <v>4.13</v>
      </c>
      <c r="G719" s="12">
        <f t="shared" ref="G719:K719" si="244">SUM(G711:G718)</f>
        <v>0</v>
      </c>
      <c r="H719" s="12">
        <f t="shared" si="244"/>
        <v>0</v>
      </c>
      <c r="I719" s="13">
        <f t="shared" si="244"/>
        <v>2277.2100000000005</v>
      </c>
      <c r="J719" s="12">
        <f t="shared" si="244"/>
        <v>0</v>
      </c>
      <c r="K719" s="14">
        <f t="shared" si="244"/>
        <v>0</v>
      </c>
    </row>
    <row r="720" spans="1:11" ht="21" customHeight="1" x14ac:dyDescent="0.2">
      <c r="A720" s="75" t="s">
        <v>1086</v>
      </c>
      <c r="B720" s="75"/>
      <c r="C720" s="2" t="s">
        <v>17</v>
      </c>
      <c r="D720" s="3">
        <v>0</v>
      </c>
      <c r="E720" s="36"/>
      <c r="F720" s="1"/>
      <c r="G720" s="1"/>
      <c r="H720" s="1"/>
      <c r="I720" s="1"/>
      <c r="J720" s="1"/>
      <c r="K720" s="1"/>
    </row>
    <row r="721" spans="1:11" ht="12" hidden="1" customHeight="1" outlineLevel="1" x14ac:dyDescent="0.2">
      <c r="A721" s="77" t="s">
        <v>1071</v>
      </c>
      <c r="B721" s="77"/>
      <c r="C721" s="1" t="s">
        <v>17</v>
      </c>
      <c r="D721" s="38">
        <v>1</v>
      </c>
      <c r="E721" s="9">
        <f>$D$720*D721</f>
        <v>0</v>
      </c>
      <c r="F721" s="33">
        <v>0.85</v>
      </c>
      <c r="G721" s="9">
        <f>$D$720*F721</f>
        <v>0</v>
      </c>
      <c r="H721" s="9">
        <f t="shared" ref="H721:H728" si="245">$L$2*G721</f>
        <v>0</v>
      </c>
      <c r="I721" s="33">
        <v>1388.9</v>
      </c>
      <c r="J721" s="9">
        <f>$D$720*I721</f>
        <v>0</v>
      </c>
      <c r="K721" s="9">
        <f t="shared" ref="K721:K728" si="246">SUM(H721,J721)</f>
        <v>0</v>
      </c>
    </row>
    <row r="722" spans="1:11" ht="12.2" hidden="1" customHeight="1" outlineLevel="1" x14ac:dyDescent="0.2">
      <c r="A722" s="77" t="s">
        <v>1082</v>
      </c>
      <c r="B722" s="77"/>
      <c r="C722" s="1" t="s">
        <v>17</v>
      </c>
      <c r="D722" s="38">
        <v>1</v>
      </c>
      <c r="E722" s="9">
        <f t="shared" ref="E722:E728" si="247">$D$720*D722</f>
        <v>0</v>
      </c>
      <c r="F722" s="33">
        <v>1.25</v>
      </c>
      <c r="G722" s="9">
        <f t="shared" ref="G722:G728" si="248">$D$720*F722</f>
        <v>0</v>
      </c>
      <c r="H722" s="9">
        <f t="shared" si="245"/>
        <v>0</v>
      </c>
      <c r="I722" s="33">
        <v>236.15</v>
      </c>
      <c r="J722" s="9">
        <f t="shared" ref="J722:J728" si="249">$D$720*I722</f>
        <v>0</v>
      </c>
      <c r="K722" s="9">
        <f t="shared" si="246"/>
        <v>0</v>
      </c>
    </row>
    <row r="723" spans="1:11" ht="12.2" hidden="1" customHeight="1" outlineLevel="1" x14ac:dyDescent="0.2">
      <c r="A723" s="77" t="s">
        <v>1070</v>
      </c>
      <c r="B723" s="77"/>
      <c r="C723" s="1" t="s">
        <v>17</v>
      </c>
      <c r="D723" s="38">
        <v>1</v>
      </c>
      <c r="E723" s="9">
        <f t="shared" si="247"/>
        <v>0</v>
      </c>
      <c r="F723" s="33">
        <v>0.67</v>
      </c>
      <c r="G723" s="9">
        <f t="shared" si="248"/>
        <v>0</v>
      </c>
      <c r="H723" s="9">
        <f t="shared" si="245"/>
        <v>0</v>
      </c>
      <c r="I723" s="33">
        <v>312.39999999999998</v>
      </c>
      <c r="J723" s="9">
        <f t="shared" si="249"/>
        <v>0</v>
      </c>
      <c r="K723" s="9">
        <f t="shared" si="246"/>
        <v>0</v>
      </c>
    </row>
    <row r="724" spans="1:11" ht="12.2" hidden="1" customHeight="1" outlineLevel="1" x14ac:dyDescent="0.2">
      <c r="A724" s="77" t="s">
        <v>1074</v>
      </c>
      <c r="B724" s="77"/>
      <c r="C724" s="1" t="s">
        <v>17</v>
      </c>
      <c r="D724" s="38">
        <v>1</v>
      </c>
      <c r="E724" s="9">
        <f t="shared" si="247"/>
        <v>0</v>
      </c>
      <c r="F724" s="33">
        <v>0.55000000000000004</v>
      </c>
      <c r="G724" s="9">
        <f t="shared" si="248"/>
        <v>0</v>
      </c>
      <c r="H724" s="9">
        <f t="shared" si="245"/>
        <v>0</v>
      </c>
      <c r="I724" s="33">
        <v>92.53</v>
      </c>
      <c r="J724" s="9">
        <f t="shared" si="249"/>
        <v>0</v>
      </c>
      <c r="K724" s="9">
        <f t="shared" si="246"/>
        <v>0</v>
      </c>
    </row>
    <row r="725" spans="1:11" ht="12.2" hidden="1" customHeight="1" outlineLevel="1" x14ac:dyDescent="0.2">
      <c r="A725" s="77" t="s">
        <v>1073</v>
      </c>
      <c r="B725" s="77"/>
      <c r="C725" s="1" t="s">
        <v>42</v>
      </c>
      <c r="D725" s="38">
        <v>1</v>
      </c>
      <c r="E725" s="9">
        <f t="shared" si="247"/>
        <v>0</v>
      </c>
      <c r="F725" s="33">
        <v>0.02</v>
      </c>
      <c r="G725" s="9">
        <f t="shared" si="248"/>
        <v>0</v>
      </c>
      <c r="H725" s="9">
        <f t="shared" si="245"/>
        <v>0</v>
      </c>
      <c r="I725" s="33">
        <v>189</v>
      </c>
      <c r="J725" s="9">
        <f t="shared" si="249"/>
        <v>0</v>
      </c>
      <c r="K725" s="9">
        <f t="shared" si="246"/>
        <v>0</v>
      </c>
    </row>
    <row r="726" spans="1:11" ht="12.2" hidden="1" customHeight="1" outlineLevel="1" x14ac:dyDescent="0.2">
      <c r="A726" s="77" t="s">
        <v>1072</v>
      </c>
      <c r="B726" s="77"/>
      <c r="C726" s="1" t="s">
        <v>42</v>
      </c>
      <c r="D726" s="38">
        <v>0</v>
      </c>
      <c r="E726" s="9">
        <f t="shared" si="247"/>
        <v>0</v>
      </c>
      <c r="F726" s="33">
        <v>0</v>
      </c>
      <c r="G726" s="9">
        <f t="shared" si="248"/>
        <v>0</v>
      </c>
      <c r="H726" s="9">
        <f t="shared" si="245"/>
        <v>0</v>
      </c>
      <c r="I726" s="33">
        <v>0</v>
      </c>
      <c r="J726" s="9">
        <f t="shared" si="249"/>
        <v>0</v>
      </c>
      <c r="K726" s="9">
        <f t="shared" si="246"/>
        <v>0</v>
      </c>
    </row>
    <row r="727" spans="1:11" ht="12.2" hidden="1" customHeight="1" outlineLevel="1" x14ac:dyDescent="0.2">
      <c r="A727" s="77" t="s">
        <v>71</v>
      </c>
      <c r="B727" s="77"/>
      <c r="C727" s="1" t="s">
        <v>15</v>
      </c>
      <c r="D727" s="38">
        <v>0.42</v>
      </c>
      <c r="E727" s="9">
        <f t="shared" si="247"/>
        <v>0</v>
      </c>
      <c r="F727" s="33">
        <v>0.05</v>
      </c>
      <c r="G727" s="9">
        <f t="shared" si="248"/>
        <v>0</v>
      </c>
      <c r="H727" s="9">
        <f t="shared" si="245"/>
        <v>0</v>
      </c>
      <c r="I727" s="33">
        <v>21.29</v>
      </c>
      <c r="J727" s="9">
        <f t="shared" si="249"/>
        <v>0</v>
      </c>
      <c r="K727" s="9">
        <f t="shared" si="246"/>
        <v>0</v>
      </c>
    </row>
    <row r="728" spans="1:11" ht="12.2" hidden="1" customHeight="1" outlineLevel="1" x14ac:dyDescent="0.2">
      <c r="A728" s="77" t="s">
        <v>1088</v>
      </c>
      <c r="B728" s="77"/>
      <c r="C728" s="1" t="s">
        <v>60</v>
      </c>
      <c r="D728" s="38">
        <v>0.42</v>
      </c>
      <c r="E728" s="9">
        <f t="shared" si="247"/>
        <v>0</v>
      </c>
      <c r="F728" s="33">
        <v>0.04</v>
      </c>
      <c r="G728" s="9">
        <f t="shared" si="248"/>
        <v>0</v>
      </c>
      <c r="H728" s="9">
        <f t="shared" si="245"/>
        <v>0</v>
      </c>
      <c r="I728" s="33">
        <v>33.799999999999997</v>
      </c>
      <c r="J728" s="9">
        <f t="shared" si="249"/>
        <v>0</v>
      </c>
      <c r="K728" s="9">
        <f t="shared" si="246"/>
        <v>0</v>
      </c>
    </row>
    <row r="729" spans="1:11" ht="12.2" customHeight="1" collapsed="1" x14ac:dyDescent="0.2">
      <c r="A729" s="75" t="s">
        <v>19</v>
      </c>
      <c r="B729" s="75"/>
      <c r="C729" s="1"/>
      <c r="D729" s="7"/>
      <c r="E729" s="9"/>
      <c r="F729" s="13">
        <f>SUM(F721:F728)</f>
        <v>3.43</v>
      </c>
      <c r="G729" s="12">
        <f t="shared" ref="G729:K729" si="250">SUM(G721:G728)</f>
        <v>0</v>
      </c>
      <c r="H729" s="12">
        <f t="shared" si="250"/>
        <v>0</v>
      </c>
      <c r="I729" s="13">
        <f t="shared" si="250"/>
        <v>2274.0700000000006</v>
      </c>
      <c r="J729" s="12">
        <f t="shared" si="250"/>
        <v>0</v>
      </c>
      <c r="K729" s="14">
        <f t="shared" si="250"/>
        <v>0</v>
      </c>
    </row>
    <row r="730" spans="1:11" ht="21" customHeight="1" x14ac:dyDescent="0.2">
      <c r="A730" s="75" t="s">
        <v>1086</v>
      </c>
      <c r="B730" s="75"/>
      <c r="C730" s="2" t="s">
        <v>17</v>
      </c>
      <c r="D730" s="3">
        <v>0</v>
      </c>
      <c r="E730" s="36"/>
      <c r="F730" s="1"/>
      <c r="G730" s="1"/>
      <c r="H730" s="1"/>
      <c r="I730" s="1"/>
      <c r="J730" s="1"/>
      <c r="K730" s="1"/>
    </row>
    <row r="731" spans="1:11" ht="12" hidden="1" customHeight="1" outlineLevel="1" x14ac:dyDescent="0.2">
      <c r="A731" s="77" t="s">
        <v>1082</v>
      </c>
      <c r="B731" s="77"/>
      <c r="C731" s="1" t="s">
        <v>17</v>
      </c>
      <c r="D731" s="38">
        <v>1</v>
      </c>
      <c r="E731" s="9">
        <f>$D$730*D731</f>
        <v>0</v>
      </c>
      <c r="F731" s="33">
        <v>1.25</v>
      </c>
      <c r="G731" s="9">
        <f>$D$730*F731</f>
        <v>0</v>
      </c>
      <c r="H731" s="9">
        <f t="shared" ref="H731:H738" si="251">$L$2*G731</f>
        <v>0</v>
      </c>
      <c r="I731" s="33">
        <v>236.15</v>
      </c>
      <c r="J731" s="9">
        <f>$D$730*I731</f>
        <v>0</v>
      </c>
      <c r="K731" s="9">
        <f t="shared" ref="K731:K738" si="252">SUM(H731,J731)</f>
        <v>0</v>
      </c>
    </row>
    <row r="732" spans="1:11" ht="12.2" hidden="1" customHeight="1" outlineLevel="1" x14ac:dyDescent="0.2">
      <c r="A732" s="77" t="s">
        <v>1071</v>
      </c>
      <c r="B732" s="77"/>
      <c r="C732" s="1" t="s">
        <v>17</v>
      </c>
      <c r="D732" s="38">
        <v>1</v>
      </c>
      <c r="E732" s="9">
        <f t="shared" ref="E732:E738" si="253">$D$730*D732</f>
        <v>0</v>
      </c>
      <c r="F732" s="33">
        <v>0.85</v>
      </c>
      <c r="G732" s="9">
        <f t="shared" ref="G732:G737" si="254">$D$730*F732</f>
        <v>0</v>
      </c>
      <c r="H732" s="9">
        <f t="shared" si="251"/>
        <v>0</v>
      </c>
      <c r="I732" s="33">
        <v>1388.9</v>
      </c>
      <c r="J732" s="9">
        <f t="shared" ref="J732:J738" si="255">$D$730*I732</f>
        <v>0</v>
      </c>
      <c r="K732" s="9">
        <f t="shared" si="252"/>
        <v>0</v>
      </c>
    </row>
    <row r="733" spans="1:11" ht="12.2" hidden="1" customHeight="1" outlineLevel="1" x14ac:dyDescent="0.2">
      <c r="A733" s="77" t="s">
        <v>1070</v>
      </c>
      <c r="B733" s="77"/>
      <c r="C733" s="1" t="s">
        <v>17</v>
      </c>
      <c r="D733" s="38">
        <v>1</v>
      </c>
      <c r="E733" s="9">
        <f t="shared" si="253"/>
        <v>0</v>
      </c>
      <c r="F733" s="33">
        <v>0.67</v>
      </c>
      <c r="G733" s="9">
        <f t="shared" si="254"/>
        <v>0</v>
      </c>
      <c r="H733" s="9">
        <f t="shared" si="251"/>
        <v>0</v>
      </c>
      <c r="I733" s="33">
        <v>312.39999999999998</v>
      </c>
      <c r="J733" s="9">
        <f t="shared" si="255"/>
        <v>0</v>
      </c>
      <c r="K733" s="9">
        <f t="shared" si="252"/>
        <v>0</v>
      </c>
    </row>
    <row r="734" spans="1:11" ht="12.2" hidden="1" customHeight="1" outlineLevel="1" x14ac:dyDescent="0.2">
      <c r="A734" s="77" t="s">
        <v>1073</v>
      </c>
      <c r="B734" s="77"/>
      <c r="C734" s="1" t="s">
        <v>42</v>
      </c>
      <c r="D734" s="38">
        <v>1</v>
      </c>
      <c r="E734" s="9">
        <f t="shared" si="253"/>
        <v>0</v>
      </c>
      <c r="F734" s="33">
        <v>0.02</v>
      </c>
      <c r="G734" s="9">
        <f t="shared" si="254"/>
        <v>0</v>
      </c>
      <c r="H734" s="9">
        <f t="shared" si="251"/>
        <v>0</v>
      </c>
      <c r="I734" s="33">
        <v>189</v>
      </c>
      <c r="J734" s="9">
        <f t="shared" si="255"/>
        <v>0</v>
      </c>
      <c r="K734" s="9">
        <f t="shared" si="252"/>
        <v>0</v>
      </c>
    </row>
    <row r="735" spans="1:11" ht="12.2" hidden="1" customHeight="1" outlineLevel="1" x14ac:dyDescent="0.2">
      <c r="A735" s="77" t="s">
        <v>1089</v>
      </c>
      <c r="B735" s="77"/>
      <c r="C735" s="1" t="s">
        <v>17</v>
      </c>
      <c r="D735" s="38">
        <v>1</v>
      </c>
      <c r="E735" s="9">
        <f t="shared" si="253"/>
        <v>0</v>
      </c>
      <c r="F735" s="33">
        <v>0.55000000000000004</v>
      </c>
      <c r="G735" s="9">
        <f t="shared" si="254"/>
        <v>0</v>
      </c>
      <c r="H735" s="9">
        <f t="shared" si="251"/>
        <v>0</v>
      </c>
      <c r="I735" s="33">
        <v>93.82</v>
      </c>
      <c r="J735" s="9">
        <f t="shared" si="255"/>
        <v>0</v>
      </c>
      <c r="K735" s="9">
        <f t="shared" si="252"/>
        <v>0</v>
      </c>
    </row>
    <row r="736" spans="1:11" ht="12.2" hidden="1" customHeight="1" outlineLevel="1" x14ac:dyDescent="0.2">
      <c r="A736" s="77" t="s">
        <v>1072</v>
      </c>
      <c r="B736" s="77"/>
      <c r="C736" s="1" t="s">
        <v>42</v>
      </c>
      <c r="D736" s="38">
        <v>0</v>
      </c>
      <c r="E736" s="9">
        <f t="shared" si="253"/>
        <v>0</v>
      </c>
      <c r="F736" s="33">
        <v>0</v>
      </c>
      <c r="G736" s="9">
        <f t="shared" si="254"/>
        <v>0</v>
      </c>
      <c r="H736" s="9">
        <f t="shared" si="251"/>
        <v>0</v>
      </c>
      <c r="I736" s="33">
        <v>0</v>
      </c>
      <c r="J736" s="9">
        <f t="shared" si="255"/>
        <v>0</v>
      </c>
      <c r="K736" s="9">
        <f t="shared" si="252"/>
        <v>0</v>
      </c>
    </row>
    <row r="737" spans="1:11" ht="12.2" hidden="1" customHeight="1" outlineLevel="1" x14ac:dyDescent="0.2">
      <c r="A737" s="77" t="s">
        <v>71</v>
      </c>
      <c r="B737" s="77"/>
      <c r="C737" s="1" t="s">
        <v>15</v>
      </c>
      <c r="D737" s="38">
        <v>0.42</v>
      </c>
      <c r="E737" s="9">
        <f t="shared" si="253"/>
        <v>0</v>
      </c>
      <c r="F737" s="33">
        <v>0.05</v>
      </c>
      <c r="G737" s="9">
        <f t="shared" si="254"/>
        <v>0</v>
      </c>
      <c r="H737" s="9">
        <f t="shared" si="251"/>
        <v>0</v>
      </c>
      <c r="I737" s="33">
        <v>21.29</v>
      </c>
      <c r="J737" s="9">
        <f t="shared" si="255"/>
        <v>0</v>
      </c>
      <c r="K737" s="9">
        <f t="shared" si="252"/>
        <v>0</v>
      </c>
    </row>
    <row r="738" spans="1:11" ht="12.2" hidden="1" customHeight="1" outlineLevel="1" x14ac:dyDescent="0.2">
      <c r="A738" s="77" t="s">
        <v>1088</v>
      </c>
      <c r="B738" s="77"/>
      <c r="C738" s="1" t="s">
        <v>60</v>
      </c>
      <c r="D738" s="38">
        <v>0.42</v>
      </c>
      <c r="E738" s="9">
        <f t="shared" si="253"/>
        <v>0</v>
      </c>
      <c r="F738" s="33">
        <v>0.04</v>
      </c>
      <c r="G738" s="9">
        <f>$D$730*F738</f>
        <v>0</v>
      </c>
      <c r="H738" s="9">
        <f t="shared" si="251"/>
        <v>0</v>
      </c>
      <c r="I738" s="33">
        <v>33.799999999999997</v>
      </c>
      <c r="J738" s="9">
        <f t="shared" si="255"/>
        <v>0</v>
      </c>
      <c r="K738" s="9">
        <f t="shared" si="252"/>
        <v>0</v>
      </c>
    </row>
    <row r="739" spans="1:11" ht="12.2" customHeight="1" collapsed="1" x14ac:dyDescent="0.2">
      <c r="A739" s="75" t="s">
        <v>19</v>
      </c>
      <c r="B739" s="75"/>
      <c r="C739" s="1"/>
      <c r="D739" s="7"/>
      <c r="E739" s="9"/>
      <c r="F739" s="13">
        <f>SUM(F731:F738)</f>
        <v>3.4299999999999997</v>
      </c>
      <c r="G739" s="12">
        <f t="shared" ref="G739:K739" si="256">SUM(G731:G738)</f>
        <v>0</v>
      </c>
      <c r="H739" s="12">
        <f t="shared" si="256"/>
        <v>0</v>
      </c>
      <c r="I739" s="13">
        <f t="shared" si="256"/>
        <v>2275.3600000000006</v>
      </c>
      <c r="J739" s="12">
        <f t="shared" si="256"/>
        <v>0</v>
      </c>
      <c r="K739" s="14">
        <f t="shared" si="256"/>
        <v>0</v>
      </c>
    </row>
    <row r="740" spans="1:11" ht="21" customHeight="1" x14ac:dyDescent="0.2">
      <c r="A740" s="75" t="s">
        <v>1086</v>
      </c>
      <c r="B740" s="75"/>
      <c r="C740" s="2" t="s">
        <v>17</v>
      </c>
      <c r="D740" s="3">
        <v>0</v>
      </c>
      <c r="E740" s="36"/>
      <c r="F740" s="1"/>
      <c r="G740" s="1"/>
      <c r="H740" s="1"/>
      <c r="I740" s="1"/>
      <c r="J740" s="1"/>
      <c r="K740" s="1"/>
    </row>
    <row r="741" spans="1:11" ht="12.2" hidden="1" customHeight="1" outlineLevel="1" x14ac:dyDescent="0.2">
      <c r="A741" s="77" t="s">
        <v>1082</v>
      </c>
      <c r="B741" s="77"/>
      <c r="C741" s="1" t="s">
        <v>17</v>
      </c>
      <c r="D741" s="38">
        <v>1</v>
      </c>
      <c r="E741" s="9">
        <f>$D$740*D741</f>
        <v>0</v>
      </c>
      <c r="F741" s="33">
        <v>1.25</v>
      </c>
      <c r="G741" s="9">
        <f>$D$740*F741</f>
        <v>0</v>
      </c>
      <c r="H741" s="9">
        <f t="shared" ref="H741:H748" si="257">$L$2*G741</f>
        <v>0</v>
      </c>
      <c r="I741" s="33">
        <v>236.15</v>
      </c>
      <c r="J741" s="9">
        <f>$D$740*I741</f>
        <v>0</v>
      </c>
      <c r="K741" s="9">
        <f t="shared" ref="K741:K748" si="258">SUM(H741,J741)</f>
        <v>0</v>
      </c>
    </row>
    <row r="742" spans="1:11" ht="12.2" hidden="1" customHeight="1" outlineLevel="1" x14ac:dyDescent="0.2">
      <c r="A742" s="77" t="s">
        <v>1071</v>
      </c>
      <c r="B742" s="77"/>
      <c r="C742" s="1" t="s">
        <v>17</v>
      </c>
      <c r="D742" s="38">
        <v>1</v>
      </c>
      <c r="E742" s="9">
        <f t="shared" ref="E742:E748" si="259">$D$740*D742</f>
        <v>0</v>
      </c>
      <c r="F742" s="33">
        <v>0.85</v>
      </c>
      <c r="G742" s="9">
        <f t="shared" ref="G742:G748" si="260">$D$740*F742</f>
        <v>0</v>
      </c>
      <c r="H742" s="9">
        <f t="shared" si="257"/>
        <v>0</v>
      </c>
      <c r="I742" s="33">
        <v>1388.9</v>
      </c>
      <c r="J742" s="9">
        <f t="shared" ref="J742:J748" si="261">$D$740*I742</f>
        <v>0</v>
      </c>
      <c r="K742" s="9">
        <f t="shared" si="258"/>
        <v>0</v>
      </c>
    </row>
    <row r="743" spans="1:11" ht="12.2" hidden="1" customHeight="1" outlineLevel="1" x14ac:dyDescent="0.2">
      <c r="A743" s="77" t="s">
        <v>1070</v>
      </c>
      <c r="B743" s="77"/>
      <c r="C743" s="1" t="s">
        <v>17</v>
      </c>
      <c r="D743" s="38">
        <v>1</v>
      </c>
      <c r="E743" s="9">
        <f t="shared" si="259"/>
        <v>0</v>
      </c>
      <c r="F743" s="33">
        <v>0.67</v>
      </c>
      <c r="G743" s="9">
        <f t="shared" si="260"/>
        <v>0</v>
      </c>
      <c r="H743" s="9">
        <f t="shared" si="257"/>
        <v>0</v>
      </c>
      <c r="I743" s="33">
        <v>312.39999999999998</v>
      </c>
      <c r="J743" s="9">
        <f t="shared" si="261"/>
        <v>0</v>
      </c>
      <c r="K743" s="9">
        <f t="shared" si="258"/>
        <v>0</v>
      </c>
    </row>
    <row r="744" spans="1:11" ht="12.2" hidden="1" customHeight="1" outlineLevel="1" x14ac:dyDescent="0.2">
      <c r="A744" s="77" t="s">
        <v>1073</v>
      </c>
      <c r="B744" s="77"/>
      <c r="C744" s="1" t="s">
        <v>42</v>
      </c>
      <c r="D744" s="38">
        <v>1</v>
      </c>
      <c r="E744" s="9">
        <f t="shared" si="259"/>
        <v>0</v>
      </c>
      <c r="F744" s="33">
        <v>0.02</v>
      </c>
      <c r="G744" s="9">
        <f t="shared" si="260"/>
        <v>0</v>
      </c>
      <c r="H744" s="9">
        <f t="shared" si="257"/>
        <v>0</v>
      </c>
      <c r="I744" s="33">
        <v>189</v>
      </c>
      <c r="J744" s="9">
        <f t="shared" si="261"/>
        <v>0</v>
      </c>
      <c r="K744" s="9">
        <f t="shared" si="258"/>
        <v>0</v>
      </c>
    </row>
    <row r="745" spans="1:11" ht="12.2" hidden="1" customHeight="1" outlineLevel="1" x14ac:dyDescent="0.2">
      <c r="A745" s="77" t="s">
        <v>1072</v>
      </c>
      <c r="B745" s="77"/>
      <c r="C745" s="1" t="s">
        <v>42</v>
      </c>
      <c r="D745" s="38">
        <v>0</v>
      </c>
      <c r="E745" s="9">
        <f t="shared" si="259"/>
        <v>0</v>
      </c>
      <c r="F745" s="33">
        <v>0</v>
      </c>
      <c r="G745" s="9">
        <f t="shared" si="260"/>
        <v>0</v>
      </c>
      <c r="H745" s="9">
        <f t="shared" si="257"/>
        <v>0</v>
      </c>
      <c r="I745" s="33">
        <v>0</v>
      </c>
      <c r="J745" s="9">
        <f t="shared" si="261"/>
        <v>0</v>
      </c>
      <c r="K745" s="9">
        <f t="shared" si="258"/>
        <v>0</v>
      </c>
    </row>
    <row r="746" spans="1:11" ht="12.2" hidden="1" customHeight="1" outlineLevel="1" x14ac:dyDescent="0.2">
      <c r="A746" s="77" t="s">
        <v>1090</v>
      </c>
      <c r="B746" s="77"/>
      <c r="C746" s="1" t="s">
        <v>17</v>
      </c>
      <c r="D746" s="38">
        <v>1</v>
      </c>
      <c r="E746" s="9">
        <f t="shared" si="259"/>
        <v>0</v>
      </c>
      <c r="F746" s="33">
        <v>0.5</v>
      </c>
      <c r="G746" s="9">
        <f t="shared" si="260"/>
        <v>0</v>
      </c>
      <c r="H746" s="9">
        <f t="shared" si="257"/>
        <v>0</v>
      </c>
      <c r="I746" s="33">
        <v>25.7</v>
      </c>
      <c r="J746" s="9">
        <f t="shared" si="261"/>
        <v>0</v>
      </c>
      <c r="K746" s="9">
        <f t="shared" si="258"/>
        <v>0</v>
      </c>
    </row>
    <row r="747" spans="1:11" ht="12.2" hidden="1" customHeight="1" outlineLevel="1" x14ac:dyDescent="0.2">
      <c r="A747" s="77" t="s">
        <v>1088</v>
      </c>
      <c r="B747" s="77"/>
      <c r="C747" s="1" t="s">
        <v>60</v>
      </c>
      <c r="D747" s="38">
        <v>0.42</v>
      </c>
      <c r="E747" s="9">
        <f t="shared" si="259"/>
        <v>0</v>
      </c>
      <c r="F747" s="33">
        <v>0.04</v>
      </c>
      <c r="G747" s="9">
        <f t="shared" si="260"/>
        <v>0</v>
      </c>
      <c r="H747" s="9">
        <f t="shared" si="257"/>
        <v>0</v>
      </c>
      <c r="I747" s="33">
        <v>33.799999999999997</v>
      </c>
      <c r="J747" s="9">
        <f t="shared" si="261"/>
        <v>0</v>
      </c>
      <c r="K747" s="9">
        <f t="shared" si="258"/>
        <v>0</v>
      </c>
    </row>
    <row r="748" spans="1:11" ht="12.2" hidden="1" customHeight="1" outlineLevel="1" x14ac:dyDescent="0.2">
      <c r="A748" s="77" t="s">
        <v>71</v>
      </c>
      <c r="B748" s="77"/>
      <c r="C748" s="1" t="s">
        <v>15</v>
      </c>
      <c r="D748" s="38">
        <v>0.42</v>
      </c>
      <c r="E748" s="9">
        <f t="shared" si="259"/>
        <v>0</v>
      </c>
      <c r="F748" s="33">
        <v>0.05</v>
      </c>
      <c r="G748" s="9">
        <f t="shared" si="260"/>
        <v>0</v>
      </c>
      <c r="H748" s="9">
        <f t="shared" si="257"/>
        <v>0</v>
      </c>
      <c r="I748" s="33">
        <v>21.29</v>
      </c>
      <c r="J748" s="9">
        <f t="shared" si="261"/>
        <v>0</v>
      </c>
      <c r="K748" s="9">
        <f t="shared" si="258"/>
        <v>0</v>
      </c>
    </row>
    <row r="749" spans="1:11" ht="12.2" customHeight="1" collapsed="1" x14ac:dyDescent="0.2">
      <c r="A749" s="75" t="s">
        <v>19</v>
      </c>
      <c r="B749" s="75"/>
      <c r="C749" s="1"/>
      <c r="D749" s="7"/>
      <c r="E749" s="9"/>
      <c r="F749" s="13">
        <f>SUM(F741:F748)</f>
        <v>3.38</v>
      </c>
      <c r="G749" s="12">
        <f t="shared" ref="G749:K749" si="262">SUM(G741:G748)</f>
        <v>0</v>
      </c>
      <c r="H749" s="12">
        <f t="shared" si="262"/>
        <v>0</v>
      </c>
      <c r="I749" s="13">
        <f t="shared" si="262"/>
        <v>2207.2400000000002</v>
      </c>
      <c r="J749" s="12">
        <f t="shared" si="262"/>
        <v>0</v>
      </c>
      <c r="K749" s="14">
        <f t="shared" si="262"/>
        <v>0</v>
      </c>
    </row>
    <row r="750" spans="1:11" ht="21" customHeight="1" x14ac:dyDescent="0.2">
      <c r="A750" s="75" t="s">
        <v>1091</v>
      </c>
      <c r="B750" s="75"/>
      <c r="C750" s="2" t="s">
        <v>17</v>
      </c>
      <c r="D750" s="3">
        <v>0</v>
      </c>
      <c r="E750" s="36"/>
      <c r="F750" s="1"/>
      <c r="G750" s="1"/>
      <c r="H750" s="1"/>
      <c r="I750" s="1"/>
      <c r="J750" s="1"/>
      <c r="K750" s="1"/>
    </row>
    <row r="751" spans="1:11" ht="21" hidden="1" customHeight="1" outlineLevel="1" x14ac:dyDescent="0.2">
      <c r="A751" s="77" t="s">
        <v>1092</v>
      </c>
      <c r="B751" s="77"/>
      <c r="C751" s="1" t="s">
        <v>17</v>
      </c>
      <c r="D751" s="38">
        <v>1</v>
      </c>
      <c r="E751" s="9">
        <f>$D$750*D751</f>
        <v>0</v>
      </c>
      <c r="F751" s="33">
        <v>0.05</v>
      </c>
      <c r="G751" s="9">
        <f>$D$750*F751</f>
        <v>0</v>
      </c>
      <c r="H751" s="9">
        <f t="shared" ref="H751:H763" si="263">$L$2*G751</f>
        <v>0</v>
      </c>
      <c r="I751" s="33">
        <v>78.03</v>
      </c>
      <c r="J751" s="9">
        <f>$D$750*I751</f>
        <v>0</v>
      </c>
      <c r="K751" s="9">
        <f t="shared" ref="K751:K763" si="264">SUM(H751,J751)</f>
        <v>0</v>
      </c>
    </row>
    <row r="752" spans="1:11" ht="12" hidden="1" customHeight="1" outlineLevel="1" x14ac:dyDescent="0.2">
      <c r="A752" s="77" t="s">
        <v>16</v>
      </c>
      <c r="B752" s="77"/>
      <c r="C752" s="1" t="s">
        <v>17</v>
      </c>
      <c r="D752" s="38">
        <v>1</v>
      </c>
      <c r="E752" s="9">
        <f t="shared" ref="E752:E763" si="265">$D$750*D752</f>
        <v>0</v>
      </c>
      <c r="F752" s="33">
        <v>1.25</v>
      </c>
      <c r="G752" s="9">
        <f t="shared" ref="G752:G763" si="266">$D$750*F752</f>
        <v>0</v>
      </c>
      <c r="H752" s="9">
        <f t="shared" si="263"/>
        <v>0</v>
      </c>
      <c r="I752" s="33">
        <v>248.54</v>
      </c>
      <c r="J752" s="9">
        <f t="shared" ref="J752:J763" si="267">$D$750*I752</f>
        <v>0</v>
      </c>
      <c r="K752" s="9">
        <f t="shared" si="264"/>
        <v>0</v>
      </c>
    </row>
    <row r="753" spans="1:11" ht="12.2" hidden="1" customHeight="1" outlineLevel="1" x14ac:dyDescent="0.2">
      <c r="A753" s="77" t="s">
        <v>1093</v>
      </c>
      <c r="B753" s="77"/>
      <c r="C753" s="1" t="s">
        <v>17</v>
      </c>
      <c r="D753" s="38">
        <v>1</v>
      </c>
      <c r="E753" s="9">
        <f t="shared" si="265"/>
        <v>0</v>
      </c>
      <c r="F753" s="33">
        <v>0.6</v>
      </c>
      <c r="G753" s="9">
        <f t="shared" si="266"/>
        <v>0</v>
      </c>
      <c r="H753" s="9">
        <f t="shared" si="263"/>
        <v>0</v>
      </c>
      <c r="I753" s="33">
        <v>35.58</v>
      </c>
      <c r="J753" s="9">
        <f t="shared" si="267"/>
        <v>0</v>
      </c>
      <c r="K753" s="9">
        <f t="shared" si="264"/>
        <v>0</v>
      </c>
    </row>
    <row r="754" spans="1:11" ht="21" hidden="1" customHeight="1" outlineLevel="1" x14ac:dyDescent="0.2">
      <c r="A754" s="77" t="s">
        <v>1094</v>
      </c>
      <c r="B754" s="77"/>
      <c r="C754" s="1" t="s">
        <v>28</v>
      </c>
      <c r="D754" s="38">
        <v>1.1499999999999999</v>
      </c>
      <c r="E754" s="9">
        <f t="shared" si="265"/>
        <v>0</v>
      </c>
      <c r="F754" s="33">
        <v>0.03</v>
      </c>
      <c r="G754" s="9">
        <f t="shared" si="266"/>
        <v>0</v>
      </c>
      <c r="H754" s="9">
        <f t="shared" si="263"/>
        <v>0</v>
      </c>
      <c r="I754" s="33">
        <v>46.83</v>
      </c>
      <c r="J754" s="9">
        <f t="shared" si="267"/>
        <v>0</v>
      </c>
      <c r="K754" s="9">
        <f t="shared" si="264"/>
        <v>0</v>
      </c>
    </row>
    <row r="755" spans="1:11" ht="12.2" hidden="1" customHeight="1" outlineLevel="1" x14ac:dyDescent="0.2">
      <c r="A755" s="77" t="s">
        <v>1095</v>
      </c>
      <c r="B755" s="77"/>
      <c r="C755" s="1" t="s">
        <v>17</v>
      </c>
      <c r="D755" s="38">
        <v>1</v>
      </c>
      <c r="E755" s="9">
        <f t="shared" si="265"/>
        <v>0</v>
      </c>
      <c r="F755" s="33">
        <v>0.25</v>
      </c>
      <c r="G755" s="9">
        <f t="shared" si="266"/>
        <v>0</v>
      </c>
      <c r="H755" s="9">
        <f t="shared" si="263"/>
        <v>0</v>
      </c>
      <c r="I755" s="33">
        <v>667.91</v>
      </c>
      <c r="J755" s="9">
        <f t="shared" si="267"/>
        <v>0</v>
      </c>
      <c r="K755" s="9">
        <f t="shared" si="264"/>
        <v>0</v>
      </c>
    </row>
    <row r="756" spans="1:11" ht="12.2" hidden="1" customHeight="1" outlineLevel="1" x14ac:dyDescent="0.2">
      <c r="A756" s="77" t="s">
        <v>1096</v>
      </c>
      <c r="B756" s="77"/>
      <c r="C756" s="1" t="s">
        <v>17</v>
      </c>
      <c r="D756" s="38">
        <v>1</v>
      </c>
      <c r="E756" s="9">
        <f t="shared" si="265"/>
        <v>0</v>
      </c>
      <c r="F756" s="33">
        <v>0.22</v>
      </c>
      <c r="G756" s="9">
        <f t="shared" si="266"/>
        <v>0</v>
      </c>
      <c r="H756" s="9">
        <f t="shared" si="263"/>
        <v>0</v>
      </c>
      <c r="I756" s="33">
        <v>164.46</v>
      </c>
      <c r="J756" s="9">
        <f t="shared" si="267"/>
        <v>0</v>
      </c>
      <c r="K756" s="9">
        <f t="shared" si="264"/>
        <v>0</v>
      </c>
    </row>
    <row r="757" spans="1:11" ht="21" hidden="1" customHeight="1" outlineLevel="1" x14ac:dyDescent="0.2">
      <c r="A757" s="77" t="s">
        <v>63</v>
      </c>
      <c r="B757" s="77"/>
      <c r="C757" s="1" t="s">
        <v>17</v>
      </c>
      <c r="D757" s="38">
        <v>1</v>
      </c>
      <c r="E757" s="9">
        <f t="shared" si="265"/>
        <v>0</v>
      </c>
      <c r="F757" s="33">
        <v>0.15</v>
      </c>
      <c r="G757" s="9">
        <f t="shared" si="266"/>
        <v>0</v>
      </c>
      <c r="H757" s="9">
        <f t="shared" si="263"/>
        <v>0</v>
      </c>
      <c r="I757" s="33">
        <v>90.63</v>
      </c>
      <c r="J757" s="9">
        <f t="shared" si="267"/>
        <v>0</v>
      </c>
      <c r="K757" s="9">
        <f t="shared" si="264"/>
        <v>0</v>
      </c>
    </row>
    <row r="758" spans="1:11" ht="21" hidden="1" customHeight="1" outlineLevel="1" x14ac:dyDescent="0.2">
      <c r="A758" s="77" t="s">
        <v>1097</v>
      </c>
      <c r="B758" s="77"/>
      <c r="C758" s="1" t="s">
        <v>17</v>
      </c>
      <c r="D758" s="38">
        <v>1</v>
      </c>
      <c r="E758" s="9">
        <f t="shared" si="265"/>
        <v>0</v>
      </c>
      <c r="F758" s="33">
        <v>0.22</v>
      </c>
      <c r="G758" s="9">
        <f t="shared" si="266"/>
        <v>0</v>
      </c>
      <c r="H758" s="9">
        <f t="shared" si="263"/>
        <v>0</v>
      </c>
      <c r="I758" s="33">
        <v>154.28</v>
      </c>
      <c r="J758" s="9">
        <f t="shared" si="267"/>
        <v>0</v>
      </c>
      <c r="K758" s="9">
        <f t="shared" si="264"/>
        <v>0</v>
      </c>
    </row>
    <row r="759" spans="1:11" ht="12" hidden="1" customHeight="1" outlineLevel="1" x14ac:dyDescent="0.2">
      <c r="A759" s="77" t="s">
        <v>1098</v>
      </c>
      <c r="B759" s="77"/>
      <c r="C759" s="1" t="s">
        <v>17</v>
      </c>
      <c r="D759" s="38">
        <v>1</v>
      </c>
      <c r="E759" s="9">
        <f t="shared" si="265"/>
        <v>0</v>
      </c>
      <c r="F759" s="33">
        <v>0.1</v>
      </c>
      <c r="G759" s="9">
        <f t="shared" si="266"/>
        <v>0</v>
      </c>
      <c r="H759" s="9">
        <f t="shared" si="263"/>
        <v>0</v>
      </c>
      <c r="I759" s="33">
        <v>178.56</v>
      </c>
      <c r="J759" s="9">
        <f t="shared" si="267"/>
        <v>0</v>
      </c>
      <c r="K759" s="9">
        <f t="shared" si="264"/>
        <v>0</v>
      </c>
    </row>
    <row r="760" spans="1:11" ht="12.2" hidden="1" customHeight="1" outlineLevel="1" x14ac:dyDescent="0.2">
      <c r="A760" s="77" t="s">
        <v>66</v>
      </c>
      <c r="B760" s="77"/>
      <c r="C760" s="1" t="s">
        <v>17</v>
      </c>
      <c r="D760" s="38">
        <v>1</v>
      </c>
      <c r="E760" s="9">
        <f t="shared" si="265"/>
        <v>0</v>
      </c>
      <c r="F760" s="33">
        <v>0.04</v>
      </c>
      <c r="G760" s="9">
        <f t="shared" si="266"/>
        <v>0</v>
      </c>
      <c r="H760" s="9">
        <f t="shared" si="263"/>
        <v>0</v>
      </c>
      <c r="I760" s="33">
        <v>13.45</v>
      </c>
      <c r="J760" s="9">
        <f t="shared" si="267"/>
        <v>0</v>
      </c>
      <c r="K760" s="9">
        <f t="shared" si="264"/>
        <v>0</v>
      </c>
    </row>
    <row r="761" spans="1:11" ht="12.2" hidden="1" customHeight="1" outlineLevel="1" x14ac:dyDescent="0.2">
      <c r="A761" s="77" t="s">
        <v>76</v>
      </c>
      <c r="B761" s="77"/>
      <c r="C761" s="1" t="s">
        <v>17</v>
      </c>
      <c r="D761" s="38">
        <v>1</v>
      </c>
      <c r="E761" s="9">
        <f t="shared" si="265"/>
        <v>0</v>
      </c>
      <c r="F761" s="33">
        <v>0.25</v>
      </c>
      <c r="G761" s="9">
        <f t="shared" si="266"/>
        <v>0</v>
      </c>
      <c r="H761" s="9">
        <f t="shared" si="263"/>
        <v>0</v>
      </c>
      <c r="I761" s="33">
        <v>210.82</v>
      </c>
      <c r="J761" s="9">
        <f t="shared" si="267"/>
        <v>0</v>
      </c>
      <c r="K761" s="9">
        <f t="shared" si="264"/>
        <v>0</v>
      </c>
    </row>
    <row r="762" spans="1:11" ht="12.2" hidden="1" customHeight="1" outlineLevel="1" x14ac:dyDescent="0.2">
      <c r="A762" s="77" t="s">
        <v>71</v>
      </c>
      <c r="B762" s="77"/>
      <c r="C762" s="1" t="s">
        <v>15</v>
      </c>
      <c r="D762" s="38">
        <v>0.42</v>
      </c>
      <c r="E762" s="9">
        <f t="shared" si="265"/>
        <v>0</v>
      </c>
      <c r="F762" s="33">
        <v>0.05</v>
      </c>
      <c r="G762" s="9">
        <f t="shared" si="266"/>
        <v>0</v>
      </c>
      <c r="H762" s="9">
        <f t="shared" si="263"/>
        <v>0</v>
      </c>
      <c r="I762" s="33">
        <v>21.29</v>
      </c>
      <c r="J762" s="9">
        <f t="shared" si="267"/>
        <v>0</v>
      </c>
      <c r="K762" s="9">
        <f t="shared" si="264"/>
        <v>0</v>
      </c>
    </row>
    <row r="763" spans="1:11" ht="12.2" hidden="1" customHeight="1" outlineLevel="1" x14ac:dyDescent="0.2">
      <c r="A763" s="77" t="s">
        <v>72</v>
      </c>
      <c r="B763" s="77"/>
      <c r="C763" s="1" t="s">
        <v>15</v>
      </c>
      <c r="D763" s="38">
        <v>0.42</v>
      </c>
      <c r="E763" s="9">
        <f t="shared" si="265"/>
        <v>0</v>
      </c>
      <c r="F763" s="33">
        <v>0.04</v>
      </c>
      <c r="G763" s="9">
        <f t="shared" si="266"/>
        <v>0</v>
      </c>
      <c r="H763" s="9">
        <f t="shared" si="263"/>
        <v>0</v>
      </c>
      <c r="I763" s="33">
        <v>18.29</v>
      </c>
      <c r="J763" s="9">
        <f t="shared" si="267"/>
        <v>0</v>
      </c>
      <c r="K763" s="9">
        <f t="shared" si="264"/>
        <v>0</v>
      </c>
    </row>
    <row r="764" spans="1:11" ht="12.2" customHeight="1" collapsed="1" x14ac:dyDescent="0.2">
      <c r="A764" s="75" t="s">
        <v>19</v>
      </c>
      <c r="B764" s="75"/>
      <c r="C764" s="1"/>
      <c r="D764" s="7"/>
      <c r="E764" s="9"/>
      <c r="F764" s="13">
        <f>SUM(F751:F763)</f>
        <v>3.25</v>
      </c>
      <c r="G764" s="12">
        <f t="shared" ref="G764:K764" si="268">SUM(G751:G763)</f>
        <v>0</v>
      </c>
      <c r="H764" s="12">
        <f t="shared" si="268"/>
        <v>0</v>
      </c>
      <c r="I764" s="13">
        <f t="shared" si="268"/>
        <v>1928.6699999999998</v>
      </c>
      <c r="J764" s="12">
        <f t="shared" si="268"/>
        <v>0</v>
      </c>
      <c r="K764" s="14">
        <f t="shared" si="268"/>
        <v>0</v>
      </c>
    </row>
    <row r="765" spans="1:11" ht="21" customHeight="1" x14ac:dyDescent="0.2">
      <c r="A765" s="75" t="s">
        <v>1091</v>
      </c>
      <c r="B765" s="75"/>
      <c r="C765" s="2" t="s">
        <v>17</v>
      </c>
      <c r="D765" s="3">
        <v>0</v>
      </c>
      <c r="E765" s="36"/>
      <c r="F765" s="1"/>
      <c r="G765" s="1"/>
      <c r="H765" s="1"/>
      <c r="I765" s="1"/>
      <c r="J765" s="1"/>
      <c r="K765" s="1"/>
    </row>
    <row r="766" spans="1:11" ht="21" hidden="1" customHeight="1" outlineLevel="1" x14ac:dyDescent="0.2">
      <c r="A766" s="77" t="s">
        <v>1092</v>
      </c>
      <c r="B766" s="77"/>
      <c r="C766" s="1" t="s">
        <v>17</v>
      </c>
      <c r="D766" s="38">
        <v>1</v>
      </c>
      <c r="E766" s="9">
        <f>$D$765*D766</f>
        <v>0</v>
      </c>
      <c r="F766" s="33">
        <v>0.05</v>
      </c>
      <c r="G766" s="9">
        <f>$D$765*F766</f>
        <v>0</v>
      </c>
      <c r="H766" s="9">
        <f t="shared" ref="H766:H778" si="269">$L$2*G766</f>
        <v>0</v>
      </c>
      <c r="I766" s="33">
        <v>78.03</v>
      </c>
      <c r="J766" s="9">
        <f>$D$765*I766</f>
        <v>0</v>
      </c>
      <c r="K766" s="9">
        <f t="shared" ref="K766:K778" si="270">SUM(H766,J766)</f>
        <v>0</v>
      </c>
    </row>
    <row r="767" spans="1:11" ht="12.2" hidden="1" customHeight="1" outlineLevel="1" x14ac:dyDescent="0.2">
      <c r="A767" s="77" t="s">
        <v>16</v>
      </c>
      <c r="B767" s="77"/>
      <c r="C767" s="1" t="s">
        <v>17</v>
      </c>
      <c r="D767" s="38">
        <v>1</v>
      </c>
      <c r="E767" s="9">
        <f t="shared" ref="E767:E778" si="271">$D$765*D767</f>
        <v>0</v>
      </c>
      <c r="F767" s="33">
        <v>1.25</v>
      </c>
      <c r="G767" s="9">
        <f t="shared" ref="G767:G778" si="272">$D$765*F767</f>
        <v>0</v>
      </c>
      <c r="H767" s="9">
        <f t="shared" si="269"/>
        <v>0</v>
      </c>
      <c r="I767" s="33">
        <v>248.54</v>
      </c>
      <c r="J767" s="9">
        <f t="shared" ref="J767:J778" si="273">$D$765*I767</f>
        <v>0</v>
      </c>
      <c r="K767" s="9">
        <f t="shared" si="270"/>
        <v>0</v>
      </c>
    </row>
    <row r="768" spans="1:11" ht="12.2" hidden="1" customHeight="1" outlineLevel="1" x14ac:dyDescent="0.2">
      <c r="A768" s="77" t="s">
        <v>1093</v>
      </c>
      <c r="B768" s="77"/>
      <c r="C768" s="1" t="s">
        <v>17</v>
      </c>
      <c r="D768" s="38">
        <v>1</v>
      </c>
      <c r="E768" s="9">
        <f t="shared" si="271"/>
        <v>0</v>
      </c>
      <c r="F768" s="33">
        <v>0.6</v>
      </c>
      <c r="G768" s="9">
        <f t="shared" si="272"/>
        <v>0</v>
      </c>
      <c r="H768" s="9">
        <f t="shared" si="269"/>
        <v>0</v>
      </c>
      <c r="I768" s="33">
        <v>35.58</v>
      </c>
      <c r="J768" s="9">
        <f t="shared" si="273"/>
        <v>0</v>
      </c>
      <c r="K768" s="9">
        <f t="shared" si="270"/>
        <v>0</v>
      </c>
    </row>
    <row r="769" spans="1:11" ht="21" hidden="1" customHeight="1" outlineLevel="1" x14ac:dyDescent="0.2">
      <c r="A769" s="77" t="s">
        <v>1094</v>
      </c>
      <c r="B769" s="77"/>
      <c r="C769" s="1" t="s">
        <v>28</v>
      </c>
      <c r="D769" s="38">
        <v>1.1499999999999999</v>
      </c>
      <c r="E769" s="9">
        <f t="shared" si="271"/>
        <v>0</v>
      </c>
      <c r="F769" s="33">
        <v>0.03</v>
      </c>
      <c r="G769" s="9">
        <f t="shared" si="272"/>
        <v>0</v>
      </c>
      <c r="H769" s="9">
        <f t="shared" si="269"/>
        <v>0</v>
      </c>
      <c r="I769" s="33">
        <v>46.83</v>
      </c>
      <c r="J769" s="9">
        <f t="shared" si="273"/>
        <v>0</v>
      </c>
      <c r="K769" s="9">
        <f t="shared" si="270"/>
        <v>0</v>
      </c>
    </row>
    <row r="770" spans="1:11" ht="12.2" hidden="1" customHeight="1" outlineLevel="1" x14ac:dyDescent="0.2">
      <c r="A770" s="77" t="s">
        <v>1095</v>
      </c>
      <c r="B770" s="77"/>
      <c r="C770" s="1" t="s">
        <v>17</v>
      </c>
      <c r="D770" s="38">
        <v>1</v>
      </c>
      <c r="E770" s="9">
        <f t="shared" si="271"/>
        <v>0</v>
      </c>
      <c r="F770" s="33">
        <v>0.25</v>
      </c>
      <c r="G770" s="9">
        <f t="shared" si="272"/>
        <v>0</v>
      </c>
      <c r="H770" s="9">
        <f t="shared" si="269"/>
        <v>0</v>
      </c>
      <c r="I770" s="33">
        <v>667.91</v>
      </c>
      <c r="J770" s="9">
        <f t="shared" si="273"/>
        <v>0</v>
      </c>
      <c r="K770" s="9">
        <f t="shared" si="270"/>
        <v>0</v>
      </c>
    </row>
    <row r="771" spans="1:11" ht="12.2" hidden="1" customHeight="1" outlineLevel="1" x14ac:dyDescent="0.2">
      <c r="A771" s="77" t="s">
        <v>1096</v>
      </c>
      <c r="B771" s="77"/>
      <c r="C771" s="1" t="s">
        <v>17</v>
      </c>
      <c r="D771" s="38">
        <v>1</v>
      </c>
      <c r="E771" s="9">
        <f t="shared" si="271"/>
        <v>0</v>
      </c>
      <c r="F771" s="33">
        <v>0.22</v>
      </c>
      <c r="G771" s="9">
        <f t="shared" si="272"/>
        <v>0</v>
      </c>
      <c r="H771" s="9">
        <f t="shared" si="269"/>
        <v>0</v>
      </c>
      <c r="I771" s="33">
        <v>164.46</v>
      </c>
      <c r="J771" s="9">
        <f t="shared" si="273"/>
        <v>0</v>
      </c>
      <c r="K771" s="9">
        <f t="shared" si="270"/>
        <v>0</v>
      </c>
    </row>
    <row r="772" spans="1:11" ht="21" hidden="1" customHeight="1" outlineLevel="1" x14ac:dyDescent="0.2">
      <c r="A772" s="77" t="s">
        <v>63</v>
      </c>
      <c r="B772" s="77"/>
      <c r="C772" s="1" t="s">
        <v>17</v>
      </c>
      <c r="D772" s="38">
        <v>1</v>
      </c>
      <c r="E772" s="9">
        <f t="shared" si="271"/>
        <v>0</v>
      </c>
      <c r="F772" s="33">
        <v>0.15</v>
      </c>
      <c r="G772" s="9">
        <f t="shared" si="272"/>
        <v>0</v>
      </c>
      <c r="H772" s="9">
        <f t="shared" si="269"/>
        <v>0</v>
      </c>
      <c r="I772" s="33">
        <v>90.63</v>
      </c>
      <c r="J772" s="9">
        <f t="shared" si="273"/>
        <v>0</v>
      </c>
      <c r="K772" s="9">
        <f t="shared" si="270"/>
        <v>0</v>
      </c>
    </row>
    <row r="773" spans="1:11" ht="21" hidden="1" customHeight="1" outlineLevel="1" x14ac:dyDescent="0.2">
      <c r="A773" s="77" t="s">
        <v>1097</v>
      </c>
      <c r="B773" s="77"/>
      <c r="C773" s="1" t="s">
        <v>17</v>
      </c>
      <c r="D773" s="38">
        <v>1</v>
      </c>
      <c r="E773" s="9">
        <f t="shared" si="271"/>
        <v>0</v>
      </c>
      <c r="F773" s="33">
        <v>0.22</v>
      </c>
      <c r="G773" s="9">
        <f t="shared" si="272"/>
        <v>0</v>
      </c>
      <c r="H773" s="9">
        <f t="shared" si="269"/>
        <v>0</v>
      </c>
      <c r="I773" s="33">
        <v>210.98</v>
      </c>
      <c r="J773" s="9">
        <f t="shared" si="273"/>
        <v>0</v>
      </c>
      <c r="K773" s="9">
        <f t="shared" si="270"/>
        <v>0</v>
      </c>
    </row>
    <row r="774" spans="1:11" ht="12.2" hidden="1" customHeight="1" outlineLevel="1" x14ac:dyDescent="0.2">
      <c r="A774" s="77" t="s">
        <v>1098</v>
      </c>
      <c r="B774" s="77"/>
      <c r="C774" s="1" t="s">
        <v>17</v>
      </c>
      <c r="D774" s="38">
        <v>1</v>
      </c>
      <c r="E774" s="9">
        <f t="shared" si="271"/>
        <v>0</v>
      </c>
      <c r="F774" s="33">
        <v>0.09</v>
      </c>
      <c r="G774" s="9">
        <f t="shared" si="272"/>
        <v>0</v>
      </c>
      <c r="H774" s="9">
        <f t="shared" si="269"/>
        <v>0</v>
      </c>
      <c r="I774" s="33">
        <v>220.8</v>
      </c>
      <c r="J774" s="9">
        <f t="shared" si="273"/>
        <v>0</v>
      </c>
      <c r="K774" s="9">
        <f t="shared" si="270"/>
        <v>0</v>
      </c>
    </row>
    <row r="775" spans="1:11" ht="12.2" hidden="1" customHeight="1" outlineLevel="1" x14ac:dyDescent="0.2">
      <c r="A775" s="77" t="s">
        <v>66</v>
      </c>
      <c r="B775" s="77"/>
      <c r="C775" s="1" t="s">
        <v>17</v>
      </c>
      <c r="D775" s="38">
        <v>1</v>
      </c>
      <c r="E775" s="9">
        <f t="shared" si="271"/>
        <v>0</v>
      </c>
      <c r="F775" s="33">
        <v>0.04</v>
      </c>
      <c r="G775" s="9">
        <f t="shared" si="272"/>
        <v>0</v>
      </c>
      <c r="H775" s="9">
        <f t="shared" si="269"/>
        <v>0</v>
      </c>
      <c r="I775" s="33">
        <v>13.45</v>
      </c>
      <c r="J775" s="9">
        <f t="shared" si="273"/>
        <v>0</v>
      </c>
      <c r="K775" s="9">
        <f t="shared" si="270"/>
        <v>0</v>
      </c>
    </row>
    <row r="776" spans="1:11" ht="12.2" hidden="1" customHeight="1" outlineLevel="1" x14ac:dyDescent="0.2">
      <c r="A776" s="77" t="s">
        <v>76</v>
      </c>
      <c r="B776" s="77"/>
      <c r="C776" s="1" t="s">
        <v>17</v>
      </c>
      <c r="D776" s="38">
        <v>1</v>
      </c>
      <c r="E776" s="9">
        <f t="shared" si="271"/>
        <v>0</v>
      </c>
      <c r="F776" s="33">
        <v>0.25</v>
      </c>
      <c r="G776" s="9">
        <f t="shared" si="272"/>
        <v>0</v>
      </c>
      <c r="H776" s="9">
        <f t="shared" si="269"/>
        <v>0</v>
      </c>
      <c r="I776" s="33">
        <v>210.82</v>
      </c>
      <c r="J776" s="9">
        <f t="shared" si="273"/>
        <v>0</v>
      </c>
      <c r="K776" s="9">
        <f t="shared" si="270"/>
        <v>0</v>
      </c>
    </row>
    <row r="777" spans="1:11" ht="12.2" hidden="1" customHeight="1" outlineLevel="1" x14ac:dyDescent="0.2">
      <c r="A777" s="77" t="s">
        <v>71</v>
      </c>
      <c r="B777" s="77"/>
      <c r="C777" s="1" t="s">
        <v>15</v>
      </c>
      <c r="D777" s="38">
        <v>0.42</v>
      </c>
      <c r="E777" s="9">
        <f t="shared" si="271"/>
        <v>0</v>
      </c>
      <c r="F777" s="33">
        <v>0.05</v>
      </c>
      <c r="G777" s="9">
        <f t="shared" si="272"/>
        <v>0</v>
      </c>
      <c r="H777" s="9">
        <f t="shared" si="269"/>
        <v>0</v>
      </c>
      <c r="I777" s="33">
        <v>21.29</v>
      </c>
      <c r="J777" s="9">
        <f t="shared" si="273"/>
        <v>0</v>
      </c>
      <c r="K777" s="9">
        <f t="shared" si="270"/>
        <v>0</v>
      </c>
    </row>
    <row r="778" spans="1:11" ht="12.2" hidden="1" customHeight="1" outlineLevel="1" x14ac:dyDescent="0.2">
      <c r="A778" s="77" t="s">
        <v>72</v>
      </c>
      <c r="B778" s="77"/>
      <c r="C778" s="1" t="s">
        <v>15</v>
      </c>
      <c r="D778" s="38">
        <v>0.42</v>
      </c>
      <c r="E778" s="9">
        <f t="shared" si="271"/>
        <v>0</v>
      </c>
      <c r="F778" s="33">
        <v>0.04</v>
      </c>
      <c r="G778" s="9">
        <f t="shared" si="272"/>
        <v>0</v>
      </c>
      <c r="H778" s="9">
        <f t="shared" si="269"/>
        <v>0</v>
      </c>
      <c r="I778" s="33">
        <v>18.29</v>
      </c>
      <c r="J778" s="9">
        <f t="shared" si="273"/>
        <v>0</v>
      </c>
      <c r="K778" s="9">
        <f t="shared" si="270"/>
        <v>0</v>
      </c>
    </row>
    <row r="779" spans="1:11" ht="12.2" customHeight="1" collapsed="1" x14ac:dyDescent="0.2">
      <c r="A779" s="75" t="s">
        <v>19</v>
      </c>
      <c r="B779" s="75"/>
      <c r="C779" s="1"/>
      <c r="D779" s="7"/>
      <c r="E779" s="9"/>
      <c r="F779" s="13">
        <f>SUM(F766:F778)</f>
        <v>3.2399999999999998</v>
      </c>
      <c r="G779" s="12">
        <f t="shared" ref="G779:K779" si="274">SUM(G766:G778)</f>
        <v>0</v>
      </c>
      <c r="H779" s="12">
        <f t="shared" si="274"/>
        <v>0</v>
      </c>
      <c r="I779" s="13">
        <f t="shared" si="274"/>
        <v>2027.61</v>
      </c>
      <c r="J779" s="12">
        <f t="shared" si="274"/>
        <v>0</v>
      </c>
      <c r="K779" s="14">
        <f t="shared" si="274"/>
        <v>0</v>
      </c>
    </row>
    <row r="780" spans="1:11" ht="21" customHeight="1" x14ac:dyDescent="0.2">
      <c r="A780" s="75" t="s">
        <v>1099</v>
      </c>
      <c r="B780" s="75"/>
      <c r="C780" s="2" t="s">
        <v>139</v>
      </c>
      <c r="D780" s="3">
        <v>0</v>
      </c>
      <c r="E780" s="36"/>
      <c r="F780" s="1"/>
      <c r="G780" s="1"/>
      <c r="H780" s="1"/>
      <c r="I780" s="1"/>
      <c r="J780" s="1"/>
      <c r="K780" s="1"/>
    </row>
    <row r="781" spans="1:11" ht="21" hidden="1" customHeight="1" outlineLevel="1" x14ac:dyDescent="0.2">
      <c r="A781" s="77" t="s">
        <v>1100</v>
      </c>
      <c r="B781" s="77"/>
      <c r="C781" s="1" t="s">
        <v>17</v>
      </c>
      <c r="D781" s="38">
        <v>1</v>
      </c>
      <c r="E781" s="9">
        <f>$D$780*D781</f>
        <v>0</v>
      </c>
      <c r="F781" s="33">
        <v>0.14000000000000001</v>
      </c>
      <c r="G781" s="9">
        <f>$D$780*F781</f>
        <v>0</v>
      </c>
      <c r="H781" s="9">
        <f t="shared" ref="H781:H794" si="275">$L$2*G781</f>
        <v>0</v>
      </c>
      <c r="I781" s="33">
        <v>233.21</v>
      </c>
      <c r="J781" s="9">
        <f>$D$780*I781</f>
        <v>0</v>
      </c>
      <c r="K781" s="9">
        <f t="shared" ref="K781:K794" si="276">SUM(H781,J781)</f>
        <v>0</v>
      </c>
    </row>
    <row r="782" spans="1:11" ht="12.2" hidden="1" customHeight="1" outlineLevel="1" x14ac:dyDescent="0.2">
      <c r="A782" s="77" t="s">
        <v>59</v>
      </c>
      <c r="B782" s="77"/>
      <c r="C782" s="1" t="s">
        <v>60</v>
      </c>
      <c r="D782" s="38">
        <v>0.42</v>
      </c>
      <c r="E782" s="9">
        <f t="shared" ref="E782:E794" si="277">$D$780*D782</f>
        <v>0</v>
      </c>
      <c r="F782" s="33">
        <v>0.01</v>
      </c>
      <c r="G782" s="9">
        <f t="shared" ref="G782:G794" si="278">$D$780*F782</f>
        <v>0</v>
      </c>
      <c r="H782" s="9">
        <f t="shared" si="275"/>
        <v>0</v>
      </c>
      <c r="I782" s="33">
        <v>10.130000000000001</v>
      </c>
      <c r="J782" s="9">
        <f t="shared" ref="J782:J794" si="279">$D$780*I782</f>
        <v>0</v>
      </c>
      <c r="K782" s="9">
        <f t="shared" si="276"/>
        <v>0</v>
      </c>
    </row>
    <row r="783" spans="1:11" ht="12.2" hidden="1" customHeight="1" outlineLevel="1" x14ac:dyDescent="0.2">
      <c r="A783" s="77" t="s">
        <v>57</v>
      </c>
      <c r="B783" s="77"/>
      <c r="C783" s="1" t="s">
        <v>17</v>
      </c>
      <c r="D783" s="38">
        <v>1.1299999999999999</v>
      </c>
      <c r="E783" s="9">
        <f t="shared" si="277"/>
        <v>0</v>
      </c>
      <c r="F783" s="33">
        <v>0.17</v>
      </c>
      <c r="G783" s="9">
        <f t="shared" si="278"/>
        <v>0</v>
      </c>
      <c r="H783" s="9">
        <f t="shared" si="275"/>
        <v>0</v>
      </c>
      <c r="I783" s="33">
        <v>61.25</v>
      </c>
      <c r="J783" s="9">
        <f t="shared" si="279"/>
        <v>0</v>
      </c>
      <c r="K783" s="9">
        <f t="shared" si="276"/>
        <v>0</v>
      </c>
    </row>
    <row r="784" spans="1:11" ht="12.2" hidden="1" customHeight="1" outlineLevel="1" x14ac:dyDescent="0.2">
      <c r="A784" s="77" t="s">
        <v>58</v>
      </c>
      <c r="B784" s="77"/>
      <c r="C784" s="1" t="s">
        <v>17</v>
      </c>
      <c r="D784" s="38">
        <v>1.1299999999999999</v>
      </c>
      <c r="E784" s="9">
        <f t="shared" si="277"/>
        <v>0</v>
      </c>
      <c r="F784" s="33">
        <v>0.05</v>
      </c>
      <c r="G784" s="9">
        <f t="shared" si="278"/>
        <v>0</v>
      </c>
      <c r="H784" s="9">
        <f t="shared" si="275"/>
        <v>0</v>
      </c>
      <c r="I784" s="33">
        <v>27.25</v>
      </c>
      <c r="J784" s="9">
        <f t="shared" si="279"/>
        <v>0</v>
      </c>
      <c r="K784" s="9">
        <f t="shared" si="276"/>
        <v>0</v>
      </c>
    </row>
    <row r="785" spans="1:11" ht="21" hidden="1" customHeight="1" outlineLevel="1" x14ac:dyDescent="0.2">
      <c r="A785" s="77" t="s">
        <v>97</v>
      </c>
      <c r="B785" s="77"/>
      <c r="C785" s="1" t="s">
        <v>17</v>
      </c>
      <c r="D785" s="38">
        <v>1.1299999999999999</v>
      </c>
      <c r="E785" s="9">
        <f t="shared" si="277"/>
        <v>0</v>
      </c>
      <c r="F785" s="33">
        <v>0.14000000000000001</v>
      </c>
      <c r="G785" s="9">
        <f t="shared" si="278"/>
        <v>0</v>
      </c>
      <c r="H785" s="9">
        <f t="shared" si="275"/>
        <v>0</v>
      </c>
      <c r="I785" s="33">
        <v>98.25</v>
      </c>
      <c r="J785" s="9">
        <f t="shared" si="279"/>
        <v>0</v>
      </c>
      <c r="K785" s="9">
        <f t="shared" si="276"/>
        <v>0</v>
      </c>
    </row>
    <row r="786" spans="1:11" ht="12" hidden="1" customHeight="1" outlineLevel="1" x14ac:dyDescent="0.2">
      <c r="A786" s="77" t="s">
        <v>57</v>
      </c>
      <c r="B786" s="77"/>
      <c r="C786" s="1" t="s">
        <v>17</v>
      </c>
      <c r="D786" s="38">
        <v>1</v>
      </c>
      <c r="E786" s="9">
        <f t="shared" si="277"/>
        <v>0</v>
      </c>
      <c r="F786" s="33">
        <v>0.18</v>
      </c>
      <c r="G786" s="9">
        <f t="shared" si="278"/>
        <v>0</v>
      </c>
      <c r="H786" s="9">
        <f t="shared" si="275"/>
        <v>0</v>
      </c>
      <c r="I786" s="33">
        <v>56.36</v>
      </c>
      <c r="J786" s="9">
        <f t="shared" si="279"/>
        <v>0</v>
      </c>
      <c r="K786" s="9">
        <f t="shared" si="276"/>
        <v>0</v>
      </c>
    </row>
    <row r="787" spans="1:11" ht="12.2" hidden="1" customHeight="1" outlineLevel="1" x14ac:dyDescent="0.2">
      <c r="A787" s="77" t="s">
        <v>65</v>
      </c>
      <c r="B787" s="77"/>
      <c r="C787" s="1" t="s">
        <v>17</v>
      </c>
      <c r="D787" s="38">
        <v>1</v>
      </c>
      <c r="E787" s="9">
        <f t="shared" si="277"/>
        <v>0</v>
      </c>
      <c r="F787" s="33">
        <v>0.08</v>
      </c>
      <c r="G787" s="9">
        <f t="shared" si="278"/>
        <v>0</v>
      </c>
      <c r="H787" s="9">
        <f t="shared" si="275"/>
        <v>0</v>
      </c>
      <c r="I787" s="33">
        <v>43.2</v>
      </c>
      <c r="J787" s="9">
        <f t="shared" si="279"/>
        <v>0</v>
      </c>
      <c r="K787" s="9">
        <f t="shared" si="276"/>
        <v>0</v>
      </c>
    </row>
    <row r="788" spans="1:11" ht="12.2" hidden="1" customHeight="1" outlineLevel="1" x14ac:dyDescent="0.2">
      <c r="A788" s="77" t="s">
        <v>1101</v>
      </c>
      <c r="B788" s="77"/>
      <c r="C788" s="1" t="s">
        <v>17</v>
      </c>
      <c r="D788" s="38">
        <v>1</v>
      </c>
      <c r="E788" s="9">
        <f t="shared" si="277"/>
        <v>0</v>
      </c>
      <c r="F788" s="33">
        <v>0.2</v>
      </c>
      <c r="G788" s="9">
        <f t="shared" si="278"/>
        <v>0</v>
      </c>
      <c r="H788" s="9">
        <f t="shared" si="275"/>
        <v>0</v>
      </c>
      <c r="I788" s="33">
        <v>469.11</v>
      </c>
      <c r="J788" s="9">
        <f t="shared" si="279"/>
        <v>0</v>
      </c>
      <c r="K788" s="9">
        <f t="shared" si="276"/>
        <v>0</v>
      </c>
    </row>
    <row r="789" spans="1:11" ht="12.2" hidden="1" customHeight="1" outlineLevel="1" x14ac:dyDescent="0.2">
      <c r="A789" s="77" t="s">
        <v>1098</v>
      </c>
      <c r="B789" s="77"/>
      <c r="C789" s="1" t="s">
        <v>17</v>
      </c>
      <c r="D789" s="38">
        <v>1</v>
      </c>
      <c r="E789" s="9">
        <f t="shared" si="277"/>
        <v>0</v>
      </c>
      <c r="F789" s="33">
        <v>0.1</v>
      </c>
      <c r="G789" s="9">
        <f t="shared" si="278"/>
        <v>0</v>
      </c>
      <c r="H789" s="9">
        <f t="shared" si="275"/>
        <v>0</v>
      </c>
      <c r="I789" s="33">
        <v>178.56</v>
      </c>
      <c r="J789" s="9">
        <f t="shared" si="279"/>
        <v>0</v>
      </c>
      <c r="K789" s="9">
        <f t="shared" si="276"/>
        <v>0</v>
      </c>
    </row>
    <row r="790" spans="1:11" ht="12.2" hidden="1" customHeight="1" outlineLevel="1" x14ac:dyDescent="0.2">
      <c r="A790" s="77" t="s">
        <v>66</v>
      </c>
      <c r="B790" s="77"/>
      <c r="C790" s="1" t="s">
        <v>17</v>
      </c>
      <c r="D790" s="38">
        <v>1</v>
      </c>
      <c r="E790" s="9">
        <f t="shared" si="277"/>
        <v>0</v>
      </c>
      <c r="F790" s="33">
        <v>0.04</v>
      </c>
      <c r="G790" s="9">
        <f t="shared" si="278"/>
        <v>0</v>
      </c>
      <c r="H790" s="9">
        <f t="shared" si="275"/>
        <v>0</v>
      </c>
      <c r="I790" s="33">
        <v>10.63</v>
      </c>
      <c r="J790" s="9">
        <f t="shared" si="279"/>
        <v>0</v>
      </c>
      <c r="K790" s="9">
        <f t="shared" si="276"/>
        <v>0</v>
      </c>
    </row>
    <row r="791" spans="1:11" ht="21" hidden="1" customHeight="1" outlineLevel="1" x14ac:dyDescent="0.2">
      <c r="A791" s="77" t="s">
        <v>69</v>
      </c>
      <c r="B791" s="77"/>
      <c r="C791" s="1" t="s">
        <v>17</v>
      </c>
      <c r="D791" s="38">
        <v>1</v>
      </c>
      <c r="E791" s="9">
        <f t="shared" si="277"/>
        <v>0</v>
      </c>
      <c r="F791" s="33">
        <v>0.2</v>
      </c>
      <c r="G791" s="9">
        <f t="shared" si="278"/>
        <v>0</v>
      </c>
      <c r="H791" s="9">
        <f t="shared" si="275"/>
        <v>0</v>
      </c>
      <c r="I791" s="33">
        <v>58.44</v>
      </c>
      <c r="J791" s="9">
        <f t="shared" si="279"/>
        <v>0</v>
      </c>
      <c r="K791" s="9">
        <f t="shared" si="276"/>
        <v>0</v>
      </c>
    </row>
    <row r="792" spans="1:11" ht="29.85" hidden="1" customHeight="1" outlineLevel="1" x14ac:dyDescent="0.2">
      <c r="A792" s="77" t="s">
        <v>655</v>
      </c>
      <c r="B792" s="77"/>
      <c r="C792" s="1" t="s">
        <v>17</v>
      </c>
      <c r="D792" s="38">
        <v>1</v>
      </c>
      <c r="E792" s="9">
        <f t="shared" si="277"/>
        <v>0</v>
      </c>
      <c r="F792" s="33">
        <v>0.55000000000000004</v>
      </c>
      <c r="G792" s="9">
        <f t="shared" si="278"/>
        <v>0</v>
      </c>
      <c r="H792" s="9">
        <f>$N$2*G792</f>
        <v>0</v>
      </c>
      <c r="I792" s="33">
        <v>154.29</v>
      </c>
      <c r="J792" s="9">
        <f t="shared" si="279"/>
        <v>0</v>
      </c>
      <c r="K792" s="9">
        <f t="shared" si="276"/>
        <v>0</v>
      </c>
    </row>
    <row r="793" spans="1:11" ht="12.2" hidden="1" customHeight="1" outlineLevel="1" x14ac:dyDescent="0.2">
      <c r="A793" s="77" t="s">
        <v>1102</v>
      </c>
      <c r="B793" s="77"/>
      <c r="C793" s="1" t="s">
        <v>15</v>
      </c>
      <c r="D793" s="38">
        <v>0.42</v>
      </c>
      <c r="E793" s="9">
        <f t="shared" si="277"/>
        <v>0</v>
      </c>
      <c r="F793" s="33">
        <v>0.04</v>
      </c>
      <c r="G793" s="9">
        <f t="shared" si="278"/>
        <v>0</v>
      </c>
      <c r="H793" s="9">
        <f t="shared" si="275"/>
        <v>0</v>
      </c>
      <c r="I793" s="33">
        <v>22.62</v>
      </c>
      <c r="J793" s="9">
        <f t="shared" si="279"/>
        <v>0</v>
      </c>
      <c r="K793" s="9">
        <f t="shared" si="276"/>
        <v>0</v>
      </c>
    </row>
    <row r="794" spans="1:11" ht="12.2" hidden="1" customHeight="1" outlineLevel="1" x14ac:dyDescent="0.2">
      <c r="A794" s="77" t="s">
        <v>72</v>
      </c>
      <c r="B794" s="77"/>
      <c r="C794" s="1" t="s">
        <v>15</v>
      </c>
      <c r="D794" s="38">
        <v>0.42</v>
      </c>
      <c r="E794" s="9">
        <f t="shared" si="277"/>
        <v>0</v>
      </c>
      <c r="F794" s="33">
        <v>0.04</v>
      </c>
      <c r="G794" s="9">
        <f t="shared" si="278"/>
        <v>0</v>
      </c>
      <c r="H794" s="9">
        <f t="shared" si="275"/>
        <v>0</v>
      </c>
      <c r="I794" s="33">
        <v>18.29</v>
      </c>
      <c r="J794" s="9">
        <f t="shared" si="279"/>
        <v>0</v>
      </c>
      <c r="K794" s="9">
        <f t="shared" si="276"/>
        <v>0</v>
      </c>
    </row>
    <row r="795" spans="1:11" ht="12.2" customHeight="1" collapsed="1" x14ac:dyDescent="0.2">
      <c r="A795" s="75" t="s">
        <v>19</v>
      </c>
      <c r="B795" s="75"/>
      <c r="C795" s="1"/>
      <c r="D795" s="7"/>
      <c r="E795" s="9"/>
      <c r="F795" s="13">
        <f>SUM(F781:F794)</f>
        <v>1.9400000000000002</v>
      </c>
      <c r="G795" s="12">
        <f t="shared" ref="G795:K795" si="280">SUM(G781:G794)</f>
        <v>0</v>
      </c>
      <c r="H795" s="12">
        <f t="shared" si="280"/>
        <v>0</v>
      </c>
      <c r="I795" s="13">
        <f t="shared" si="280"/>
        <v>1441.5900000000001</v>
      </c>
      <c r="J795" s="12">
        <f t="shared" si="280"/>
        <v>0</v>
      </c>
      <c r="K795" s="14">
        <f t="shared" si="280"/>
        <v>0</v>
      </c>
    </row>
    <row r="796" spans="1:11" ht="21" customHeight="1" x14ac:dyDescent="0.2">
      <c r="A796" s="75" t="s">
        <v>1103</v>
      </c>
      <c r="B796" s="75"/>
      <c r="C796" s="2" t="s">
        <v>17</v>
      </c>
      <c r="D796" s="3">
        <v>0</v>
      </c>
      <c r="E796" s="36"/>
      <c r="F796" s="1"/>
      <c r="G796" s="1"/>
      <c r="H796" s="1"/>
      <c r="I796" s="1"/>
      <c r="J796" s="1"/>
      <c r="K796" s="1"/>
    </row>
    <row r="797" spans="1:11" ht="21" hidden="1" customHeight="1" outlineLevel="1" x14ac:dyDescent="0.2">
      <c r="A797" s="77" t="s">
        <v>64</v>
      </c>
      <c r="B797" s="77"/>
      <c r="C797" s="1" t="s">
        <v>17</v>
      </c>
      <c r="D797" s="38">
        <v>1</v>
      </c>
      <c r="E797" s="9">
        <f>$D$796*D797</f>
        <v>0</v>
      </c>
      <c r="F797" s="33">
        <v>0.28000000000000003</v>
      </c>
      <c r="G797" s="9">
        <f>$D$796*F797</f>
        <v>0</v>
      </c>
      <c r="H797" s="9">
        <f>$L$2*G797</f>
        <v>0</v>
      </c>
      <c r="I797" s="33">
        <v>125.81</v>
      </c>
      <c r="J797" s="9">
        <f>$D$796*I797</f>
        <v>0</v>
      </c>
      <c r="K797" s="9">
        <f t="shared" ref="K797:K800" si="281">SUM(H797,J797)</f>
        <v>0</v>
      </c>
    </row>
    <row r="798" spans="1:11" ht="12.2" hidden="1" customHeight="1" outlineLevel="1" x14ac:dyDescent="0.2">
      <c r="A798" s="77" t="s">
        <v>1104</v>
      </c>
      <c r="B798" s="77"/>
      <c r="C798" s="1" t="s">
        <v>17</v>
      </c>
      <c r="D798" s="38">
        <v>1</v>
      </c>
      <c r="E798" s="9">
        <f>$D$796*D798</f>
        <v>0</v>
      </c>
      <c r="F798" s="33">
        <v>0.25</v>
      </c>
      <c r="G798" s="9">
        <f>$D$796*F798</f>
        <v>0</v>
      </c>
      <c r="H798" s="9">
        <f>$L$2*G798</f>
        <v>0</v>
      </c>
      <c r="I798" s="33">
        <v>701.12</v>
      </c>
      <c r="J798" s="9">
        <f>$D$796*I798</f>
        <v>0</v>
      </c>
      <c r="K798" s="9">
        <f t="shared" si="281"/>
        <v>0</v>
      </c>
    </row>
    <row r="799" spans="1:11" ht="12.2" hidden="1" customHeight="1" outlineLevel="1" x14ac:dyDescent="0.2">
      <c r="A799" s="77" t="s">
        <v>62</v>
      </c>
      <c r="B799" s="77"/>
      <c r="C799" s="1" t="s">
        <v>17</v>
      </c>
      <c r="D799" s="38">
        <v>1</v>
      </c>
      <c r="E799" s="9">
        <f>$D$796*D799</f>
        <v>0</v>
      </c>
      <c r="F799" s="33">
        <v>0.03</v>
      </c>
      <c r="G799" s="9">
        <f>$D$796*F799</f>
        <v>0</v>
      </c>
      <c r="H799" s="9">
        <f>$L$2*G799</f>
        <v>0</v>
      </c>
      <c r="I799" s="33">
        <v>45.68</v>
      </c>
      <c r="J799" s="9">
        <f>$D$796*I799</f>
        <v>0</v>
      </c>
      <c r="K799" s="9">
        <f t="shared" si="281"/>
        <v>0</v>
      </c>
    </row>
    <row r="800" spans="1:11" ht="12.2" hidden="1" customHeight="1" outlineLevel="1" x14ac:dyDescent="0.2">
      <c r="A800" s="77" t="s">
        <v>57</v>
      </c>
      <c r="B800" s="77"/>
      <c r="C800" s="1" t="s">
        <v>17</v>
      </c>
      <c r="D800" s="38">
        <v>1</v>
      </c>
      <c r="E800" s="9">
        <f>$D$796*D800</f>
        <v>0</v>
      </c>
      <c r="F800" s="33">
        <v>0.18</v>
      </c>
      <c r="G800" s="9">
        <f>$D$796*F800</f>
        <v>0</v>
      </c>
      <c r="H800" s="9">
        <f>$L$2*G800</f>
        <v>0</v>
      </c>
      <c r="I800" s="33">
        <v>56.36</v>
      </c>
      <c r="J800" s="9">
        <f>$D$796*I800</f>
        <v>0</v>
      </c>
      <c r="K800" s="9">
        <f t="shared" si="281"/>
        <v>0</v>
      </c>
    </row>
    <row r="801" spans="1:11" ht="12.2" customHeight="1" collapsed="1" x14ac:dyDescent="0.2">
      <c r="A801" s="75" t="s">
        <v>19</v>
      </c>
      <c r="B801" s="75"/>
      <c r="C801" s="1"/>
      <c r="D801" s="7"/>
      <c r="E801" s="9"/>
      <c r="F801" s="13">
        <f>SUM(F797:F800)</f>
        <v>0.74</v>
      </c>
      <c r="G801" s="12">
        <f t="shared" ref="G801:K801" si="282">SUM(G797:G800)</f>
        <v>0</v>
      </c>
      <c r="H801" s="12">
        <f t="shared" si="282"/>
        <v>0</v>
      </c>
      <c r="I801" s="13">
        <f t="shared" si="282"/>
        <v>928.97</v>
      </c>
      <c r="J801" s="12">
        <f t="shared" si="282"/>
        <v>0</v>
      </c>
      <c r="K801" s="14">
        <f t="shared" si="282"/>
        <v>0</v>
      </c>
    </row>
    <row r="802" spans="1:11" ht="21" customHeight="1" x14ac:dyDescent="0.2">
      <c r="A802" s="75" t="s">
        <v>1103</v>
      </c>
      <c r="B802" s="75"/>
      <c r="C802" s="2" t="s">
        <v>17</v>
      </c>
      <c r="D802" s="3">
        <v>0</v>
      </c>
      <c r="E802" s="36"/>
      <c r="F802" s="1"/>
      <c r="G802" s="1"/>
      <c r="H802" s="1"/>
      <c r="I802" s="1"/>
      <c r="J802" s="1"/>
      <c r="K802" s="1"/>
    </row>
    <row r="803" spans="1:11" ht="21" hidden="1" customHeight="1" outlineLevel="1" x14ac:dyDescent="0.2">
      <c r="A803" s="77" t="s">
        <v>64</v>
      </c>
      <c r="B803" s="77"/>
      <c r="C803" s="1" t="s">
        <v>17</v>
      </c>
      <c r="D803" s="38">
        <v>1</v>
      </c>
      <c r="E803" s="9">
        <f>$D$802*D803</f>
        <v>0</v>
      </c>
      <c r="F803" s="33">
        <v>0.28000000000000003</v>
      </c>
      <c r="G803" s="9">
        <f>$D$802*F803</f>
        <v>0</v>
      </c>
      <c r="H803" s="9">
        <f>$L$2*G803</f>
        <v>0</v>
      </c>
      <c r="I803" s="33">
        <v>125.81</v>
      </c>
      <c r="J803" s="9">
        <f>$D$802*I803</f>
        <v>0</v>
      </c>
      <c r="K803" s="9">
        <f t="shared" ref="K803:K806" si="283">SUM(H803,J803)</f>
        <v>0</v>
      </c>
    </row>
    <row r="804" spans="1:11" ht="12" hidden="1" customHeight="1" outlineLevel="1" x14ac:dyDescent="0.2">
      <c r="A804" s="77" t="s">
        <v>62</v>
      </c>
      <c r="B804" s="77"/>
      <c r="C804" s="1" t="s">
        <v>17</v>
      </c>
      <c r="D804" s="38">
        <v>1</v>
      </c>
      <c r="E804" s="9">
        <f>$D$802*D804</f>
        <v>0</v>
      </c>
      <c r="F804" s="33">
        <v>0.03</v>
      </c>
      <c r="G804" s="9">
        <f>$D$802*F804</f>
        <v>0</v>
      </c>
      <c r="H804" s="9">
        <f>$L$2*G804</f>
        <v>0</v>
      </c>
      <c r="I804" s="33">
        <v>45.68</v>
      </c>
      <c r="J804" s="9">
        <f>$D$802*I804</f>
        <v>0</v>
      </c>
      <c r="K804" s="9">
        <f t="shared" si="283"/>
        <v>0</v>
      </c>
    </row>
    <row r="805" spans="1:11" ht="12.2" hidden="1" customHeight="1" outlineLevel="1" x14ac:dyDescent="0.2">
      <c r="A805" s="77" t="s">
        <v>57</v>
      </c>
      <c r="B805" s="77"/>
      <c r="C805" s="1" t="s">
        <v>17</v>
      </c>
      <c r="D805" s="38">
        <v>1</v>
      </c>
      <c r="E805" s="9">
        <f>$D$802*D805</f>
        <v>0</v>
      </c>
      <c r="F805" s="33">
        <v>0.18</v>
      </c>
      <c r="G805" s="9">
        <f>$D$802*F805</f>
        <v>0</v>
      </c>
      <c r="H805" s="9">
        <f>$L$2*G805</f>
        <v>0</v>
      </c>
      <c r="I805" s="33">
        <v>56.36</v>
      </c>
      <c r="J805" s="9">
        <f>$D$802*I805</f>
        <v>0</v>
      </c>
      <c r="K805" s="9">
        <f t="shared" si="283"/>
        <v>0</v>
      </c>
    </row>
    <row r="806" spans="1:11" ht="12.2" hidden="1" customHeight="1" outlineLevel="1" x14ac:dyDescent="0.2">
      <c r="A806" s="77" t="s">
        <v>1105</v>
      </c>
      <c r="B806" s="77"/>
      <c r="C806" s="1" t="s">
        <v>17</v>
      </c>
      <c r="D806" s="38">
        <v>1</v>
      </c>
      <c r="E806" s="9">
        <f>$D$802*D806</f>
        <v>0</v>
      </c>
      <c r="F806" s="33">
        <v>0.25</v>
      </c>
      <c r="G806" s="9">
        <f>$D$802*F806</f>
        <v>0</v>
      </c>
      <c r="H806" s="9">
        <f>$L$2*G806</f>
        <v>0</v>
      </c>
      <c r="I806" s="33">
        <v>1282.83</v>
      </c>
      <c r="J806" s="9">
        <f>$D$802*I806</f>
        <v>0</v>
      </c>
      <c r="K806" s="9">
        <f t="shared" si="283"/>
        <v>0</v>
      </c>
    </row>
    <row r="807" spans="1:11" ht="12.2" customHeight="1" collapsed="1" x14ac:dyDescent="0.2">
      <c r="A807" s="75" t="s">
        <v>19</v>
      </c>
      <c r="B807" s="75"/>
      <c r="C807" s="1"/>
      <c r="D807" s="7"/>
      <c r="E807" s="9"/>
      <c r="F807" s="13">
        <f>SUM(F803:F806)</f>
        <v>0.74</v>
      </c>
      <c r="G807" s="12">
        <f t="shared" ref="G807:K807" si="284">SUM(G803:G806)</f>
        <v>0</v>
      </c>
      <c r="H807" s="12">
        <f t="shared" si="284"/>
        <v>0</v>
      </c>
      <c r="I807" s="13">
        <f t="shared" si="284"/>
        <v>1510.6799999999998</v>
      </c>
      <c r="J807" s="12">
        <f t="shared" si="284"/>
        <v>0</v>
      </c>
      <c r="K807" s="14">
        <f t="shared" si="284"/>
        <v>0</v>
      </c>
    </row>
    <row r="808" spans="1:11" ht="21" customHeight="1" x14ac:dyDescent="0.2">
      <c r="A808" s="75" t="s">
        <v>1103</v>
      </c>
      <c r="B808" s="75"/>
      <c r="C808" s="2" t="s">
        <v>17</v>
      </c>
      <c r="D808" s="3">
        <v>0</v>
      </c>
      <c r="E808" s="36"/>
      <c r="F808" s="1"/>
      <c r="G808" s="1"/>
      <c r="H808" s="1"/>
      <c r="I808" s="1"/>
      <c r="J808" s="1"/>
      <c r="K808" s="1"/>
    </row>
    <row r="809" spans="1:11" ht="12.2" hidden="1" customHeight="1" outlineLevel="1" x14ac:dyDescent="0.2">
      <c r="A809" s="77" t="s">
        <v>1105</v>
      </c>
      <c r="B809" s="77"/>
      <c r="C809" s="1" t="s">
        <v>17</v>
      </c>
      <c r="D809" s="38">
        <v>1</v>
      </c>
      <c r="E809" s="9">
        <f>$D$808*D809</f>
        <v>0</v>
      </c>
      <c r="F809" s="33">
        <v>0.25</v>
      </c>
      <c r="G809" s="9">
        <f>$D$808*F809</f>
        <v>0</v>
      </c>
      <c r="H809" s="9">
        <f>$L$2*G809</f>
        <v>0</v>
      </c>
      <c r="I809" s="33">
        <v>486.44</v>
      </c>
      <c r="J809" s="9">
        <f>$D$808*I809</f>
        <v>0</v>
      </c>
      <c r="K809" s="9">
        <f t="shared" ref="K809:K812" si="285">SUM(H809,J809)</f>
        <v>0</v>
      </c>
    </row>
    <row r="810" spans="1:11" ht="12.2" hidden="1" customHeight="1" outlineLevel="1" x14ac:dyDescent="0.2">
      <c r="A810" s="77" t="s">
        <v>57</v>
      </c>
      <c r="B810" s="77"/>
      <c r="C810" s="1" t="s">
        <v>17</v>
      </c>
      <c r="D810" s="38">
        <v>1</v>
      </c>
      <c r="E810" s="9">
        <f>$D$808*D810</f>
        <v>0</v>
      </c>
      <c r="F810" s="33">
        <v>0.18</v>
      </c>
      <c r="G810" s="9">
        <f>$D$808*F810</f>
        <v>0</v>
      </c>
      <c r="H810" s="9">
        <f>$L$2*G810</f>
        <v>0</v>
      </c>
      <c r="I810" s="33">
        <v>56.36</v>
      </c>
      <c r="J810" s="9">
        <f>$D$808*I810</f>
        <v>0</v>
      </c>
      <c r="K810" s="9">
        <f t="shared" si="285"/>
        <v>0</v>
      </c>
    </row>
    <row r="811" spans="1:11" ht="12.2" hidden="1" customHeight="1" outlineLevel="1" x14ac:dyDescent="0.2">
      <c r="A811" s="77" t="s">
        <v>62</v>
      </c>
      <c r="B811" s="77"/>
      <c r="C811" s="1" t="s">
        <v>17</v>
      </c>
      <c r="D811" s="38">
        <v>1</v>
      </c>
      <c r="E811" s="9">
        <f>$D$808*D811</f>
        <v>0</v>
      </c>
      <c r="F811" s="33">
        <v>0.03</v>
      </c>
      <c r="G811" s="9">
        <f>$D$808*F811</f>
        <v>0</v>
      </c>
      <c r="H811" s="9">
        <f>$L$2*G811</f>
        <v>0</v>
      </c>
      <c r="I811" s="33">
        <v>45.68</v>
      </c>
      <c r="J811" s="9">
        <f>$D$808*I811</f>
        <v>0</v>
      </c>
      <c r="K811" s="9">
        <f t="shared" si="285"/>
        <v>0</v>
      </c>
    </row>
    <row r="812" spans="1:11" ht="21" hidden="1" customHeight="1" outlineLevel="1" x14ac:dyDescent="0.2">
      <c r="A812" s="77" t="s">
        <v>64</v>
      </c>
      <c r="B812" s="77"/>
      <c r="C812" s="1" t="s">
        <v>17</v>
      </c>
      <c r="D812" s="38">
        <v>1</v>
      </c>
      <c r="E812" s="9">
        <f>$D$808*D812</f>
        <v>0</v>
      </c>
      <c r="F812" s="33">
        <v>0.28000000000000003</v>
      </c>
      <c r="G812" s="9">
        <f>$D$808*F812</f>
        <v>0</v>
      </c>
      <c r="H812" s="9">
        <f>$L$2*G812</f>
        <v>0</v>
      </c>
      <c r="I812" s="33">
        <v>125.81</v>
      </c>
      <c r="J812" s="9">
        <f>$D$808*I812</f>
        <v>0</v>
      </c>
      <c r="K812" s="9">
        <f t="shared" si="285"/>
        <v>0</v>
      </c>
    </row>
    <row r="813" spans="1:11" ht="12.2" customHeight="1" collapsed="1" x14ac:dyDescent="0.2">
      <c r="A813" s="75" t="s">
        <v>19</v>
      </c>
      <c r="B813" s="75"/>
      <c r="C813" s="1"/>
      <c r="D813" s="7"/>
      <c r="E813" s="9"/>
      <c r="F813" s="13">
        <f>SUM(F809:F812)</f>
        <v>0.74</v>
      </c>
      <c r="G813" s="12">
        <f t="shared" ref="G813:K813" si="286">SUM(G809:G812)</f>
        <v>0</v>
      </c>
      <c r="H813" s="12">
        <f t="shared" si="286"/>
        <v>0</v>
      </c>
      <c r="I813" s="13">
        <f t="shared" si="286"/>
        <v>714.29</v>
      </c>
      <c r="J813" s="12">
        <f t="shared" si="286"/>
        <v>0</v>
      </c>
      <c r="K813" s="14">
        <f t="shared" si="286"/>
        <v>0</v>
      </c>
    </row>
    <row r="814" spans="1:11" ht="21" customHeight="1" x14ac:dyDescent="0.2">
      <c r="A814" s="75" t="s">
        <v>1106</v>
      </c>
      <c r="B814" s="75"/>
      <c r="C814" s="2" t="s">
        <v>17</v>
      </c>
      <c r="D814" s="3">
        <v>0</v>
      </c>
      <c r="E814" s="36"/>
      <c r="F814" s="1"/>
      <c r="G814" s="1"/>
      <c r="H814" s="1"/>
      <c r="I814" s="1"/>
      <c r="J814" s="1"/>
      <c r="K814" s="1"/>
    </row>
    <row r="815" spans="1:11" ht="12.2" hidden="1" customHeight="1" outlineLevel="1" x14ac:dyDescent="0.2">
      <c r="A815" s="77" t="s">
        <v>1104</v>
      </c>
      <c r="B815" s="77"/>
      <c r="C815" s="1" t="s">
        <v>17</v>
      </c>
      <c r="D815" s="38">
        <v>1.1299999999999999</v>
      </c>
      <c r="E815" s="9">
        <f>$D$814*D815</f>
        <v>0</v>
      </c>
      <c r="F815" s="33">
        <v>0.28000000000000003</v>
      </c>
      <c r="G815" s="9">
        <f>$D$814*F815</f>
        <v>0</v>
      </c>
      <c r="H815" s="9">
        <f t="shared" ref="H815:H824" si="287">$L$2*G815</f>
        <v>0</v>
      </c>
      <c r="I815" s="33">
        <v>788.76</v>
      </c>
      <c r="J815" s="9">
        <f>$D$814*I815</f>
        <v>0</v>
      </c>
      <c r="K815" s="9">
        <f t="shared" ref="K815:K824" si="288">SUM(H815,J815)</f>
        <v>0</v>
      </c>
    </row>
    <row r="816" spans="1:11" ht="21" hidden="1" customHeight="1" outlineLevel="1" x14ac:dyDescent="0.2">
      <c r="A816" s="77" t="s">
        <v>64</v>
      </c>
      <c r="B816" s="77"/>
      <c r="C816" s="1" t="s">
        <v>17</v>
      </c>
      <c r="D816" s="38">
        <v>1</v>
      </c>
      <c r="E816" s="9">
        <f t="shared" ref="E816:E824" si="289">$D$814*D816</f>
        <v>0</v>
      </c>
      <c r="F816" s="33">
        <v>0.28000000000000003</v>
      </c>
      <c r="G816" s="9">
        <f t="shared" ref="G816:G824" si="290">$D$814*F816</f>
        <v>0</v>
      </c>
      <c r="H816" s="9">
        <f t="shared" si="287"/>
        <v>0</v>
      </c>
      <c r="I816" s="33">
        <v>290.24</v>
      </c>
      <c r="J816" s="9">
        <f t="shared" ref="J816:J824" si="291">$D$814*I816</f>
        <v>0</v>
      </c>
      <c r="K816" s="9">
        <f t="shared" si="288"/>
        <v>0</v>
      </c>
    </row>
    <row r="817" spans="1:11" ht="12.2" hidden="1" customHeight="1" outlineLevel="1" x14ac:dyDescent="0.2">
      <c r="A817" s="77" t="s">
        <v>57</v>
      </c>
      <c r="B817" s="77"/>
      <c r="C817" s="1" t="s">
        <v>17</v>
      </c>
      <c r="D817" s="38">
        <v>1.1299999999999999</v>
      </c>
      <c r="E817" s="9">
        <f t="shared" si="289"/>
        <v>0</v>
      </c>
      <c r="F817" s="33">
        <v>0.17</v>
      </c>
      <c r="G817" s="9">
        <f t="shared" si="290"/>
        <v>0</v>
      </c>
      <c r="H817" s="9">
        <f t="shared" si="287"/>
        <v>0</v>
      </c>
      <c r="I817" s="33">
        <v>20.85</v>
      </c>
      <c r="J817" s="9">
        <f t="shared" si="291"/>
        <v>0</v>
      </c>
      <c r="K817" s="9">
        <f t="shared" si="288"/>
        <v>0</v>
      </c>
    </row>
    <row r="818" spans="1:11" ht="12.2" hidden="1" customHeight="1" outlineLevel="1" x14ac:dyDescent="0.2">
      <c r="A818" s="77" t="s">
        <v>65</v>
      </c>
      <c r="B818" s="77"/>
      <c r="C818" s="1" t="s">
        <v>17</v>
      </c>
      <c r="D818" s="38">
        <v>1</v>
      </c>
      <c r="E818" s="9">
        <f t="shared" si="289"/>
        <v>0</v>
      </c>
      <c r="F818" s="33">
        <v>0.09</v>
      </c>
      <c r="G818" s="9">
        <f t="shared" si="290"/>
        <v>0</v>
      </c>
      <c r="H818" s="9">
        <f t="shared" si="287"/>
        <v>0</v>
      </c>
      <c r="I818" s="33">
        <v>156.80000000000001</v>
      </c>
      <c r="J818" s="9">
        <f t="shared" si="291"/>
        <v>0</v>
      </c>
      <c r="K818" s="9">
        <f t="shared" si="288"/>
        <v>0</v>
      </c>
    </row>
    <row r="819" spans="1:11" ht="21" hidden="1" customHeight="1" outlineLevel="1" x14ac:dyDescent="0.2">
      <c r="A819" s="77" t="s">
        <v>96</v>
      </c>
      <c r="B819" s="77"/>
      <c r="C819" s="1" t="s">
        <v>17</v>
      </c>
      <c r="D819" s="38">
        <v>1.1299999999999999</v>
      </c>
      <c r="E819" s="9">
        <f t="shared" si="289"/>
        <v>0</v>
      </c>
      <c r="F819" s="33">
        <v>0.2</v>
      </c>
      <c r="G819" s="9">
        <f t="shared" si="290"/>
        <v>0</v>
      </c>
      <c r="H819" s="9">
        <f t="shared" si="287"/>
        <v>0</v>
      </c>
      <c r="I819" s="33">
        <v>67.12</v>
      </c>
      <c r="J819" s="9">
        <f t="shared" si="291"/>
        <v>0</v>
      </c>
      <c r="K819" s="9">
        <f t="shared" si="288"/>
        <v>0</v>
      </c>
    </row>
    <row r="820" spans="1:11" ht="12.2" hidden="1" customHeight="1" outlineLevel="1" x14ac:dyDescent="0.2">
      <c r="A820" s="77" t="s">
        <v>66</v>
      </c>
      <c r="B820" s="77"/>
      <c r="C820" s="1" t="s">
        <v>17</v>
      </c>
      <c r="D820" s="38">
        <v>1</v>
      </c>
      <c r="E820" s="9">
        <f t="shared" si="289"/>
        <v>0</v>
      </c>
      <c r="F820" s="33">
        <v>0.04</v>
      </c>
      <c r="G820" s="9">
        <f t="shared" si="290"/>
        <v>0</v>
      </c>
      <c r="H820" s="9">
        <f t="shared" si="287"/>
        <v>0</v>
      </c>
      <c r="I820" s="33">
        <v>13.45</v>
      </c>
      <c r="J820" s="9">
        <f t="shared" si="291"/>
        <v>0</v>
      </c>
      <c r="K820" s="9">
        <f t="shared" si="288"/>
        <v>0</v>
      </c>
    </row>
    <row r="821" spans="1:11" ht="21" hidden="1" customHeight="1" outlineLevel="1" x14ac:dyDescent="0.2">
      <c r="A821" s="77" t="s">
        <v>69</v>
      </c>
      <c r="B821" s="77"/>
      <c r="C821" s="1" t="s">
        <v>17</v>
      </c>
      <c r="D821" s="38">
        <v>1</v>
      </c>
      <c r="E821" s="9">
        <f t="shared" si="289"/>
        <v>0</v>
      </c>
      <c r="F821" s="33">
        <v>0.2</v>
      </c>
      <c r="G821" s="9">
        <f t="shared" si="290"/>
        <v>0</v>
      </c>
      <c r="H821" s="9">
        <f t="shared" si="287"/>
        <v>0</v>
      </c>
      <c r="I821" s="33">
        <v>58.44</v>
      </c>
      <c r="J821" s="9">
        <f t="shared" si="291"/>
        <v>0</v>
      </c>
      <c r="K821" s="9">
        <f t="shared" si="288"/>
        <v>0</v>
      </c>
    </row>
    <row r="822" spans="1:11" ht="29.85" hidden="1" customHeight="1" outlineLevel="1" x14ac:dyDescent="0.2">
      <c r="A822" s="77" t="s">
        <v>655</v>
      </c>
      <c r="B822" s="77"/>
      <c r="C822" s="1" t="s">
        <v>17</v>
      </c>
      <c r="D822" s="38">
        <v>1</v>
      </c>
      <c r="E822" s="9">
        <f t="shared" si="289"/>
        <v>0</v>
      </c>
      <c r="F822" s="33">
        <v>0.55000000000000004</v>
      </c>
      <c r="G822" s="9">
        <f t="shared" si="290"/>
        <v>0</v>
      </c>
      <c r="H822" s="9">
        <f>$N$2*G822</f>
        <v>0</v>
      </c>
      <c r="I822" s="33">
        <v>154.29</v>
      </c>
      <c r="J822" s="9">
        <f t="shared" si="291"/>
        <v>0</v>
      </c>
      <c r="K822" s="9">
        <f t="shared" si="288"/>
        <v>0</v>
      </c>
    </row>
    <row r="823" spans="1:11" ht="12.2" hidden="1" customHeight="1" outlineLevel="1" x14ac:dyDescent="0.2">
      <c r="A823" s="77" t="s">
        <v>71</v>
      </c>
      <c r="B823" s="77"/>
      <c r="C823" s="1" t="s">
        <v>15</v>
      </c>
      <c r="D823" s="38">
        <v>0.42</v>
      </c>
      <c r="E823" s="9">
        <f t="shared" si="289"/>
        <v>0</v>
      </c>
      <c r="F823" s="33">
        <v>0.05</v>
      </c>
      <c r="G823" s="9">
        <f t="shared" si="290"/>
        <v>0</v>
      </c>
      <c r="H823" s="9">
        <f t="shared" si="287"/>
        <v>0</v>
      </c>
      <c r="I823" s="33">
        <v>21.29</v>
      </c>
      <c r="J823" s="9">
        <f t="shared" si="291"/>
        <v>0</v>
      </c>
      <c r="K823" s="9">
        <f t="shared" si="288"/>
        <v>0</v>
      </c>
    </row>
    <row r="824" spans="1:11" ht="12.2" hidden="1" customHeight="1" outlineLevel="1" x14ac:dyDescent="0.2">
      <c r="A824" s="77" t="s">
        <v>72</v>
      </c>
      <c r="B824" s="77"/>
      <c r="C824" s="1" t="s">
        <v>15</v>
      </c>
      <c r="D824" s="38">
        <v>0.42</v>
      </c>
      <c r="E824" s="9">
        <f t="shared" si="289"/>
        <v>0</v>
      </c>
      <c r="F824" s="33">
        <v>0.04</v>
      </c>
      <c r="G824" s="9">
        <f t="shared" si="290"/>
        <v>0</v>
      </c>
      <c r="H824" s="9">
        <f t="shared" si="287"/>
        <v>0</v>
      </c>
      <c r="I824" s="33">
        <v>18.29</v>
      </c>
      <c r="J824" s="9">
        <f t="shared" si="291"/>
        <v>0</v>
      </c>
      <c r="K824" s="9">
        <f t="shared" si="288"/>
        <v>0</v>
      </c>
    </row>
    <row r="825" spans="1:11" ht="12.2" customHeight="1" collapsed="1" x14ac:dyDescent="0.2">
      <c r="A825" s="75" t="s">
        <v>19</v>
      </c>
      <c r="B825" s="75"/>
      <c r="C825" s="1"/>
      <c r="D825" s="7"/>
      <c r="E825" s="9"/>
      <c r="F825" s="13">
        <f>SUM(F815:F824)</f>
        <v>1.9000000000000001</v>
      </c>
      <c r="G825" s="12">
        <f t="shared" ref="G825:K825" si="292">SUM(G815:G824)</f>
        <v>0</v>
      </c>
      <c r="H825" s="12">
        <f t="shared" si="292"/>
        <v>0</v>
      </c>
      <c r="I825" s="13">
        <f t="shared" si="292"/>
        <v>1589.53</v>
      </c>
      <c r="J825" s="12">
        <f t="shared" si="292"/>
        <v>0</v>
      </c>
      <c r="K825" s="14">
        <f t="shared" si="292"/>
        <v>0</v>
      </c>
    </row>
    <row r="826" spans="1:11" ht="21" customHeight="1" x14ac:dyDescent="0.2">
      <c r="A826" s="75" t="s">
        <v>1106</v>
      </c>
      <c r="B826" s="75"/>
      <c r="C826" s="2" t="s">
        <v>17</v>
      </c>
      <c r="D826" s="3">
        <v>0</v>
      </c>
      <c r="E826" s="36"/>
      <c r="F826" s="1"/>
      <c r="G826" s="1"/>
      <c r="H826" s="1"/>
      <c r="I826" s="1"/>
      <c r="J826" s="1"/>
      <c r="K826" s="1"/>
    </row>
    <row r="827" spans="1:11" ht="12.2" hidden="1" customHeight="1" outlineLevel="1" x14ac:dyDescent="0.2">
      <c r="A827" s="77" t="s">
        <v>1104</v>
      </c>
      <c r="B827" s="77"/>
      <c r="C827" s="1" t="s">
        <v>17</v>
      </c>
      <c r="D827" s="38">
        <v>1.1299999999999999</v>
      </c>
      <c r="E827" s="9">
        <f>$D$826*D827</f>
        <v>0</v>
      </c>
      <c r="F827" s="33">
        <v>0.28000000000000003</v>
      </c>
      <c r="G827" s="9">
        <f>$D$826*F827</f>
        <v>0</v>
      </c>
      <c r="H827" s="9">
        <f t="shared" ref="H827:H835" si="293">$L$2*G827</f>
        <v>0</v>
      </c>
      <c r="I827" s="33">
        <v>788.76</v>
      </c>
      <c r="J827" s="9">
        <f>$D$826*I827</f>
        <v>0</v>
      </c>
      <c r="K827" s="9">
        <f t="shared" ref="K827:K835" si="294">SUM(H827,J827)</f>
        <v>0</v>
      </c>
    </row>
    <row r="828" spans="1:11" ht="21" hidden="1" customHeight="1" outlineLevel="1" x14ac:dyDescent="0.2">
      <c r="A828" s="77" t="s">
        <v>64</v>
      </c>
      <c r="B828" s="77"/>
      <c r="C828" s="1" t="s">
        <v>17</v>
      </c>
      <c r="D828" s="38">
        <v>1</v>
      </c>
      <c r="E828" s="9">
        <f t="shared" ref="E828:E835" si="295">$D$826*D828</f>
        <v>0</v>
      </c>
      <c r="F828" s="33">
        <v>0.28000000000000003</v>
      </c>
      <c r="G828" s="9">
        <f t="shared" ref="G828:G835" si="296">$D$826*F828</f>
        <v>0</v>
      </c>
      <c r="H828" s="9">
        <f t="shared" si="293"/>
        <v>0</v>
      </c>
      <c r="I828" s="33">
        <v>290.24</v>
      </c>
      <c r="J828" s="9">
        <f t="shared" ref="J828:J835" si="297">$D$826*I828</f>
        <v>0</v>
      </c>
      <c r="K828" s="9">
        <f t="shared" si="294"/>
        <v>0</v>
      </c>
    </row>
    <row r="829" spans="1:11" ht="12.2" hidden="1" customHeight="1" outlineLevel="1" x14ac:dyDescent="0.2">
      <c r="A829" s="77" t="s">
        <v>57</v>
      </c>
      <c r="B829" s="77"/>
      <c r="C829" s="1" t="s">
        <v>17</v>
      </c>
      <c r="D829" s="38">
        <v>1.1299999999999999</v>
      </c>
      <c r="E829" s="9">
        <f t="shared" si="295"/>
        <v>0</v>
      </c>
      <c r="F829" s="33">
        <v>0.17</v>
      </c>
      <c r="G829" s="9">
        <f t="shared" si="296"/>
        <v>0</v>
      </c>
      <c r="H829" s="9">
        <f t="shared" si="293"/>
        <v>0</v>
      </c>
      <c r="I829" s="33">
        <v>20.85</v>
      </c>
      <c r="J829" s="9">
        <f t="shared" si="297"/>
        <v>0</v>
      </c>
      <c r="K829" s="9">
        <f t="shared" si="294"/>
        <v>0</v>
      </c>
    </row>
    <row r="830" spans="1:11" ht="12.2" hidden="1" customHeight="1" outlineLevel="1" x14ac:dyDescent="0.2">
      <c r="A830" s="77" t="s">
        <v>65</v>
      </c>
      <c r="B830" s="77"/>
      <c r="C830" s="1" t="s">
        <v>17</v>
      </c>
      <c r="D830" s="38">
        <v>1</v>
      </c>
      <c r="E830" s="9">
        <f t="shared" si="295"/>
        <v>0</v>
      </c>
      <c r="F830" s="33">
        <v>0.09</v>
      </c>
      <c r="G830" s="9">
        <f t="shared" si="296"/>
        <v>0</v>
      </c>
      <c r="H830" s="9">
        <f t="shared" si="293"/>
        <v>0</v>
      </c>
      <c r="I830" s="33">
        <v>156.80000000000001</v>
      </c>
      <c r="J830" s="9">
        <f t="shared" si="297"/>
        <v>0</v>
      </c>
      <c r="K830" s="9">
        <f t="shared" si="294"/>
        <v>0</v>
      </c>
    </row>
    <row r="831" spans="1:11" ht="21" hidden="1" customHeight="1" outlineLevel="1" x14ac:dyDescent="0.2">
      <c r="A831" s="77" t="s">
        <v>96</v>
      </c>
      <c r="B831" s="77"/>
      <c r="C831" s="1" t="s">
        <v>17</v>
      </c>
      <c r="D831" s="38">
        <v>1.1299999999999999</v>
      </c>
      <c r="E831" s="9">
        <f t="shared" si="295"/>
        <v>0</v>
      </c>
      <c r="F831" s="33">
        <v>0.2</v>
      </c>
      <c r="G831" s="9">
        <f t="shared" si="296"/>
        <v>0</v>
      </c>
      <c r="H831" s="9">
        <f t="shared" si="293"/>
        <v>0</v>
      </c>
      <c r="I831" s="33">
        <v>67.12</v>
      </c>
      <c r="J831" s="9">
        <f t="shared" si="297"/>
        <v>0</v>
      </c>
      <c r="K831" s="9">
        <f t="shared" si="294"/>
        <v>0</v>
      </c>
    </row>
    <row r="832" spans="1:11" ht="12.2" hidden="1" customHeight="1" outlineLevel="1" x14ac:dyDescent="0.2">
      <c r="A832" s="77" t="s">
        <v>66</v>
      </c>
      <c r="B832" s="77"/>
      <c r="C832" s="1" t="s">
        <v>17</v>
      </c>
      <c r="D832" s="38">
        <v>1</v>
      </c>
      <c r="E832" s="9">
        <f t="shared" si="295"/>
        <v>0</v>
      </c>
      <c r="F832" s="33">
        <v>0.04</v>
      </c>
      <c r="G832" s="9">
        <f t="shared" si="296"/>
        <v>0</v>
      </c>
      <c r="H832" s="9">
        <f t="shared" si="293"/>
        <v>0</v>
      </c>
      <c r="I832" s="33">
        <v>13.45</v>
      </c>
      <c r="J832" s="9">
        <f t="shared" si="297"/>
        <v>0</v>
      </c>
      <c r="K832" s="9">
        <f t="shared" si="294"/>
        <v>0</v>
      </c>
    </row>
    <row r="833" spans="1:11" ht="12.2" hidden="1" customHeight="1" outlineLevel="1" x14ac:dyDescent="0.2">
      <c r="A833" s="77" t="s">
        <v>83</v>
      </c>
      <c r="B833" s="77"/>
      <c r="C833" s="1" t="s">
        <v>17</v>
      </c>
      <c r="D833" s="38">
        <v>1</v>
      </c>
      <c r="E833" s="9">
        <f t="shared" si="295"/>
        <v>0</v>
      </c>
      <c r="F833" s="33">
        <v>0.15</v>
      </c>
      <c r="G833" s="9">
        <f t="shared" si="296"/>
        <v>0</v>
      </c>
      <c r="H833" s="9">
        <f t="shared" si="293"/>
        <v>0</v>
      </c>
      <c r="I833" s="33">
        <v>271.22000000000003</v>
      </c>
      <c r="J833" s="9">
        <f t="shared" si="297"/>
        <v>0</v>
      </c>
      <c r="K833" s="9">
        <f t="shared" si="294"/>
        <v>0</v>
      </c>
    </row>
    <row r="834" spans="1:11" ht="12.2" hidden="1" customHeight="1" outlineLevel="1" x14ac:dyDescent="0.2">
      <c r="A834" s="77" t="s">
        <v>71</v>
      </c>
      <c r="B834" s="77"/>
      <c r="C834" s="1" t="s">
        <v>15</v>
      </c>
      <c r="D834" s="38">
        <v>0.42</v>
      </c>
      <c r="E834" s="9">
        <f t="shared" si="295"/>
        <v>0</v>
      </c>
      <c r="F834" s="33">
        <v>0.05</v>
      </c>
      <c r="G834" s="9">
        <f t="shared" si="296"/>
        <v>0</v>
      </c>
      <c r="H834" s="9">
        <f t="shared" si="293"/>
        <v>0</v>
      </c>
      <c r="I834" s="33">
        <v>21.29</v>
      </c>
      <c r="J834" s="9">
        <f t="shared" si="297"/>
        <v>0</v>
      </c>
      <c r="K834" s="9">
        <f t="shared" si="294"/>
        <v>0</v>
      </c>
    </row>
    <row r="835" spans="1:11" ht="12.2" hidden="1" customHeight="1" outlineLevel="1" x14ac:dyDescent="0.2">
      <c r="A835" s="77" t="s">
        <v>72</v>
      </c>
      <c r="B835" s="77"/>
      <c r="C835" s="1" t="s">
        <v>15</v>
      </c>
      <c r="D835" s="38">
        <v>0.42</v>
      </c>
      <c r="E835" s="9">
        <f t="shared" si="295"/>
        <v>0</v>
      </c>
      <c r="F835" s="33">
        <v>0.04</v>
      </c>
      <c r="G835" s="9">
        <f t="shared" si="296"/>
        <v>0</v>
      </c>
      <c r="H835" s="9">
        <f t="shared" si="293"/>
        <v>0</v>
      </c>
      <c r="I835" s="33">
        <v>18.29</v>
      </c>
      <c r="J835" s="9">
        <f t="shared" si="297"/>
        <v>0</v>
      </c>
      <c r="K835" s="9">
        <f t="shared" si="294"/>
        <v>0</v>
      </c>
    </row>
    <row r="836" spans="1:11" ht="12.2" customHeight="1" collapsed="1" x14ac:dyDescent="0.2">
      <c r="A836" s="75" t="s">
        <v>19</v>
      </c>
      <c r="B836" s="75"/>
      <c r="C836" s="1"/>
      <c r="D836" s="7"/>
      <c r="E836" s="9"/>
      <c r="F836" s="13">
        <f>SUM(F827:F835)</f>
        <v>1.3</v>
      </c>
      <c r="G836" s="12">
        <f t="shared" ref="G836:K836" si="298">SUM(G827:G835)</f>
        <v>0</v>
      </c>
      <c r="H836" s="12">
        <f t="shared" si="298"/>
        <v>0</v>
      </c>
      <c r="I836" s="13">
        <f t="shared" si="298"/>
        <v>1648.02</v>
      </c>
      <c r="J836" s="12">
        <f t="shared" si="298"/>
        <v>0</v>
      </c>
      <c r="K836" s="14">
        <f t="shared" si="298"/>
        <v>0</v>
      </c>
    </row>
    <row r="837" spans="1:11" ht="21" customHeight="1" x14ac:dyDescent="0.2">
      <c r="A837" s="75" t="s">
        <v>1106</v>
      </c>
      <c r="B837" s="75"/>
      <c r="C837" s="2" t="s">
        <v>17</v>
      </c>
      <c r="D837" s="3">
        <v>0</v>
      </c>
      <c r="E837" s="36"/>
      <c r="F837" s="1"/>
      <c r="G837" s="1"/>
      <c r="H837" s="1"/>
      <c r="I837" s="1"/>
      <c r="J837" s="1"/>
      <c r="K837" s="1"/>
    </row>
    <row r="838" spans="1:11" ht="12.2" hidden="1" customHeight="1" outlineLevel="1" x14ac:dyDescent="0.2">
      <c r="A838" s="77" t="s">
        <v>1104</v>
      </c>
      <c r="B838" s="77"/>
      <c r="C838" s="1" t="s">
        <v>17</v>
      </c>
      <c r="D838" s="38">
        <v>1.1299999999999999</v>
      </c>
      <c r="E838" s="9">
        <f>$D$837*D838</f>
        <v>0</v>
      </c>
      <c r="F838" s="33">
        <v>0.28000000000000003</v>
      </c>
      <c r="G838" s="9">
        <f>$D$837*F838</f>
        <v>0</v>
      </c>
      <c r="H838" s="9">
        <f t="shared" ref="H838:H846" si="299">$L$2*G838</f>
        <v>0</v>
      </c>
      <c r="I838" s="33">
        <v>788.76</v>
      </c>
      <c r="J838" s="9">
        <f>$D$837*I838</f>
        <v>0</v>
      </c>
      <c r="K838" s="9">
        <f t="shared" ref="K838:K846" si="300">SUM(H838,J838)</f>
        <v>0</v>
      </c>
    </row>
    <row r="839" spans="1:11" ht="21" hidden="1" customHeight="1" outlineLevel="1" x14ac:dyDescent="0.2">
      <c r="A839" s="77" t="s">
        <v>64</v>
      </c>
      <c r="B839" s="77"/>
      <c r="C839" s="1" t="s">
        <v>17</v>
      </c>
      <c r="D839" s="38">
        <v>1</v>
      </c>
      <c r="E839" s="9">
        <f t="shared" ref="E839:E846" si="301">$D$837*D839</f>
        <v>0</v>
      </c>
      <c r="F839" s="33">
        <v>0.28000000000000003</v>
      </c>
      <c r="G839" s="9">
        <f t="shared" ref="G839:G846" si="302">$D$837*F839</f>
        <v>0</v>
      </c>
      <c r="H839" s="9">
        <f t="shared" si="299"/>
        <v>0</v>
      </c>
      <c r="I839" s="33">
        <v>290.24</v>
      </c>
      <c r="J839" s="9">
        <f t="shared" ref="J839:J846" si="303">$D$837*I839</f>
        <v>0</v>
      </c>
      <c r="K839" s="9">
        <f t="shared" si="300"/>
        <v>0</v>
      </c>
    </row>
    <row r="840" spans="1:11" ht="12.2" hidden="1" customHeight="1" outlineLevel="1" x14ac:dyDescent="0.2">
      <c r="A840" s="77" t="s">
        <v>57</v>
      </c>
      <c r="B840" s="77"/>
      <c r="C840" s="1" t="s">
        <v>17</v>
      </c>
      <c r="D840" s="38">
        <v>1.1299999999999999</v>
      </c>
      <c r="E840" s="9">
        <f t="shared" si="301"/>
        <v>0</v>
      </c>
      <c r="F840" s="33">
        <v>0.17</v>
      </c>
      <c r="G840" s="9">
        <f t="shared" si="302"/>
        <v>0</v>
      </c>
      <c r="H840" s="9">
        <f t="shared" si="299"/>
        <v>0</v>
      </c>
      <c r="I840" s="33">
        <v>20.85</v>
      </c>
      <c r="J840" s="9">
        <f t="shared" si="303"/>
        <v>0</v>
      </c>
      <c r="K840" s="9">
        <f t="shared" si="300"/>
        <v>0</v>
      </c>
    </row>
    <row r="841" spans="1:11" ht="12.2" hidden="1" customHeight="1" outlineLevel="1" x14ac:dyDescent="0.2">
      <c r="A841" s="77" t="s">
        <v>65</v>
      </c>
      <c r="B841" s="77"/>
      <c r="C841" s="1" t="s">
        <v>17</v>
      </c>
      <c r="D841" s="38">
        <v>1</v>
      </c>
      <c r="E841" s="9">
        <f t="shared" si="301"/>
        <v>0</v>
      </c>
      <c r="F841" s="33">
        <v>0.09</v>
      </c>
      <c r="G841" s="9">
        <f t="shared" si="302"/>
        <v>0</v>
      </c>
      <c r="H841" s="9">
        <f t="shared" si="299"/>
        <v>0</v>
      </c>
      <c r="I841" s="33">
        <v>156.80000000000001</v>
      </c>
      <c r="J841" s="9">
        <f t="shared" si="303"/>
        <v>0</v>
      </c>
      <c r="K841" s="9">
        <f t="shared" si="300"/>
        <v>0</v>
      </c>
    </row>
    <row r="842" spans="1:11" ht="21" hidden="1" customHeight="1" outlineLevel="1" x14ac:dyDescent="0.2">
      <c r="A842" s="77" t="s">
        <v>96</v>
      </c>
      <c r="B842" s="77"/>
      <c r="C842" s="1" t="s">
        <v>17</v>
      </c>
      <c r="D842" s="38">
        <v>1.1299999999999999</v>
      </c>
      <c r="E842" s="9">
        <f t="shared" si="301"/>
        <v>0</v>
      </c>
      <c r="F842" s="33">
        <v>0.2</v>
      </c>
      <c r="G842" s="9">
        <f t="shared" si="302"/>
        <v>0</v>
      </c>
      <c r="H842" s="9">
        <f t="shared" si="299"/>
        <v>0</v>
      </c>
      <c r="I842" s="33">
        <v>67.12</v>
      </c>
      <c r="J842" s="9">
        <f t="shared" si="303"/>
        <v>0</v>
      </c>
      <c r="K842" s="9">
        <f t="shared" si="300"/>
        <v>0</v>
      </c>
    </row>
    <row r="843" spans="1:11" ht="12.2" hidden="1" customHeight="1" outlineLevel="1" x14ac:dyDescent="0.2">
      <c r="A843" s="77" t="s">
        <v>66</v>
      </c>
      <c r="B843" s="77"/>
      <c r="C843" s="1" t="s">
        <v>17</v>
      </c>
      <c r="D843" s="38">
        <v>1</v>
      </c>
      <c r="E843" s="9">
        <f t="shared" si="301"/>
        <v>0</v>
      </c>
      <c r="F843" s="33">
        <v>0.04</v>
      </c>
      <c r="G843" s="9">
        <f t="shared" si="302"/>
        <v>0</v>
      </c>
      <c r="H843" s="9">
        <f t="shared" si="299"/>
        <v>0</v>
      </c>
      <c r="I843" s="33">
        <v>13.45</v>
      </c>
      <c r="J843" s="9">
        <f t="shared" si="303"/>
        <v>0</v>
      </c>
      <c r="K843" s="9">
        <f t="shared" si="300"/>
        <v>0</v>
      </c>
    </row>
    <row r="844" spans="1:11" ht="12.2" hidden="1" customHeight="1" outlineLevel="1" x14ac:dyDescent="0.2">
      <c r="A844" s="77" t="s">
        <v>76</v>
      </c>
      <c r="B844" s="77"/>
      <c r="C844" s="1" t="s">
        <v>17</v>
      </c>
      <c r="D844" s="38">
        <v>1</v>
      </c>
      <c r="E844" s="9">
        <f t="shared" si="301"/>
        <v>0</v>
      </c>
      <c r="F844" s="33">
        <v>0.25</v>
      </c>
      <c r="G844" s="9">
        <f t="shared" si="302"/>
        <v>0</v>
      </c>
      <c r="H844" s="9">
        <f t="shared" si="299"/>
        <v>0</v>
      </c>
      <c r="I844" s="33">
        <v>210.82</v>
      </c>
      <c r="J844" s="9">
        <f t="shared" si="303"/>
        <v>0</v>
      </c>
      <c r="K844" s="9">
        <f t="shared" si="300"/>
        <v>0</v>
      </c>
    </row>
    <row r="845" spans="1:11" ht="12.2" hidden="1" customHeight="1" outlineLevel="1" x14ac:dyDescent="0.2">
      <c r="A845" s="77" t="s">
        <v>71</v>
      </c>
      <c r="B845" s="77"/>
      <c r="C845" s="1" t="s">
        <v>15</v>
      </c>
      <c r="D845" s="38">
        <v>0.42</v>
      </c>
      <c r="E845" s="9">
        <f t="shared" si="301"/>
        <v>0</v>
      </c>
      <c r="F845" s="33">
        <v>0.05</v>
      </c>
      <c r="G845" s="9">
        <f t="shared" si="302"/>
        <v>0</v>
      </c>
      <c r="H845" s="9">
        <f t="shared" si="299"/>
        <v>0</v>
      </c>
      <c r="I845" s="33">
        <v>21.29</v>
      </c>
      <c r="J845" s="9">
        <f t="shared" si="303"/>
        <v>0</v>
      </c>
      <c r="K845" s="9">
        <f t="shared" si="300"/>
        <v>0</v>
      </c>
    </row>
    <row r="846" spans="1:11" ht="12.2" hidden="1" customHeight="1" outlineLevel="1" x14ac:dyDescent="0.2">
      <c r="A846" s="77" t="s">
        <v>72</v>
      </c>
      <c r="B846" s="77"/>
      <c r="C846" s="1" t="s">
        <v>15</v>
      </c>
      <c r="D846" s="38">
        <v>0.42</v>
      </c>
      <c r="E846" s="9">
        <f t="shared" si="301"/>
        <v>0</v>
      </c>
      <c r="F846" s="33">
        <v>0.04</v>
      </c>
      <c r="G846" s="9">
        <f t="shared" si="302"/>
        <v>0</v>
      </c>
      <c r="H846" s="9">
        <f t="shared" si="299"/>
        <v>0</v>
      </c>
      <c r="I846" s="33">
        <v>18.29</v>
      </c>
      <c r="J846" s="9">
        <f t="shared" si="303"/>
        <v>0</v>
      </c>
      <c r="K846" s="9">
        <f t="shared" si="300"/>
        <v>0</v>
      </c>
    </row>
    <row r="847" spans="1:11" ht="12.2" customHeight="1" collapsed="1" x14ac:dyDescent="0.2">
      <c r="A847" s="75" t="s">
        <v>19</v>
      </c>
      <c r="B847" s="75"/>
      <c r="C847" s="1"/>
      <c r="D847" s="7"/>
      <c r="E847" s="9"/>
      <c r="F847" s="13">
        <f>SUM(F838:F846)</f>
        <v>1.4000000000000001</v>
      </c>
      <c r="G847" s="12">
        <f t="shared" ref="G847:K847" si="304">SUM(G838:G846)</f>
        <v>0</v>
      </c>
      <c r="H847" s="12">
        <f t="shared" si="304"/>
        <v>0</v>
      </c>
      <c r="I847" s="13">
        <f t="shared" si="304"/>
        <v>1587.62</v>
      </c>
      <c r="J847" s="12">
        <f t="shared" si="304"/>
        <v>0</v>
      </c>
      <c r="K847" s="14">
        <f t="shared" si="304"/>
        <v>0</v>
      </c>
    </row>
    <row r="848" spans="1:11" ht="21" customHeight="1" x14ac:dyDescent="0.2">
      <c r="A848" s="75" t="s">
        <v>1106</v>
      </c>
      <c r="B848" s="75"/>
      <c r="C848" s="2" t="s">
        <v>17</v>
      </c>
      <c r="D848" s="3">
        <v>0</v>
      </c>
      <c r="E848" s="36"/>
      <c r="F848" s="1"/>
      <c r="G848" s="1"/>
      <c r="H848" s="1"/>
      <c r="I848" s="1"/>
      <c r="J848" s="1"/>
      <c r="K848" s="1"/>
    </row>
    <row r="849" spans="1:11" ht="12.2" hidden="1" customHeight="1" outlineLevel="1" x14ac:dyDescent="0.2">
      <c r="A849" s="77" t="s">
        <v>1104</v>
      </c>
      <c r="B849" s="77"/>
      <c r="C849" s="1" t="s">
        <v>17</v>
      </c>
      <c r="D849" s="38">
        <v>1.1299999999999999</v>
      </c>
      <c r="E849" s="9">
        <f>$D$848*D849</f>
        <v>0</v>
      </c>
      <c r="F849" s="33">
        <v>0.28000000000000003</v>
      </c>
      <c r="G849" s="9">
        <f>$D$848*F849</f>
        <v>0</v>
      </c>
      <c r="H849" s="9">
        <f t="shared" ref="H849:H857" si="305">$L$2*G849</f>
        <v>0</v>
      </c>
      <c r="I849" s="33">
        <v>788.76</v>
      </c>
      <c r="J849" s="9">
        <f>$D$848*I849</f>
        <v>0</v>
      </c>
      <c r="K849" s="9">
        <f t="shared" ref="K849:K857" si="306">SUM(H849,J849)</f>
        <v>0</v>
      </c>
    </row>
    <row r="850" spans="1:11" ht="12.2" hidden="1" customHeight="1" outlineLevel="1" x14ac:dyDescent="0.2">
      <c r="A850" s="77" t="s">
        <v>65</v>
      </c>
      <c r="B850" s="77"/>
      <c r="C850" s="1" t="s">
        <v>17</v>
      </c>
      <c r="D850" s="38">
        <v>1</v>
      </c>
      <c r="E850" s="9">
        <f t="shared" ref="E850:E857" si="307">$D$848*D850</f>
        <v>0</v>
      </c>
      <c r="F850" s="33">
        <v>0.09</v>
      </c>
      <c r="G850" s="9">
        <f t="shared" ref="G850:G857" si="308">$D$848*F850</f>
        <v>0</v>
      </c>
      <c r="H850" s="9">
        <f t="shared" si="305"/>
        <v>0</v>
      </c>
      <c r="I850" s="33">
        <v>156.80000000000001</v>
      </c>
      <c r="J850" s="9">
        <f t="shared" ref="J850:J857" si="309">$D$848*I850</f>
        <v>0</v>
      </c>
      <c r="K850" s="9">
        <f t="shared" si="306"/>
        <v>0</v>
      </c>
    </row>
    <row r="851" spans="1:11" ht="12.2" hidden="1" customHeight="1" outlineLevel="1" x14ac:dyDescent="0.2">
      <c r="A851" s="77" t="s">
        <v>57</v>
      </c>
      <c r="B851" s="77"/>
      <c r="C851" s="1" t="s">
        <v>17</v>
      </c>
      <c r="D851" s="38">
        <v>1.1299999999999999</v>
      </c>
      <c r="E851" s="9">
        <f t="shared" si="307"/>
        <v>0</v>
      </c>
      <c r="F851" s="33">
        <v>0.17</v>
      </c>
      <c r="G851" s="9">
        <f t="shared" si="308"/>
        <v>0</v>
      </c>
      <c r="H851" s="9">
        <f t="shared" si="305"/>
        <v>0</v>
      </c>
      <c r="I851" s="33">
        <v>20.85</v>
      </c>
      <c r="J851" s="9">
        <f t="shared" si="309"/>
        <v>0</v>
      </c>
      <c r="K851" s="9">
        <f t="shared" si="306"/>
        <v>0</v>
      </c>
    </row>
    <row r="852" spans="1:11" ht="21" hidden="1" customHeight="1" outlineLevel="1" x14ac:dyDescent="0.2">
      <c r="A852" s="77" t="s">
        <v>64</v>
      </c>
      <c r="B852" s="77"/>
      <c r="C852" s="1" t="s">
        <v>17</v>
      </c>
      <c r="D852" s="38">
        <v>1</v>
      </c>
      <c r="E852" s="9">
        <f t="shared" si="307"/>
        <v>0</v>
      </c>
      <c r="F852" s="33">
        <v>0.28000000000000003</v>
      </c>
      <c r="G852" s="9">
        <f t="shared" si="308"/>
        <v>0</v>
      </c>
      <c r="H852" s="9">
        <f t="shared" si="305"/>
        <v>0</v>
      </c>
      <c r="I852" s="33">
        <v>290.24</v>
      </c>
      <c r="J852" s="9">
        <f t="shared" si="309"/>
        <v>0</v>
      </c>
      <c r="K852" s="9">
        <f t="shared" si="306"/>
        <v>0</v>
      </c>
    </row>
    <row r="853" spans="1:11" ht="21" hidden="1" customHeight="1" outlineLevel="1" x14ac:dyDescent="0.2">
      <c r="A853" s="77" t="s">
        <v>96</v>
      </c>
      <c r="B853" s="77"/>
      <c r="C853" s="1" t="s">
        <v>17</v>
      </c>
      <c r="D853" s="38">
        <v>1.1299999999999999</v>
      </c>
      <c r="E853" s="9">
        <f t="shared" si="307"/>
        <v>0</v>
      </c>
      <c r="F853" s="33">
        <v>0.2</v>
      </c>
      <c r="G853" s="9">
        <f t="shared" si="308"/>
        <v>0</v>
      </c>
      <c r="H853" s="9">
        <f t="shared" si="305"/>
        <v>0</v>
      </c>
      <c r="I853" s="33">
        <v>67.12</v>
      </c>
      <c r="J853" s="9">
        <f t="shared" si="309"/>
        <v>0</v>
      </c>
      <c r="K853" s="9">
        <f t="shared" si="306"/>
        <v>0</v>
      </c>
    </row>
    <row r="854" spans="1:11" ht="12.2" hidden="1" customHeight="1" outlineLevel="1" x14ac:dyDescent="0.2">
      <c r="A854" s="77" t="s">
        <v>78</v>
      </c>
      <c r="B854" s="77"/>
      <c r="C854" s="1" t="s">
        <v>17</v>
      </c>
      <c r="D854" s="38">
        <v>1</v>
      </c>
      <c r="E854" s="9">
        <f t="shared" si="307"/>
        <v>0</v>
      </c>
      <c r="F854" s="33">
        <v>0.27</v>
      </c>
      <c r="G854" s="9">
        <f t="shared" si="308"/>
        <v>0</v>
      </c>
      <c r="H854" s="9">
        <f t="shared" si="305"/>
        <v>0</v>
      </c>
      <c r="I854" s="33">
        <v>689.29</v>
      </c>
      <c r="J854" s="9">
        <f t="shared" si="309"/>
        <v>0</v>
      </c>
      <c r="K854" s="9">
        <f t="shared" si="306"/>
        <v>0</v>
      </c>
    </row>
    <row r="855" spans="1:11" ht="12.2" hidden="1" customHeight="1" outlineLevel="1" x14ac:dyDescent="0.2">
      <c r="A855" s="77" t="s">
        <v>66</v>
      </c>
      <c r="B855" s="77"/>
      <c r="C855" s="1" t="s">
        <v>17</v>
      </c>
      <c r="D855" s="38">
        <v>1</v>
      </c>
      <c r="E855" s="9">
        <f t="shared" si="307"/>
        <v>0</v>
      </c>
      <c r="F855" s="33">
        <v>0.04</v>
      </c>
      <c r="G855" s="9">
        <f t="shared" si="308"/>
        <v>0</v>
      </c>
      <c r="H855" s="9">
        <f t="shared" si="305"/>
        <v>0</v>
      </c>
      <c r="I855" s="33">
        <v>13.45</v>
      </c>
      <c r="J855" s="9">
        <f t="shared" si="309"/>
        <v>0</v>
      </c>
      <c r="K855" s="9">
        <f t="shared" si="306"/>
        <v>0</v>
      </c>
    </row>
    <row r="856" spans="1:11" ht="12.2" hidden="1" customHeight="1" outlineLevel="1" x14ac:dyDescent="0.2">
      <c r="A856" s="77" t="s">
        <v>71</v>
      </c>
      <c r="B856" s="77"/>
      <c r="C856" s="1" t="s">
        <v>15</v>
      </c>
      <c r="D856" s="38">
        <v>0.42</v>
      </c>
      <c r="E856" s="9">
        <f t="shared" si="307"/>
        <v>0</v>
      </c>
      <c r="F856" s="33">
        <v>0.05</v>
      </c>
      <c r="G856" s="9">
        <f t="shared" si="308"/>
        <v>0</v>
      </c>
      <c r="H856" s="9">
        <f t="shared" si="305"/>
        <v>0</v>
      </c>
      <c r="I856" s="33">
        <v>21.29</v>
      </c>
      <c r="J856" s="9">
        <f t="shared" si="309"/>
        <v>0</v>
      </c>
      <c r="K856" s="9">
        <f t="shared" si="306"/>
        <v>0</v>
      </c>
    </row>
    <row r="857" spans="1:11" ht="12.2" hidden="1" customHeight="1" outlineLevel="1" x14ac:dyDescent="0.2">
      <c r="A857" s="77" t="s">
        <v>72</v>
      </c>
      <c r="B857" s="77"/>
      <c r="C857" s="1" t="s">
        <v>15</v>
      </c>
      <c r="D857" s="38">
        <v>0.42</v>
      </c>
      <c r="E857" s="9">
        <f t="shared" si="307"/>
        <v>0</v>
      </c>
      <c r="F857" s="33">
        <v>0.04</v>
      </c>
      <c r="G857" s="9">
        <f t="shared" si="308"/>
        <v>0</v>
      </c>
      <c r="H857" s="9">
        <f t="shared" si="305"/>
        <v>0</v>
      </c>
      <c r="I857" s="33">
        <v>18.29</v>
      </c>
      <c r="J857" s="9">
        <f t="shared" si="309"/>
        <v>0</v>
      </c>
      <c r="K857" s="9">
        <f t="shared" si="306"/>
        <v>0</v>
      </c>
    </row>
    <row r="858" spans="1:11" ht="12.2" customHeight="1" collapsed="1" x14ac:dyDescent="0.2">
      <c r="A858" s="75" t="s">
        <v>19</v>
      </c>
      <c r="B858" s="75"/>
      <c r="C858" s="1"/>
      <c r="D858" s="7"/>
      <c r="E858" s="9"/>
      <c r="F858" s="13">
        <f>SUM(F849:F857)</f>
        <v>1.4200000000000002</v>
      </c>
      <c r="G858" s="12">
        <f t="shared" ref="G858:K858" si="310">SUM(G849:G857)</f>
        <v>0</v>
      </c>
      <c r="H858" s="12">
        <f t="shared" si="310"/>
        <v>0</v>
      </c>
      <c r="I858" s="13">
        <f t="shared" si="310"/>
        <v>2066.09</v>
      </c>
      <c r="J858" s="12">
        <f t="shared" si="310"/>
        <v>0</v>
      </c>
      <c r="K858" s="14">
        <f t="shared" si="310"/>
        <v>0</v>
      </c>
    </row>
    <row r="859" spans="1:11" ht="21" customHeight="1" x14ac:dyDescent="0.2">
      <c r="A859" s="75" t="s">
        <v>1107</v>
      </c>
      <c r="B859" s="75"/>
      <c r="C859" s="2" t="s">
        <v>17</v>
      </c>
      <c r="D859" s="3">
        <v>0</v>
      </c>
      <c r="E859" s="36"/>
      <c r="F859" s="1"/>
      <c r="G859" s="1"/>
      <c r="H859" s="1"/>
      <c r="I859" s="1"/>
      <c r="J859" s="1"/>
      <c r="K859" s="1"/>
    </row>
    <row r="860" spans="1:11" ht="12.2" hidden="1" customHeight="1" outlineLevel="1" x14ac:dyDescent="0.2">
      <c r="A860" s="77" t="s">
        <v>1104</v>
      </c>
      <c r="B860" s="77"/>
      <c r="C860" s="1" t="s">
        <v>17</v>
      </c>
      <c r="D860" s="38">
        <v>1</v>
      </c>
      <c r="E860" s="9">
        <f>$D$859*D860</f>
        <v>0</v>
      </c>
      <c r="F860" s="33">
        <v>0.25</v>
      </c>
      <c r="G860" s="9">
        <f>$D$859*F860</f>
        <v>0</v>
      </c>
      <c r="H860" s="9">
        <f t="shared" ref="H860:H872" si="311">$L$2*G860</f>
        <v>0</v>
      </c>
      <c r="I860" s="33">
        <v>701.12</v>
      </c>
      <c r="J860" s="9">
        <f>$D$859*I860</f>
        <v>0</v>
      </c>
      <c r="K860" s="9">
        <f t="shared" ref="K860:K872" si="312">SUM(H860,J860)</f>
        <v>0</v>
      </c>
    </row>
    <row r="861" spans="1:11" ht="12.2" hidden="1" customHeight="1" outlineLevel="1" x14ac:dyDescent="0.2">
      <c r="A861" s="77" t="s">
        <v>81</v>
      </c>
      <c r="B861" s="77"/>
      <c r="C861" s="1" t="s">
        <v>17</v>
      </c>
      <c r="D861" s="38">
        <v>0.5</v>
      </c>
      <c r="E861" s="9">
        <f t="shared" ref="E861:E872" si="313">$D$859*D861</f>
        <v>0</v>
      </c>
      <c r="F861" s="33">
        <v>0.02</v>
      </c>
      <c r="G861" s="9">
        <f t="shared" ref="G861:G871" si="314">$D$859*F861</f>
        <v>0</v>
      </c>
      <c r="H861" s="9">
        <f t="shared" si="311"/>
        <v>0</v>
      </c>
      <c r="I861" s="33">
        <v>14.23</v>
      </c>
      <c r="J861" s="9">
        <f t="shared" ref="J861:J872" si="315">$D$859*I861</f>
        <v>0</v>
      </c>
      <c r="K861" s="9">
        <f t="shared" si="312"/>
        <v>0</v>
      </c>
    </row>
    <row r="862" spans="1:11" ht="12.2" hidden="1" customHeight="1" outlineLevel="1" x14ac:dyDescent="0.2">
      <c r="A862" s="77" t="s">
        <v>407</v>
      </c>
      <c r="B862" s="77"/>
      <c r="C862" s="1" t="s">
        <v>17</v>
      </c>
      <c r="D862" s="38">
        <v>0.5</v>
      </c>
      <c r="E862" s="9">
        <f t="shared" si="313"/>
        <v>0</v>
      </c>
      <c r="F862" s="33">
        <v>0.02</v>
      </c>
      <c r="G862" s="9">
        <f t="shared" si="314"/>
        <v>0</v>
      </c>
      <c r="H862" s="9">
        <f t="shared" si="311"/>
        <v>0</v>
      </c>
      <c r="I862" s="33">
        <v>67.03</v>
      </c>
      <c r="J862" s="9">
        <f t="shared" si="315"/>
        <v>0</v>
      </c>
      <c r="K862" s="9">
        <f t="shared" si="312"/>
        <v>0</v>
      </c>
    </row>
    <row r="863" spans="1:11" ht="21" hidden="1" customHeight="1" outlineLevel="1" x14ac:dyDescent="0.2">
      <c r="A863" s="77" t="s">
        <v>63</v>
      </c>
      <c r="B863" s="77"/>
      <c r="C863" s="1" t="s">
        <v>17</v>
      </c>
      <c r="D863" s="38">
        <v>1</v>
      </c>
      <c r="E863" s="9">
        <f t="shared" si="313"/>
        <v>0</v>
      </c>
      <c r="F863" s="33">
        <v>0.15</v>
      </c>
      <c r="G863" s="9">
        <f t="shared" si="314"/>
        <v>0</v>
      </c>
      <c r="H863" s="9">
        <f t="shared" si="311"/>
        <v>0</v>
      </c>
      <c r="I863" s="33">
        <v>90.63</v>
      </c>
      <c r="J863" s="9">
        <f t="shared" si="315"/>
        <v>0</v>
      </c>
      <c r="K863" s="9">
        <f t="shared" si="312"/>
        <v>0</v>
      </c>
    </row>
    <row r="864" spans="1:11" ht="21" hidden="1" customHeight="1" outlineLevel="1" x14ac:dyDescent="0.2">
      <c r="A864" s="77" t="s">
        <v>64</v>
      </c>
      <c r="B864" s="77"/>
      <c r="C864" s="1" t="s">
        <v>17</v>
      </c>
      <c r="D864" s="38">
        <v>1</v>
      </c>
      <c r="E864" s="9">
        <f t="shared" si="313"/>
        <v>0</v>
      </c>
      <c r="F864" s="33">
        <v>0.28000000000000003</v>
      </c>
      <c r="G864" s="9">
        <f t="shared" si="314"/>
        <v>0</v>
      </c>
      <c r="H864" s="9">
        <f t="shared" si="311"/>
        <v>0</v>
      </c>
      <c r="I864" s="33">
        <v>255.44</v>
      </c>
      <c r="J864" s="9">
        <f t="shared" si="315"/>
        <v>0</v>
      </c>
      <c r="K864" s="9">
        <f t="shared" si="312"/>
        <v>0</v>
      </c>
    </row>
    <row r="865" spans="1:11" ht="12.2" hidden="1" customHeight="1" outlineLevel="1" x14ac:dyDescent="0.2">
      <c r="A865" s="77" t="s">
        <v>1108</v>
      </c>
      <c r="B865" s="77"/>
      <c r="C865" s="1" t="s">
        <v>17</v>
      </c>
      <c r="D865" s="38">
        <v>1</v>
      </c>
      <c r="E865" s="9">
        <f t="shared" si="313"/>
        <v>0</v>
      </c>
      <c r="F865" s="33">
        <v>0.2</v>
      </c>
      <c r="G865" s="9">
        <f t="shared" si="314"/>
        <v>0</v>
      </c>
      <c r="H865" s="9">
        <f t="shared" si="311"/>
        <v>0</v>
      </c>
      <c r="I865" s="33">
        <v>64.69</v>
      </c>
      <c r="J865" s="9">
        <f t="shared" si="315"/>
        <v>0</v>
      </c>
      <c r="K865" s="9">
        <f t="shared" si="312"/>
        <v>0</v>
      </c>
    </row>
    <row r="866" spans="1:11" ht="12.2" hidden="1" customHeight="1" outlineLevel="1" x14ac:dyDescent="0.2">
      <c r="A866" s="77" t="s">
        <v>65</v>
      </c>
      <c r="B866" s="77"/>
      <c r="C866" s="1" t="s">
        <v>17</v>
      </c>
      <c r="D866" s="38">
        <v>1</v>
      </c>
      <c r="E866" s="9">
        <f t="shared" si="313"/>
        <v>0</v>
      </c>
      <c r="F866" s="33">
        <v>0.09</v>
      </c>
      <c r="G866" s="9">
        <f t="shared" si="314"/>
        <v>0</v>
      </c>
      <c r="H866" s="9">
        <f t="shared" si="311"/>
        <v>0</v>
      </c>
      <c r="I866" s="33">
        <v>156.80000000000001</v>
      </c>
      <c r="J866" s="9">
        <f t="shared" si="315"/>
        <v>0</v>
      </c>
      <c r="K866" s="9">
        <f t="shared" si="312"/>
        <v>0</v>
      </c>
    </row>
    <row r="867" spans="1:11" ht="12.2" hidden="1" customHeight="1" outlineLevel="1" x14ac:dyDescent="0.2">
      <c r="A867" s="77" t="s">
        <v>65</v>
      </c>
      <c r="B867" s="77"/>
      <c r="C867" s="1" t="s">
        <v>17</v>
      </c>
      <c r="D867" s="38">
        <v>1</v>
      </c>
      <c r="E867" s="9">
        <f t="shared" si="313"/>
        <v>0</v>
      </c>
      <c r="F867" s="33">
        <v>0.08</v>
      </c>
      <c r="G867" s="9">
        <f t="shared" si="314"/>
        <v>0</v>
      </c>
      <c r="H867" s="9">
        <f t="shared" si="311"/>
        <v>0</v>
      </c>
      <c r="I867" s="33">
        <v>43.2</v>
      </c>
      <c r="J867" s="9">
        <f t="shared" si="315"/>
        <v>0</v>
      </c>
      <c r="K867" s="9">
        <f t="shared" si="312"/>
        <v>0</v>
      </c>
    </row>
    <row r="868" spans="1:11" ht="12.2" hidden="1" customHeight="1" outlineLevel="1" x14ac:dyDescent="0.2">
      <c r="A868" s="77" t="s">
        <v>1109</v>
      </c>
      <c r="B868" s="77"/>
      <c r="C868" s="1" t="s">
        <v>25</v>
      </c>
      <c r="D868" s="38">
        <v>1</v>
      </c>
      <c r="E868" s="9">
        <f t="shared" si="313"/>
        <v>0</v>
      </c>
      <c r="F868" s="33">
        <v>0.1</v>
      </c>
      <c r="G868" s="9">
        <f t="shared" si="314"/>
        <v>0</v>
      </c>
      <c r="H868" s="9">
        <f t="shared" si="311"/>
        <v>0</v>
      </c>
      <c r="I868" s="33">
        <v>292.19</v>
      </c>
      <c r="J868" s="9">
        <f t="shared" si="315"/>
        <v>0</v>
      </c>
      <c r="K868" s="9">
        <f t="shared" si="312"/>
        <v>0</v>
      </c>
    </row>
    <row r="869" spans="1:11" ht="21" hidden="1" customHeight="1" outlineLevel="1" x14ac:dyDescent="0.2">
      <c r="A869" s="77" t="s">
        <v>101</v>
      </c>
      <c r="B869" s="77"/>
      <c r="C869" s="1" t="s">
        <v>28</v>
      </c>
      <c r="D869" s="38">
        <v>12</v>
      </c>
      <c r="E869" s="9">
        <f t="shared" si="313"/>
        <v>0</v>
      </c>
      <c r="F869" s="33">
        <v>0.24</v>
      </c>
      <c r="G869" s="9">
        <f t="shared" si="314"/>
        <v>0</v>
      </c>
      <c r="H869" s="9">
        <f t="shared" si="311"/>
        <v>0</v>
      </c>
      <c r="I869" s="33">
        <v>485.28</v>
      </c>
      <c r="J869" s="9">
        <f t="shared" si="315"/>
        <v>0</v>
      </c>
      <c r="K869" s="9">
        <f t="shared" si="312"/>
        <v>0</v>
      </c>
    </row>
    <row r="870" spans="1:11" ht="21" hidden="1" customHeight="1" outlineLevel="1" x14ac:dyDescent="0.2">
      <c r="A870" s="77" t="s">
        <v>1110</v>
      </c>
      <c r="B870" s="77"/>
      <c r="C870" s="1" t="s">
        <v>17</v>
      </c>
      <c r="D870" s="38">
        <v>2</v>
      </c>
      <c r="E870" s="9">
        <f t="shared" si="313"/>
        <v>0</v>
      </c>
      <c r="F870" s="33">
        <v>1.6</v>
      </c>
      <c r="G870" s="9">
        <f t="shared" si="314"/>
        <v>0</v>
      </c>
      <c r="H870" s="9">
        <f t="shared" si="311"/>
        <v>0</v>
      </c>
      <c r="I870" s="33">
        <v>533.67999999999995</v>
      </c>
      <c r="J870" s="9">
        <f t="shared" si="315"/>
        <v>0</v>
      </c>
      <c r="K870" s="9">
        <f t="shared" si="312"/>
        <v>0</v>
      </c>
    </row>
    <row r="871" spans="1:11" ht="12.2" hidden="1" customHeight="1" outlineLevel="1" x14ac:dyDescent="0.2">
      <c r="A871" s="77" t="s">
        <v>103</v>
      </c>
      <c r="B871" s="77"/>
      <c r="C871" s="1" t="s">
        <v>17</v>
      </c>
      <c r="D871" s="38">
        <v>1</v>
      </c>
      <c r="E871" s="9">
        <f t="shared" si="313"/>
        <v>0</v>
      </c>
      <c r="F871" s="33">
        <v>7.0000000000000007E-2</v>
      </c>
      <c r="G871" s="9">
        <f t="shared" si="314"/>
        <v>0</v>
      </c>
      <c r="H871" s="9">
        <f t="shared" si="311"/>
        <v>0</v>
      </c>
      <c r="I871" s="33">
        <v>78.03</v>
      </c>
      <c r="J871" s="9">
        <f t="shared" si="315"/>
        <v>0</v>
      </c>
      <c r="K871" s="9">
        <f t="shared" si="312"/>
        <v>0</v>
      </c>
    </row>
    <row r="872" spans="1:11" ht="12.2" hidden="1" customHeight="1" outlineLevel="1" x14ac:dyDescent="0.2">
      <c r="A872" s="77" t="s">
        <v>1074</v>
      </c>
      <c r="B872" s="77"/>
      <c r="C872" s="1" t="s">
        <v>17</v>
      </c>
      <c r="D872" s="38">
        <v>1</v>
      </c>
      <c r="E872" s="9">
        <f t="shared" si="313"/>
        <v>0</v>
      </c>
      <c r="F872" s="33">
        <v>0.55000000000000004</v>
      </c>
      <c r="G872" s="9">
        <f>$D$859*F872</f>
        <v>0</v>
      </c>
      <c r="H872" s="9">
        <f t="shared" si="311"/>
        <v>0</v>
      </c>
      <c r="I872" s="33">
        <v>92.53</v>
      </c>
      <c r="J872" s="9">
        <f t="shared" si="315"/>
        <v>0</v>
      </c>
      <c r="K872" s="9">
        <f t="shared" si="312"/>
        <v>0</v>
      </c>
    </row>
    <row r="873" spans="1:11" ht="12.2" customHeight="1" collapsed="1" x14ac:dyDescent="0.2">
      <c r="A873" s="75" t="s">
        <v>19</v>
      </c>
      <c r="B873" s="75"/>
      <c r="C873" s="1"/>
      <c r="D873" s="7"/>
      <c r="E873" s="9"/>
      <c r="F873" s="13">
        <f>SUM(F860:F872)</f>
        <v>3.6500000000000004</v>
      </c>
      <c r="G873" s="12">
        <f t="shared" ref="G873:K873" si="316">SUM(G860:G872)</f>
        <v>0</v>
      </c>
      <c r="H873" s="12">
        <f t="shared" si="316"/>
        <v>0</v>
      </c>
      <c r="I873" s="13">
        <f t="shared" si="316"/>
        <v>2874.8500000000004</v>
      </c>
      <c r="J873" s="12">
        <f t="shared" si="316"/>
        <v>0</v>
      </c>
      <c r="K873" s="14">
        <f t="shared" si="316"/>
        <v>0</v>
      </c>
    </row>
    <row r="874" spans="1:11" ht="21" customHeight="1" x14ac:dyDescent="0.2">
      <c r="A874" s="75" t="s">
        <v>1111</v>
      </c>
      <c r="B874" s="75"/>
      <c r="C874" s="2" t="s">
        <v>17</v>
      </c>
      <c r="D874" s="3">
        <v>0</v>
      </c>
      <c r="E874" s="36"/>
      <c r="F874" s="1"/>
      <c r="G874" s="1"/>
      <c r="H874" s="1"/>
      <c r="I874" s="1"/>
      <c r="J874" s="1"/>
      <c r="K874" s="1"/>
    </row>
    <row r="875" spans="1:11" ht="12.2" hidden="1" customHeight="1" outlineLevel="1" x14ac:dyDescent="0.2">
      <c r="A875" s="77" t="s">
        <v>1082</v>
      </c>
      <c r="B875" s="77"/>
      <c r="C875" s="1" t="s">
        <v>17</v>
      </c>
      <c r="D875" s="38">
        <v>1</v>
      </c>
      <c r="E875" s="9">
        <f>$D$874*D875</f>
        <v>0</v>
      </c>
      <c r="F875" s="33">
        <v>1.25</v>
      </c>
      <c r="G875" s="9">
        <f>$D$874*F875</f>
        <v>0</v>
      </c>
      <c r="H875" s="9">
        <f t="shared" ref="H875:H884" si="317">$L$2*G875</f>
        <v>0</v>
      </c>
      <c r="I875" s="33">
        <v>236.15</v>
      </c>
      <c r="J875" s="9">
        <f>$D$874*I875</f>
        <v>0</v>
      </c>
      <c r="K875" s="9">
        <f t="shared" ref="K875:K884" si="318">SUM(H875,J875)</f>
        <v>0</v>
      </c>
    </row>
    <row r="876" spans="1:11" ht="21" hidden="1" customHeight="1" outlineLevel="1" x14ac:dyDescent="0.2">
      <c r="A876" s="77" t="s">
        <v>1110</v>
      </c>
      <c r="B876" s="77"/>
      <c r="C876" s="1" t="s">
        <v>17</v>
      </c>
      <c r="D876" s="38">
        <v>1</v>
      </c>
      <c r="E876" s="9">
        <f t="shared" ref="E876:E884" si="319">$D$874*D876</f>
        <v>0</v>
      </c>
      <c r="F876" s="33">
        <v>0.8</v>
      </c>
      <c r="G876" s="9">
        <f t="shared" ref="G876:G884" si="320">$D$874*F876</f>
        <v>0</v>
      </c>
      <c r="H876" s="9">
        <f t="shared" si="317"/>
        <v>0</v>
      </c>
      <c r="I876" s="33">
        <v>266.83999999999997</v>
      </c>
      <c r="J876" s="9">
        <f t="shared" ref="J876:J884" si="321">$D$874*I876</f>
        <v>0</v>
      </c>
      <c r="K876" s="9">
        <f t="shared" si="318"/>
        <v>0</v>
      </c>
    </row>
    <row r="877" spans="1:11" ht="12.2" hidden="1" customHeight="1" outlineLevel="1" x14ac:dyDescent="0.2">
      <c r="A877" s="77" t="s">
        <v>332</v>
      </c>
      <c r="B877" s="77"/>
      <c r="C877" s="1" t="s">
        <v>17</v>
      </c>
      <c r="D877" s="38">
        <v>1</v>
      </c>
      <c r="E877" s="9">
        <f t="shared" si="319"/>
        <v>0</v>
      </c>
      <c r="F877" s="33">
        <v>0.09</v>
      </c>
      <c r="G877" s="9">
        <f t="shared" si="320"/>
        <v>0</v>
      </c>
      <c r="H877" s="9">
        <f t="shared" si="317"/>
        <v>0</v>
      </c>
      <c r="I877" s="33">
        <v>376.96</v>
      </c>
      <c r="J877" s="9">
        <f t="shared" si="321"/>
        <v>0</v>
      </c>
      <c r="K877" s="9">
        <f t="shared" si="318"/>
        <v>0</v>
      </c>
    </row>
    <row r="878" spans="1:11" ht="12.2" hidden="1" customHeight="1" outlineLevel="1" x14ac:dyDescent="0.2">
      <c r="A878" s="77" t="s">
        <v>24</v>
      </c>
      <c r="B878" s="77"/>
      <c r="C878" s="1" t="s">
        <v>25</v>
      </c>
      <c r="D878" s="38">
        <v>0.2</v>
      </c>
      <c r="E878" s="9">
        <f t="shared" si="319"/>
        <v>0</v>
      </c>
      <c r="F878" s="33">
        <v>0.16</v>
      </c>
      <c r="G878" s="9">
        <f t="shared" si="320"/>
        <v>0</v>
      </c>
      <c r="H878" s="9">
        <f t="shared" si="317"/>
        <v>0</v>
      </c>
      <c r="I878" s="33">
        <v>471.08</v>
      </c>
      <c r="J878" s="9">
        <f t="shared" si="321"/>
        <v>0</v>
      </c>
      <c r="K878" s="9">
        <f t="shared" si="318"/>
        <v>0</v>
      </c>
    </row>
    <row r="879" spans="1:11" ht="21" hidden="1" customHeight="1" outlineLevel="1" x14ac:dyDescent="0.2">
      <c r="A879" s="77" t="s">
        <v>101</v>
      </c>
      <c r="B879" s="77"/>
      <c r="C879" s="1" t="s">
        <v>28</v>
      </c>
      <c r="D879" s="38">
        <v>16</v>
      </c>
      <c r="E879" s="9">
        <f t="shared" si="319"/>
        <v>0</v>
      </c>
      <c r="F879" s="33">
        <v>0.32</v>
      </c>
      <c r="G879" s="9">
        <f t="shared" si="320"/>
        <v>0</v>
      </c>
      <c r="H879" s="9">
        <f t="shared" si="317"/>
        <v>0</v>
      </c>
      <c r="I879" s="33">
        <v>647.04</v>
      </c>
      <c r="J879" s="9">
        <f t="shared" si="321"/>
        <v>0</v>
      </c>
      <c r="K879" s="9">
        <f t="shared" si="318"/>
        <v>0</v>
      </c>
    </row>
    <row r="880" spans="1:11" ht="21" hidden="1" customHeight="1" outlineLevel="1" x14ac:dyDescent="0.2">
      <c r="A880" s="77" t="s">
        <v>64</v>
      </c>
      <c r="B880" s="77"/>
      <c r="C880" s="1" t="s">
        <v>17</v>
      </c>
      <c r="D880" s="38">
        <v>1</v>
      </c>
      <c r="E880" s="9">
        <f t="shared" si="319"/>
        <v>0</v>
      </c>
      <c r="F880" s="33">
        <v>0.26</v>
      </c>
      <c r="G880" s="9">
        <f t="shared" si="320"/>
        <v>0</v>
      </c>
      <c r="H880" s="9">
        <f t="shared" si="317"/>
        <v>0</v>
      </c>
      <c r="I880" s="33">
        <v>68.239999999999995</v>
      </c>
      <c r="J880" s="9">
        <f t="shared" si="321"/>
        <v>0</v>
      </c>
      <c r="K880" s="9">
        <f t="shared" si="318"/>
        <v>0</v>
      </c>
    </row>
    <row r="881" spans="1:11" ht="12.2" hidden="1" customHeight="1" outlineLevel="1" x14ac:dyDescent="0.2">
      <c r="A881" s="77" t="s">
        <v>95</v>
      </c>
      <c r="B881" s="77"/>
      <c r="C881" s="1" t="s">
        <v>17</v>
      </c>
      <c r="D881" s="38">
        <v>1</v>
      </c>
      <c r="E881" s="9">
        <f t="shared" si="319"/>
        <v>0</v>
      </c>
      <c r="F881" s="33">
        <v>0.08</v>
      </c>
      <c r="G881" s="9">
        <f t="shared" si="320"/>
        <v>0</v>
      </c>
      <c r="H881" s="9">
        <f t="shared" si="317"/>
        <v>0</v>
      </c>
      <c r="I881" s="33">
        <v>88.96</v>
      </c>
      <c r="J881" s="9">
        <f t="shared" si="321"/>
        <v>0</v>
      </c>
      <c r="K881" s="9">
        <f t="shared" si="318"/>
        <v>0</v>
      </c>
    </row>
    <row r="882" spans="1:11" ht="21" hidden="1" customHeight="1" outlineLevel="1" x14ac:dyDescent="0.2">
      <c r="A882" s="77" t="s">
        <v>69</v>
      </c>
      <c r="B882" s="77"/>
      <c r="C882" s="1" t="s">
        <v>17</v>
      </c>
      <c r="D882" s="38">
        <v>1</v>
      </c>
      <c r="E882" s="9">
        <f t="shared" si="319"/>
        <v>0</v>
      </c>
      <c r="F882" s="33">
        <v>0.2</v>
      </c>
      <c r="G882" s="9">
        <f t="shared" si="320"/>
        <v>0</v>
      </c>
      <c r="H882" s="9">
        <f t="shared" si="317"/>
        <v>0</v>
      </c>
      <c r="I882" s="33">
        <v>58.44</v>
      </c>
      <c r="J882" s="9">
        <f t="shared" si="321"/>
        <v>0</v>
      </c>
      <c r="K882" s="9">
        <f t="shared" si="318"/>
        <v>0</v>
      </c>
    </row>
    <row r="883" spans="1:11" ht="12.2" hidden="1" customHeight="1" outlineLevel="1" x14ac:dyDescent="0.2">
      <c r="A883" s="77" t="s">
        <v>71</v>
      </c>
      <c r="B883" s="77"/>
      <c r="C883" s="1" t="s">
        <v>15</v>
      </c>
      <c r="D883" s="38">
        <v>0.42</v>
      </c>
      <c r="E883" s="9">
        <f t="shared" si="319"/>
        <v>0</v>
      </c>
      <c r="F883" s="33">
        <v>0.05</v>
      </c>
      <c r="G883" s="9">
        <f t="shared" si="320"/>
        <v>0</v>
      </c>
      <c r="H883" s="9">
        <f t="shared" si="317"/>
        <v>0</v>
      </c>
      <c r="I883" s="33">
        <v>21.29</v>
      </c>
      <c r="J883" s="9">
        <f t="shared" si="321"/>
        <v>0</v>
      </c>
      <c r="K883" s="9">
        <f t="shared" si="318"/>
        <v>0</v>
      </c>
    </row>
    <row r="884" spans="1:11" ht="12.2" hidden="1" customHeight="1" outlineLevel="1" x14ac:dyDescent="0.2">
      <c r="A884" s="77" t="s">
        <v>72</v>
      </c>
      <c r="B884" s="77"/>
      <c r="C884" s="1" t="s">
        <v>15</v>
      </c>
      <c r="D884" s="38">
        <v>0.42</v>
      </c>
      <c r="E884" s="9">
        <f t="shared" si="319"/>
        <v>0</v>
      </c>
      <c r="F884" s="33">
        <v>0.04</v>
      </c>
      <c r="G884" s="9">
        <f t="shared" si="320"/>
        <v>0</v>
      </c>
      <c r="H884" s="9">
        <f t="shared" si="317"/>
        <v>0</v>
      </c>
      <c r="I884" s="33">
        <v>18.29</v>
      </c>
      <c r="J884" s="9">
        <f t="shared" si="321"/>
        <v>0</v>
      </c>
      <c r="K884" s="9">
        <f t="shared" si="318"/>
        <v>0</v>
      </c>
    </row>
    <row r="885" spans="1:11" ht="12.2" customHeight="1" collapsed="1" x14ac:dyDescent="0.2">
      <c r="A885" s="75" t="s">
        <v>19</v>
      </c>
      <c r="B885" s="75"/>
      <c r="C885" s="1"/>
      <c r="D885" s="7"/>
      <c r="E885" s="9"/>
      <c r="F885" s="13">
        <f>SUM(F875:F884)</f>
        <v>3.25</v>
      </c>
      <c r="G885" s="12">
        <f t="shared" ref="G885:K885" si="322">SUM(G875:G884)</f>
        <v>0</v>
      </c>
      <c r="H885" s="12">
        <f t="shared" si="322"/>
        <v>0</v>
      </c>
      <c r="I885" s="13">
        <f t="shared" si="322"/>
        <v>2253.29</v>
      </c>
      <c r="J885" s="12">
        <f t="shared" si="322"/>
        <v>0</v>
      </c>
      <c r="K885" s="14">
        <f t="shared" si="322"/>
        <v>0</v>
      </c>
    </row>
    <row r="886" spans="1:11" ht="12.2" customHeight="1" x14ac:dyDescent="0.2">
      <c r="A886" s="75" t="s">
        <v>237</v>
      </c>
      <c r="B886" s="75"/>
      <c r="C886" s="2" t="s">
        <v>17</v>
      </c>
      <c r="D886" s="3">
        <v>0</v>
      </c>
      <c r="E886" s="36"/>
      <c r="F886" s="1"/>
      <c r="G886" s="1"/>
      <c r="H886" s="1"/>
      <c r="I886" s="1"/>
      <c r="J886" s="1"/>
      <c r="K886" s="1"/>
    </row>
    <row r="887" spans="1:11" ht="12.2" hidden="1" customHeight="1" outlineLevel="1" x14ac:dyDescent="0.2">
      <c r="A887" s="76" t="s">
        <v>238</v>
      </c>
      <c r="B887" s="76"/>
      <c r="C887" s="4" t="s">
        <v>17</v>
      </c>
      <c r="D887" s="5">
        <v>1</v>
      </c>
      <c r="E887" s="9">
        <f>$D$886*D887</f>
        <v>0</v>
      </c>
      <c r="F887" s="6">
        <v>0.17</v>
      </c>
      <c r="G887" s="9">
        <f>$D$886*F887</f>
        <v>0</v>
      </c>
      <c r="H887" s="9">
        <f>$L$2*G887</f>
        <v>0</v>
      </c>
      <c r="I887" s="6">
        <v>17.21</v>
      </c>
      <c r="J887" s="9">
        <f>$D$886*I887</f>
        <v>0</v>
      </c>
      <c r="K887" s="9">
        <f t="shared" ref="K887:K888" si="323">SUM(H887,J887)</f>
        <v>0</v>
      </c>
    </row>
    <row r="888" spans="1:11" ht="12.2" hidden="1" customHeight="1" outlineLevel="1" x14ac:dyDescent="0.2">
      <c r="A888" s="76" t="s">
        <v>239</v>
      </c>
      <c r="B888" s="76"/>
      <c r="C888" s="4" t="s">
        <v>17</v>
      </c>
      <c r="D888" s="5">
        <v>1</v>
      </c>
      <c r="E888" s="9">
        <f>$D$886*D888</f>
        <v>0</v>
      </c>
      <c r="F888" s="6">
        <v>0.38</v>
      </c>
      <c r="G888" s="9">
        <f>$D$886*F888</f>
        <v>0</v>
      </c>
      <c r="H888" s="9">
        <f>$L$2*G888</f>
        <v>0</v>
      </c>
      <c r="I888" s="6">
        <v>640.27</v>
      </c>
      <c r="J888" s="9">
        <f>$D$886*I888</f>
        <v>0</v>
      </c>
      <c r="K888" s="9">
        <f t="shared" si="323"/>
        <v>0</v>
      </c>
    </row>
    <row r="889" spans="1:11" ht="12.2" customHeight="1" collapsed="1" x14ac:dyDescent="0.2">
      <c r="A889" s="75" t="s">
        <v>19</v>
      </c>
      <c r="B889" s="75"/>
      <c r="C889" s="1"/>
      <c r="D889" s="7"/>
      <c r="E889" s="35"/>
      <c r="F889" s="13">
        <f>SUM(F887:F888)</f>
        <v>0.55000000000000004</v>
      </c>
      <c r="G889" s="12">
        <f>SUM(G887:G888)</f>
        <v>0</v>
      </c>
      <c r="H889" s="12">
        <f>SUM(H887:H888)</f>
        <v>0</v>
      </c>
      <c r="I889" s="13">
        <v>657.48</v>
      </c>
      <c r="J889" s="12">
        <f>SUM(J887:J888)</f>
        <v>0</v>
      </c>
      <c r="K889" s="14">
        <f>SUM(K887:K888)</f>
        <v>0</v>
      </c>
    </row>
    <row r="890" spans="1:11" ht="16.7" customHeight="1" x14ac:dyDescent="0.2">
      <c r="A890" s="81" t="s">
        <v>713</v>
      </c>
      <c r="B890" s="81"/>
      <c r="C890" s="82"/>
      <c r="D890" s="82"/>
      <c r="E890" s="82"/>
      <c r="F890" s="82"/>
      <c r="G890" s="82"/>
      <c r="H890" s="82"/>
      <c r="I890" s="82"/>
      <c r="J890" s="82"/>
      <c r="K890" s="82"/>
    </row>
    <row r="891" spans="1:11" ht="12.2" customHeight="1" x14ac:dyDescent="0.2">
      <c r="A891" s="75" t="s">
        <v>8</v>
      </c>
      <c r="B891" s="75"/>
      <c r="C891" s="2" t="s">
        <v>9</v>
      </c>
      <c r="D891" s="2" t="s">
        <v>10</v>
      </c>
      <c r="E891" s="2" t="s">
        <v>10</v>
      </c>
      <c r="F891" s="2" t="s">
        <v>11</v>
      </c>
      <c r="G891" s="2" t="s">
        <v>11</v>
      </c>
      <c r="H891" s="2" t="s">
        <v>12</v>
      </c>
      <c r="I891" s="2" t="s">
        <v>13</v>
      </c>
      <c r="J891" s="2" t="s">
        <v>13</v>
      </c>
      <c r="K891" s="2" t="s">
        <v>3</v>
      </c>
    </row>
    <row r="892" spans="1:11" ht="21" customHeight="1" x14ac:dyDescent="0.2">
      <c r="A892" s="75" t="s">
        <v>715</v>
      </c>
      <c r="B892" s="75"/>
      <c r="C892" s="2" t="s">
        <v>17</v>
      </c>
      <c r="D892" s="3">
        <v>0</v>
      </c>
      <c r="E892" s="36"/>
      <c r="F892" s="1"/>
      <c r="G892" s="1"/>
      <c r="H892" s="1"/>
      <c r="I892" s="1"/>
      <c r="J892" s="1"/>
      <c r="K892" s="1"/>
    </row>
    <row r="893" spans="1:11" ht="12.2" hidden="1" customHeight="1" outlineLevel="1" x14ac:dyDescent="0.2">
      <c r="A893" s="77" t="s">
        <v>55</v>
      </c>
      <c r="B893" s="77"/>
      <c r="C893" s="1" t="s">
        <v>17</v>
      </c>
      <c r="D893" s="38">
        <v>1</v>
      </c>
      <c r="E893" s="9">
        <f t="shared" ref="E893:E898" si="324">$D$892*D893</f>
        <v>0</v>
      </c>
      <c r="F893" s="33">
        <v>0.1</v>
      </c>
      <c r="G893" s="9">
        <f t="shared" ref="G893:G898" si="325">$D$892*F893</f>
        <v>0</v>
      </c>
      <c r="H893" s="9">
        <f>$N$2*G893</f>
        <v>0</v>
      </c>
      <c r="I893" s="33">
        <v>72.41</v>
      </c>
      <c r="J893" s="9">
        <f t="shared" ref="J893:J898" si="326">$D$892*I893</f>
        <v>0</v>
      </c>
      <c r="K893" s="9">
        <f t="shared" ref="K893:K898" si="327">SUM(H893,J893)</f>
        <v>0</v>
      </c>
    </row>
    <row r="894" spans="1:11" ht="21" hidden="1" customHeight="1" outlineLevel="1" x14ac:dyDescent="0.2">
      <c r="A894" s="77" t="s">
        <v>716</v>
      </c>
      <c r="B894" s="77"/>
      <c r="C894" s="1" t="s">
        <v>17</v>
      </c>
      <c r="D894" s="38">
        <v>1</v>
      </c>
      <c r="E894" s="9">
        <f t="shared" si="324"/>
        <v>0</v>
      </c>
      <c r="F894" s="33">
        <v>0.32</v>
      </c>
      <c r="G894" s="9">
        <f t="shared" si="325"/>
        <v>0</v>
      </c>
      <c r="H894" s="9">
        <f t="shared" ref="H894:H898" si="328">$L$2*G894</f>
        <v>0</v>
      </c>
      <c r="I894" s="33">
        <v>412.21</v>
      </c>
      <c r="J894" s="9">
        <f t="shared" si="326"/>
        <v>0</v>
      </c>
      <c r="K894" s="9">
        <f t="shared" si="327"/>
        <v>0</v>
      </c>
    </row>
    <row r="895" spans="1:11" ht="12.2" hidden="1" customHeight="1" outlineLevel="1" x14ac:dyDescent="0.2">
      <c r="A895" s="77" t="s">
        <v>717</v>
      </c>
      <c r="B895" s="77"/>
      <c r="C895" s="1" t="s">
        <v>17</v>
      </c>
      <c r="D895" s="38">
        <v>1</v>
      </c>
      <c r="E895" s="9">
        <f t="shared" si="324"/>
        <v>0</v>
      </c>
      <c r="F895" s="33">
        <v>0.15</v>
      </c>
      <c r="G895" s="9">
        <f t="shared" si="325"/>
        <v>0</v>
      </c>
      <c r="H895" s="9">
        <f t="shared" si="328"/>
        <v>0</v>
      </c>
      <c r="I895" s="33">
        <v>18.53</v>
      </c>
      <c r="J895" s="9">
        <f t="shared" si="326"/>
        <v>0</v>
      </c>
      <c r="K895" s="9">
        <f t="shared" si="327"/>
        <v>0</v>
      </c>
    </row>
    <row r="896" spans="1:11" ht="21" hidden="1" customHeight="1" outlineLevel="1" x14ac:dyDescent="0.2">
      <c r="A896" s="77" t="s">
        <v>63</v>
      </c>
      <c r="B896" s="77"/>
      <c r="C896" s="1" t="s">
        <v>17</v>
      </c>
      <c r="D896" s="38">
        <v>1</v>
      </c>
      <c r="E896" s="9">
        <f t="shared" si="324"/>
        <v>0</v>
      </c>
      <c r="F896" s="33">
        <v>0.15</v>
      </c>
      <c r="G896" s="9">
        <f t="shared" si="325"/>
        <v>0</v>
      </c>
      <c r="H896" s="9">
        <f t="shared" si="328"/>
        <v>0</v>
      </c>
      <c r="I896" s="33">
        <v>76.819999999999993</v>
      </c>
      <c r="J896" s="9">
        <f t="shared" si="326"/>
        <v>0</v>
      </c>
      <c r="K896" s="9">
        <f t="shared" si="327"/>
        <v>0</v>
      </c>
    </row>
    <row r="897" spans="1:11" ht="12.2" hidden="1" customHeight="1" outlineLevel="1" x14ac:dyDescent="0.2">
      <c r="A897" s="77" t="s">
        <v>718</v>
      </c>
      <c r="B897" s="77"/>
      <c r="C897" s="1" t="s">
        <v>17</v>
      </c>
      <c r="D897" s="38">
        <v>1</v>
      </c>
      <c r="E897" s="9">
        <f t="shared" si="324"/>
        <v>0</v>
      </c>
      <c r="F897" s="33">
        <v>0.08</v>
      </c>
      <c r="G897" s="9">
        <f t="shared" si="325"/>
        <v>0</v>
      </c>
      <c r="H897" s="9">
        <f t="shared" si="328"/>
        <v>0</v>
      </c>
      <c r="I897" s="33">
        <v>28.81</v>
      </c>
      <c r="J897" s="9">
        <f t="shared" si="326"/>
        <v>0</v>
      </c>
      <c r="K897" s="9">
        <f t="shared" si="327"/>
        <v>0</v>
      </c>
    </row>
    <row r="898" spans="1:11" ht="12.2" hidden="1" customHeight="1" outlineLevel="1" x14ac:dyDescent="0.2">
      <c r="A898" s="77" t="s">
        <v>719</v>
      </c>
      <c r="B898" s="77"/>
      <c r="C898" s="1" t="s">
        <v>17</v>
      </c>
      <c r="D898" s="38">
        <v>1</v>
      </c>
      <c r="E898" s="9">
        <f t="shared" si="324"/>
        <v>0</v>
      </c>
      <c r="F898" s="33">
        <v>0.18</v>
      </c>
      <c r="G898" s="9">
        <f t="shared" si="325"/>
        <v>0</v>
      </c>
      <c r="H898" s="9">
        <f t="shared" si="328"/>
        <v>0</v>
      </c>
      <c r="I898" s="33">
        <v>56.36</v>
      </c>
      <c r="J898" s="9">
        <f t="shared" si="326"/>
        <v>0</v>
      </c>
      <c r="K898" s="9">
        <f t="shared" si="327"/>
        <v>0</v>
      </c>
    </row>
    <row r="899" spans="1:11" ht="12.2" customHeight="1" collapsed="1" x14ac:dyDescent="0.2">
      <c r="A899" s="75" t="s">
        <v>19</v>
      </c>
      <c r="B899" s="75"/>
      <c r="C899" s="1"/>
      <c r="D899" s="7"/>
      <c r="E899" s="35"/>
      <c r="F899" s="39">
        <f>SUM(F893:F898)</f>
        <v>0.98</v>
      </c>
      <c r="G899" s="12">
        <f t="shared" ref="G899:K899" si="329">SUM(G893:G898)</f>
        <v>0</v>
      </c>
      <c r="H899" s="12">
        <f t="shared" si="329"/>
        <v>0</v>
      </c>
      <c r="I899" s="39">
        <f t="shared" si="329"/>
        <v>665.14</v>
      </c>
      <c r="J899" s="12">
        <f t="shared" si="329"/>
        <v>0</v>
      </c>
      <c r="K899" s="14">
        <f t="shared" si="329"/>
        <v>0</v>
      </c>
    </row>
    <row r="900" spans="1:11" ht="21" customHeight="1" x14ac:dyDescent="0.2">
      <c r="A900" s="75" t="s">
        <v>715</v>
      </c>
      <c r="B900" s="75"/>
      <c r="C900" s="2" t="s">
        <v>17</v>
      </c>
      <c r="D900" s="3">
        <v>0</v>
      </c>
      <c r="E900" s="36"/>
      <c r="F900" s="1"/>
      <c r="G900" s="1"/>
      <c r="H900" s="1"/>
      <c r="I900" s="1"/>
      <c r="J900" s="1"/>
      <c r="K900" s="1"/>
    </row>
    <row r="901" spans="1:11" ht="12.2" hidden="1" customHeight="1" outlineLevel="1" x14ac:dyDescent="0.2">
      <c r="A901" s="77" t="s">
        <v>55</v>
      </c>
      <c r="B901" s="77"/>
      <c r="C901" s="1" t="s">
        <v>17</v>
      </c>
      <c r="D901" s="38">
        <v>1</v>
      </c>
      <c r="E901" s="9">
        <f t="shared" ref="E901:E906" si="330">$D$900*D901</f>
        <v>0</v>
      </c>
      <c r="F901" s="33">
        <v>0.1</v>
      </c>
      <c r="G901" s="9">
        <f t="shared" ref="G901:G906" si="331">$D$900*F901</f>
        <v>0</v>
      </c>
      <c r="H901" s="9">
        <f>$N$2*G901</f>
        <v>0</v>
      </c>
      <c r="I901" s="33">
        <v>72.41</v>
      </c>
      <c r="J901" s="9">
        <f t="shared" ref="J901:J906" si="332">$D$900*I901</f>
        <v>0</v>
      </c>
      <c r="K901" s="9">
        <f t="shared" ref="K901:K906" si="333">SUM(H901,J901)</f>
        <v>0</v>
      </c>
    </row>
    <row r="902" spans="1:11" ht="12.2" hidden="1" customHeight="1" outlineLevel="1" x14ac:dyDescent="0.2">
      <c r="A902" s="77" t="s">
        <v>720</v>
      </c>
      <c r="B902" s="77"/>
      <c r="C902" s="1" t="s">
        <v>17</v>
      </c>
      <c r="D902" s="38">
        <v>1</v>
      </c>
      <c r="E902" s="9">
        <f t="shared" si="330"/>
        <v>0</v>
      </c>
      <c r="F902" s="33">
        <v>0.22</v>
      </c>
      <c r="G902" s="9">
        <f t="shared" si="331"/>
        <v>0</v>
      </c>
      <c r="H902" s="9">
        <f t="shared" ref="H902:H906" si="334">$L$2*G902</f>
        <v>0</v>
      </c>
      <c r="I902" s="33">
        <v>56.94</v>
      </c>
      <c r="J902" s="9">
        <f t="shared" si="332"/>
        <v>0</v>
      </c>
      <c r="K902" s="9">
        <f t="shared" si="333"/>
        <v>0</v>
      </c>
    </row>
    <row r="903" spans="1:11" ht="21" hidden="1" customHeight="1" outlineLevel="1" x14ac:dyDescent="0.2">
      <c r="A903" s="77" t="s">
        <v>716</v>
      </c>
      <c r="B903" s="77"/>
      <c r="C903" s="1" t="s">
        <v>17</v>
      </c>
      <c r="D903" s="38">
        <v>1</v>
      </c>
      <c r="E903" s="9">
        <f t="shared" si="330"/>
        <v>0</v>
      </c>
      <c r="F903" s="33">
        <v>0.32</v>
      </c>
      <c r="G903" s="9">
        <f t="shared" si="331"/>
        <v>0</v>
      </c>
      <c r="H903" s="9">
        <f t="shared" si="334"/>
        <v>0</v>
      </c>
      <c r="I903" s="33">
        <v>412.21</v>
      </c>
      <c r="J903" s="9">
        <f t="shared" si="332"/>
        <v>0</v>
      </c>
      <c r="K903" s="9">
        <f t="shared" si="333"/>
        <v>0</v>
      </c>
    </row>
    <row r="904" spans="1:11" ht="12.2" hidden="1" customHeight="1" outlineLevel="1" x14ac:dyDescent="0.2">
      <c r="A904" s="77" t="s">
        <v>691</v>
      </c>
      <c r="B904" s="77"/>
      <c r="C904" s="1" t="s">
        <v>17</v>
      </c>
      <c r="D904" s="38">
        <v>1</v>
      </c>
      <c r="E904" s="9">
        <f t="shared" si="330"/>
        <v>0</v>
      </c>
      <c r="F904" s="33">
        <v>0.08</v>
      </c>
      <c r="G904" s="9">
        <f t="shared" si="331"/>
        <v>0</v>
      </c>
      <c r="H904" s="9">
        <f t="shared" si="334"/>
        <v>0</v>
      </c>
      <c r="I904" s="33">
        <v>40.42</v>
      </c>
      <c r="J904" s="9">
        <f t="shared" si="332"/>
        <v>0</v>
      </c>
      <c r="K904" s="9">
        <f t="shared" si="333"/>
        <v>0</v>
      </c>
    </row>
    <row r="905" spans="1:11" ht="12.2" hidden="1" customHeight="1" outlineLevel="1" x14ac:dyDescent="0.2">
      <c r="A905" s="77" t="s">
        <v>717</v>
      </c>
      <c r="B905" s="77"/>
      <c r="C905" s="1" t="s">
        <v>17</v>
      </c>
      <c r="D905" s="38">
        <v>1</v>
      </c>
      <c r="E905" s="9">
        <f t="shared" si="330"/>
        <v>0</v>
      </c>
      <c r="F905" s="33">
        <v>0.15</v>
      </c>
      <c r="G905" s="9">
        <f t="shared" si="331"/>
        <v>0</v>
      </c>
      <c r="H905" s="9">
        <f t="shared" si="334"/>
        <v>0</v>
      </c>
      <c r="I905" s="33">
        <v>18.53</v>
      </c>
      <c r="J905" s="9">
        <f t="shared" si="332"/>
        <v>0</v>
      </c>
      <c r="K905" s="9">
        <f t="shared" si="333"/>
        <v>0</v>
      </c>
    </row>
    <row r="906" spans="1:11" ht="21" hidden="1" customHeight="1" outlineLevel="1" x14ac:dyDescent="0.2">
      <c r="A906" s="77" t="s">
        <v>63</v>
      </c>
      <c r="B906" s="77"/>
      <c r="C906" s="1" t="s">
        <v>17</v>
      </c>
      <c r="D906" s="38">
        <v>1</v>
      </c>
      <c r="E906" s="9">
        <f t="shared" si="330"/>
        <v>0</v>
      </c>
      <c r="F906" s="33">
        <v>0.15</v>
      </c>
      <c r="G906" s="9">
        <f t="shared" si="331"/>
        <v>0</v>
      </c>
      <c r="H906" s="9">
        <f t="shared" si="334"/>
        <v>0</v>
      </c>
      <c r="I906" s="33">
        <v>76.819999999999993</v>
      </c>
      <c r="J906" s="9">
        <f t="shared" si="332"/>
        <v>0</v>
      </c>
      <c r="K906" s="9">
        <f t="shared" si="333"/>
        <v>0</v>
      </c>
    </row>
    <row r="907" spans="1:11" ht="12.2" customHeight="1" collapsed="1" x14ac:dyDescent="0.2">
      <c r="A907" s="75" t="s">
        <v>19</v>
      </c>
      <c r="B907" s="75"/>
      <c r="C907" s="1"/>
      <c r="D907" s="7"/>
      <c r="E907" s="35"/>
      <c r="F907" s="39">
        <f>SUM(F901:F906)</f>
        <v>1.02</v>
      </c>
      <c r="G907" s="12">
        <f t="shared" ref="G907:K907" si="335">SUM(G901:G906)</f>
        <v>0</v>
      </c>
      <c r="H907" s="12">
        <f t="shared" si="335"/>
        <v>0</v>
      </c>
      <c r="I907" s="39">
        <f t="shared" si="335"/>
        <v>677.32999999999993</v>
      </c>
      <c r="J907" s="12">
        <f t="shared" si="335"/>
        <v>0</v>
      </c>
      <c r="K907" s="14">
        <f t="shared" si="335"/>
        <v>0</v>
      </c>
    </row>
    <row r="908" spans="1:11" ht="21" customHeight="1" x14ac:dyDescent="0.2">
      <c r="A908" s="75" t="s">
        <v>715</v>
      </c>
      <c r="B908" s="75"/>
      <c r="C908" s="2" t="s">
        <v>17</v>
      </c>
      <c r="D908" s="3">
        <v>0</v>
      </c>
      <c r="E908" s="36"/>
      <c r="F908" s="1"/>
      <c r="G908" s="1"/>
      <c r="H908" s="1"/>
      <c r="I908" s="1"/>
      <c r="J908" s="1"/>
      <c r="K908" s="1"/>
    </row>
    <row r="909" spans="1:11" ht="12.2" hidden="1" customHeight="1" outlineLevel="1" x14ac:dyDescent="0.2">
      <c r="A909" s="77" t="s">
        <v>55</v>
      </c>
      <c r="B909" s="77"/>
      <c r="C909" s="1" t="s">
        <v>17</v>
      </c>
      <c r="D909" s="38">
        <v>1</v>
      </c>
      <c r="E909" s="9">
        <f t="shared" ref="E909:E914" si="336">$D$908*D909</f>
        <v>0</v>
      </c>
      <c r="F909" s="33">
        <v>0.1</v>
      </c>
      <c r="G909" s="9">
        <f t="shared" ref="G909:G914" si="337">$D$908*F909</f>
        <v>0</v>
      </c>
      <c r="H909" s="9">
        <f>$N$2*G909</f>
        <v>0</v>
      </c>
      <c r="I909" s="33">
        <v>72.41</v>
      </c>
      <c r="J909" s="9">
        <f t="shared" ref="J909:J914" si="338">$D$908*I909</f>
        <v>0</v>
      </c>
      <c r="K909" s="9">
        <f t="shared" ref="K909:K914" si="339">SUM(H909,J909)</f>
        <v>0</v>
      </c>
    </row>
    <row r="910" spans="1:11" ht="21" hidden="1" customHeight="1" outlineLevel="1" x14ac:dyDescent="0.2">
      <c r="A910" s="77" t="s">
        <v>716</v>
      </c>
      <c r="B910" s="77"/>
      <c r="C910" s="1" t="s">
        <v>17</v>
      </c>
      <c r="D910" s="38">
        <v>1</v>
      </c>
      <c r="E910" s="9">
        <f t="shared" si="336"/>
        <v>0</v>
      </c>
      <c r="F910" s="33">
        <v>0.32</v>
      </c>
      <c r="G910" s="9">
        <f t="shared" si="337"/>
        <v>0</v>
      </c>
      <c r="H910" s="9">
        <f t="shared" ref="H910:H914" si="340">$L$2*G910</f>
        <v>0</v>
      </c>
      <c r="I910" s="33">
        <v>412.21</v>
      </c>
      <c r="J910" s="9">
        <f t="shared" si="338"/>
        <v>0</v>
      </c>
      <c r="K910" s="9">
        <f t="shared" si="339"/>
        <v>0</v>
      </c>
    </row>
    <row r="911" spans="1:11" ht="12.2" hidden="1" customHeight="1" outlineLevel="1" x14ac:dyDescent="0.2">
      <c r="A911" s="77" t="s">
        <v>721</v>
      </c>
      <c r="B911" s="77"/>
      <c r="C911" s="1" t="s">
        <v>17</v>
      </c>
      <c r="D911" s="38">
        <v>1</v>
      </c>
      <c r="E911" s="9">
        <f t="shared" si="336"/>
        <v>0</v>
      </c>
      <c r="F911" s="33">
        <v>0.12</v>
      </c>
      <c r="G911" s="9">
        <f t="shared" si="337"/>
        <v>0</v>
      </c>
      <c r="H911" s="9">
        <f t="shared" si="340"/>
        <v>0</v>
      </c>
      <c r="I911" s="33">
        <v>107.81</v>
      </c>
      <c r="J911" s="9">
        <f t="shared" si="338"/>
        <v>0</v>
      </c>
      <c r="K911" s="9">
        <f t="shared" si="339"/>
        <v>0</v>
      </c>
    </row>
    <row r="912" spans="1:11" ht="12.2" hidden="1" customHeight="1" outlineLevel="1" x14ac:dyDescent="0.2">
      <c r="A912" s="77" t="s">
        <v>717</v>
      </c>
      <c r="B912" s="77"/>
      <c r="C912" s="1" t="s">
        <v>17</v>
      </c>
      <c r="D912" s="38">
        <v>1</v>
      </c>
      <c r="E912" s="9">
        <f t="shared" si="336"/>
        <v>0</v>
      </c>
      <c r="F912" s="33">
        <v>0.15</v>
      </c>
      <c r="G912" s="9">
        <f t="shared" si="337"/>
        <v>0</v>
      </c>
      <c r="H912" s="9">
        <f t="shared" si="340"/>
        <v>0</v>
      </c>
      <c r="I912" s="33">
        <v>18.53</v>
      </c>
      <c r="J912" s="9">
        <f t="shared" si="338"/>
        <v>0</v>
      </c>
      <c r="K912" s="9">
        <f t="shared" si="339"/>
        <v>0</v>
      </c>
    </row>
    <row r="913" spans="1:11" ht="12.2" hidden="1" customHeight="1" outlineLevel="1" x14ac:dyDescent="0.2">
      <c r="A913" s="77" t="s">
        <v>722</v>
      </c>
      <c r="B913" s="77"/>
      <c r="C913" s="1" t="s">
        <v>17</v>
      </c>
      <c r="D913" s="38">
        <v>1</v>
      </c>
      <c r="E913" s="9">
        <f t="shared" si="336"/>
        <v>0</v>
      </c>
      <c r="F913" s="33">
        <v>0.08</v>
      </c>
      <c r="G913" s="9">
        <f t="shared" si="337"/>
        <v>0</v>
      </c>
      <c r="H913" s="9">
        <f t="shared" si="340"/>
        <v>0</v>
      </c>
      <c r="I913" s="33">
        <v>55.11</v>
      </c>
      <c r="J913" s="9">
        <f t="shared" si="338"/>
        <v>0</v>
      </c>
      <c r="K913" s="9">
        <f t="shared" si="339"/>
        <v>0</v>
      </c>
    </row>
    <row r="914" spans="1:11" ht="21" hidden="1" customHeight="1" outlineLevel="1" x14ac:dyDescent="0.2">
      <c r="A914" s="77" t="s">
        <v>63</v>
      </c>
      <c r="B914" s="77"/>
      <c r="C914" s="1" t="s">
        <v>17</v>
      </c>
      <c r="D914" s="38">
        <v>1</v>
      </c>
      <c r="E914" s="9">
        <f t="shared" si="336"/>
        <v>0</v>
      </c>
      <c r="F914" s="33">
        <v>0.15</v>
      </c>
      <c r="G914" s="9">
        <f t="shared" si="337"/>
        <v>0</v>
      </c>
      <c r="H914" s="9">
        <f t="shared" si="340"/>
        <v>0</v>
      </c>
      <c r="I914" s="33">
        <v>76.819999999999993</v>
      </c>
      <c r="J914" s="9">
        <f t="shared" si="338"/>
        <v>0</v>
      </c>
      <c r="K914" s="9">
        <f t="shared" si="339"/>
        <v>0</v>
      </c>
    </row>
    <row r="915" spans="1:11" ht="12.2" customHeight="1" collapsed="1" x14ac:dyDescent="0.2">
      <c r="A915" s="75" t="s">
        <v>19</v>
      </c>
      <c r="B915" s="75"/>
      <c r="C915" s="1"/>
      <c r="D915" s="7"/>
      <c r="E915" s="35"/>
      <c r="F915" s="39">
        <f>SUM(F909:F914)</f>
        <v>0.92</v>
      </c>
      <c r="G915" s="12">
        <f t="shared" ref="G915:K915" si="341">SUM(G909:G914)</f>
        <v>0</v>
      </c>
      <c r="H915" s="12">
        <f t="shared" si="341"/>
        <v>0</v>
      </c>
      <c r="I915" s="39">
        <f t="shared" si="341"/>
        <v>742.8900000000001</v>
      </c>
      <c r="J915" s="12">
        <f t="shared" si="341"/>
        <v>0</v>
      </c>
      <c r="K915" s="14">
        <f t="shared" si="341"/>
        <v>0</v>
      </c>
    </row>
    <row r="916" spans="1:11" ht="21" customHeight="1" x14ac:dyDescent="0.2">
      <c r="A916" s="75" t="s">
        <v>715</v>
      </c>
      <c r="B916" s="75"/>
      <c r="C916" s="2" t="s">
        <v>17</v>
      </c>
      <c r="D916" s="3">
        <v>0</v>
      </c>
      <c r="E916" s="36"/>
      <c r="F916" s="1"/>
      <c r="G916" s="1"/>
      <c r="H916" s="1"/>
      <c r="I916" s="1"/>
      <c r="J916" s="1"/>
      <c r="K916" s="1"/>
    </row>
    <row r="917" spans="1:11" ht="12.2" hidden="1" customHeight="1" outlineLevel="1" x14ac:dyDescent="0.2">
      <c r="A917" s="77" t="s">
        <v>55</v>
      </c>
      <c r="B917" s="77"/>
      <c r="C917" s="1" t="s">
        <v>17</v>
      </c>
      <c r="D917" s="38">
        <v>1</v>
      </c>
      <c r="E917" s="9">
        <f t="shared" ref="E917:E922" si="342">$D$916*D917</f>
        <v>0</v>
      </c>
      <c r="F917" s="33">
        <v>0.1</v>
      </c>
      <c r="G917" s="9">
        <f t="shared" ref="G917:G922" si="343">$D$916*F917</f>
        <v>0</v>
      </c>
      <c r="H917" s="9">
        <f>$N$2*G917</f>
        <v>0</v>
      </c>
      <c r="I917" s="33">
        <v>72.41</v>
      </c>
      <c r="J917" s="9">
        <f t="shared" ref="J917:J922" si="344">$D$916*I917</f>
        <v>0</v>
      </c>
      <c r="K917" s="9">
        <f t="shared" ref="K917:K922" si="345">SUM(H917,J917)</f>
        <v>0</v>
      </c>
    </row>
    <row r="918" spans="1:11" ht="12.2" hidden="1" customHeight="1" outlineLevel="1" x14ac:dyDescent="0.2">
      <c r="A918" s="77" t="s">
        <v>719</v>
      </c>
      <c r="B918" s="77"/>
      <c r="C918" s="1" t="s">
        <v>17</v>
      </c>
      <c r="D918" s="38">
        <v>1</v>
      </c>
      <c r="E918" s="9">
        <f t="shared" si="342"/>
        <v>0</v>
      </c>
      <c r="F918" s="33">
        <v>0.18</v>
      </c>
      <c r="G918" s="9">
        <f t="shared" si="343"/>
        <v>0</v>
      </c>
      <c r="H918" s="9">
        <f t="shared" ref="H918:H922" si="346">$L$2*G918</f>
        <v>0</v>
      </c>
      <c r="I918" s="33">
        <v>56.36</v>
      </c>
      <c r="J918" s="9">
        <f t="shared" si="344"/>
        <v>0</v>
      </c>
      <c r="K918" s="9">
        <f t="shared" si="345"/>
        <v>0</v>
      </c>
    </row>
    <row r="919" spans="1:11" ht="12.2" hidden="1" customHeight="1" outlineLevel="1" x14ac:dyDescent="0.2">
      <c r="A919" s="77" t="s">
        <v>717</v>
      </c>
      <c r="B919" s="77"/>
      <c r="C919" s="1" t="s">
        <v>17</v>
      </c>
      <c r="D919" s="38">
        <v>1</v>
      </c>
      <c r="E919" s="9">
        <f t="shared" si="342"/>
        <v>0</v>
      </c>
      <c r="F919" s="33">
        <v>0.15</v>
      </c>
      <c r="G919" s="9">
        <f t="shared" si="343"/>
        <v>0</v>
      </c>
      <c r="H919" s="9">
        <f t="shared" si="346"/>
        <v>0</v>
      </c>
      <c r="I919" s="33">
        <v>18.53</v>
      </c>
      <c r="J919" s="9">
        <f t="shared" si="344"/>
        <v>0</v>
      </c>
      <c r="K919" s="9">
        <f t="shared" si="345"/>
        <v>0</v>
      </c>
    </row>
    <row r="920" spans="1:11" ht="21" hidden="1" customHeight="1" outlineLevel="1" x14ac:dyDescent="0.2">
      <c r="A920" s="77" t="s">
        <v>723</v>
      </c>
      <c r="B920" s="77"/>
      <c r="C920" s="1" t="s">
        <v>17</v>
      </c>
      <c r="D920" s="38">
        <v>1</v>
      </c>
      <c r="E920" s="9">
        <f t="shared" si="342"/>
        <v>0</v>
      </c>
      <c r="F920" s="33">
        <v>0.2</v>
      </c>
      <c r="G920" s="9">
        <f t="shared" si="343"/>
        <v>0</v>
      </c>
      <c r="H920" s="9">
        <f t="shared" si="346"/>
        <v>0</v>
      </c>
      <c r="I920" s="33">
        <v>245.65</v>
      </c>
      <c r="J920" s="9">
        <f t="shared" si="344"/>
        <v>0</v>
      </c>
      <c r="K920" s="9">
        <f t="shared" si="345"/>
        <v>0</v>
      </c>
    </row>
    <row r="921" spans="1:11" ht="21" hidden="1" customHeight="1" outlineLevel="1" x14ac:dyDescent="0.2">
      <c r="A921" s="77" t="s">
        <v>63</v>
      </c>
      <c r="B921" s="77"/>
      <c r="C921" s="1" t="s">
        <v>17</v>
      </c>
      <c r="D921" s="38">
        <v>1</v>
      </c>
      <c r="E921" s="9">
        <f t="shared" si="342"/>
        <v>0</v>
      </c>
      <c r="F921" s="33">
        <v>0.15</v>
      </c>
      <c r="G921" s="9">
        <f t="shared" si="343"/>
        <v>0</v>
      </c>
      <c r="H921" s="9">
        <f t="shared" si="346"/>
        <v>0</v>
      </c>
      <c r="I921" s="33">
        <v>76.819999999999993</v>
      </c>
      <c r="J921" s="9">
        <f t="shared" si="344"/>
        <v>0</v>
      </c>
      <c r="K921" s="9">
        <f t="shared" si="345"/>
        <v>0</v>
      </c>
    </row>
    <row r="922" spans="1:11" ht="12.2" hidden="1" customHeight="1" outlineLevel="1" x14ac:dyDescent="0.2">
      <c r="A922" s="77" t="s">
        <v>724</v>
      </c>
      <c r="B922" s="77"/>
      <c r="C922" s="1" t="s">
        <v>17</v>
      </c>
      <c r="D922" s="38">
        <v>1</v>
      </c>
      <c r="E922" s="9">
        <f t="shared" si="342"/>
        <v>0</v>
      </c>
      <c r="F922" s="33">
        <v>0.08</v>
      </c>
      <c r="G922" s="9">
        <f t="shared" si="343"/>
        <v>0</v>
      </c>
      <c r="H922" s="9">
        <f t="shared" si="346"/>
        <v>0</v>
      </c>
      <c r="I922" s="33">
        <v>28.81</v>
      </c>
      <c r="J922" s="9">
        <f t="shared" si="344"/>
        <v>0</v>
      </c>
      <c r="K922" s="9">
        <f t="shared" si="345"/>
        <v>0</v>
      </c>
    </row>
    <row r="923" spans="1:11" ht="12.2" customHeight="1" collapsed="1" x14ac:dyDescent="0.2">
      <c r="A923" s="75" t="s">
        <v>19</v>
      </c>
      <c r="B923" s="75"/>
      <c r="C923" s="1"/>
      <c r="D923" s="7"/>
      <c r="E923" s="35"/>
      <c r="F923" s="39">
        <f>SUM(F917:F922)</f>
        <v>0.8600000000000001</v>
      </c>
      <c r="G923" s="12">
        <f t="shared" ref="G923:K923" si="347">SUM(G917:G922)</f>
        <v>0</v>
      </c>
      <c r="H923" s="12">
        <f t="shared" si="347"/>
        <v>0</v>
      </c>
      <c r="I923" s="39">
        <f t="shared" si="347"/>
        <v>498.58</v>
      </c>
      <c r="J923" s="12">
        <f t="shared" si="347"/>
        <v>0</v>
      </c>
      <c r="K923" s="14">
        <f t="shared" si="347"/>
        <v>0</v>
      </c>
    </row>
    <row r="924" spans="1:11" ht="21" customHeight="1" x14ac:dyDescent="0.2">
      <c r="A924" s="75" t="s">
        <v>715</v>
      </c>
      <c r="B924" s="75"/>
      <c r="C924" s="2" t="s">
        <v>17</v>
      </c>
      <c r="D924" s="3">
        <v>0</v>
      </c>
      <c r="E924" s="36"/>
      <c r="F924" s="1"/>
      <c r="G924" s="1"/>
      <c r="H924" s="1"/>
      <c r="I924" s="1"/>
      <c r="J924" s="1"/>
      <c r="K924" s="1"/>
    </row>
    <row r="925" spans="1:11" ht="12.2" hidden="1" customHeight="1" outlineLevel="1" x14ac:dyDescent="0.2">
      <c r="A925" s="77" t="s">
        <v>55</v>
      </c>
      <c r="B925" s="77"/>
      <c r="C925" s="1" t="s">
        <v>17</v>
      </c>
      <c r="D925" s="38">
        <v>1</v>
      </c>
      <c r="E925" s="9">
        <f t="shared" ref="E925:E930" si="348">$D$924*D925</f>
        <v>0</v>
      </c>
      <c r="F925" s="33">
        <v>0.1</v>
      </c>
      <c r="G925" s="9">
        <f t="shared" ref="G925:G930" si="349">$D$924*F925</f>
        <v>0</v>
      </c>
      <c r="H925" s="9">
        <f>$N$2*G925</f>
        <v>0</v>
      </c>
      <c r="I925" s="33">
        <v>72.41</v>
      </c>
      <c r="J925" s="9">
        <f t="shared" ref="J925:J930" si="350">$D$924*I925</f>
        <v>0</v>
      </c>
      <c r="K925" s="9">
        <f t="shared" ref="K925:K930" si="351">SUM(H925,J925)</f>
        <v>0</v>
      </c>
    </row>
    <row r="926" spans="1:11" ht="12.2" hidden="1" customHeight="1" outlineLevel="1" x14ac:dyDescent="0.2">
      <c r="A926" s="77" t="s">
        <v>720</v>
      </c>
      <c r="B926" s="77"/>
      <c r="C926" s="1" t="s">
        <v>17</v>
      </c>
      <c r="D926" s="38">
        <v>1</v>
      </c>
      <c r="E926" s="9">
        <f t="shared" si="348"/>
        <v>0</v>
      </c>
      <c r="F926" s="33">
        <v>0.22</v>
      </c>
      <c r="G926" s="9">
        <f t="shared" si="349"/>
        <v>0</v>
      </c>
      <c r="H926" s="9">
        <f t="shared" ref="H926:H930" si="352">$L$2*G926</f>
        <v>0</v>
      </c>
      <c r="I926" s="33">
        <v>56.94</v>
      </c>
      <c r="J926" s="9">
        <f t="shared" si="350"/>
        <v>0</v>
      </c>
      <c r="K926" s="9">
        <f t="shared" si="351"/>
        <v>0</v>
      </c>
    </row>
    <row r="927" spans="1:11" ht="12.2" hidden="1" customHeight="1" outlineLevel="1" x14ac:dyDescent="0.2">
      <c r="A927" s="77" t="s">
        <v>717</v>
      </c>
      <c r="B927" s="77"/>
      <c r="C927" s="1" t="s">
        <v>17</v>
      </c>
      <c r="D927" s="38">
        <v>1</v>
      </c>
      <c r="E927" s="9">
        <f t="shared" si="348"/>
        <v>0</v>
      </c>
      <c r="F927" s="33">
        <v>0.15</v>
      </c>
      <c r="G927" s="9">
        <f t="shared" si="349"/>
        <v>0</v>
      </c>
      <c r="H927" s="9">
        <f t="shared" si="352"/>
        <v>0</v>
      </c>
      <c r="I927" s="33">
        <v>18.53</v>
      </c>
      <c r="J927" s="9">
        <f t="shared" si="350"/>
        <v>0</v>
      </c>
      <c r="K927" s="9">
        <f t="shared" si="351"/>
        <v>0</v>
      </c>
    </row>
    <row r="928" spans="1:11" ht="12.2" hidden="1" customHeight="1" outlineLevel="1" x14ac:dyDescent="0.2">
      <c r="A928" s="77" t="s">
        <v>691</v>
      </c>
      <c r="B928" s="77"/>
      <c r="C928" s="1" t="s">
        <v>17</v>
      </c>
      <c r="D928" s="38">
        <v>1</v>
      </c>
      <c r="E928" s="9">
        <f t="shared" si="348"/>
        <v>0</v>
      </c>
      <c r="F928" s="33">
        <v>0.08</v>
      </c>
      <c r="G928" s="9">
        <f t="shared" si="349"/>
        <v>0</v>
      </c>
      <c r="H928" s="9">
        <f t="shared" si="352"/>
        <v>0</v>
      </c>
      <c r="I928" s="33">
        <v>40.42</v>
      </c>
      <c r="J928" s="9">
        <f t="shared" si="350"/>
        <v>0</v>
      </c>
      <c r="K928" s="9">
        <f t="shared" si="351"/>
        <v>0</v>
      </c>
    </row>
    <row r="929" spans="1:11" ht="21" hidden="1" customHeight="1" outlineLevel="1" x14ac:dyDescent="0.2">
      <c r="A929" s="77" t="s">
        <v>63</v>
      </c>
      <c r="B929" s="77"/>
      <c r="C929" s="1" t="s">
        <v>17</v>
      </c>
      <c r="D929" s="38">
        <v>1</v>
      </c>
      <c r="E929" s="9">
        <f t="shared" si="348"/>
        <v>0</v>
      </c>
      <c r="F929" s="33">
        <v>0.15</v>
      </c>
      <c r="G929" s="9">
        <f t="shared" si="349"/>
        <v>0</v>
      </c>
      <c r="H929" s="9">
        <f t="shared" si="352"/>
        <v>0</v>
      </c>
      <c r="I929" s="33">
        <v>76.819999999999993</v>
      </c>
      <c r="J929" s="9">
        <f t="shared" si="350"/>
        <v>0</v>
      </c>
      <c r="K929" s="9">
        <f t="shared" si="351"/>
        <v>0</v>
      </c>
    </row>
    <row r="930" spans="1:11" ht="21" hidden="1" customHeight="1" outlineLevel="1" x14ac:dyDescent="0.2">
      <c r="A930" s="77" t="s">
        <v>723</v>
      </c>
      <c r="B930" s="77"/>
      <c r="C930" s="1" t="s">
        <v>17</v>
      </c>
      <c r="D930" s="38">
        <v>1</v>
      </c>
      <c r="E930" s="9">
        <f t="shared" si="348"/>
        <v>0</v>
      </c>
      <c r="F930" s="33">
        <v>0.2</v>
      </c>
      <c r="G930" s="9">
        <f t="shared" si="349"/>
        <v>0</v>
      </c>
      <c r="H930" s="9">
        <f t="shared" si="352"/>
        <v>0</v>
      </c>
      <c r="I930" s="33">
        <v>245.65</v>
      </c>
      <c r="J930" s="9">
        <f t="shared" si="350"/>
        <v>0</v>
      </c>
      <c r="K930" s="9">
        <f t="shared" si="351"/>
        <v>0</v>
      </c>
    </row>
    <row r="931" spans="1:11" ht="12.2" customHeight="1" collapsed="1" x14ac:dyDescent="0.2">
      <c r="A931" s="75" t="s">
        <v>19</v>
      </c>
      <c r="B931" s="75"/>
      <c r="C931" s="1"/>
      <c r="D931" s="7"/>
      <c r="E931" s="35"/>
      <c r="F931" s="39">
        <f>SUM(F925:F930)</f>
        <v>0.89999999999999991</v>
      </c>
      <c r="G931" s="12">
        <f t="shared" ref="G931:K931" si="353">SUM(G925:G930)</f>
        <v>0</v>
      </c>
      <c r="H931" s="12">
        <f t="shared" si="353"/>
        <v>0</v>
      </c>
      <c r="I931" s="39">
        <f t="shared" si="353"/>
        <v>510.77</v>
      </c>
      <c r="J931" s="12">
        <f t="shared" si="353"/>
        <v>0</v>
      </c>
      <c r="K931" s="14">
        <f t="shared" si="353"/>
        <v>0</v>
      </c>
    </row>
    <row r="932" spans="1:11" ht="21" customHeight="1" x14ac:dyDescent="0.2">
      <c r="A932" s="75" t="s">
        <v>715</v>
      </c>
      <c r="B932" s="75"/>
      <c r="C932" s="2" t="s">
        <v>17</v>
      </c>
      <c r="D932" s="3">
        <v>0</v>
      </c>
      <c r="E932" s="36"/>
      <c r="F932" s="1"/>
      <c r="G932" s="1"/>
      <c r="H932" s="1"/>
      <c r="I932" s="1"/>
      <c r="J932" s="1"/>
      <c r="K932" s="1"/>
    </row>
    <row r="933" spans="1:11" ht="12.2" hidden="1" customHeight="1" outlineLevel="1" x14ac:dyDescent="0.2">
      <c r="A933" s="77" t="s">
        <v>55</v>
      </c>
      <c r="B933" s="77"/>
      <c r="C933" s="1" t="s">
        <v>17</v>
      </c>
      <c r="D933" s="38">
        <v>1</v>
      </c>
      <c r="E933" s="9">
        <f t="shared" ref="E933:E938" si="354">$D$932*D933</f>
        <v>0</v>
      </c>
      <c r="F933" s="33">
        <v>0.1</v>
      </c>
      <c r="G933" s="9">
        <f t="shared" ref="G933:G938" si="355">$D$932*F933</f>
        <v>0</v>
      </c>
      <c r="H933" s="9">
        <f>$N$2*G933</f>
        <v>0</v>
      </c>
      <c r="I933" s="33">
        <v>72.41</v>
      </c>
      <c r="J933" s="9">
        <f t="shared" ref="J933:J938" si="356">$D$932*I933</f>
        <v>0</v>
      </c>
      <c r="K933" s="9">
        <f t="shared" ref="K933:K938" si="357">SUM(H933,J933)</f>
        <v>0</v>
      </c>
    </row>
    <row r="934" spans="1:11" ht="12.2" hidden="1" customHeight="1" outlineLevel="1" x14ac:dyDescent="0.2">
      <c r="A934" s="77" t="s">
        <v>721</v>
      </c>
      <c r="B934" s="77"/>
      <c r="C934" s="1" t="s">
        <v>17</v>
      </c>
      <c r="D934" s="38">
        <v>1</v>
      </c>
      <c r="E934" s="9">
        <f t="shared" si="354"/>
        <v>0</v>
      </c>
      <c r="F934" s="33">
        <v>0.12</v>
      </c>
      <c r="G934" s="9">
        <f t="shared" si="355"/>
        <v>0</v>
      </c>
      <c r="H934" s="9">
        <f t="shared" ref="H934:H938" si="358">$L$2*G934</f>
        <v>0</v>
      </c>
      <c r="I934" s="33">
        <v>107.81</v>
      </c>
      <c r="J934" s="9">
        <f t="shared" si="356"/>
        <v>0</v>
      </c>
      <c r="K934" s="9">
        <f t="shared" si="357"/>
        <v>0</v>
      </c>
    </row>
    <row r="935" spans="1:11" ht="12.2" hidden="1" customHeight="1" outlineLevel="1" x14ac:dyDescent="0.2">
      <c r="A935" s="77" t="s">
        <v>717</v>
      </c>
      <c r="B935" s="77"/>
      <c r="C935" s="1" t="s">
        <v>17</v>
      </c>
      <c r="D935" s="38">
        <v>1</v>
      </c>
      <c r="E935" s="9">
        <f t="shared" si="354"/>
        <v>0</v>
      </c>
      <c r="F935" s="33">
        <v>0.15</v>
      </c>
      <c r="G935" s="9">
        <f t="shared" si="355"/>
        <v>0</v>
      </c>
      <c r="H935" s="9">
        <f t="shared" si="358"/>
        <v>0</v>
      </c>
      <c r="I935" s="33">
        <v>18.53</v>
      </c>
      <c r="J935" s="9">
        <f t="shared" si="356"/>
        <v>0</v>
      </c>
      <c r="K935" s="9">
        <f t="shared" si="357"/>
        <v>0</v>
      </c>
    </row>
    <row r="936" spans="1:11" ht="21" hidden="1" customHeight="1" outlineLevel="1" x14ac:dyDescent="0.2">
      <c r="A936" s="77" t="s">
        <v>63</v>
      </c>
      <c r="B936" s="77"/>
      <c r="C936" s="1" t="s">
        <v>17</v>
      </c>
      <c r="D936" s="38">
        <v>1</v>
      </c>
      <c r="E936" s="9">
        <f t="shared" si="354"/>
        <v>0</v>
      </c>
      <c r="F936" s="33">
        <v>0.15</v>
      </c>
      <c r="G936" s="9">
        <f t="shared" si="355"/>
        <v>0</v>
      </c>
      <c r="H936" s="9">
        <f t="shared" si="358"/>
        <v>0</v>
      </c>
      <c r="I936" s="33">
        <v>76.819999999999993</v>
      </c>
      <c r="J936" s="9">
        <f t="shared" si="356"/>
        <v>0</v>
      </c>
      <c r="K936" s="9">
        <f t="shared" si="357"/>
        <v>0</v>
      </c>
    </row>
    <row r="937" spans="1:11" ht="21" hidden="1" customHeight="1" outlineLevel="1" x14ac:dyDescent="0.2">
      <c r="A937" s="77" t="s">
        <v>725</v>
      </c>
      <c r="B937" s="77"/>
      <c r="C937" s="1" t="s">
        <v>17</v>
      </c>
      <c r="D937" s="38">
        <v>1</v>
      </c>
      <c r="E937" s="9">
        <f t="shared" si="354"/>
        <v>0</v>
      </c>
      <c r="F937" s="33">
        <v>0.2</v>
      </c>
      <c r="G937" s="9">
        <f t="shared" si="355"/>
        <v>0</v>
      </c>
      <c r="H937" s="9">
        <f t="shared" si="358"/>
        <v>0</v>
      </c>
      <c r="I937" s="33">
        <v>245.65</v>
      </c>
      <c r="J937" s="9">
        <f t="shared" si="356"/>
        <v>0</v>
      </c>
      <c r="K937" s="9">
        <f t="shared" si="357"/>
        <v>0</v>
      </c>
    </row>
    <row r="938" spans="1:11" ht="12.2" hidden="1" customHeight="1" outlineLevel="1" x14ac:dyDescent="0.2">
      <c r="A938" s="77" t="s">
        <v>722</v>
      </c>
      <c r="B938" s="77"/>
      <c r="C938" s="1" t="s">
        <v>17</v>
      </c>
      <c r="D938" s="38">
        <v>1</v>
      </c>
      <c r="E938" s="9">
        <f t="shared" si="354"/>
        <v>0</v>
      </c>
      <c r="F938" s="33">
        <v>0.08</v>
      </c>
      <c r="G938" s="9">
        <f t="shared" si="355"/>
        <v>0</v>
      </c>
      <c r="H938" s="9">
        <f t="shared" si="358"/>
        <v>0</v>
      </c>
      <c r="I938" s="33">
        <v>55.11</v>
      </c>
      <c r="J938" s="9">
        <f t="shared" si="356"/>
        <v>0</v>
      </c>
      <c r="K938" s="9">
        <f t="shared" si="357"/>
        <v>0</v>
      </c>
    </row>
    <row r="939" spans="1:11" ht="12.2" customHeight="1" collapsed="1" x14ac:dyDescent="0.2">
      <c r="A939" s="75" t="s">
        <v>19</v>
      </c>
      <c r="B939" s="75"/>
      <c r="C939" s="1"/>
      <c r="D939" s="7"/>
      <c r="E939" s="35"/>
      <c r="F939" s="39">
        <f>SUM(F933:F938)</f>
        <v>0.79999999999999993</v>
      </c>
      <c r="G939" s="12">
        <f t="shared" ref="G939:K939" si="359">SUM(G933:G938)</f>
        <v>0</v>
      </c>
      <c r="H939" s="12">
        <f t="shared" si="359"/>
        <v>0</v>
      </c>
      <c r="I939" s="39">
        <f t="shared" si="359"/>
        <v>576.33000000000004</v>
      </c>
      <c r="J939" s="12">
        <f t="shared" si="359"/>
        <v>0</v>
      </c>
      <c r="K939" s="14">
        <f t="shared" si="359"/>
        <v>0</v>
      </c>
    </row>
    <row r="940" spans="1:11" ht="21" customHeight="1" x14ac:dyDescent="0.2">
      <c r="A940" s="75" t="s">
        <v>715</v>
      </c>
      <c r="B940" s="75"/>
      <c r="C940" s="2" t="s">
        <v>17</v>
      </c>
      <c r="D940" s="3">
        <v>0</v>
      </c>
      <c r="E940" s="36"/>
      <c r="F940" s="1"/>
      <c r="G940" s="1"/>
      <c r="H940" s="1"/>
      <c r="I940" s="1"/>
      <c r="J940" s="1"/>
      <c r="K940" s="1"/>
    </row>
    <row r="941" spans="1:11" ht="12.2" hidden="1" customHeight="1" outlineLevel="1" x14ac:dyDescent="0.2">
      <c r="A941" s="77" t="s">
        <v>719</v>
      </c>
      <c r="B941" s="77"/>
      <c r="C941" s="1" t="s">
        <v>17</v>
      </c>
      <c r="D941" s="38">
        <v>1</v>
      </c>
      <c r="E941" s="9">
        <f t="shared" ref="E941:E946" si="360">$D$940*D941</f>
        <v>0</v>
      </c>
      <c r="F941" s="33">
        <v>0.18</v>
      </c>
      <c r="G941" s="9">
        <f t="shared" ref="G941:G946" si="361">$D$940*F941</f>
        <v>0</v>
      </c>
      <c r="H941" s="9">
        <f t="shared" ref="H941:H946" si="362">$L$2*G941</f>
        <v>0</v>
      </c>
      <c r="I941" s="33">
        <v>56.36</v>
      </c>
      <c r="J941" s="9">
        <f t="shared" ref="J941:J946" si="363">$D$940*I941</f>
        <v>0</v>
      </c>
      <c r="K941" s="9">
        <f t="shared" ref="K941:K946" si="364">SUM(H941,J941)</f>
        <v>0</v>
      </c>
    </row>
    <row r="942" spans="1:11" ht="12.2" hidden="1" customHeight="1" outlineLevel="1" x14ac:dyDescent="0.2">
      <c r="A942" s="77" t="s">
        <v>726</v>
      </c>
      <c r="B942" s="77"/>
      <c r="C942" s="1" t="s">
        <v>17</v>
      </c>
      <c r="D942" s="38">
        <v>1</v>
      </c>
      <c r="E942" s="9">
        <f t="shared" si="360"/>
        <v>0</v>
      </c>
      <c r="F942" s="33">
        <v>0.42</v>
      </c>
      <c r="G942" s="9">
        <f t="shared" si="361"/>
        <v>0</v>
      </c>
      <c r="H942" s="9">
        <f t="shared" si="362"/>
        <v>0</v>
      </c>
      <c r="I942" s="33">
        <v>154.16999999999999</v>
      </c>
      <c r="J942" s="9">
        <f t="shared" si="363"/>
        <v>0</v>
      </c>
      <c r="K942" s="9">
        <f t="shared" si="364"/>
        <v>0</v>
      </c>
    </row>
    <row r="943" spans="1:11" ht="12.2" hidden="1" customHeight="1" outlineLevel="1" x14ac:dyDescent="0.2">
      <c r="A943" s="77" t="s">
        <v>55</v>
      </c>
      <c r="B943" s="77"/>
      <c r="C943" s="1" t="s">
        <v>17</v>
      </c>
      <c r="D943" s="38">
        <v>1</v>
      </c>
      <c r="E943" s="9">
        <f t="shared" si="360"/>
        <v>0</v>
      </c>
      <c r="F943" s="33">
        <v>0.1</v>
      </c>
      <c r="G943" s="9">
        <f t="shared" si="361"/>
        <v>0</v>
      </c>
      <c r="H943" s="9">
        <f>$N$2*G943</f>
        <v>0</v>
      </c>
      <c r="I943" s="33">
        <v>72.41</v>
      </c>
      <c r="J943" s="9">
        <f t="shared" si="363"/>
        <v>0</v>
      </c>
      <c r="K943" s="9">
        <f t="shared" si="364"/>
        <v>0</v>
      </c>
    </row>
    <row r="944" spans="1:11" ht="12.2" hidden="1" customHeight="1" outlineLevel="1" x14ac:dyDescent="0.2">
      <c r="A944" s="77" t="s">
        <v>717</v>
      </c>
      <c r="B944" s="77"/>
      <c r="C944" s="1" t="s">
        <v>17</v>
      </c>
      <c r="D944" s="38">
        <v>1</v>
      </c>
      <c r="E944" s="9">
        <f t="shared" si="360"/>
        <v>0</v>
      </c>
      <c r="F944" s="33">
        <v>0.15</v>
      </c>
      <c r="G944" s="9">
        <f t="shared" si="361"/>
        <v>0</v>
      </c>
      <c r="H944" s="9">
        <f t="shared" si="362"/>
        <v>0</v>
      </c>
      <c r="I944" s="33">
        <v>18.53</v>
      </c>
      <c r="J944" s="9">
        <f t="shared" si="363"/>
        <v>0</v>
      </c>
      <c r="K944" s="9">
        <f t="shared" si="364"/>
        <v>0</v>
      </c>
    </row>
    <row r="945" spans="1:11" ht="21" hidden="1" customHeight="1" outlineLevel="1" x14ac:dyDescent="0.2">
      <c r="A945" s="77" t="s">
        <v>63</v>
      </c>
      <c r="B945" s="77"/>
      <c r="C945" s="1" t="s">
        <v>17</v>
      </c>
      <c r="D945" s="38">
        <v>1</v>
      </c>
      <c r="E945" s="9">
        <f t="shared" si="360"/>
        <v>0</v>
      </c>
      <c r="F945" s="33">
        <v>0.15</v>
      </c>
      <c r="G945" s="9">
        <f t="shared" si="361"/>
        <v>0</v>
      </c>
      <c r="H945" s="9">
        <f t="shared" si="362"/>
        <v>0</v>
      </c>
      <c r="I945" s="33">
        <v>76.819999999999993</v>
      </c>
      <c r="J945" s="9">
        <f t="shared" si="363"/>
        <v>0</v>
      </c>
      <c r="K945" s="9">
        <f t="shared" si="364"/>
        <v>0</v>
      </c>
    </row>
    <row r="946" spans="1:11" ht="12.2" hidden="1" customHeight="1" outlineLevel="1" x14ac:dyDescent="0.2">
      <c r="A946" s="77" t="s">
        <v>724</v>
      </c>
      <c r="B946" s="77"/>
      <c r="C946" s="1" t="s">
        <v>17</v>
      </c>
      <c r="D946" s="38">
        <v>1</v>
      </c>
      <c r="E946" s="9">
        <f t="shared" si="360"/>
        <v>0</v>
      </c>
      <c r="F946" s="33">
        <v>0.08</v>
      </c>
      <c r="G946" s="9">
        <f t="shared" si="361"/>
        <v>0</v>
      </c>
      <c r="H946" s="9">
        <f t="shared" si="362"/>
        <v>0</v>
      </c>
      <c r="I946" s="33">
        <v>28.81</v>
      </c>
      <c r="J946" s="9">
        <f t="shared" si="363"/>
        <v>0</v>
      </c>
      <c r="K946" s="9">
        <f t="shared" si="364"/>
        <v>0</v>
      </c>
    </row>
    <row r="947" spans="1:11" ht="12.2" customHeight="1" collapsed="1" x14ac:dyDescent="0.2">
      <c r="A947" s="75" t="s">
        <v>19</v>
      </c>
      <c r="B947" s="75"/>
      <c r="C947" s="1"/>
      <c r="D947" s="7"/>
      <c r="E947" s="35"/>
      <c r="F947" s="39">
        <f>SUM(F941:F946)</f>
        <v>1.08</v>
      </c>
      <c r="G947" s="12">
        <f t="shared" ref="G947:K947" si="365">SUM(G941:G946)</f>
        <v>0</v>
      </c>
      <c r="H947" s="12">
        <f t="shared" si="365"/>
        <v>0</v>
      </c>
      <c r="I947" s="39">
        <f t="shared" si="365"/>
        <v>407.09999999999991</v>
      </c>
      <c r="J947" s="12">
        <f t="shared" si="365"/>
        <v>0</v>
      </c>
      <c r="K947" s="14">
        <f t="shared" si="365"/>
        <v>0</v>
      </c>
    </row>
    <row r="948" spans="1:11" ht="21" customHeight="1" x14ac:dyDescent="0.2">
      <c r="A948" s="75" t="s">
        <v>715</v>
      </c>
      <c r="B948" s="75"/>
      <c r="C948" s="2" t="s">
        <v>17</v>
      </c>
      <c r="D948" s="3">
        <v>0</v>
      </c>
      <c r="E948" s="36"/>
      <c r="F948" s="1"/>
      <c r="G948" s="1"/>
      <c r="H948" s="1"/>
      <c r="I948" s="1"/>
      <c r="J948" s="1"/>
      <c r="K948" s="1"/>
    </row>
    <row r="949" spans="1:11" ht="12.2" hidden="1" customHeight="1" outlineLevel="1" x14ac:dyDescent="0.2">
      <c r="A949" s="77" t="s">
        <v>726</v>
      </c>
      <c r="B949" s="77"/>
      <c r="C949" s="1" t="s">
        <v>17</v>
      </c>
      <c r="D949" s="38">
        <v>1</v>
      </c>
      <c r="E949" s="9">
        <f t="shared" ref="E949:E954" si="366">$D$948*D949</f>
        <v>0</v>
      </c>
      <c r="F949" s="33">
        <v>0.42</v>
      </c>
      <c r="G949" s="9">
        <f t="shared" ref="G949:G954" si="367">$D$948*F949</f>
        <v>0</v>
      </c>
      <c r="H949" s="9">
        <f t="shared" ref="H949:H954" si="368">$L$2*G949</f>
        <v>0</v>
      </c>
      <c r="I949" s="33">
        <v>154.16999999999999</v>
      </c>
      <c r="J949" s="9">
        <f t="shared" ref="J949:J954" si="369">$D$948*I949</f>
        <v>0</v>
      </c>
      <c r="K949" s="9">
        <f t="shared" ref="K949:K954" si="370">SUM(H949,J949)</f>
        <v>0</v>
      </c>
    </row>
    <row r="950" spans="1:11" ht="12.2" hidden="1" customHeight="1" outlineLevel="1" x14ac:dyDescent="0.2">
      <c r="A950" s="77" t="s">
        <v>55</v>
      </c>
      <c r="B950" s="77"/>
      <c r="C950" s="1" t="s">
        <v>17</v>
      </c>
      <c r="D950" s="38">
        <v>1</v>
      </c>
      <c r="E950" s="9">
        <f t="shared" si="366"/>
        <v>0</v>
      </c>
      <c r="F950" s="33">
        <v>0.1</v>
      </c>
      <c r="G950" s="9">
        <f t="shared" si="367"/>
        <v>0</v>
      </c>
      <c r="H950" s="9">
        <f>$N$2*G950</f>
        <v>0</v>
      </c>
      <c r="I950" s="33">
        <v>72.41</v>
      </c>
      <c r="J950" s="9">
        <f t="shared" si="369"/>
        <v>0</v>
      </c>
      <c r="K950" s="9">
        <f t="shared" si="370"/>
        <v>0</v>
      </c>
    </row>
    <row r="951" spans="1:11" ht="12.2" hidden="1" customHeight="1" outlineLevel="1" x14ac:dyDescent="0.2">
      <c r="A951" s="77" t="s">
        <v>720</v>
      </c>
      <c r="B951" s="77"/>
      <c r="C951" s="1" t="s">
        <v>17</v>
      </c>
      <c r="D951" s="38">
        <v>1</v>
      </c>
      <c r="E951" s="9">
        <f t="shared" si="366"/>
        <v>0</v>
      </c>
      <c r="F951" s="33">
        <v>0.22</v>
      </c>
      <c r="G951" s="9">
        <f t="shared" si="367"/>
        <v>0</v>
      </c>
      <c r="H951" s="9">
        <f t="shared" si="368"/>
        <v>0</v>
      </c>
      <c r="I951" s="33">
        <v>56.94</v>
      </c>
      <c r="J951" s="9">
        <f t="shared" si="369"/>
        <v>0</v>
      </c>
      <c r="K951" s="9">
        <f t="shared" si="370"/>
        <v>0</v>
      </c>
    </row>
    <row r="952" spans="1:11" ht="12.2" hidden="1" customHeight="1" outlineLevel="1" x14ac:dyDescent="0.2">
      <c r="A952" s="77" t="s">
        <v>717</v>
      </c>
      <c r="B952" s="77"/>
      <c r="C952" s="1" t="s">
        <v>17</v>
      </c>
      <c r="D952" s="38">
        <v>1</v>
      </c>
      <c r="E952" s="9">
        <f t="shared" si="366"/>
        <v>0</v>
      </c>
      <c r="F952" s="33">
        <v>0.15</v>
      </c>
      <c r="G952" s="9">
        <f t="shared" si="367"/>
        <v>0</v>
      </c>
      <c r="H952" s="9">
        <f t="shared" si="368"/>
        <v>0</v>
      </c>
      <c r="I952" s="33">
        <v>18.53</v>
      </c>
      <c r="J952" s="9">
        <f t="shared" si="369"/>
        <v>0</v>
      </c>
      <c r="K952" s="9">
        <f t="shared" si="370"/>
        <v>0</v>
      </c>
    </row>
    <row r="953" spans="1:11" ht="12.2" hidden="1" customHeight="1" outlineLevel="1" x14ac:dyDescent="0.2">
      <c r="A953" s="77" t="s">
        <v>691</v>
      </c>
      <c r="B953" s="77"/>
      <c r="C953" s="1" t="s">
        <v>17</v>
      </c>
      <c r="D953" s="38">
        <v>1</v>
      </c>
      <c r="E953" s="9">
        <f t="shared" si="366"/>
        <v>0</v>
      </c>
      <c r="F953" s="33">
        <v>0.08</v>
      </c>
      <c r="G953" s="9">
        <f t="shared" si="367"/>
        <v>0</v>
      </c>
      <c r="H953" s="9">
        <f t="shared" si="368"/>
        <v>0</v>
      </c>
      <c r="I953" s="33">
        <v>40.42</v>
      </c>
      <c r="J953" s="9">
        <f t="shared" si="369"/>
        <v>0</v>
      </c>
      <c r="K953" s="9">
        <f t="shared" si="370"/>
        <v>0</v>
      </c>
    </row>
    <row r="954" spans="1:11" ht="21" hidden="1" customHeight="1" outlineLevel="1" x14ac:dyDescent="0.2">
      <c r="A954" s="77" t="s">
        <v>63</v>
      </c>
      <c r="B954" s="77"/>
      <c r="C954" s="1" t="s">
        <v>17</v>
      </c>
      <c r="D954" s="38">
        <v>1</v>
      </c>
      <c r="E954" s="9">
        <f t="shared" si="366"/>
        <v>0</v>
      </c>
      <c r="F954" s="33">
        <v>0.15</v>
      </c>
      <c r="G954" s="9">
        <f t="shared" si="367"/>
        <v>0</v>
      </c>
      <c r="H954" s="9">
        <f t="shared" si="368"/>
        <v>0</v>
      </c>
      <c r="I954" s="33">
        <v>76.819999999999993</v>
      </c>
      <c r="J954" s="9">
        <f t="shared" si="369"/>
        <v>0</v>
      </c>
      <c r="K954" s="9">
        <f t="shared" si="370"/>
        <v>0</v>
      </c>
    </row>
    <row r="955" spans="1:11" ht="12.2" customHeight="1" collapsed="1" x14ac:dyDescent="0.2">
      <c r="A955" s="75" t="s">
        <v>19</v>
      </c>
      <c r="B955" s="75"/>
      <c r="C955" s="1"/>
      <c r="D955" s="7"/>
      <c r="E955" s="35"/>
      <c r="F955" s="39">
        <f>SUM(F949:F954)</f>
        <v>1.1199999999999999</v>
      </c>
      <c r="G955" s="12">
        <f t="shared" ref="G955:K955" si="371">SUM(G949:G954)</f>
        <v>0</v>
      </c>
      <c r="H955" s="12">
        <f t="shared" si="371"/>
        <v>0</v>
      </c>
      <c r="I955" s="39">
        <f t="shared" si="371"/>
        <v>419.28999999999996</v>
      </c>
      <c r="J955" s="12">
        <f t="shared" si="371"/>
        <v>0</v>
      </c>
      <c r="K955" s="14">
        <f t="shared" si="371"/>
        <v>0</v>
      </c>
    </row>
    <row r="956" spans="1:11" ht="21" customHeight="1" x14ac:dyDescent="0.2">
      <c r="A956" s="75" t="s">
        <v>715</v>
      </c>
      <c r="B956" s="75"/>
      <c r="C956" s="2" t="s">
        <v>17</v>
      </c>
      <c r="D956" s="3">
        <v>0</v>
      </c>
      <c r="E956" s="36"/>
      <c r="F956" s="1"/>
      <c r="G956" s="1"/>
      <c r="H956" s="1"/>
      <c r="I956" s="1"/>
      <c r="J956" s="1"/>
      <c r="K956" s="1"/>
    </row>
    <row r="957" spans="1:11" ht="12.2" hidden="1" customHeight="1" outlineLevel="1" x14ac:dyDescent="0.2">
      <c r="A957" s="77" t="s">
        <v>56</v>
      </c>
      <c r="B957" s="77"/>
      <c r="C957" s="1" t="s">
        <v>17</v>
      </c>
      <c r="D957" s="38">
        <v>1</v>
      </c>
      <c r="E957" s="9">
        <f t="shared" ref="E957:E962" si="372">$D$956*D957</f>
        <v>0</v>
      </c>
      <c r="F957" s="33">
        <v>0.42</v>
      </c>
      <c r="G957" s="9">
        <f t="shared" ref="G957:G962" si="373">$D$956*F957</f>
        <v>0</v>
      </c>
      <c r="H957" s="9">
        <f t="shared" ref="H957:H962" si="374">$L$2*G957</f>
        <v>0</v>
      </c>
      <c r="I957" s="33">
        <v>154.16999999999999</v>
      </c>
      <c r="J957" s="9">
        <f t="shared" ref="J957:J962" si="375">$D$956*I957</f>
        <v>0</v>
      </c>
      <c r="K957" s="9">
        <f t="shared" ref="K957:K962" si="376">SUM(H957,J957)</f>
        <v>0</v>
      </c>
    </row>
    <row r="958" spans="1:11" ht="12.2" hidden="1" customHeight="1" outlineLevel="1" x14ac:dyDescent="0.2">
      <c r="A958" s="77" t="s">
        <v>55</v>
      </c>
      <c r="B958" s="77"/>
      <c r="C958" s="1" t="s">
        <v>17</v>
      </c>
      <c r="D958" s="38">
        <v>1</v>
      </c>
      <c r="E958" s="9">
        <f t="shared" si="372"/>
        <v>0</v>
      </c>
      <c r="F958" s="33">
        <v>0.1</v>
      </c>
      <c r="G958" s="9">
        <f t="shared" si="373"/>
        <v>0</v>
      </c>
      <c r="H958" s="9">
        <f>$N$2*G958</f>
        <v>0</v>
      </c>
      <c r="I958" s="33">
        <v>72.41</v>
      </c>
      <c r="J958" s="9">
        <f t="shared" si="375"/>
        <v>0</v>
      </c>
      <c r="K958" s="9">
        <f t="shared" si="376"/>
        <v>0</v>
      </c>
    </row>
    <row r="959" spans="1:11" ht="12.2" hidden="1" customHeight="1" outlineLevel="1" x14ac:dyDescent="0.2">
      <c r="A959" s="77" t="s">
        <v>717</v>
      </c>
      <c r="B959" s="77"/>
      <c r="C959" s="1" t="s">
        <v>17</v>
      </c>
      <c r="D959" s="38">
        <v>1</v>
      </c>
      <c r="E959" s="9">
        <f t="shared" si="372"/>
        <v>0</v>
      </c>
      <c r="F959" s="33">
        <v>0.15</v>
      </c>
      <c r="G959" s="9">
        <f t="shared" si="373"/>
        <v>0</v>
      </c>
      <c r="H959" s="9">
        <f t="shared" si="374"/>
        <v>0</v>
      </c>
      <c r="I959" s="33">
        <v>18.53</v>
      </c>
      <c r="J959" s="9">
        <f t="shared" si="375"/>
        <v>0</v>
      </c>
      <c r="K959" s="9">
        <f t="shared" si="376"/>
        <v>0</v>
      </c>
    </row>
    <row r="960" spans="1:11" ht="12.2" hidden="1" customHeight="1" outlineLevel="1" x14ac:dyDescent="0.2">
      <c r="A960" s="77" t="s">
        <v>721</v>
      </c>
      <c r="B960" s="77"/>
      <c r="C960" s="1" t="s">
        <v>17</v>
      </c>
      <c r="D960" s="38">
        <v>1</v>
      </c>
      <c r="E960" s="9">
        <f t="shared" si="372"/>
        <v>0</v>
      </c>
      <c r="F960" s="33">
        <v>0.12</v>
      </c>
      <c r="G960" s="9">
        <f t="shared" si="373"/>
        <v>0</v>
      </c>
      <c r="H960" s="9">
        <f t="shared" si="374"/>
        <v>0</v>
      </c>
      <c r="I960" s="33">
        <v>107.81</v>
      </c>
      <c r="J960" s="9">
        <f t="shared" si="375"/>
        <v>0</v>
      </c>
      <c r="K960" s="9">
        <f t="shared" si="376"/>
        <v>0</v>
      </c>
    </row>
    <row r="961" spans="1:11" ht="12.2" hidden="1" customHeight="1" outlineLevel="1" x14ac:dyDescent="0.2">
      <c r="A961" s="77" t="s">
        <v>722</v>
      </c>
      <c r="B961" s="77"/>
      <c r="C961" s="1" t="s">
        <v>17</v>
      </c>
      <c r="D961" s="38">
        <v>1</v>
      </c>
      <c r="E961" s="9">
        <f t="shared" si="372"/>
        <v>0</v>
      </c>
      <c r="F961" s="33">
        <v>0.08</v>
      </c>
      <c r="G961" s="9">
        <f t="shared" si="373"/>
        <v>0</v>
      </c>
      <c r="H961" s="9">
        <f t="shared" si="374"/>
        <v>0</v>
      </c>
      <c r="I961" s="33">
        <v>55.11</v>
      </c>
      <c r="J961" s="9">
        <f t="shared" si="375"/>
        <v>0</v>
      </c>
      <c r="K961" s="9">
        <f t="shared" si="376"/>
        <v>0</v>
      </c>
    </row>
    <row r="962" spans="1:11" ht="21" hidden="1" customHeight="1" outlineLevel="1" x14ac:dyDescent="0.2">
      <c r="A962" s="77" t="s">
        <v>63</v>
      </c>
      <c r="B962" s="77"/>
      <c r="C962" s="1" t="s">
        <v>17</v>
      </c>
      <c r="D962" s="38">
        <v>1</v>
      </c>
      <c r="E962" s="9">
        <f t="shared" si="372"/>
        <v>0</v>
      </c>
      <c r="F962" s="33">
        <v>0.15</v>
      </c>
      <c r="G962" s="9">
        <f t="shared" si="373"/>
        <v>0</v>
      </c>
      <c r="H962" s="9">
        <f t="shared" si="374"/>
        <v>0</v>
      </c>
      <c r="I962" s="33">
        <v>76.819999999999993</v>
      </c>
      <c r="J962" s="9">
        <f t="shared" si="375"/>
        <v>0</v>
      </c>
      <c r="K962" s="9">
        <f t="shared" si="376"/>
        <v>0</v>
      </c>
    </row>
    <row r="963" spans="1:11" ht="12.2" customHeight="1" collapsed="1" x14ac:dyDescent="0.2">
      <c r="A963" s="75" t="s">
        <v>19</v>
      </c>
      <c r="B963" s="75"/>
      <c r="C963" s="1"/>
      <c r="D963" s="7"/>
      <c r="E963" s="35"/>
      <c r="F963" s="39">
        <f>SUM(F957:F962)</f>
        <v>1.02</v>
      </c>
      <c r="G963" s="12">
        <f t="shared" ref="G963:K963" si="377">SUM(G957:G962)</f>
        <v>0</v>
      </c>
      <c r="H963" s="12">
        <f t="shared" si="377"/>
        <v>0</v>
      </c>
      <c r="I963" s="39">
        <f t="shared" si="377"/>
        <v>484.84999999999997</v>
      </c>
      <c r="J963" s="12">
        <f t="shared" si="377"/>
        <v>0</v>
      </c>
      <c r="K963" s="14">
        <f t="shared" si="377"/>
        <v>0</v>
      </c>
    </row>
    <row r="964" spans="1:11" ht="21" customHeight="1" x14ac:dyDescent="0.2">
      <c r="A964" s="75" t="s">
        <v>715</v>
      </c>
      <c r="B964" s="75"/>
      <c r="C964" s="2" t="s">
        <v>17</v>
      </c>
      <c r="D964" s="3">
        <v>0</v>
      </c>
      <c r="E964" s="36"/>
      <c r="F964" s="1"/>
      <c r="G964" s="1"/>
      <c r="H964" s="1"/>
      <c r="I964" s="1"/>
      <c r="J964" s="1"/>
      <c r="K964" s="1"/>
    </row>
    <row r="965" spans="1:11" ht="12" hidden="1" customHeight="1" outlineLevel="1" x14ac:dyDescent="0.2">
      <c r="A965" s="77" t="s">
        <v>55</v>
      </c>
      <c r="B965" s="77"/>
      <c r="C965" s="1" t="s">
        <v>17</v>
      </c>
      <c r="D965" s="38">
        <v>1</v>
      </c>
      <c r="E965" s="9">
        <f t="shared" ref="E965:E970" si="378">$D$964*D965</f>
        <v>0</v>
      </c>
      <c r="F965" s="33">
        <v>0.1</v>
      </c>
      <c r="G965" s="9">
        <f t="shared" ref="G965:G970" si="379">$D$964*F965</f>
        <v>0</v>
      </c>
      <c r="H965" s="9">
        <f>$N$2*G965</f>
        <v>0</v>
      </c>
      <c r="I965" s="33">
        <v>72.41</v>
      </c>
      <c r="J965" s="9">
        <f t="shared" ref="J965:J970" si="380">$D$964*I965</f>
        <v>0</v>
      </c>
      <c r="K965" s="9">
        <f t="shared" ref="K965:K970" si="381">SUM(H965,J965)</f>
        <v>0</v>
      </c>
    </row>
    <row r="966" spans="1:11" ht="12.2" hidden="1" customHeight="1" outlineLevel="1" x14ac:dyDescent="0.2">
      <c r="A966" s="77" t="s">
        <v>719</v>
      </c>
      <c r="B966" s="77"/>
      <c r="C966" s="1" t="s">
        <v>17</v>
      </c>
      <c r="D966" s="38">
        <v>1</v>
      </c>
      <c r="E966" s="9">
        <f t="shared" si="378"/>
        <v>0</v>
      </c>
      <c r="F966" s="33">
        <v>0.18</v>
      </c>
      <c r="G966" s="9">
        <f t="shared" si="379"/>
        <v>0</v>
      </c>
      <c r="H966" s="9">
        <f t="shared" ref="H966:H970" si="382">$L$2*G966</f>
        <v>0</v>
      </c>
      <c r="I966" s="33">
        <v>56.36</v>
      </c>
      <c r="J966" s="9">
        <f t="shared" si="380"/>
        <v>0</v>
      </c>
      <c r="K966" s="9">
        <f t="shared" si="381"/>
        <v>0</v>
      </c>
    </row>
    <row r="967" spans="1:11" ht="12.2" hidden="1" customHeight="1" outlineLevel="1" x14ac:dyDescent="0.2">
      <c r="A967" s="77" t="s">
        <v>727</v>
      </c>
      <c r="B967" s="77"/>
      <c r="C967" s="1" t="s">
        <v>17</v>
      </c>
      <c r="D967" s="38">
        <v>1</v>
      </c>
      <c r="E967" s="9">
        <f t="shared" si="378"/>
        <v>0</v>
      </c>
      <c r="F967" s="33">
        <v>0.2</v>
      </c>
      <c r="G967" s="9">
        <f t="shared" si="379"/>
        <v>0</v>
      </c>
      <c r="H967" s="9">
        <f t="shared" si="382"/>
        <v>0</v>
      </c>
      <c r="I967" s="33">
        <v>405.05</v>
      </c>
      <c r="J967" s="9">
        <f t="shared" si="380"/>
        <v>0</v>
      </c>
      <c r="K967" s="9">
        <f t="shared" si="381"/>
        <v>0</v>
      </c>
    </row>
    <row r="968" spans="1:11" ht="12.2" hidden="1" customHeight="1" outlineLevel="1" x14ac:dyDescent="0.2">
      <c r="A968" s="77" t="s">
        <v>717</v>
      </c>
      <c r="B968" s="77"/>
      <c r="C968" s="1" t="s">
        <v>17</v>
      </c>
      <c r="D968" s="38">
        <v>1</v>
      </c>
      <c r="E968" s="9">
        <f t="shared" si="378"/>
        <v>0</v>
      </c>
      <c r="F968" s="33">
        <v>0.15</v>
      </c>
      <c r="G968" s="9">
        <f t="shared" si="379"/>
        <v>0</v>
      </c>
      <c r="H968" s="9">
        <f t="shared" si="382"/>
        <v>0</v>
      </c>
      <c r="I968" s="33">
        <v>18.53</v>
      </c>
      <c r="J968" s="9">
        <f t="shared" si="380"/>
        <v>0</v>
      </c>
      <c r="K968" s="9">
        <f t="shared" si="381"/>
        <v>0</v>
      </c>
    </row>
    <row r="969" spans="1:11" ht="21" hidden="1" customHeight="1" outlineLevel="1" x14ac:dyDescent="0.2">
      <c r="A969" s="77" t="s">
        <v>63</v>
      </c>
      <c r="B969" s="77"/>
      <c r="C969" s="1" t="s">
        <v>17</v>
      </c>
      <c r="D969" s="38">
        <v>1</v>
      </c>
      <c r="E969" s="9">
        <f t="shared" si="378"/>
        <v>0</v>
      </c>
      <c r="F969" s="33">
        <v>0.15</v>
      </c>
      <c r="G969" s="9">
        <f t="shared" si="379"/>
        <v>0</v>
      </c>
      <c r="H969" s="9">
        <f t="shared" si="382"/>
        <v>0</v>
      </c>
      <c r="I969" s="33">
        <v>76.819999999999993</v>
      </c>
      <c r="J969" s="9">
        <f t="shared" si="380"/>
        <v>0</v>
      </c>
      <c r="K969" s="9">
        <f t="shared" si="381"/>
        <v>0</v>
      </c>
    </row>
    <row r="970" spans="1:11" ht="12.2" hidden="1" customHeight="1" outlineLevel="1" x14ac:dyDescent="0.2">
      <c r="A970" s="77" t="s">
        <v>724</v>
      </c>
      <c r="B970" s="77"/>
      <c r="C970" s="1" t="s">
        <v>17</v>
      </c>
      <c r="D970" s="38">
        <v>1</v>
      </c>
      <c r="E970" s="9">
        <f t="shared" si="378"/>
        <v>0</v>
      </c>
      <c r="F970" s="33">
        <v>0.08</v>
      </c>
      <c r="G970" s="9">
        <f t="shared" si="379"/>
        <v>0</v>
      </c>
      <c r="H970" s="9">
        <f t="shared" si="382"/>
        <v>0</v>
      </c>
      <c r="I970" s="33">
        <v>28.81</v>
      </c>
      <c r="J970" s="9">
        <f t="shared" si="380"/>
        <v>0</v>
      </c>
      <c r="K970" s="9">
        <f t="shared" si="381"/>
        <v>0</v>
      </c>
    </row>
    <row r="971" spans="1:11" ht="12.2" customHeight="1" collapsed="1" x14ac:dyDescent="0.2">
      <c r="A971" s="75" t="s">
        <v>19</v>
      </c>
      <c r="B971" s="75"/>
      <c r="C971" s="1"/>
      <c r="D971" s="7"/>
      <c r="E971" s="35"/>
      <c r="F971" s="39">
        <f>SUM(F965:F970)</f>
        <v>0.86</v>
      </c>
      <c r="G971" s="12">
        <f t="shared" ref="G971:K971" si="383">SUM(G965:G970)</f>
        <v>0</v>
      </c>
      <c r="H971" s="12">
        <f t="shared" si="383"/>
        <v>0</v>
      </c>
      <c r="I971" s="39">
        <f t="shared" si="383"/>
        <v>657.97999999999979</v>
      </c>
      <c r="J971" s="12">
        <f t="shared" si="383"/>
        <v>0</v>
      </c>
      <c r="K971" s="14">
        <f t="shared" si="383"/>
        <v>0</v>
      </c>
    </row>
    <row r="972" spans="1:11" ht="21" customHeight="1" x14ac:dyDescent="0.2">
      <c r="A972" s="75" t="s">
        <v>715</v>
      </c>
      <c r="B972" s="75"/>
      <c r="C972" s="2" t="s">
        <v>17</v>
      </c>
      <c r="D972" s="3">
        <v>0</v>
      </c>
      <c r="E972" s="36"/>
      <c r="F972" s="1"/>
      <c r="G972" s="1"/>
      <c r="H972" s="1"/>
      <c r="I972" s="1"/>
      <c r="J972" s="1"/>
      <c r="K972" s="1"/>
    </row>
    <row r="973" spans="1:11" ht="12.2" hidden="1" customHeight="1" outlineLevel="1" x14ac:dyDescent="0.2">
      <c r="A973" s="77" t="s">
        <v>55</v>
      </c>
      <c r="B973" s="77"/>
      <c r="C973" s="1" t="s">
        <v>17</v>
      </c>
      <c r="D973" s="38">
        <v>1</v>
      </c>
      <c r="E973" s="9">
        <f t="shared" ref="E973:E978" si="384">$D$972*D973</f>
        <v>0</v>
      </c>
      <c r="F973" s="33">
        <v>0.1</v>
      </c>
      <c r="G973" s="9">
        <f t="shared" ref="G973:G978" si="385">$D$972*F973</f>
        <v>0</v>
      </c>
      <c r="H973" s="9">
        <f>$N$2*G973</f>
        <v>0</v>
      </c>
      <c r="I973" s="33">
        <v>72.41</v>
      </c>
      <c r="J973" s="9">
        <f t="shared" ref="J973:J978" si="386">$D$972*I973</f>
        <v>0</v>
      </c>
      <c r="K973" s="9">
        <f t="shared" ref="K973:K978" si="387">SUM(H973,J973)</f>
        <v>0</v>
      </c>
    </row>
    <row r="974" spans="1:11" ht="12.2" hidden="1" customHeight="1" outlineLevel="1" x14ac:dyDescent="0.2">
      <c r="A974" s="77" t="s">
        <v>720</v>
      </c>
      <c r="B974" s="77"/>
      <c r="C974" s="1" t="s">
        <v>17</v>
      </c>
      <c r="D974" s="38">
        <v>1</v>
      </c>
      <c r="E974" s="9">
        <f t="shared" si="384"/>
        <v>0</v>
      </c>
      <c r="F974" s="33">
        <v>0.22</v>
      </c>
      <c r="G974" s="9">
        <f t="shared" si="385"/>
        <v>0</v>
      </c>
      <c r="H974" s="9">
        <f t="shared" ref="H974:H978" si="388">$L$2*G974</f>
        <v>0</v>
      </c>
      <c r="I974" s="33">
        <v>56.94</v>
      </c>
      <c r="J974" s="9">
        <f t="shared" si="386"/>
        <v>0</v>
      </c>
      <c r="K974" s="9">
        <f t="shared" si="387"/>
        <v>0</v>
      </c>
    </row>
    <row r="975" spans="1:11" ht="12.2" hidden="1" customHeight="1" outlineLevel="1" x14ac:dyDescent="0.2">
      <c r="A975" s="77" t="s">
        <v>717</v>
      </c>
      <c r="B975" s="77"/>
      <c r="C975" s="1" t="s">
        <v>17</v>
      </c>
      <c r="D975" s="38">
        <v>1</v>
      </c>
      <c r="E975" s="9">
        <f t="shared" si="384"/>
        <v>0</v>
      </c>
      <c r="F975" s="33">
        <v>0.15</v>
      </c>
      <c r="G975" s="9">
        <f t="shared" si="385"/>
        <v>0</v>
      </c>
      <c r="H975" s="9">
        <f t="shared" si="388"/>
        <v>0</v>
      </c>
      <c r="I975" s="33">
        <v>18.53</v>
      </c>
      <c r="J975" s="9">
        <f t="shared" si="386"/>
        <v>0</v>
      </c>
      <c r="K975" s="9">
        <f t="shared" si="387"/>
        <v>0</v>
      </c>
    </row>
    <row r="976" spans="1:11" ht="12.2" hidden="1" customHeight="1" outlineLevel="1" x14ac:dyDescent="0.2">
      <c r="A976" s="77" t="s">
        <v>691</v>
      </c>
      <c r="B976" s="77"/>
      <c r="C976" s="1" t="s">
        <v>17</v>
      </c>
      <c r="D976" s="38">
        <v>1</v>
      </c>
      <c r="E976" s="9">
        <f t="shared" si="384"/>
        <v>0</v>
      </c>
      <c r="F976" s="33">
        <v>0.08</v>
      </c>
      <c r="G976" s="9">
        <f t="shared" si="385"/>
        <v>0</v>
      </c>
      <c r="H976" s="9">
        <f t="shared" si="388"/>
        <v>0</v>
      </c>
      <c r="I976" s="33">
        <v>40.42</v>
      </c>
      <c r="J976" s="9">
        <f t="shared" si="386"/>
        <v>0</v>
      </c>
      <c r="K976" s="9">
        <f t="shared" si="387"/>
        <v>0</v>
      </c>
    </row>
    <row r="977" spans="1:11" ht="12.2" hidden="1" customHeight="1" outlineLevel="1" x14ac:dyDescent="0.2">
      <c r="A977" s="77" t="s">
        <v>727</v>
      </c>
      <c r="B977" s="77"/>
      <c r="C977" s="1" t="s">
        <v>17</v>
      </c>
      <c r="D977" s="38">
        <v>1</v>
      </c>
      <c r="E977" s="9">
        <f t="shared" si="384"/>
        <v>0</v>
      </c>
      <c r="F977" s="33">
        <v>0.2</v>
      </c>
      <c r="G977" s="9">
        <f t="shared" si="385"/>
        <v>0</v>
      </c>
      <c r="H977" s="9">
        <f t="shared" si="388"/>
        <v>0</v>
      </c>
      <c r="I977" s="33">
        <v>405.05</v>
      </c>
      <c r="J977" s="9">
        <f t="shared" si="386"/>
        <v>0</v>
      </c>
      <c r="K977" s="9">
        <f t="shared" si="387"/>
        <v>0</v>
      </c>
    </row>
    <row r="978" spans="1:11" ht="21" hidden="1" customHeight="1" outlineLevel="1" x14ac:dyDescent="0.2">
      <c r="A978" s="77" t="s">
        <v>63</v>
      </c>
      <c r="B978" s="77"/>
      <c r="C978" s="1" t="s">
        <v>17</v>
      </c>
      <c r="D978" s="38">
        <v>1</v>
      </c>
      <c r="E978" s="9">
        <f t="shared" si="384"/>
        <v>0</v>
      </c>
      <c r="F978" s="33">
        <v>0.15</v>
      </c>
      <c r="G978" s="9">
        <f t="shared" si="385"/>
        <v>0</v>
      </c>
      <c r="H978" s="9">
        <f t="shared" si="388"/>
        <v>0</v>
      </c>
      <c r="I978" s="33">
        <v>76.819999999999993</v>
      </c>
      <c r="J978" s="9">
        <f t="shared" si="386"/>
        <v>0</v>
      </c>
      <c r="K978" s="9">
        <f t="shared" si="387"/>
        <v>0</v>
      </c>
    </row>
    <row r="979" spans="1:11" ht="12" customHeight="1" collapsed="1" x14ac:dyDescent="0.2">
      <c r="A979" s="75" t="s">
        <v>19</v>
      </c>
      <c r="B979" s="75"/>
      <c r="C979" s="1"/>
      <c r="D979" s="7"/>
      <c r="E979" s="35"/>
      <c r="F979" s="39">
        <f>SUM(F973:F978)</f>
        <v>0.9</v>
      </c>
      <c r="G979" s="12">
        <f t="shared" ref="G979:K979" si="389">SUM(G973:G978)</f>
        <v>0</v>
      </c>
      <c r="H979" s="12">
        <f t="shared" si="389"/>
        <v>0</v>
      </c>
      <c r="I979" s="39">
        <f t="shared" si="389"/>
        <v>670.17000000000007</v>
      </c>
      <c r="J979" s="12">
        <f t="shared" si="389"/>
        <v>0</v>
      </c>
      <c r="K979" s="14">
        <f t="shared" si="389"/>
        <v>0</v>
      </c>
    </row>
    <row r="980" spans="1:11" ht="21" customHeight="1" x14ac:dyDescent="0.2">
      <c r="A980" s="75" t="s">
        <v>715</v>
      </c>
      <c r="B980" s="75"/>
      <c r="C980" s="2" t="s">
        <v>17</v>
      </c>
      <c r="D980" s="3">
        <v>0</v>
      </c>
      <c r="E980" s="36"/>
      <c r="F980" s="1"/>
      <c r="G980" s="1"/>
      <c r="H980" s="1"/>
      <c r="I980" s="1"/>
      <c r="J980" s="1"/>
      <c r="K980" s="1"/>
    </row>
    <row r="981" spans="1:11" ht="12" hidden="1" customHeight="1" outlineLevel="1" x14ac:dyDescent="0.2">
      <c r="A981" s="77" t="s">
        <v>55</v>
      </c>
      <c r="B981" s="77"/>
      <c r="C981" s="1" t="s">
        <v>17</v>
      </c>
      <c r="D981" s="38">
        <v>1</v>
      </c>
      <c r="E981" s="9">
        <f t="shared" ref="E981:E986" si="390">$D$980*D981</f>
        <v>0</v>
      </c>
      <c r="F981" s="33">
        <v>0.1</v>
      </c>
      <c r="G981" s="9">
        <f t="shared" ref="G981:G986" si="391">$D$980*F981</f>
        <v>0</v>
      </c>
      <c r="H981" s="9">
        <f>$N$2*G981</f>
        <v>0</v>
      </c>
      <c r="I981" s="33">
        <v>72.41</v>
      </c>
      <c r="J981" s="9">
        <f t="shared" ref="J981:J986" si="392">$D$980*I981</f>
        <v>0</v>
      </c>
      <c r="K981" s="9">
        <f t="shared" ref="K981:K986" si="393">SUM(H981,J981)</f>
        <v>0</v>
      </c>
    </row>
    <row r="982" spans="1:11" ht="12.2" hidden="1" customHeight="1" outlineLevel="1" x14ac:dyDescent="0.2">
      <c r="A982" s="77" t="s">
        <v>717</v>
      </c>
      <c r="B982" s="77"/>
      <c r="C982" s="1" t="s">
        <v>17</v>
      </c>
      <c r="D982" s="38">
        <v>1</v>
      </c>
      <c r="E982" s="9">
        <f t="shared" si="390"/>
        <v>0</v>
      </c>
      <c r="F982" s="33">
        <v>0.15</v>
      </c>
      <c r="G982" s="9">
        <f t="shared" si="391"/>
        <v>0</v>
      </c>
      <c r="H982" s="9">
        <f t="shared" ref="H982:H986" si="394">$L$2*G982</f>
        <v>0</v>
      </c>
      <c r="I982" s="33">
        <v>18.53</v>
      </c>
      <c r="J982" s="9">
        <f t="shared" si="392"/>
        <v>0</v>
      </c>
      <c r="K982" s="9">
        <f t="shared" si="393"/>
        <v>0</v>
      </c>
    </row>
    <row r="983" spans="1:11" ht="12.2" hidden="1" customHeight="1" outlineLevel="1" x14ac:dyDescent="0.2">
      <c r="A983" s="77" t="s">
        <v>721</v>
      </c>
      <c r="B983" s="77"/>
      <c r="C983" s="1" t="s">
        <v>17</v>
      </c>
      <c r="D983" s="38">
        <v>1</v>
      </c>
      <c r="E983" s="9">
        <f t="shared" si="390"/>
        <v>0</v>
      </c>
      <c r="F983" s="33">
        <v>0.12</v>
      </c>
      <c r="G983" s="9">
        <f t="shared" si="391"/>
        <v>0</v>
      </c>
      <c r="H983" s="9">
        <f t="shared" si="394"/>
        <v>0</v>
      </c>
      <c r="I983" s="33">
        <v>107.81</v>
      </c>
      <c r="J983" s="9">
        <f t="shared" si="392"/>
        <v>0</v>
      </c>
      <c r="K983" s="9">
        <f t="shared" si="393"/>
        <v>0</v>
      </c>
    </row>
    <row r="984" spans="1:11" ht="12.2" hidden="1" customHeight="1" outlineLevel="1" x14ac:dyDescent="0.2">
      <c r="A984" s="77" t="s">
        <v>727</v>
      </c>
      <c r="B984" s="77"/>
      <c r="C984" s="1" t="s">
        <v>17</v>
      </c>
      <c r="D984" s="38">
        <v>1</v>
      </c>
      <c r="E984" s="9">
        <f t="shared" si="390"/>
        <v>0</v>
      </c>
      <c r="F984" s="33">
        <v>0.2</v>
      </c>
      <c r="G984" s="9">
        <f t="shared" si="391"/>
        <v>0</v>
      </c>
      <c r="H984" s="9">
        <f t="shared" si="394"/>
        <v>0</v>
      </c>
      <c r="I984" s="33">
        <v>405.05</v>
      </c>
      <c r="J984" s="9">
        <f t="shared" si="392"/>
        <v>0</v>
      </c>
      <c r="K984" s="9">
        <f t="shared" si="393"/>
        <v>0</v>
      </c>
    </row>
    <row r="985" spans="1:11" ht="21" hidden="1" customHeight="1" outlineLevel="1" x14ac:dyDescent="0.2">
      <c r="A985" s="77" t="s">
        <v>63</v>
      </c>
      <c r="B985" s="77"/>
      <c r="C985" s="1" t="s">
        <v>17</v>
      </c>
      <c r="D985" s="38">
        <v>1</v>
      </c>
      <c r="E985" s="9">
        <f t="shared" si="390"/>
        <v>0</v>
      </c>
      <c r="F985" s="33">
        <v>0.15</v>
      </c>
      <c r="G985" s="9">
        <f t="shared" si="391"/>
        <v>0</v>
      </c>
      <c r="H985" s="9">
        <f t="shared" si="394"/>
        <v>0</v>
      </c>
      <c r="I985" s="33">
        <v>76.819999999999993</v>
      </c>
      <c r="J985" s="9">
        <f t="shared" si="392"/>
        <v>0</v>
      </c>
      <c r="K985" s="9">
        <f t="shared" si="393"/>
        <v>0</v>
      </c>
    </row>
    <row r="986" spans="1:11" ht="12.2" hidden="1" customHeight="1" outlineLevel="1" x14ac:dyDescent="0.2">
      <c r="A986" s="77" t="s">
        <v>722</v>
      </c>
      <c r="B986" s="77"/>
      <c r="C986" s="1" t="s">
        <v>17</v>
      </c>
      <c r="D986" s="38">
        <v>1</v>
      </c>
      <c r="E986" s="9">
        <f t="shared" si="390"/>
        <v>0</v>
      </c>
      <c r="F986" s="33">
        <v>0.08</v>
      </c>
      <c r="G986" s="9">
        <f t="shared" si="391"/>
        <v>0</v>
      </c>
      <c r="H986" s="9">
        <f t="shared" si="394"/>
        <v>0</v>
      </c>
      <c r="I986" s="33">
        <v>55.11</v>
      </c>
      <c r="J986" s="9">
        <f t="shared" si="392"/>
        <v>0</v>
      </c>
      <c r="K986" s="9">
        <f t="shared" si="393"/>
        <v>0</v>
      </c>
    </row>
    <row r="987" spans="1:11" ht="12.2" customHeight="1" collapsed="1" x14ac:dyDescent="0.2">
      <c r="A987" s="75" t="s">
        <v>19</v>
      </c>
      <c r="B987" s="75"/>
      <c r="C987" s="1"/>
      <c r="D987" s="7"/>
      <c r="E987" s="35"/>
      <c r="F987" s="39">
        <f>SUM(F981:F986)</f>
        <v>0.8</v>
      </c>
      <c r="G987" s="12">
        <f t="shared" ref="G987:K987" si="395">SUM(G981:G986)</f>
        <v>0</v>
      </c>
      <c r="H987" s="12">
        <f t="shared" si="395"/>
        <v>0</v>
      </c>
      <c r="I987" s="39">
        <f t="shared" si="395"/>
        <v>735.7299999999999</v>
      </c>
      <c r="J987" s="12">
        <f t="shared" si="395"/>
        <v>0</v>
      </c>
      <c r="K987" s="14">
        <f t="shared" si="395"/>
        <v>0</v>
      </c>
    </row>
    <row r="988" spans="1:11" ht="21" customHeight="1" x14ac:dyDescent="0.2">
      <c r="A988" s="75" t="s">
        <v>728</v>
      </c>
      <c r="B988" s="75"/>
      <c r="C988" s="2" t="s">
        <v>17</v>
      </c>
      <c r="D988" s="3">
        <v>0</v>
      </c>
      <c r="E988" s="36"/>
      <c r="F988" s="1"/>
      <c r="G988" s="1"/>
      <c r="H988" s="1"/>
      <c r="I988" s="1"/>
      <c r="J988" s="1"/>
      <c r="K988" s="1"/>
    </row>
    <row r="989" spans="1:11" ht="12.2" hidden="1" customHeight="1" outlineLevel="1" x14ac:dyDescent="0.2">
      <c r="A989" s="77" t="s">
        <v>729</v>
      </c>
      <c r="B989" s="77"/>
      <c r="C989" s="1" t="s">
        <v>60</v>
      </c>
      <c r="D989" s="38">
        <v>1</v>
      </c>
      <c r="E989" s="9">
        <f t="shared" ref="E989:E994" si="396">$D$988*D989</f>
        <v>0</v>
      </c>
      <c r="F989" s="33">
        <v>0.08</v>
      </c>
      <c r="G989" s="9">
        <f t="shared" ref="G989:G994" si="397">$D$988*F989</f>
        <v>0</v>
      </c>
      <c r="H989" s="9">
        <f t="shared" ref="H989:H994" si="398">$L$2*G989</f>
        <v>0</v>
      </c>
      <c r="I989" s="33">
        <v>15.9</v>
      </c>
      <c r="J989" s="9">
        <f t="shared" ref="J989:J994" si="399">$D$988*I989</f>
        <v>0</v>
      </c>
      <c r="K989" s="9">
        <f t="shared" ref="K989:K994" si="400">SUM(H989,J989)</f>
        <v>0</v>
      </c>
    </row>
    <row r="990" spans="1:11" ht="21" hidden="1" customHeight="1" outlineLevel="1" x14ac:dyDescent="0.2">
      <c r="A990" s="77" t="s">
        <v>63</v>
      </c>
      <c r="B990" s="77"/>
      <c r="C990" s="1" t="s">
        <v>17</v>
      </c>
      <c r="D990" s="38">
        <v>1</v>
      </c>
      <c r="E990" s="9">
        <f t="shared" si="396"/>
        <v>0</v>
      </c>
      <c r="F990" s="33">
        <v>0.15</v>
      </c>
      <c r="G990" s="9">
        <f t="shared" si="397"/>
        <v>0</v>
      </c>
      <c r="H990" s="9">
        <f t="shared" si="398"/>
        <v>0</v>
      </c>
      <c r="I990" s="33">
        <v>76.819999999999993</v>
      </c>
      <c r="J990" s="9">
        <f t="shared" si="399"/>
        <v>0</v>
      </c>
      <c r="K990" s="9">
        <f t="shared" si="400"/>
        <v>0</v>
      </c>
    </row>
    <row r="991" spans="1:11" ht="12.2" hidden="1" customHeight="1" outlineLevel="1" x14ac:dyDescent="0.2">
      <c r="A991" s="77" t="s">
        <v>730</v>
      </c>
      <c r="B991" s="77"/>
      <c r="C991" s="1" t="s">
        <v>17</v>
      </c>
      <c r="D991" s="38">
        <v>1</v>
      </c>
      <c r="E991" s="9">
        <f t="shared" si="396"/>
        <v>0</v>
      </c>
      <c r="F991" s="33">
        <v>0.18</v>
      </c>
      <c r="G991" s="9">
        <f t="shared" si="397"/>
        <v>0</v>
      </c>
      <c r="H991" s="9">
        <f t="shared" si="398"/>
        <v>0</v>
      </c>
      <c r="I991" s="33">
        <v>91.19</v>
      </c>
      <c r="J991" s="9">
        <f t="shared" si="399"/>
        <v>0</v>
      </c>
      <c r="K991" s="9">
        <f t="shared" si="400"/>
        <v>0</v>
      </c>
    </row>
    <row r="992" spans="1:11" ht="12.2" hidden="1" customHeight="1" outlineLevel="1" x14ac:dyDescent="0.2">
      <c r="A992" s="77" t="s">
        <v>722</v>
      </c>
      <c r="B992" s="77"/>
      <c r="C992" s="1" t="s">
        <v>17</v>
      </c>
      <c r="D992" s="38">
        <v>1</v>
      </c>
      <c r="E992" s="9">
        <f t="shared" si="396"/>
        <v>0</v>
      </c>
      <c r="F992" s="33">
        <v>0.08</v>
      </c>
      <c r="G992" s="9">
        <f t="shared" si="397"/>
        <v>0</v>
      </c>
      <c r="H992" s="9">
        <f t="shared" si="398"/>
        <v>0</v>
      </c>
      <c r="I992" s="33">
        <v>55.11</v>
      </c>
      <c r="J992" s="9">
        <f t="shared" si="399"/>
        <v>0</v>
      </c>
      <c r="K992" s="9">
        <f t="shared" si="400"/>
        <v>0</v>
      </c>
    </row>
    <row r="993" spans="1:11" ht="12.2" hidden="1" customHeight="1" outlineLevel="1" x14ac:dyDescent="0.2">
      <c r="A993" s="77" t="s">
        <v>731</v>
      </c>
      <c r="B993" s="77"/>
      <c r="C993" s="1" t="s">
        <v>17</v>
      </c>
      <c r="D993" s="38">
        <v>1</v>
      </c>
      <c r="E993" s="9">
        <f t="shared" si="396"/>
        <v>0</v>
      </c>
      <c r="F993" s="33">
        <v>0.25</v>
      </c>
      <c r="G993" s="9">
        <f t="shared" si="397"/>
        <v>0</v>
      </c>
      <c r="H993" s="9">
        <f t="shared" si="398"/>
        <v>0</v>
      </c>
      <c r="I993" s="33">
        <v>700.93</v>
      </c>
      <c r="J993" s="9">
        <f t="shared" si="399"/>
        <v>0</v>
      </c>
      <c r="K993" s="9">
        <f t="shared" si="400"/>
        <v>0</v>
      </c>
    </row>
    <row r="994" spans="1:11" ht="12.2" hidden="1" customHeight="1" outlineLevel="1" x14ac:dyDescent="0.2">
      <c r="A994" s="77" t="s">
        <v>719</v>
      </c>
      <c r="B994" s="77"/>
      <c r="C994" s="1" t="s">
        <v>17</v>
      </c>
      <c r="D994" s="38">
        <v>1</v>
      </c>
      <c r="E994" s="9">
        <f t="shared" si="396"/>
        <v>0</v>
      </c>
      <c r="F994" s="33">
        <v>0.18</v>
      </c>
      <c r="G994" s="9">
        <f t="shared" si="397"/>
        <v>0</v>
      </c>
      <c r="H994" s="9">
        <f t="shared" si="398"/>
        <v>0</v>
      </c>
      <c r="I994" s="33">
        <v>56.36</v>
      </c>
      <c r="J994" s="9">
        <f t="shared" si="399"/>
        <v>0</v>
      </c>
      <c r="K994" s="9">
        <f t="shared" si="400"/>
        <v>0</v>
      </c>
    </row>
    <row r="995" spans="1:11" ht="12.2" customHeight="1" collapsed="1" x14ac:dyDescent="0.2">
      <c r="A995" s="75" t="s">
        <v>19</v>
      </c>
      <c r="B995" s="75"/>
      <c r="C995" s="1"/>
      <c r="D995" s="7"/>
      <c r="E995" s="35"/>
      <c r="F995" s="39">
        <f>SUM(F989:F994)</f>
        <v>0.91999999999999993</v>
      </c>
      <c r="G995" s="12">
        <f t="shared" ref="G995:K995" si="401">SUM(G989:G994)</f>
        <v>0</v>
      </c>
      <c r="H995" s="12">
        <f t="shared" si="401"/>
        <v>0</v>
      </c>
      <c r="I995" s="39">
        <f t="shared" si="401"/>
        <v>996.31</v>
      </c>
      <c r="J995" s="12">
        <f t="shared" si="401"/>
        <v>0</v>
      </c>
      <c r="K995" s="14">
        <f t="shared" si="401"/>
        <v>0</v>
      </c>
    </row>
    <row r="996" spans="1:11" ht="21" customHeight="1" x14ac:dyDescent="0.2">
      <c r="A996" s="75" t="s">
        <v>728</v>
      </c>
      <c r="B996" s="75"/>
      <c r="C996" s="2" t="s">
        <v>17</v>
      </c>
      <c r="D996" s="3">
        <v>0</v>
      </c>
      <c r="E996" s="36"/>
      <c r="F996" s="1"/>
      <c r="G996" s="1"/>
      <c r="H996" s="1"/>
      <c r="I996" s="1"/>
      <c r="J996" s="1"/>
      <c r="K996" s="1"/>
    </row>
    <row r="997" spans="1:11" ht="21" hidden="1" customHeight="1" outlineLevel="1" x14ac:dyDescent="0.2">
      <c r="A997" s="77" t="s">
        <v>732</v>
      </c>
      <c r="B997" s="77"/>
      <c r="C997" s="1" t="s">
        <v>17</v>
      </c>
      <c r="D997" s="38">
        <v>1</v>
      </c>
      <c r="E997" s="9">
        <f t="shared" ref="E997:E1002" si="402">$D$996*D997</f>
        <v>0</v>
      </c>
      <c r="F997" s="33">
        <v>0.14000000000000001</v>
      </c>
      <c r="G997" s="9">
        <f t="shared" ref="G997:G1002" si="403">$D$996*F997</f>
        <v>0</v>
      </c>
      <c r="H997" s="9">
        <f t="shared" ref="H997:H1002" si="404">$L$2*G997</f>
        <v>0</v>
      </c>
      <c r="I997" s="33">
        <v>209.77</v>
      </c>
      <c r="J997" s="9">
        <f t="shared" ref="J997:J1002" si="405">$D$996*I997</f>
        <v>0</v>
      </c>
      <c r="K997" s="9">
        <f t="shared" ref="K997:K1002" si="406">SUM(H997,J997)</f>
        <v>0</v>
      </c>
    </row>
    <row r="998" spans="1:11" ht="12.2" hidden="1" customHeight="1" outlineLevel="1" x14ac:dyDescent="0.2">
      <c r="A998" s="77" t="s">
        <v>733</v>
      </c>
      <c r="B998" s="77"/>
      <c r="C998" s="1" t="s">
        <v>17</v>
      </c>
      <c r="D998" s="38">
        <v>1</v>
      </c>
      <c r="E998" s="9">
        <f t="shared" si="402"/>
        <v>0</v>
      </c>
      <c r="F998" s="33">
        <v>0.15</v>
      </c>
      <c r="G998" s="9">
        <f t="shared" si="403"/>
        <v>0</v>
      </c>
      <c r="H998" s="9">
        <f t="shared" si="404"/>
        <v>0</v>
      </c>
      <c r="I998" s="33">
        <v>49.61</v>
      </c>
      <c r="J998" s="9">
        <f t="shared" si="405"/>
        <v>0</v>
      </c>
      <c r="K998" s="9">
        <f t="shared" si="406"/>
        <v>0</v>
      </c>
    </row>
    <row r="999" spans="1:11" ht="12.2" hidden="1" customHeight="1" outlineLevel="1" x14ac:dyDescent="0.2">
      <c r="A999" s="77" t="s">
        <v>729</v>
      </c>
      <c r="B999" s="77"/>
      <c r="C999" s="1" t="s">
        <v>60</v>
      </c>
      <c r="D999" s="38">
        <v>1</v>
      </c>
      <c r="E999" s="9">
        <f t="shared" si="402"/>
        <v>0</v>
      </c>
      <c r="F999" s="33">
        <v>0.08</v>
      </c>
      <c r="G999" s="9">
        <f t="shared" si="403"/>
        <v>0</v>
      </c>
      <c r="H999" s="9">
        <f t="shared" si="404"/>
        <v>0</v>
      </c>
      <c r="I999" s="33">
        <v>15.9</v>
      </c>
      <c r="J999" s="9">
        <f t="shared" si="405"/>
        <v>0</v>
      </c>
      <c r="K999" s="9">
        <f t="shared" si="406"/>
        <v>0</v>
      </c>
    </row>
    <row r="1000" spans="1:11" ht="21" hidden="1" customHeight="1" outlineLevel="1" x14ac:dyDescent="0.2">
      <c r="A1000" s="77" t="s">
        <v>63</v>
      </c>
      <c r="B1000" s="77"/>
      <c r="C1000" s="1" t="s">
        <v>17</v>
      </c>
      <c r="D1000" s="38">
        <v>1</v>
      </c>
      <c r="E1000" s="9">
        <f t="shared" si="402"/>
        <v>0</v>
      </c>
      <c r="F1000" s="33">
        <v>0.15</v>
      </c>
      <c r="G1000" s="9">
        <f t="shared" si="403"/>
        <v>0</v>
      </c>
      <c r="H1000" s="9">
        <f t="shared" si="404"/>
        <v>0</v>
      </c>
      <c r="I1000" s="33">
        <v>76.819999999999993</v>
      </c>
      <c r="J1000" s="9">
        <f t="shared" si="405"/>
        <v>0</v>
      </c>
      <c r="K1000" s="9">
        <f t="shared" si="406"/>
        <v>0</v>
      </c>
    </row>
    <row r="1001" spans="1:11" ht="12.2" hidden="1" customHeight="1" outlineLevel="1" x14ac:dyDescent="0.2">
      <c r="A1001" s="77" t="s">
        <v>724</v>
      </c>
      <c r="B1001" s="77"/>
      <c r="C1001" s="1" t="s">
        <v>17</v>
      </c>
      <c r="D1001" s="38">
        <v>1</v>
      </c>
      <c r="E1001" s="9">
        <f t="shared" si="402"/>
        <v>0</v>
      </c>
      <c r="F1001" s="33">
        <v>0.08</v>
      </c>
      <c r="G1001" s="9">
        <f t="shared" si="403"/>
        <v>0</v>
      </c>
      <c r="H1001" s="9">
        <f t="shared" si="404"/>
        <v>0</v>
      </c>
      <c r="I1001" s="33">
        <v>28.81</v>
      </c>
      <c r="J1001" s="9">
        <f t="shared" si="405"/>
        <v>0</v>
      </c>
      <c r="K1001" s="9">
        <f t="shared" si="406"/>
        <v>0</v>
      </c>
    </row>
    <row r="1002" spans="1:11" ht="12.2" hidden="1" customHeight="1" outlineLevel="1" x14ac:dyDescent="0.2">
      <c r="A1002" s="77" t="s">
        <v>719</v>
      </c>
      <c r="B1002" s="77"/>
      <c r="C1002" s="1" t="s">
        <v>17</v>
      </c>
      <c r="D1002" s="38">
        <v>1</v>
      </c>
      <c r="E1002" s="9">
        <f t="shared" si="402"/>
        <v>0</v>
      </c>
      <c r="F1002" s="33">
        <v>0.18</v>
      </c>
      <c r="G1002" s="9">
        <f t="shared" si="403"/>
        <v>0</v>
      </c>
      <c r="H1002" s="9">
        <f t="shared" si="404"/>
        <v>0</v>
      </c>
      <c r="I1002" s="33">
        <v>56.36</v>
      </c>
      <c r="J1002" s="9">
        <f t="shared" si="405"/>
        <v>0</v>
      </c>
      <c r="K1002" s="9">
        <f t="shared" si="406"/>
        <v>0</v>
      </c>
    </row>
    <row r="1003" spans="1:11" ht="12.2" customHeight="1" collapsed="1" x14ac:dyDescent="0.2">
      <c r="A1003" s="75" t="s">
        <v>19</v>
      </c>
      <c r="B1003" s="75"/>
      <c r="C1003" s="1"/>
      <c r="D1003" s="7"/>
      <c r="E1003" s="35"/>
      <c r="F1003" s="39">
        <f>SUM(F997:F1002)</f>
        <v>0.78</v>
      </c>
      <c r="G1003" s="12">
        <f t="shared" ref="G1003:K1003" si="407">SUM(G997:G1002)</f>
        <v>0</v>
      </c>
      <c r="H1003" s="12">
        <f t="shared" si="407"/>
        <v>0</v>
      </c>
      <c r="I1003" s="39">
        <f t="shared" si="407"/>
        <v>437.27</v>
      </c>
      <c r="J1003" s="12">
        <f t="shared" si="407"/>
        <v>0</v>
      </c>
      <c r="K1003" s="14">
        <f t="shared" si="407"/>
        <v>0</v>
      </c>
    </row>
    <row r="1004" spans="1:11" ht="21" customHeight="1" x14ac:dyDescent="0.2">
      <c r="A1004" s="75" t="s">
        <v>728</v>
      </c>
      <c r="B1004" s="75"/>
      <c r="C1004" s="2" t="s">
        <v>17</v>
      </c>
      <c r="D1004" s="3">
        <v>0</v>
      </c>
      <c r="E1004" s="36"/>
      <c r="F1004" s="1"/>
      <c r="G1004" s="1"/>
      <c r="H1004" s="1"/>
      <c r="I1004" s="1"/>
      <c r="J1004" s="1"/>
      <c r="K1004" s="1"/>
    </row>
    <row r="1005" spans="1:11" ht="12.2" hidden="1" customHeight="1" outlineLevel="1" x14ac:dyDescent="0.2">
      <c r="A1005" s="77" t="s">
        <v>733</v>
      </c>
      <c r="B1005" s="77"/>
      <c r="C1005" s="1" t="s">
        <v>17</v>
      </c>
      <c r="D1005" s="38">
        <v>1</v>
      </c>
      <c r="E1005" s="9">
        <f t="shared" ref="E1005:E1010" si="408">$D$1004*D1005</f>
        <v>0</v>
      </c>
      <c r="F1005" s="33">
        <v>0.15</v>
      </c>
      <c r="G1005" s="9">
        <f t="shared" ref="G1005:G1010" si="409">$D$1004*F1005</f>
        <v>0</v>
      </c>
      <c r="H1005" s="9">
        <f t="shared" ref="H1005:H1010" si="410">$L$2*G1005</f>
        <v>0</v>
      </c>
      <c r="I1005" s="33">
        <v>49.61</v>
      </c>
      <c r="J1005" s="9">
        <f t="shared" ref="J1005:J1010" si="411">$D$1004*I1005</f>
        <v>0</v>
      </c>
      <c r="K1005" s="9">
        <f t="shared" ref="K1005:K1010" si="412">SUM(H1005,J1005)</f>
        <v>0</v>
      </c>
    </row>
    <row r="1006" spans="1:11" ht="12.2" hidden="1" customHeight="1" outlineLevel="1" x14ac:dyDescent="0.2">
      <c r="A1006" s="77" t="s">
        <v>729</v>
      </c>
      <c r="B1006" s="77"/>
      <c r="C1006" s="1" t="s">
        <v>60</v>
      </c>
      <c r="D1006" s="38">
        <v>1</v>
      </c>
      <c r="E1006" s="9">
        <f t="shared" si="408"/>
        <v>0</v>
      </c>
      <c r="F1006" s="33">
        <v>0.08</v>
      </c>
      <c r="G1006" s="9">
        <f t="shared" si="409"/>
        <v>0</v>
      </c>
      <c r="H1006" s="9">
        <f t="shared" si="410"/>
        <v>0</v>
      </c>
      <c r="I1006" s="33">
        <v>15.9</v>
      </c>
      <c r="J1006" s="9">
        <f t="shared" si="411"/>
        <v>0</v>
      </c>
      <c r="K1006" s="9">
        <f t="shared" si="412"/>
        <v>0</v>
      </c>
    </row>
    <row r="1007" spans="1:11" ht="21" hidden="1" customHeight="1" outlineLevel="1" x14ac:dyDescent="0.2">
      <c r="A1007" s="77" t="s">
        <v>63</v>
      </c>
      <c r="B1007" s="77"/>
      <c r="C1007" s="1" t="s">
        <v>17</v>
      </c>
      <c r="D1007" s="38">
        <v>1</v>
      </c>
      <c r="E1007" s="9">
        <f t="shared" si="408"/>
        <v>0</v>
      </c>
      <c r="F1007" s="33">
        <v>0.15</v>
      </c>
      <c r="G1007" s="9">
        <f t="shared" si="409"/>
        <v>0</v>
      </c>
      <c r="H1007" s="9">
        <f t="shared" si="410"/>
        <v>0</v>
      </c>
      <c r="I1007" s="33">
        <v>76.819999999999993</v>
      </c>
      <c r="J1007" s="9">
        <f t="shared" si="411"/>
        <v>0</v>
      </c>
      <c r="K1007" s="9">
        <f t="shared" si="412"/>
        <v>0</v>
      </c>
    </row>
    <row r="1008" spans="1:11" ht="12" hidden="1" customHeight="1" outlineLevel="1" x14ac:dyDescent="0.2">
      <c r="A1008" s="77" t="s">
        <v>731</v>
      </c>
      <c r="B1008" s="77"/>
      <c r="C1008" s="1" t="s">
        <v>17</v>
      </c>
      <c r="D1008" s="38">
        <v>1</v>
      </c>
      <c r="E1008" s="9">
        <f t="shared" si="408"/>
        <v>0</v>
      </c>
      <c r="F1008" s="33">
        <v>0.25</v>
      </c>
      <c r="G1008" s="9">
        <f t="shared" si="409"/>
        <v>0</v>
      </c>
      <c r="H1008" s="9">
        <f t="shared" si="410"/>
        <v>0</v>
      </c>
      <c r="I1008" s="33">
        <v>700.93</v>
      </c>
      <c r="J1008" s="9">
        <f t="shared" si="411"/>
        <v>0</v>
      </c>
      <c r="K1008" s="9">
        <f t="shared" si="412"/>
        <v>0</v>
      </c>
    </row>
    <row r="1009" spans="1:11" ht="12.2" hidden="1" customHeight="1" outlineLevel="1" x14ac:dyDescent="0.2">
      <c r="A1009" s="77" t="s">
        <v>724</v>
      </c>
      <c r="B1009" s="77"/>
      <c r="C1009" s="1" t="s">
        <v>17</v>
      </c>
      <c r="D1009" s="38">
        <v>1</v>
      </c>
      <c r="E1009" s="9">
        <f t="shared" si="408"/>
        <v>0</v>
      </c>
      <c r="F1009" s="33">
        <v>0.08</v>
      </c>
      <c r="G1009" s="9">
        <f t="shared" si="409"/>
        <v>0</v>
      </c>
      <c r="H1009" s="9">
        <f t="shared" si="410"/>
        <v>0</v>
      </c>
      <c r="I1009" s="33">
        <v>28.81</v>
      </c>
      <c r="J1009" s="9">
        <f t="shared" si="411"/>
        <v>0</v>
      </c>
      <c r="K1009" s="9">
        <f t="shared" si="412"/>
        <v>0</v>
      </c>
    </row>
    <row r="1010" spans="1:11" ht="12.2" hidden="1" customHeight="1" outlineLevel="1" x14ac:dyDescent="0.2">
      <c r="A1010" s="77" t="s">
        <v>719</v>
      </c>
      <c r="B1010" s="77"/>
      <c r="C1010" s="1" t="s">
        <v>17</v>
      </c>
      <c r="D1010" s="38">
        <v>1</v>
      </c>
      <c r="E1010" s="9">
        <f t="shared" si="408"/>
        <v>0</v>
      </c>
      <c r="F1010" s="33">
        <v>0.18</v>
      </c>
      <c r="G1010" s="9">
        <f t="shared" si="409"/>
        <v>0</v>
      </c>
      <c r="H1010" s="9">
        <f t="shared" si="410"/>
        <v>0</v>
      </c>
      <c r="I1010" s="33">
        <v>56.36</v>
      </c>
      <c r="J1010" s="9">
        <f t="shared" si="411"/>
        <v>0</v>
      </c>
      <c r="K1010" s="9">
        <f t="shared" si="412"/>
        <v>0</v>
      </c>
    </row>
    <row r="1011" spans="1:11" ht="12.2" customHeight="1" collapsed="1" x14ac:dyDescent="0.2">
      <c r="A1011" s="75" t="s">
        <v>19</v>
      </c>
      <c r="B1011" s="75"/>
      <c r="C1011" s="1"/>
      <c r="D1011" s="7"/>
      <c r="E1011" s="35"/>
      <c r="F1011" s="39">
        <f>SUM(F1005:F1010)</f>
        <v>0.8899999999999999</v>
      </c>
      <c r="G1011" s="12">
        <f t="shared" ref="G1011:K1011" si="413">SUM(G1005:G1010)</f>
        <v>0</v>
      </c>
      <c r="H1011" s="12">
        <f t="shared" si="413"/>
        <v>0</v>
      </c>
      <c r="I1011" s="39">
        <f t="shared" si="413"/>
        <v>928.43</v>
      </c>
      <c r="J1011" s="12">
        <f t="shared" si="413"/>
        <v>0</v>
      </c>
      <c r="K1011" s="14">
        <f t="shared" si="413"/>
        <v>0</v>
      </c>
    </row>
    <row r="1012" spans="1:11" ht="21" customHeight="1" x14ac:dyDescent="0.2">
      <c r="A1012" s="75" t="s">
        <v>734</v>
      </c>
      <c r="B1012" s="75"/>
      <c r="C1012" s="2" t="s">
        <v>17</v>
      </c>
      <c r="D1012" s="3">
        <v>0</v>
      </c>
      <c r="E1012" s="36"/>
      <c r="F1012" s="1"/>
      <c r="G1012" s="1"/>
      <c r="H1012" s="1"/>
      <c r="I1012" s="1"/>
      <c r="J1012" s="1"/>
      <c r="K1012" s="1"/>
    </row>
    <row r="1013" spans="1:11" ht="21" hidden="1" customHeight="1" outlineLevel="1" x14ac:dyDescent="0.2">
      <c r="A1013" s="77" t="s">
        <v>732</v>
      </c>
      <c r="B1013" s="77"/>
      <c r="C1013" s="1" t="s">
        <v>17</v>
      </c>
      <c r="D1013" s="38">
        <v>1</v>
      </c>
      <c r="E1013" s="9">
        <f t="shared" ref="E1013:E1018" si="414">$D$1012*D1013</f>
        <v>0</v>
      </c>
      <c r="F1013" s="33">
        <v>0.14000000000000001</v>
      </c>
      <c r="G1013" s="9">
        <f t="shared" ref="G1013:G1018" si="415">$D$1012*F1013</f>
        <v>0</v>
      </c>
      <c r="H1013" s="9">
        <f t="shared" ref="H1013:H1018" si="416">$L$2*G1013</f>
        <v>0</v>
      </c>
      <c r="I1013" s="33">
        <v>209.77</v>
      </c>
      <c r="J1013" s="9">
        <f t="shared" ref="J1013:J1018" si="417">$D$1012*I1013</f>
        <v>0</v>
      </c>
      <c r="K1013" s="9">
        <f t="shared" ref="K1013:K1018" si="418">SUM(H1013,J1013)</f>
        <v>0</v>
      </c>
    </row>
    <row r="1014" spans="1:11" ht="12" hidden="1" customHeight="1" outlineLevel="1" x14ac:dyDescent="0.2">
      <c r="A1014" s="77" t="s">
        <v>735</v>
      </c>
      <c r="B1014" s="77"/>
      <c r="C1014" s="1" t="s">
        <v>17</v>
      </c>
      <c r="D1014" s="38">
        <v>1</v>
      </c>
      <c r="E1014" s="9">
        <f t="shared" si="414"/>
        <v>0</v>
      </c>
      <c r="F1014" s="33">
        <v>0.15</v>
      </c>
      <c r="G1014" s="9">
        <f t="shared" si="415"/>
        <v>0</v>
      </c>
      <c r="H1014" s="9">
        <f t="shared" si="416"/>
        <v>0</v>
      </c>
      <c r="I1014" s="33">
        <v>34.76</v>
      </c>
      <c r="J1014" s="9">
        <f t="shared" si="417"/>
        <v>0</v>
      </c>
      <c r="K1014" s="9">
        <f t="shared" si="418"/>
        <v>0</v>
      </c>
    </row>
    <row r="1015" spans="1:11" ht="12.2" hidden="1" customHeight="1" outlineLevel="1" x14ac:dyDescent="0.2">
      <c r="A1015" s="77" t="s">
        <v>736</v>
      </c>
      <c r="B1015" s="77"/>
      <c r="C1015" s="1" t="s">
        <v>60</v>
      </c>
      <c r="D1015" s="38">
        <v>1</v>
      </c>
      <c r="E1015" s="9">
        <f t="shared" si="414"/>
        <v>0</v>
      </c>
      <c r="F1015" s="33">
        <v>0.16</v>
      </c>
      <c r="G1015" s="9">
        <f t="shared" si="415"/>
        <v>0</v>
      </c>
      <c r="H1015" s="9">
        <f t="shared" si="416"/>
        <v>0</v>
      </c>
      <c r="I1015" s="33">
        <v>27.37</v>
      </c>
      <c r="J1015" s="9">
        <f t="shared" si="417"/>
        <v>0</v>
      </c>
      <c r="K1015" s="9">
        <f t="shared" si="418"/>
        <v>0</v>
      </c>
    </row>
    <row r="1016" spans="1:11" ht="21" hidden="1" customHeight="1" outlineLevel="1" x14ac:dyDescent="0.2">
      <c r="A1016" s="77" t="s">
        <v>63</v>
      </c>
      <c r="B1016" s="77"/>
      <c r="C1016" s="1" t="s">
        <v>17</v>
      </c>
      <c r="D1016" s="38">
        <v>1</v>
      </c>
      <c r="E1016" s="9">
        <f t="shared" si="414"/>
        <v>0</v>
      </c>
      <c r="F1016" s="33">
        <v>0.15</v>
      </c>
      <c r="G1016" s="9">
        <f t="shared" si="415"/>
        <v>0</v>
      </c>
      <c r="H1016" s="9">
        <f t="shared" si="416"/>
        <v>0</v>
      </c>
      <c r="I1016" s="33">
        <v>76.819999999999993</v>
      </c>
      <c r="J1016" s="9">
        <f t="shared" si="417"/>
        <v>0</v>
      </c>
      <c r="K1016" s="9">
        <f t="shared" si="418"/>
        <v>0</v>
      </c>
    </row>
    <row r="1017" spans="1:11" ht="12" hidden="1" customHeight="1" outlineLevel="1" x14ac:dyDescent="0.2">
      <c r="A1017" s="77" t="s">
        <v>691</v>
      </c>
      <c r="B1017" s="77"/>
      <c r="C1017" s="1" t="s">
        <v>17</v>
      </c>
      <c r="D1017" s="38">
        <v>1</v>
      </c>
      <c r="E1017" s="9">
        <f t="shared" si="414"/>
        <v>0</v>
      </c>
      <c r="F1017" s="33">
        <v>0.08</v>
      </c>
      <c r="G1017" s="9">
        <f t="shared" si="415"/>
        <v>0</v>
      </c>
      <c r="H1017" s="9">
        <f t="shared" si="416"/>
        <v>0</v>
      </c>
      <c r="I1017" s="33">
        <v>40.42</v>
      </c>
      <c r="J1017" s="9">
        <f t="shared" si="417"/>
        <v>0</v>
      </c>
      <c r="K1017" s="9">
        <f t="shared" si="418"/>
        <v>0</v>
      </c>
    </row>
    <row r="1018" spans="1:11" ht="21" hidden="1" customHeight="1" outlineLevel="1" x14ac:dyDescent="0.2">
      <c r="A1018" s="77" t="s">
        <v>737</v>
      </c>
      <c r="B1018" s="77"/>
      <c r="C1018" s="1" t="s">
        <v>17</v>
      </c>
      <c r="D1018" s="38">
        <v>1</v>
      </c>
      <c r="E1018" s="9">
        <f t="shared" si="414"/>
        <v>0</v>
      </c>
      <c r="F1018" s="33">
        <v>0.16</v>
      </c>
      <c r="G1018" s="9">
        <f t="shared" si="415"/>
        <v>0</v>
      </c>
      <c r="H1018" s="9">
        <f t="shared" si="416"/>
        <v>0</v>
      </c>
      <c r="I1018" s="33">
        <v>63.7</v>
      </c>
      <c r="J1018" s="9">
        <f t="shared" si="417"/>
        <v>0</v>
      </c>
      <c r="K1018" s="9">
        <f t="shared" si="418"/>
        <v>0</v>
      </c>
    </row>
    <row r="1019" spans="1:11" ht="12" customHeight="1" collapsed="1" x14ac:dyDescent="0.2">
      <c r="A1019" s="75" t="s">
        <v>19</v>
      </c>
      <c r="B1019" s="75"/>
      <c r="C1019" s="1"/>
      <c r="D1019" s="7"/>
      <c r="E1019" s="35"/>
      <c r="F1019" s="39">
        <f>SUM(F1013:F1018)</f>
        <v>0.84000000000000008</v>
      </c>
      <c r="G1019" s="12">
        <f t="shared" ref="G1019:K1019" si="419">SUM(G1013:G1018)</f>
        <v>0</v>
      </c>
      <c r="H1019" s="12">
        <f t="shared" si="419"/>
        <v>0</v>
      </c>
      <c r="I1019" s="39">
        <f t="shared" si="419"/>
        <v>452.84</v>
      </c>
      <c r="J1019" s="12">
        <f t="shared" si="419"/>
        <v>0</v>
      </c>
      <c r="K1019" s="14">
        <f t="shared" si="419"/>
        <v>0</v>
      </c>
    </row>
    <row r="1020" spans="1:11" ht="21" customHeight="1" x14ac:dyDescent="0.2">
      <c r="A1020" s="75" t="s">
        <v>738</v>
      </c>
      <c r="B1020" s="75"/>
      <c r="C1020" s="2" t="s">
        <v>17</v>
      </c>
      <c r="D1020" s="3">
        <v>0</v>
      </c>
      <c r="E1020" s="36"/>
      <c r="F1020" s="1"/>
      <c r="G1020" s="1"/>
      <c r="H1020" s="1"/>
      <c r="I1020" s="1"/>
      <c r="J1020" s="1"/>
      <c r="K1020" s="1"/>
    </row>
    <row r="1021" spans="1:11" ht="21" hidden="1" customHeight="1" outlineLevel="1" x14ac:dyDescent="0.2">
      <c r="A1021" s="77" t="s">
        <v>69</v>
      </c>
      <c r="B1021" s="77"/>
      <c r="C1021" s="1" t="s">
        <v>17</v>
      </c>
      <c r="D1021" s="38">
        <v>1</v>
      </c>
      <c r="E1021" s="9">
        <f>$D$1020*D1021</f>
        <v>0</v>
      </c>
      <c r="F1021" s="33">
        <v>0.2</v>
      </c>
      <c r="G1021" s="9">
        <f>$D$1020*F1021</f>
        <v>0</v>
      </c>
      <c r="H1021" s="9">
        <f t="shared" ref="H1021:H1032" si="420">$L$2*G1021</f>
        <v>0</v>
      </c>
      <c r="I1021" s="33">
        <v>40.020000000000003</v>
      </c>
      <c r="J1021" s="9">
        <f>$D$1020*I1021</f>
        <v>0</v>
      </c>
      <c r="K1021" s="9">
        <f t="shared" ref="K1021:K1032" si="421">SUM(H1021,J1021)</f>
        <v>0</v>
      </c>
    </row>
    <row r="1022" spans="1:11" ht="12.2" hidden="1" customHeight="1" outlineLevel="1" x14ac:dyDescent="0.2">
      <c r="A1022" s="77" t="s">
        <v>55</v>
      </c>
      <c r="B1022" s="77"/>
      <c r="C1022" s="1" t="s">
        <v>17</v>
      </c>
      <c r="D1022" s="38">
        <v>1</v>
      </c>
      <c r="E1022" s="9">
        <f t="shared" ref="E1022:E1032" si="422">$D$1020*D1022</f>
        <v>0</v>
      </c>
      <c r="F1022" s="33">
        <v>0.1</v>
      </c>
      <c r="G1022" s="9">
        <f t="shared" ref="G1022:G1032" si="423">$D$1020*F1022</f>
        <v>0</v>
      </c>
      <c r="H1022" s="9">
        <f>$N$2*G1022</f>
        <v>0</v>
      </c>
      <c r="I1022" s="33">
        <v>72.41</v>
      </c>
      <c r="J1022" s="9">
        <f t="shared" ref="J1022:J1032" si="424">$D$1020*I1022</f>
        <v>0</v>
      </c>
      <c r="K1022" s="9">
        <f t="shared" si="421"/>
        <v>0</v>
      </c>
    </row>
    <row r="1023" spans="1:11" ht="12.2" hidden="1" customHeight="1" outlineLevel="1" x14ac:dyDescent="0.2">
      <c r="A1023" s="77" t="s">
        <v>727</v>
      </c>
      <c r="B1023" s="77"/>
      <c r="C1023" s="1" t="s">
        <v>17</v>
      </c>
      <c r="D1023" s="38">
        <v>1</v>
      </c>
      <c r="E1023" s="9">
        <f t="shared" si="422"/>
        <v>0</v>
      </c>
      <c r="F1023" s="33">
        <v>0.2</v>
      </c>
      <c r="G1023" s="9">
        <f t="shared" si="423"/>
        <v>0</v>
      </c>
      <c r="H1023" s="9">
        <f t="shared" si="420"/>
        <v>0</v>
      </c>
      <c r="I1023" s="33">
        <v>405.05</v>
      </c>
      <c r="J1023" s="9">
        <f t="shared" si="424"/>
        <v>0</v>
      </c>
      <c r="K1023" s="9">
        <f t="shared" si="421"/>
        <v>0</v>
      </c>
    </row>
    <row r="1024" spans="1:11" ht="12.2" hidden="1" customHeight="1" outlineLevel="1" x14ac:dyDescent="0.2">
      <c r="A1024" s="77" t="s">
        <v>739</v>
      </c>
      <c r="B1024" s="77"/>
      <c r="C1024" s="1" t="s">
        <v>17</v>
      </c>
      <c r="D1024" s="38">
        <v>1</v>
      </c>
      <c r="E1024" s="9">
        <f t="shared" si="422"/>
        <v>0</v>
      </c>
      <c r="F1024" s="33">
        <v>0.15</v>
      </c>
      <c r="G1024" s="9">
        <f t="shared" si="423"/>
        <v>0</v>
      </c>
      <c r="H1024" s="9">
        <f t="shared" si="420"/>
        <v>0</v>
      </c>
      <c r="I1024" s="33">
        <v>34.200000000000003</v>
      </c>
      <c r="J1024" s="9">
        <f t="shared" si="424"/>
        <v>0</v>
      </c>
      <c r="K1024" s="9">
        <f t="shared" si="421"/>
        <v>0</v>
      </c>
    </row>
    <row r="1025" spans="1:11" ht="12.2" hidden="1" customHeight="1" outlineLevel="1" x14ac:dyDescent="0.2">
      <c r="A1025" s="77" t="s">
        <v>717</v>
      </c>
      <c r="B1025" s="77"/>
      <c r="C1025" s="1" t="s">
        <v>17</v>
      </c>
      <c r="D1025" s="38">
        <v>1</v>
      </c>
      <c r="E1025" s="9">
        <f t="shared" si="422"/>
        <v>0</v>
      </c>
      <c r="F1025" s="33">
        <v>0.15</v>
      </c>
      <c r="G1025" s="9">
        <f t="shared" si="423"/>
        <v>0</v>
      </c>
      <c r="H1025" s="9">
        <f t="shared" si="420"/>
        <v>0</v>
      </c>
      <c r="I1025" s="33">
        <v>18.53</v>
      </c>
      <c r="J1025" s="9">
        <f t="shared" si="424"/>
        <v>0</v>
      </c>
      <c r="K1025" s="9">
        <f t="shared" si="421"/>
        <v>0</v>
      </c>
    </row>
    <row r="1026" spans="1:11" ht="21" hidden="1" customHeight="1" outlineLevel="1" x14ac:dyDescent="0.2">
      <c r="A1026" s="77" t="s">
        <v>63</v>
      </c>
      <c r="B1026" s="77"/>
      <c r="C1026" s="1" t="s">
        <v>17</v>
      </c>
      <c r="D1026" s="38">
        <v>1</v>
      </c>
      <c r="E1026" s="9">
        <f t="shared" si="422"/>
        <v>0</v>
      </c>
      <c r="F1026" s="33">
        <v>0.15</v>
      </c>
      <c r="G1026" s="9">
        <f t="shared" si="423"/>
        <v>0</v>
      </c>
      <c r="H1026" s="9">
        <f t="shared" si="420"/>
        <v>0</v>
      </c>
      <c r="I1026" s="33">
        <v>76.819999999999993</v>
      </c>
      <c r="J1026" s="9">
        <f t="shared" si="424"/>
        <v>0</v>
      </c>
      <c r="K1026" s="9">
        <f t="shared" si="421"/>
        <v>0</v>
      </c>
    </row>
    <row r="1027" spans="1:11" ht="12" hidden="1" customHeight="1" outlineLevel="1" x14ac:dyDescent="0.2">
      <c r="A1027" s="77" t="s">
        <v>724</v>
      </c>
      <c r="B1027" s="77"/>
      <c r="C1027" s="1" t="s">
        <v>17</v>
      </c>
      <c r="D1027" s="38">
        <v>1</v>
      </c>
      <c r="E1027" s="9">
        <f t="shared" si="422"/>
        <v>0</v>
      </c>
      <c r="F1027" s="33">
        <v>0.08</v>
      </c>
      <c r="G1027" s="9">
        <f t="shared" si="423"/>
        <v>0</v>
      </c>
      <c r="H1027" s="9">
        <f t="shared" si="420"/>
        <v>0</v>
      </c>
      <c r="I1027" s="33">
        <v>28.81</v>
      </c>
      <c r="J1027" s="9">
        <f t="shared" si="424"/>
        <v>0</v>
      </c>
      <c r="K1027" s="9">
        <f t="shared" si="421"/>
        <v>0</v>
      </c>
    </row>
    <row r="1028" spans="1:11" ht="21" hidden="1" customHeight="1" outlineLevel="1" x14ac:dyDescent="0.2">
      <c r="A1028" s="77" t="s">
        <v>740</v>
      </c>
      <c r="B1028" s="77"/>
      <c r="C1028" s="1" t="s">
        <v>17</v>
      </c>
      <c r="D1028" s="38">
        <v>1</v>
      </c>
      <c r="E1028" s="9">
        <f t="shared" si="422"/>
        <v>0</v>
      </c>
      <c r="F1028" s="33">
        <v>0.15</v>
      </c>
      <c r="G1028" s="9">
        <f t="shared" si="423"/>
        <v>0</v>
      </c>
      <c r="H1028" s="9">
        <f t="shared" si="420"/>
        <v>0</v>
      </c>
      <c r="I1028" s="33">
        <v>25.6</v>
      </c>
      <c r="J1028" s="9">
        <f t="shared" si="424"/>
        <v>0</v>
      </c>
      <c r="K1028" s="9">
        <f t="shared" si="421"/>
        <v>0</v>
      </c>
    </row>
    <row r="1029" spans="1:11" ht="12" hidden="1" customHeight="1" outlineLevel="1" x14ac:dyDescent="0.2">
      <c r="A1029" s="77" t="s">
        <v>741</v>
      </c>
      <c r="B1029" s="77"/>
      <c r="C1029" s="1" t="s">
        <v>17</v>
      </c>
      <c r="D1029" s="38">
        <v>1</v>
      </c>
      <c r="E1029" s="9">
        <f t="shared" si="422"/>
        <v>0</v>
      </c>
      <c r="F1029" s="33">
        <v>0.04</v>
      </c>
      <c r="G1029" s="9">
        <f t="shared" si="423"/>
        <v>0</v>
      </c>
      <c r="H1029" s="9">
        <f t="shared" si="420"/>
        <v>0</v>
      </c>
      <c r="I1029" s="33">
        <v>13.45</v>
      </c>
      <c r="J1029" s="9">
        <f t="shared" si="424"/>
        <v>0</v>
      </c>
      <c r="K1029" s="9">
        <f t="shared" si="421"/>
        <v>0</v>
      </c>
    </row>
    <row r="1030" spans="1:11" ht="29.85" hidden="1" customHeight="1" outlineLevel="1" x14ac:dyDescent="0.2">
      <c r="A1030" s="77" t="s">
        <v>655</v>
      </c>
      <c r="B1030" s="77"/>
      <c r="C1030" s="1" t="s">
        <v>17</v>
      </c>
      <c r="D1030" s="38">
        <v>1</v>
      </c>
      <c r="E1030" s="9">
        <f t="shared" si="422"/>
        <v>0</v>
      </c>
      <c r="F1030" s="33">
        <v>0.55000000000000004</v>
      </c>
      <c r="G1030" s="9">
        <f t="shared" si="423"/>
        <v>0</v>
      </c>
      <c r="H1030" s="9">
        <f>$N$2*G1030</f>
        <v>0</v>
      </c>
      <c r="I1030" s="33">
        <v>153.21</v>
      </c>
      <c r="J1030" s="9">
        <f t="shared" si="424"/>
        <v>0</v>
      </c>
      <c r="K1030" s="9">
        <f t="shared" si="421"/>
        <v>0</v>
      </c>
    </row>
    <row r="1031" spans="1:11" ht="12.2" hidden="1" customHeight="1" outlineLevel="1" x14ac:dyDescent="0.2">
      <c r="A1031" s="77" t="s">
        <v>675</v>
      </c>
      <c r="B1031" s="77"/>
      <c r="C1031" s="1" t="s">
        <v>15</v>
      </c>
      <c r="D1031" s="38">
        <v>0.42</v>
      </c>
      <c r="E1031" s="9">
        <f t="shared" si="422"/>
        <v>0</v>
      </c>
      <c r="F1031" s="33">
        <v>0.05</v>
      </c>
      <c r="G1031" s="9">
        <f t="shared" si="423"/>
        <v>0</v>
      </c>
      <c r="H1031" s="9">
        <f t="shared" si="420"/>
        <v>0</v>
      </c>
      <c r="I1031" s="33">
        <v>21.29</v>
      </c>
      <c r="J1031" s="9">
        <f t="shared" si="424"/>
        <v>0</v>
      </c>
      <c r="K1031" s="9">
        <f t="shared" si="421"/>
        <v>0</v>
      </c>
    </row>
    <row r="1032" spans="1:11" ht="12.2" hidden="1" customHeight="1" outlineLevel="1" x14ac:dyDescent="0.2">
      <c r="A1032" s="77" t="s">
        <v>674</v>
      </c>
      <c r="B1032" s="77"/>
      <c r="C1032" s="1" t="s">
        <v>15</v>
      </c>
      <c r="D1032" s="38">
        <v>0.42</v>
      </c>
      <c r="E1032" s="9">
        <f t="shared" si="422"/>
        <v>0</v>
      </c>
      <c r="F1032" s="33">
        <v>0.04</v>
      </c>
      <c r="G1032" s="9">
        <f t="shared" si="423"/>
        <v>0</v>
      </c>
      <c r="H1032" s="9">
        <f t="shared" si="420"/>
        <v>0</v>
      </c>
      <c r="I1032" s="33">
        <v>18.29</v>
      </c>
      <c r="J1032" s="9">
        <f t="shared" si="424"/>
        <v>0</v>
      </c>
      <c r="K1032" s="9">
        <f t="shared" si="421"/>
        <v>0</v>
      </c>
    </row>
    <row r="1033" spans="1:11" ht="12.2" customHeight="1" collapsed="1" x14ac:dyDescent="0.2">
      <c r="A1033" s="75" t="s">
        <v>19</v>
      </c>
      <c r="B1033" s="75"/>
      <c r="C1033" s="1"/>
      <c r="D1033" s="7"/>
      <c r="E1033" s="35"/>
      <c r="F1033" s="39">
        <f>SUM(F1021:F1032)</f>
        <v>1.86</v>
      </c>
      <c r="G1033" s="12">
        <f t="shared" ref="G1033:K1033" si="425">SUM(G1021:G1032)</f>
        <v>0</v>
      </c>
      <c r="H1033" s="12">
        <f t="shared" si="425"/>
        <v>0</v>
      </c>
      <c r="I1033" s="39">
        <f t="shared" si="425"/>
        <v>907.68</v>
      </c>
      <c r="J1033" s="12">
        <f t="shared" si="425"/>
        <v>0</v>
      </c>
      <c r="K1033" s="14">
        <f t="shared" si="425"/>
        <v>0</v>
      </c>
    </row>
    <row r="1034" spans="1:11" ht="21" customHeight="1" x14ac:dyDescent="0.2">
      <c r="A1034" s="75" t="s">
        <v>738</v>
      </c>
      <c r="B1034" s="75"/>
      <c r="C1034" s="2" t="s">
        <v>17</v>
      </c>
      <c r="D1034" s="3">
        <v>0</v>
      </c>
      <c r="E1034" s="36"/>
      <c r="F1034" s="1"/>
      <c r="G1034" s="1"/>
      <c r="H1034" s="1"/>
      <c r="I1034" s="1"/>
      <c r="J1034" s="1"/>
      <c r="K1034" s="1"/>
    </row>
    <row r="1035" spans="1:11" ht="12.2" hidden="1" customHeight="1" outlineLevel="1" x14ac:dyDescent="0.2">
      <c r="A1035" s="77" t="s">
        <v>55</v>
      </c>
      <c r="B1035" s="77"/>
      <c r="C1035" s="1" t="s">
        <v>17</v>
      </c>
      <c r="D1035" s="38">
        <v>1</v>
      </c>
      <c r="E1035" s="9">
        <f>$D$1034*D1035</f>
        <v>0</v>
      </c>
      <c r="F1035" s="33">
        <v>0.1</v>
      </c>
      <c r="G1035" s="9">
        <f>$D$1034*F1035</f>
        <v>0</v>
      </c>
      <c r="H1035" s="9">
        <f>$N$2*G1035</f>
        <v>0</v>
      </c>
      <c r="I1035" s="33">
        <v>72.41</v>
      </c>
      <c r="J1035" s="9">
        <f>$D$1034*I1035</f>
        <v>0</v>
      </c>
      <c r="K1035" s="9">
        <f t="shared" ref="K1035:K1046" si="426">SUM(H1035,J1035)</f>
        <v>0</v>
      </c>
    </row>
    <row r="1036" spans="1:11" ht="12.2" hidden="1" customHeight="1" outlineLevel="1" x14ac:dyDescent="0.2">
      <c r="A1036" s="77" t="s">
        <v>739</v>
      </c>
      <c r="B1036" s="77"/>
      <c r="C1036" s="1" t="s">
        <v>17</v>
      </c>
      <c r="D1036" s="38">
        <v>1</v>
      </c>
      <c r="E1036" s="9">
        <f t="shared" ref="E1036:E1046" si="427">$D$1034*D1036</f>
        <v>0</v>
      </c>
      <c r="F1036" s="33">
        <v>0.15</v>
      </c>
      <c r="G1036" s="9">
        <f t="shared" ref="G1036:G1046" si="428">$D$1034*F1036</f>
        <v>0</v>
      </c>
      <c r="H1036" s="9">
        <f t="shared" ref="H1036:H1046" si="429">$L$2*G1036</f>
        <v>0</v>
      </c>
      <c r="I1036" s="33">
        <v>34.200000000000003</v>
      </c>
      <c r="J1036" s="9">
        <f t="shared" ref="J1036:J1046" si="430">$D$1034*I1036</f>
        <v>0</v>
      </c>
      <c r="K1036" s="9">
        <f t="shared" si="426"/>
        <v>0</v>
      </c>
    </row>
    <row r="1037" spans="1:11" ht="12.2" hidden="1" customHeight="1" outlineLevel="1" x14ac:dyDescent="0.2">
      <c r="A1037" s="77" t="s">
        <v>727</v>
      </c>
      <c r="B1037" s="77"/>
      <c r="C1037" s="1" t="s">
        <v>17</v>
      </c>
      <c r="D1037" s="38">
        <v>1</v>
      </c>
      <c r="E1037" s="9">
        <f t="shared" si="427"/>
        <v>0</v>
      </c>
      <c r="F1037" s="33">
        <v>0.2</v>
      </c>
      <c r="G1037" s="9">
        <f t="shared" si="428"/>
        <v>0</v>
      </c>
      <c r="H1037" s="9">
        <f t="shared" si="429"/>
        <v>0</v>
      </c>
      <c r="I1037" s="33">
        <v>405.05</v>
      </c>
      <c r="J1037" s="9">
        <f t="shared" si="430"/>
        <v>0</v>
      </c>
      <c r="K1037" s="9">
        <f t="shared" si="426"/>
        <v>0</v>
      </c>
    </row>
    <row r="1038" spans="1:11" ht="12.2" hidden="1" customHeight="1" outlineLevel="1" x14ac:dyDescent="0.2">
      <c r="A1038" s="77" t="s">
        <v>717</v>
      </c>
      <c r="B1038" s="77"/>
      <c r="C1038" s="1" t="s">
        <v>17</v>
      </c>
      <c r="D1038" s="38">
        <v>1</v>
      </c>
      <c r="E1038" s="9">
        <f t="shared" si="427"/>
        <v>0</v>
      </c>
      <c r="F1038" s="33">
        <v>0.15</v>
      </c>
      <c r="G1038" s="9">
        <f t="shared" si="428"/>
        <v>0</v>
      </c>
      <c r="H1038" s="9">
        <f t="shared" si="429"/>
        <v>0</v>
      </c>
      <c r="I1038" s="33">
        <v>18.53</v>
      </c>
      <c r="J1038" s="9">
        <f t="shared" si="430"/>
        <v>0</v>
      </c>
      <c r="K1038" s="9">
        <f t="shared" si="426"/>
        <v>0</v>
      </c>
    </row>
    <row r="1039" spans="1:11" ht="12.2" hidden="1" customHeight="1" outlineLevel="1" x14ac:dyDescent="0.2">
      <c r="A1039" s="77" t="s">
        <v>742</v>
      </c>
      <c r="B1039" s="77"/>
      <c r="C1039" s="1" t="s">
        <v>17</v>
      </c>
      <c r="D1039" s="38">
        <v>1</v>
      </c>
      <c r="E1039" s="9">
        <f t="shared" si="427"/>
        <v>0</v>
      </c>
      <c r="F1039" s="33">
        <v>0.15</v>
      </c>
      <c r="G1039" s="9">
        <f t="shared" si="428"/>
        <v>0</v>
      </c>
      <c r="H1039" s="9">
        <f t="shared" si="429"/>
        <v>0</v>
      </c>
      <c r="I1039" s="33">
        <v>189.77</v>
      </c>
      <c r="J1039" s="9">
        <f t="shared" si="430"/>
        <v>0</v>
      </c>
      <c r="K1039" s="9">
        <f t="shared" si="426"/>
        <v>0</v>
      </c>
    </row>
    <row r="1040" spans="1:11" ht="21" hidden="1" customHeight="1" outlineLevel="1" x14ac:dyDescent="0.2">
      <c r="A1040" s="77" t="s">
        <v>63</v>
      </c>
      <c r="B1040" s="77"/>
      <c r="C1040" s="1" t="s">
        <v>17</v>
      </c>
      <c r="D1040" s="38">
        <v>1</v>
      </c>
      <c r="E1040" s="9">
        <f t="shared" si="427"/>
        <v>0</v>
      </c>
      <c r="F1040" s="33">
        <v>0.15</v>
      </c>
      <c r="G1040" s="9">
        <f t="shared" si="428"/>
        <v>0</v>
      </c>
      <c r="H1040" s="9">
        <f t="shared" si="429"/>
        <v>0</v>
      </c>
      <c r="I1040" s="33">
        <v>76.819999999999993</v>
      </c>
      <c r="J1040" s="9">
        <f t="shared" si="430"/>
        <v>0</v>
      </c>
      <c r="K1040" s="9">
        <f t="shared" si="426"/>
        <v>0</v>
      </c>
    </row>
    <row r="1041" spans="1:11" ht="12.2" hidden="1" customHeight="1" outlineLevel="1" x14ac:dyDescent="0.2">
      <c r="A1041" s="77" t="s">
        <v>724</v>
      </c>
      <c r="B1041" s="77"/>
      <c r="C1041" s="1" t="s">
        <v>17</v>
      </c>
      <c r="D1041" s="38">
        <v>1</v>
      </c>
      <c r="E1041" s="9">
        <f t="shared" si="427"/>
        <v>0</v>
      </c>
      <c r="F1041" s="33">
        <v>0.08</v>
      </c>
      <c r="G1041" s="9">
        <f t="shared" si="428"/>
        <v>0</v>
      </c>
      <c r="H1041" s="9">
        <f t="shared" si="429"/>
        <v>0</v>
      </c>
      <c r="I1041" s="33">
        <v>28.81</v>
      </c>
      <c r="J1041" s="9">
        <f t="shared" si="430"/>
        <v>0</v>
      </c>
      <c r="K1041" s="9">
        <f t="shared" si="426"/>
        <v>0</v>
      </c>
    </row>
    <row r="1042" spans="1:11" ht="21" hidden="1" customHeight="1" outlineLevel="1" x14ac:dyDescent="0.2">
      <c r="A1042" s="77" t="s">
        <v>740</v>
      </c>
      <c r="B1042" s="77"/>
      <c r="C1042" s="1" t="s">
        <v>17</v>
      </c>
      <c r="D1042" s="38">
        <v>1</v>
      </c>
      <c r="E1042" s="9">
        <f t="shared" si="427"/>
        <v>0</v>
      </c>
      <c r="F1042" s="33">
        <v>0.15</v>
      </c>
      <c r="G1042" s="9">
        <f t="shared" si="428"/>
        <v>0</v>
      </c>
      <c r="H1042" s="9">
        <f t="shared" si="429"/>
        <v>0</v>
      </c>
      <c r="I1042" s="33">
        <v>25.6</v>
      </c>
      <c r="J1042" s="9">
        <f t="shared" si="430"/>
        <v>0</v>
      </c>
      <c r="K1042" s="9">
        <f t="shared" si="426"/>
        <v>0</v>
      </c>
    </row>
    <row r="1043" spans="1:11" ht="12" hidden="1" customHeight="1" outlineLevel="1" x14ac:dyDescent="0.2">
      <c r="A1043" s="77" t="s">
        <v>741</v>
      </c>
      <c r="B1043" s="77"/>
      <c r="C1043" s="1" t="s">
        <v>17</v>
      </c>
      <c r="D1043" s="38">
        <v>1</v>
      </c>
      <c r="E1043" s="9">
        <f t="shared" si="427"/>
        <v>0</v>
      </c>
      <c r="F1043" s="33">
        <v>0.04</v>
      </c>
      <c r="G1043" s="9">
        <f t="shared" si="428"/>
        <v>0</v>
      </c>
      <c r="H1043" s="9">
        <f t="shared" si="429"/>
        <v>0</v>
      </c>
      <c r="I1043" s="33">
        <v>13.45</v>
      </c>
      <c r="J1043" s="9">
        <f t="shared" si="430"/>
        <v>0</v>
      </c>
      <c r="K1043" s="9">
        <f t="shared" si="426"/>
        <v>0</v>
      </c>
    </row>
    <row r="1044" spans="1:11" ht="29.85" hidden="1" customHeight="1" outlineLevel="1" x14ac:dyDescent="0.2">
      <c r="A1044" s="77" t="s">
        <v>655</v>
      </c>
      <c r="B1044" s="77"/>
      <c r="C1044" s="1" t="s">
        <v>17</v>
      </c>
      <c r="D1044" s="38">
        <v>1</v>
      </c>
      <c r="E1044" s="9">
        <f t="shared" si="427"/>
        <v>0</v>
      </c>
      <c r="F1044" s="33">
        <v>0.55000000000000004</v>
      </c>
      <c r="G1044" s="9">
        <f t="shared" si="428"/>
        <v>0</v>
      </c>
      <c r="H1044" s="9">
        <f>$N$2*G1044</f>
        <v>0</v>
      </c>
      <c r="I1044" s="33">
        <v>153.21</v>
      </c>
      <c r="J1044" s="9">
        <f t="shared" si="430"/>
        <v>0</v>
      </c>
      <c r="K1044" s="9">
        <f t="shared" si="426"/>
        <v>0</v>
      </c>
    </row>
    <row r="1045" spans="1:11" ht="12.2" hidden="1" customHeight="1" outlineLevel="1" x14ac:dyDescent="0.2">
      <c r="A1045" s="77" t="s">
        <v>675</v>
      </c>
      <c r="B1045" s="77"/>
      <c r="C1045" s="1" t="s">
        <v>15</v>
      </c>
      <c r="D1045" s="38">
        <v>0.42</v>
      </c>
      <c r="E1045" s="9">
        <f t="shared" si="427"/>
        <v>0</v>
      </c>
      <c r="F1045" s="33">
        <v>0.05</v>
      </c>
      <c r="G1045" s="9">
        <f t="shared" si="428"/>
        <v>0</v>
      </c>
      <c r="H1045" s="9">
        <f t="shared" si="429"/>
        <v>0</v>
      </c>
      <c r="I1045" s="33">
        <v>21.29</v>
      </c>
      <c r="J1045" s="9">
        <f t="shared" si="430"/>
        <v>0</v>
      </c>
      <c r="K1045" s="9">
        <f t="shared" si="426"/>
        <v>0</v>
      </c>
    </row>
    <row r="1046" spans="1:11" ht="12.2" hidden="1" customHeight="1" outlineLevel="1" x14ac:dyDescent="0.2">
      <c r="A1046" s="77" t="s">
        <v>674</v>
      </c>
      <c r="B1046" s="77"/>
      <c r="C1046" s="1" t="s">
        <v>15</v>
      </c>
      <c r="D1046" s="38">
        <v>0.42</v>
      </c>
      <c r="E1046" s="9">
        <f t="shared" si="427"/>
        <v>0</v>
      </c>
      <c r="F1046" s="33">
        <v>0.04</v>
      </c>
      <c r="G1046" s="9">
        <f t="shared" si="428"/>
        <v>0</v>
      </c>
      <c r="H1046" s="9">
        <f t="shared" si="429"/>
        <v>0</v>
      </c>
      <c r="I1046" s="33">
        <v>18.29</v>
      </c>
      <c r="J1046" s="9">
        <f t="shared" si="430"/>
        <v>0</v>
      </c>
      <c r="K1046" s="9">
        <f t="shared" si="426"/>
        <v>0</v>
      </c>
    </row>
    <row r="1047" spans="1:11" ht="12.2" customHeight="1" collapsed="1" x14ac:dyDescent="0.2">
      <c r="A1047" s="75" t="s">
        <v>19</v>
      </c>
      <c r="B1047" s="75"/>
      <c r="C1047" s="1"/>
      <c r="D1047" s="7"/>
      <c r="E1047" s="35"/>
      <c r="F1047" s="39">
        <f>SUM(F1035:F1046)</f>
        <v>1.81</v>
      </c>
      <c r="G1047" s="12">
        <f t="shared" ref="G1047:K1047" si="431">SUM(G1035:G1046)</f>
        <v>0</v>
      </c>
      <c r="H1047" s="12">
        <f t="shared" si="431"/>
        <v>0</v>
      </c>
      <c r="I1047" s="39">
        <f t="shared" si="431"/>
        <v>1057.43</v>
      </c>
      <c r="J1047" s="12">
        <f t="shared" si="431"/>
        <v>0</v>
      </c>
      <c r="K1047" s="14">
        <f t="shared" si="431"/>
        <v>0</v>
      </c>
    </row>
    <row r="1048" spans="1:11" ht="21" customHeight="1" x14ac:dyDescent="0.2">
      <c r="A1048" s="75" t="s">
        <v>738</v>
      </c>
      <c r="B1048" s="75"/>
      <c r="C1048" s="2" t="s">
        <v>17</v>
      </c>
      <c r="D1048" s="3">
        <v>0</v>
      </c>
      <c r="E1048" s="36"/>
      <c r="F1048" s="1"/>
      <c r="G1048" s="1"/>
      <c r="H1048" s="1"/>
      <c r="I1048" s="1"/>
      <c r="J1048" s="1"/>
      <c r="K1048" s="1"/>
    </row>
    <row r="1049" spans="1:11" ht="12.2" hidden="1" customHeight="1" outlineLevel="1" x14ac:dyDescent="0.2">
      <c r="A1049" s="77" t="s">
        <v>55</v>
      </c>
      <c r="B1049" s="77"/>
      <c r="C1049" s="1" t="s">
        <v>17</v>
      </c>
      <c r="D1049" s="38">
        <v>1</v>
      </c>
      <c r="E1049" s="9">
        <f>$D$1048*D1049</f>
        <v>0</v>
      </c>
      <c r="F1049" s="33">
        <v>0.1</v>
      </c>
      <c r="G1049" s="9">
        <f>$D$1048*F1049</f>
        <v>0</v>
      </c>
      <c r="H1049" s="9">
        <f>$N$2*G1049</f>
        <v>0</v>
      </c>
      <c r="I1049" s="33">
        <v>72.41</v>
      </c>
      <c r="J1049" s="9">
        <f>$D$1048*I1049</f>
        <v>0</v>
      </c>
      <c r="K1049" s="9">
        <f t="shared" ref="K1049:K1060" si="432">SUM(H1049,J1049)</f>
        <v>0</v>
      </c>
    </row>
    <row r="1050" spans="1:11" ht="12.2" hidden="1" customHeight="1" outlineLevel="1" x14ac:dyDescent="0.2">
      <c r="A1050" s="77" t="s">
        <v>727</v>
      </c>
      <c r="B1050" s="77"/>
      <c r="C1050" s="1" t="s">
        <v>17</v>
      </c>
      <c r="D1050" s="38">
        <v>1</v>
      </c>
      <c r="E1050" s="9">
        <f t="shared" ref="E1050:E1060" si="433">$D$1048*D1050</f>
        <v>0</v>
      </c>
      <c r="F1050" s="33">
        <v>0.2</v>
      </c>
      <c r="G1050" s="9">
        <f t="shared" ref="G1050:G1060" si="434">$D$1048*F1050</f>
        <v>0</v>
      </c>
      <c r="H1050" s="9">
        <f t="shared" ref="H1050:H1060" si="435">$L$2*G1050</f>
        <v>0</v>
      </c>
      <c r="I1050" s="33">
        <v>405.05</v>
      </c>
      <c r="J1050" s="9">
        <f t="shared" ref="J1050:J1060" si="436">$D$1048*I1050</f>
        <v>0</v>
      </c>
      <c r="K1050" s="9">
        <f t="shared" si="432"/>
        <v>0</v>
      </c>
    </row>
    <row r="1051" spans="1:11" ht="12.2" hidden="1" customHeight="1" outlineLevel="1" x14ac:dyDescent="0.2">
      <c r="A1051" s="77" t="s">
        <v>739</v>
      </c>
      <c r="B1051" s="77"/>
      <c r="C1051" s="1" t="s">
        <v>17</v>
      </c>
      <c r="D1051" s="38">
        <v>1</v>
      </c>
      <c r="E1051" s="9">
        <f t="shared" si="433"/>
        <v>0</v>
      </c>
      <c r="F1051" s="33">
        <v>0.15</v>
      </c>
      <c r="G1051" s="9">
        <f t="shared" si="434"/>
        <v>0</v>
      </c>
      <c r="H1051" s="9">
        <f t="shared" si="435"/>
        <v>0</v>
      </c>
      <c r="I1051" s="33">
        <v>34.200000000000003</v>
      </c>
      <c r="J1051" s="9">
        <f t="shared" si="436"/>
        <v>0</v>
      </c>
      <c r="K1051" s="9">
        <f t="shared" si="432"/>
        <v>0</v>
      </c>
    </row>
    <row r="1052" spans="1:11" ht="12.2" hidden="1" customHeight="1" outlineLevel="1" x14ac:dyDescent="0.2">
      <c r="A1052" s="77" t="s">
        <v>681</v>
      </c>
      <c r="B1052" s="77"/>
      <c r="C1052" s="1" t="s">
        <v>17</v>
      </c>
      <c r="D1052" s="38">
        <v>1</v>
      </c>
      <c r="E1052" s="9">
        <f t="shared" si="433"/>
        <v>0</v>
      </c>
      <c r="F1052" s="33">
        <v>0.25</v>
      </c>
      <c r="G1052" s="9">
        <f t="shared" si="434"/>
        <v>0</v>
      </c>
      <c r="H1052" s="9">
        <f t="shared" si="435"/>
        <v>0</v>
      </c>
      <c r="I1052" s="33">
        <v>179.09</v>
      </c>
      <c r="J1052" s="9">
        <f t="shared" si="436"/>
        <v>0</v>
      </c>
      <c r="K1052" s="9">
        <f t="shared" si="432"/>
        <v>0</v>
      </c>
    </row>
    <row r="1053" spans="1:11" ht="12.2" hidden="1" customHeight="1" outlineLevel="1" x14ac:dyDescent="0.2">
      <c r="A1053" s="77" t="s">
        <v>717</v>
      </c>
      <c r="B1053" s="77"/>
      <c r="C1053" s="1" t="s">
        <v>17</v>
      </c>
      <c r="D1053" s="38">
        <v>1</v>
      </c>
      <c r="E1053" s="9">
        <f t="shared" si="433"/>
        <v>0</v>
      </c>
      <c r="F1053" s="33">
        <v>0.15</v>
      </c>
      <c r="G1053" s="9">
        <f t="shared" si="434"/>
        <v>0</v>
      </c>
      <c r="H1053" s="9">
        <f t="shared" si="435"/>
        <v>0</v>
      </c>
      <c r="I1053" s="33">
        <v>18.53</v>
      </c>
      <c r="J1053" s="9">
        <f t="shared" si="436"/>
        <v>0</v>
      </c>
      <c r="K1053" s="9">
        <f t="shared" si="432"/>
        <v>0</v>
      </c>
    </row>
    <row r="1054" spans="1:11" ht="21" hidden="1" customHeight="1" outlineLevel="1" x14ac:dyDescent="0.2">
      <c r="A1054" s="77" t="s">
        <v>63</v>
      </c>
      <c r="B1054" s="77"/>
      <c r="C1054" s="1" t="s">
        <v>17</v>
      </c>
      <c r="D1054" s="38">
        <v>1</v>
      </c>
      <c r="E1054" s="9">
        <f t="shared" si="433"/>
        <v>0</v>
      </c>
      <c r="F1054" s="33">
        <v>0.15</v>
      </c>
      <c r="G1054" s="9">
        <f t="shared" si="434"/>
        <v>0</v>
      </c>
      <c r="H1054" s="9">
        <f t="shared" si="435"/>
        <v>0</v>
      </c>
      <c r="I1054" s="33">
        <v>76.819999999999993</v>
      </c>
      <c r="J1054" s="9">
        <f t="shared" si="436"/>
        <v>0</v>
      </c>
      <c r="K1054" s="9">
        <f t="shared" si="432"/>
        <v>0</v>
      </c>
    </row>
    <row r="1055" spans="1:11" ht="12.2" hidden="1" customHeight="1" outlineLevel="1" x14ac:dyDescent="0.2">
      <c r="A1055" s="77" t="s">
        <v>724</v>
      </c>
      <c r="B1055" s="77"/>
      <c r="C1055" s="1" t="s">
        <v>17</v>
      </c>
      <c r="D1055" s="38">
        <v>1</v>
      </c>
      <c r="E1055" s="9">
        <f t="shared" si="433"/>
        <v>0</v>
      </c>
      <c r="F1055" s="33">
        <v>0.08</v>
      </c>
      <c r="G1055" s="9">
        <f t="shared" si="434"/>
        <v>0</v>
      </c>
      <c r="H1055" s="9">
        <f t="shared" si="435"/>
        <v>0</v>
      </c>
      <c r="I1055" s="33">
        <v>28.81</v>
      </c>
      <c r="J1055" s="9">
        <f t="shared" si="436"/>
        <v>0</v>
      </c>
      <c r="K1055" s="9">
        <f t="shared" si="432"/>
        <v>0</v>
      </c>
    </row>
    <row r="1056" spans="1:11" ht="21" hidden="1" customHeight="1" outlineLevel="1" x14ac:dyDescent="0.2">
      <c r="A1056" s="77" t="s">
        <v>740</v>
      </c>
      <c r="B1056" s="77"/>
      <c r="C1056" s="1" t="s">
        <v>17</v>
      </c>
      <c r="D1056" s="38">
        <v>1</v>
      </c>
      <c r="E1056" s="9">
        <f t="shared" si="433"/>
        <v>0</v>
      </c>
      <c r="F1056" s="33">
        <v>0.15</v>
      </c>
      <c r="G1056" s="9">
        <f t="shared" si="434"/>
        <v>0</v>
      </c>
      <c r="H1056" s="9">
        <f t="shared" si="435"/>
        <v>0</v>
      </c>
      <c r="I1056" s="33">
        <v>25.6</v>
      </c>
      <c r="J1056" s="9">
        <f t="shared" si="436"/>
        <v>0</v>
      </c>
      <c r="K1056" s="9">
        <f t="shared" si="432"/>
        <v>0</v>
      </c>
    </row>
    <row r="1057" spans="1:11" ht="12.2" hidden="1" customHeight="1" outlineLevel="1" x14ac:dyDescent="0.2">
      <c r="A1057" s="77" t="s">
        <v>741</v>
      </c>
      <c r="B1057" s="77"/>
      <c r="C1057" s="1" t="s">
        <v>17</v>
      </c>
      <c r="D1057" s="38">
        <v>1</v>
      </c>
      <c r="E1057" s="9">
        <f t="shared" si="433"/>
        <v>0</v>
      </c>
      <c r="F1057" s="33">
        <v>0.04</v>
      </c>
      <c r="G1057" s="9">
        <f t="shared" si="434"/>
        <v>0</v>
      </c>
      <c r="H1057" s="9">
        <f t="shared" si="435"/>
        <v>0</v>
      </c>
      <c r="I1057" s="33">
        <v>13.45</v>
      </c>
      <c r="J1057" s="9">
        <f t="shared" si="436"/>
        <v>0</v>
      </c>
      <c r="K1057" s="9">
        <f t="shared" si="432"/>
        <v>0</v>
      </c>
    </row>
    <row r="1058" spans="1:11" ht="29.85" hidden="1" customHeight="1" outlineLevel="1" x14ac:dyDescent="0.2">
      <c r="A1058" s="77" t="s">
        <v>655</v>
      </c>
      <c r="B1058" s="77"/>
      <c r="C1058" s="1" t="s">
        <v>17</v>
      </c>
      <c r="D1058" s="38">
        <v>1</v>
      </c>
      <c r="E1058" s="9">
        <f t="shared" si="433"/>
        <v>0</v>
      </c>
      <c r="F1058" s="33">
        <v>0.55000000000000004</v>
      </c>
      <c r="G1058" s="9">
        <f t="shared" si="434"/>
        <v>0</v>
      </c>
      <c r="H1058" s="9">
        <f>$N$2*G1058</f>
        <v>0</v>
      </c>
      <c r="I1058" s="33">
        <v>153.21</v>
      </c>
      <c r="J1058" s="9">
        <f t="shared" si="436"/>
        <v>0</v>
      </c>
      <c r="K1058" s="9">
        <f t="shared" si="432"/>
        <v>0</v>
      </c>
    </row>
    <row r="1059" spans="1:11" ht="12.2" hidden="1" customHeight="1" outlineLevel="1" x14ac:dyDescent="0.2">
      <c r="A1059" s="77" t="s">
        <v>675</v>
      </c>
      <c r="B1059" s="77"/>
      <c r="C1059" s="1" t="s">
        <v>15</v>
      </c>
      <c r="D1059" s="38">
        <v>0.42</v>
      </c>
      <c r="E1059" s="9">
        <f t="shared" si="433"/>
        <v>0</v>
      </c>
      <c r="F1059" s="33">
        <v>0.05</v>
      </c>
      <c r="G1059" s="9">
        <f t="shared" si="434"/>
        <v>0</v>
      </c>
      <c r="H1059" s="9">
        <f t="shared" si="435"/>
        <v>0</v>
      </c>
      <c r="I1059" s="33">
        <v>21.29</v>
      </c>
      <c r="J1059" s="9">
        <f t="shared" si="436"/>
        <v>0</v>
      </c>
      <c r="K1059" s="9">
        <f t="shared" si="432"/>
        <v>0</v>
      </c>
    </row>
    <row r="1060" spans="1:11" ht="12.2" hidden="1" customHeight="1" outlineLevel="1" x14ac:dyDescent="0.2">
      <c r="A1060" s="77" t="s">
        <v>674</v>
      </c>
      <c r="B1060" s="77"/>
      <c r="C1060" s="1" t="s">
        <v>15</v>
      </c>
      <c r="D1060" s="38">
        <v>0.42</v>
      </c>
      <c r="E1060" s="9">
        <f t="shared" si="433"/>
        <v>0</v>
      </c>
      <c r="F1060" s="33">
        <v>0.04</v>
      </c>
      <c r="G1060" s="9">
        <f t="shared" si="434"/>
        <v>0</v>
      </c>
      <c r="H1060" s="9">
        <f t="shared" si="435"/>
        <v>0</v>
      </c>
      <c r="I1060" s="33">
        <v>18.29</v>
      </c>
      <c r="J1060" s="9">
        <f t="shared" si="436"/>
        <v>0</v>
      </c>
      <c r="K1060" s="9">
        <f t="shared" si="432"/>
        <v>0</v>
      </c>
    </row>
    <row r="1061" spans="1:11" ht="12.2" customHeight="1" collapsed="1" x14ac:dyDescent="0.2">
      <c r="A1061" s="75" t="s">
        <v>19</v>
      </c>
      <c r="B1061" s="75"/>
      <c r="C1061" s="1"/>
      <c r="D1061" s="7"/>
      <c r="E1061" s="35"/>
      <c r="F1061" s="39">
        <f>SUM(F1049:F1060)</f>
        <v>1.9100000000000001</v>
      </c>
      <c r="G1061" s="12">
        <f t="shared" ref="G1061:K1061" si="437">SUM(G1049:G1060)</f>
        <v>0</v>
      </c>
      <c r="H1061" s="12">
        <f t="shared" si="437"/>
        <v>0</v>
      </c>
      <c r="I1061" s="39">
        <f t="shared" si="437"/>
        <v>1046.75</v>
      </c>
      <c r="J1061" s="12">
        <f t="shared" si="437"/>
        <v>0</v>
      </c>
      <c r="K1061" s="14">
        <f t="shared" si="437"/>
        <v>0</v>
      </c>
    </row>
    <row r="1062" spans="1:11" ht="21" customHeight="1" x14ac:dyDescent="0.2">
      <c r="A1062" s="75" t="s">
        <v>738</v>
      </c>
      <c r="B1062" s="75"/>
      <c r="C1062" s="2" t="s">
        <v>17</v>
      </c>
      <c r="D1062" s="3">
        <v>0</v>
      </c>
      <c r="E1062" s="36"/>
      <c r="F1062" s="1"/>
      <c r="G1062" s="1"/>
      <c r="H1062" s="1"/>
      <c r="I1062" s="1"/>
      <c r="J1062" s="1"/>
      <c r="K1062" s="1"/>
    </row>
    <row r="1063" spans="1:11" ht="12" hidden="1" customHeight="1" outlineLevel="1" x14ac:dyDescent="0.2">
      <c r="A1063" s="77" t="s">
        <v>55</v>
      </c>
      <c r="B1063" s="77"/>
      <c r="C1063" s="1" t="s">
        <v>17</v>
      </c>
      <c r="D1063" s="38">
        <v>1</v>
      </c>
      <c r="E1063" s="9">
        <f>$D$1062*D1063</f>
        <v>0</v>
      </c>
      <c r="F1063" s="33">
        <v>0.1</v>
      </c>
      <c r="G1063" s="9">
        <f>$D$1062*F1063</f>
        <v>0</v>
      </c>
      <c r="H1063" s="9">
        <f>$N$2*G1063</f>
        <v>0</v>
      </c>
      <c r="I1063" s="33">
        <v>72.41</v>
      </c>
      <c r="J1063" s="9">
        <f>$D$1062*I1063</f>
        <v>0</v>
      </c>
      <c r="K1063" s="9">
        <f t="shared" ref="K1063:K1074" si="438">SUM(H1063,J1063)</f>
        <v>0</v>
      </c>
    </row>
    <row r="1064" spans="1:11" ht="12.2" hidden="1" customHeight="1" outlineLevel="1" x14ac:dyDescent="0.2">
      <c r="A1064" s="77" t="s">
        <v>727</v>
      </c>
      <c r="B1064" s="77"/>
      <c r="C1064" s="1" t="s">
        <v>17</v>
      </c>
      <c r="D1064" s="38">
        <v>1</v>
      </c>
      <c r="E1064" s="9">
        <f t="shared" ref="E1064:E1074" si="439">$D$1062*D1064</f>
        <v>0</v>
      </c>
      <c r="F1064" s="33">
        <v>0.2</v>
      </c>
      <c r="G1064" s="9">
        <f t="shared" ref="G1064:G1074" si="440">$D$1062*F1064</f>
        <v>0</v>
      </c>
      <c r="H1064" s="9">
        <f t="shared" ref="H1064:H1074" si="441">$L$2*G1064</f>
        <v>0</v>
      </c>
      <c r="I1064" s="33">
        <v>405.05</v>
      </c>
      <c r="J1064" s="9">
        <f t="shared" ref="J1064:J1074" si="442">$D$1062*I1064</f>
        <v>0</v>
      </c>
      <c r="K1064" s="9">
        <f t="shared" si="438"/>
        <v>0</v>
      </c>
    </row>
    <row r="1065" spans="1:11" ht="12.2" hidden="1" customHeight="1" outlineLevel="1" x14ac:dyDescent="0.2">
      <c r="A1065" s="77" t="s">
        <v>739</v>
      </c>
      <c r="B1065" s="77"/>
      <c r="C1065" s="1" t="s">
        <v>17</v>
      </c>
      <c r="D1065" s="38">
        <v>1</v>
      </c>
      <c r="E1065" s="9">
        <f t="shared" si="439"/>
        <v>0</v>
      </c>
      <c r="F1065" s="33">
        <v>0.15</v>
      </c>
      <c r="G1065" s="9">
        <f t="shared" si="440"/>
        <v>0</v>
      </c>
      <c r="H1065" s="9">
        <f t="shared" si="441"/>
        <v>0</v>
      </c>
      <c r="I1065" s="33">
        <v>34.200000000000003</v>
      </c>
      <c r="J1065" s="9">
        <f t="shared" si="442"/>
        <v>0</v>
      </c>
      <c r="K1065" s="9">
        <f t="shared" si="438"/>
        <v>0</v>
      </c>
    </row>
    <row r="1066" spans="1:11" ht="12.2" hidden="1" customHeight="1" outlineLevel="1" x14ac:dyDescent="0.2">
      <c r="A1066" s="77" t="s">
        <v>717</v>
      </c>
      <c r="B1066" s="77"/>
      <c r="C1066" s="1" t="s">
        <v>17</v>
      </c>
      <c r="D1066" s="38">
        <v>1</v>
      </c>
      <c r="E1066" s="9">
        <f t="shared" si="439"/>
        <v>0</v>
      </c>
      <c r="F1066" s="33">
        <v>0.15</v>
      </c>
      <c r="G1066" s="9">
        <f t="shared" si="440"/>
        <v>0</v>
      </c>
      <c r="H1066" s="9">
        <f t="shared" si="441"/>
        <v>0</v>
      </c>
      <c r="I1066" s="33">
        <v>18.53</v>
      </c>
      <c r="J1066" s="9">
        <f t="shared" si="442"/>
        <v>0</v>
      </c>
      <c r="K1066" s="9">
        <f t="shared" si="438"/>
        <v>0</v>
      </c>
    </row>
    <row r="1067" spans="1:11" ht="21" hidden="1" customHeight="1" outlineLevel="1" x14ac:dyDescent="0.2">
      <c r="A1067" s="77" t="s">
        <v>743</v>
      </c>
      <c r="B1067" s="77"/>
      <c r="C1067" s="1" t="s">
        <v>17</v>
      </c>
      <c r="D1067" s="38">
        <v>1</v>
      </c>
      <c r="E1067" s="9">
        <f t="shared" si="439"/>
        <v>0</v>
      </c>
      <c r="F1067" s="33">
        <v>0.27</v>
      </c>
      <c r="G1067" s="9">
        <f t="shared" si="440"/>
        <v>0</v>
      </c>
      <c r="H1067" s="9">
        <f t="shared" si="441"/>
        <v>0</v>
      </c>
      <c r="I1067" s="33">
        <v>689.29</v>
      </c>
      <c r="J1067" s="9">
        <f t="shared" si="442"/>
        <v>0</v>
      </c>
      <c r="K1067" s="9">
        <f t="shared" si="438"/>
        <v>0</v>
      </c>
    </row>
    <row r="1068" spans="1:11" ht="21" hidden="1" customHeight="1" outlineLevel="1" x14ac:dyDescent="0.2">
      <c r="A1068" s="77" t="s">
        <v>63</v>
      </c>
      <c r="B1068" s="77"/>
      <c r="C1068" s="1" t="s">
        <v>17</v>
      </c>
      <c r="D1068" s="38">
        <v>1</v>
      </c>
      <c r="E1068" s="9">
        <f t="shared" si="439"/>
        <v>0</v>
      </c>
      <c r="F1068" s="33">
        <v>0.15</v>
      </c>
      <c r="G1068" s="9">
        <f t="shared" si="440"/>
        <v>0</v>
      </c>
      <c r="H1068" s="9">
        <f t="shared" si="441"/>
        <v>0</v>
      </c>
      <c r="I1068" s="33">
        <v>76.819999999999993</v>
      </c>
      <c r="J1068" s="9">
        <f t="shared" si="442"/>
        <v>0</v>
      </c>
      <c r="K1068" s="9">
        <f t="shared" si="438"/>
        <v>0</v>
      </c>
    </row>
    <row r="1069" spans="1:11" ht="12" hidden="1" customHeight="1" outlineLevel="1" x14ac:dyDescent="0.2">
      <c r="A1069" s="77" t="s">
        <v>724</v>
      </c>
      <c r="B1069" s="77"/>
      <c r="C1069" s="1" t="s">
        <v>17</v>
      </c>
      <c r="D1069" s="38">
        <v>1</v>
      </c>
      <c r="E1069" s="9">
        <f t="shared" si="439"/>
        <v>0</v>
      </c>
      <c r="F1069" s="33">
        <v>0.08</v>
      </c>
      <c r="G1069" s="9">
        <f t="shared" si="440"/>
        <v>0</v>
      </c>
      <c r="H1069" s="9">
        <f t="shared" si="441"/>
        <v>0</v>
      </c>
      <c r="I1069" s="33">
        <v>28.81</v>
      </c>
      <c r="J1069" s="9">
        <f t="shared" si="442"/>
        <v>0</v>
      </c>
      <c r="K1069" s="9">
        <f t="shared" si="438"/>
        <v>0</v>
      </c>
    </row>
    <row r="1070" spans="1:11" ht="21" hidden="1" customHeight="1" outlineLevel="1" x14ac:dyDescent="0.2">
      <c r="A1070" s="77" t="s">
        <v>740</v>
      </c>
      <c r="B1070" s="77"/>
      <c r="C1070" s="1" t="s">
        <v>17</v>
      </c>
      <c r="D1070" s="38">
        <v>1</v>
      </c>
      <c r="E1070" s="9">
        <f t="shared" si="439"/>
        <v>0</v>
      </c>
      <c r="F1070" s="33">
        <v>0.15</v>
      </c>
      <c r="G1070" s="9">
        <f t="shared" si="440"/>
        <v>0</v>
      </c>
      <c r="H1070" s="9">
        <f t="shared" si="441"/>
        <v>0</v>
      </c>
      <c r="I1070" s="33">
        <v>25.6</v>
      </c>
      <c r="J1070" s="9">
        <f t="shared" si="442"/>
        <v>0</v>
      </c>
      <c r="K1070" s="9">
        <f t="shared" si="438"/>
        <v>0</v>
      </c>
    </row>
    <row r="1071" spans="1:11" ht="12" hidden="1" customHeight="1" outlineLevel="1" x14ac:dyDescent="0.2">
      <c r="A1071" s="77" t="s">
        <v>741</v>
      </c>
      <c r="B1071" s="77"/>
      <c r="C1071" s="1" t="s">
        <v>17</v>
      </c>
      <c r="D1071" s="38">
        <v>1</v>
      </c>
      <c r="E1071" s="9">
        <f t="shared" si="439"/>
        <v>0</v>
      </c>
      <c r="F1071" s="33">
        <v>0.04</v>
      </c>
      <c r="G1071" s="9">
        <f t="shared" si="440"/>
        <v>0</v>
      </c>
      <c r="H1071" s="9">
        <f t="shared" si="441"/>
        <v>0</v>
      </c>
      <c r="I1071" s="33">
        <v>13.45</v>
      </c>
      <c r="J1071" s="9">
        <f t="shared" si="442"/>
        <v>0</v>
      </c>
      <c r="K1071" s="9">
        <f t="shared" si="438"/>
        <v>0</v>
      </c>
    </row>
    <row r="1072" spans="1:11" ht="29.85" hidden="1" customHeight="1" outlineLevel="1" x14ac:dyDescent="0.2">
      <c r="A1072" s="77" t="s">
        <v>655</v>
      </c>
      <c r="B1072" s="77"/>
      <c r="C1072" s="1" t="s">
        <v>17</v>
      </c>
      <c r="D1072" s="38">
        <v>1</v>
      </c>
      <c r="E1072" s="9">
        <f t="shared" si="439"/>
        <v>0</v>
      </c>
      <c r="F1072" s="33">
        <v>0.55000000000000004</v>
      </c>
      <c r="G1072" s="9">
        <f t="shared" si="440"/>
        <v>0</v>
      </c>
      <c r="H1072" s="9">
        <f>$N$2*G1072</f>
        <v>0</v>
      </c>
      <c r="I1072" s="33">
        <v>153.21</v>
      </c>
      <c r="J1072" s="9">
        <f t="shared" si="442"/>
        <v>0</v>
      </c>
      <c r="K1072" s="9">
        <f t="shared" si="438"/>
        <v>0</v>
      </c>
    </row>
    <row r="1073" spans="1:11" ht="12.2" hidden="1" customHeight="1" outlineLevel="1" x14ac:dyDescent="0.2">
      <c r="A1073" s="77" t="s">
        <v>675</v>
      </c>
      <c r="B1073" s="77"/>
      <c r="C1073" s="1" t="s">
        <v>15</v>
      </c>
      <c r="D1073" s="38">
        <v>0.42</v>
      </c>
      <c r="E1073" s="9">
        <f t="shared" si="439"/>
        <v>0</v>
      </c>
      <c r="F1073" s="33">
        <v>0.05</v>
      </c>
      <c r="G1073" s="9">
        <f t="shared" si="440"/>
        <v>0</v>
      </c>
      <c r="H1073" s="9">
        <f t="shared" si="441"/>
        <v>0</v>
      </c>
      <c r="I1073" s="33">
        <v>21.29</v>
      </c>
      <c r="J1073" s="9">
        <f t="shared" si="442"/>
        <v>0</v>
      </c>
      <c r="K1073" s="9">
        <f t="shared" si="438"/>
        <v>0</v>
      </c>
    </row>
    <row r="1074" spans="1:11" ht="12.2" hidden="1" customHeight="1" outlineLevel="1" x14ac:dyDescent="0.2">
      <c r="A1074" s="77" t="s">
        <v>674</v>
      </c>
      <c r="B1074" s="77"/>
      <c r="C1074" s="1" t="s">
        <v>15</v>
      </c>
      <c r="D1074" s="38">
        <v>0.42</v>
      </c>
      <c r="E1074" s="9">
        <f t="shared" si="439"/>
        <v>0</v>
      </c>
      <c r="F1074" s="33">
        <v>0.04</v>
      </c>
      <c r="G1074" s="9">
        <f t="shared" si="440"/>
        <v>0</v>
      </c>
      <c r="H1074" s="9">
        <f t="shared" si="441"/>
        <v>0</v>
      </c>
      <c r="I1074" s="33">
        <v>18.29</v>
      </c>
      <c r="J1074" s="9">
        <f t="shared" si="442"/>
        <v>0</v>
      </c>
      <c r="K1074" s="9">
        <f t="shared" si="438"/>
        <v>0</v>
      </c>
    </row>
    <row r="1075" spans="1:11" ht="12.2" customHeight="1" collapsed="1" x14ac:dyDescent="0.2">
      <c r="A1075" s="75" t="s">
        <v>19</v>
      </c>
      <c r="B1075" s="75"/>
      <c r="C1075" s="1"/>
      <c r="D1075" s="7"/>
      <c r="E1075" s="35"/>
      <c r="F1075" s="39">
        <f>SUM(F1063:F1074)</f>
        <v>1.9300000000000002</v>
      </c>
      <c r="G1075" s="12">
        <f t="shared" ref="G1075:K1075" si="443">SUM(G1063:G1074)</f>
        <v>0</v>
      </c>
      <c r="H1075" s="12">
        <f t="shared" si="443"/>
        <v>0</v>
      </c>
      <c r="I1075" s="39">
        <f t="shared" si="443"/>
        <v>1556.9499999999998</v>
      </c>
      <c r="J1075" s="12">
        <f t="shared" si="443"/>
        <v>0</v>
      </c>
      <c r="K1075" s="14">
        <f t="shared" si="443"/>
        <v>0</v>
      </c>
    </row>
    <row r="1076" spans="1:11" ht="21" customHeight="1" x14ac:dyDescent="0.2">
      <c r="A1076" s="75" t="s">
        <v>744</v>
      </c>
      <c r="B1076" s="75"/>
      <c r="C1076" s="2" t="s">
        <v>17</v>
      </c>
      <c r="D1076" s="3">
        <v>0</v>
      </c>
      <c r="E1076" s="36"/>
      <c r="F1076" s="1"/>
      <c r="G1076" s="1"/>
      <c r="H1076" s="1"/>
      <c r="I1076" s="1"/>
      <c r="J1076" s="1"/>
      <c r="K1076" s="1"/>
    </row>
    <row r="1077" spans="1:11" ht="12.2" hidden="1" customHeight="1" outlineLevel="1" x14ac:dyDescent="0.2">
      <c r="A1077" s="77" t="s">
        <v>745</v>
      </c>
      <c r="B1077" s="77"/>
      <c r="C1077" s="1" t="s">
        <v>17</v>
      </c>
      <c r="D1077" s="38">
        <v>1</v>
      </c>
      <c r="E1077" s="9">
        <f>$D$1076*D1077</f>
        <v>0</v>
      </c>
      <c r="F1077" s="33">
        <v>0.14000000000000001</v>
      </c>
      <c r="G1077" s="9">
        <f>$D$1076*F1077</f>
        <v>0</v>
      </c>
      <c r="H1077" s="9">
        <f t="shared" ref="H1077:H1083" si="444">$L$2*G1077</f>
        <v>0</v>
      </c>
      <c r="I1077" s="33">
        <v>33.86</v>
      </c>
      <c r="J1077" s="9">
        <f>$D$1076*I1077</f>
        <v>0</v>
      </c>
      <c r="K1077" s="9">
        <f t="shared" ref="K1077:K1083" si="445">SUM(H1077,J1077)</f>
        <v>0</v>
      </c>
    </row>
    <row r="1078" spans="1:11" ht="21" hidden="1" customHeight="1" outlineLevel="1" x14ac:dyDescent="0.2">
      <c r="A1078" s="77" t="s">
        <v>746</v>
      </c>
      <c r="B1078" s="77"/>
      <c r="C1078" s="1" t="s">
        <v>17</v>
      </c>
      <c r="D1078" s="38">
        <v>1</v>
      </c>
      <c r="E1078" s="9">
        <f t="shared" ref="E1078:E1083" si="446">$D$1076*D1078</f>
        <v>0</v>
      </c>
      <c r="F1078" s="33">
        <v>0.32</v>
      </c>
      <c r="G1078" s="9">
        <f t="shared" ref="G1078:G1083" si="447">$D$1076*F1078</f>
        <v>0</v>
      </c>
      <c r="H1078" s="9">
        <f t="shared" si="444"/>
        <v>0</v>
      </c>
      <c r="I1078" s="33">
        <v>485.31</v>
      </c>
      <c r="J1078" s="9">
        <f t="shared" ref="J1078:J1083" si="448">$D$1076*I1078</f>
        <v>0</v>
      </c>
      <c r="K1078" s="9">
        <f t="shared" si="445"/>
        <v>0</v>
      </c>
    </row>
    <row r="1079" spans="1:11" ht="21" hidden="1" customHeight="1" outlineLevel="1" x14ac:dyDescent="0.2">
      <c r="A1079" s="77" t="s">
        <v>737</v>
      </c>
      <c r="B1079" s="77"/>
      <c r="C1079" s="1" t="s">
        <v>17</v>
      </c>
      <c r="D1079" s="38">
        <v>1</v>
      </c>
      <c r="E1079" s="9">
        <f t="shared" si="446"/>
        <v>0</v>
      </c>
      <c r="F1079" s="33">
        <v>0.16</v>
      </c>
      <c r="G1079" s="9">
        <f t="shared" si="447"/>
        <v>0</v>
      </c>
      <c r="H1079" s="9">
        <f t="shared" si="444"/>
        <v>0</v>
      </c>
      <c r="I1079" s="33">
        <v>63.7</v>
      </c>
      <c r="J1079" s="9">
        <f t="shared" si="448"/>
        <v>0</v>
      </c>
      <c r="K1079" s="9">
        <f t="shared" si="445"/>
        <v>0</v>
      </c>
    </row>
    <row r="1080" spans="1:11" ht="12.2" hidden="1" customHeight="1" outlineLevel="1" x14ac:dyDescent="0.2">
      <c r="A1080" s="77" t="s">
        <v>724</v>
      </c>
      <c r="B1080" s="77"/>
      <c r="C1080" s="1" t="s">
        <v>17</v>
      </c>
      <c r="D1080" s="38">
        <v>1</v>
      </c>
      <c r="E1080" s="9">
        <f t="shared" si="446"/>
        <v>0</v>
      </c>
      <c r="F1080" s="33">
        <v>0.08</v>
      </c>
      <c r="G1080" s="9">
        <f t="shared" si="447"/>
        <v>0</v>
      </c>
      <c r="H1080" s="9">
        <f t="shared" si="444"/>
        <v>0</v>
      </c>
      <c r="I1080" s="33">
        <v>28.81</v>
      </c>
      <c r="J1080" s="9">
        <f t="shared" si="448"/>
        <v>0</v>
      </c>
      <c r="K1080" s="9">
        <f t="shared" si="445"/>
        <v>0</v>
      </c>
    </row>
    <row r="1081" spans="1:11" ht="12.2" hidden="1" customHeight="1" outlineLevel="1" x14ac:dyDescent="0.2">
      <c r="A1081" s="77" t="s">
        <v>741</v>
      </c>
      <c r="B1081" s="77"/>
      <c r="C1081" s="1" t="s">
        <v>17</v>
      </c>
      <c r="D1081" s="38">
        <v>1</v>
      </c>
      <c r="E1081" s="9">
        <f t="shared" si="446"/>
        <v>0</v>
      </c>
      <c r="F1081" s="33">
        <v>0.04</v>
      </c>
      <c r="G1081" s="9">
        <f t="shared" si="447"/>
        <v>0</v>
      </c>
      <c r="H1081" s="9">
        <f t="shared" si="444"/>
        <v>0</v>
      </c>
      <c r="I1081" s="33">
        <v>13.45</v>
      </c>
      <c r="J1081" s="9">
        <f t="shared" si="448"/>
        <v>0</v>
      </c>
      <c r="K1081" s="9">
        <f t="shared" si="445"/>
        <v>0</v>
      </c>
    </row>
    <row r="1082" spans="1:11" ht="12.2" hidden="1" customHeight="1" outlineLevel="1" x14ac:dyDescent="0.2">
      <c r="A1082" s="77" t="s">
        <v>675</v>
      </c>
      <c r="B1082" s="77"/>
      <c r="C1082" s="1" t="s">
        <v>15</v>
      </c>
      <c r="D1082" s="38">
        <v>0.42</v>
      </c>
      <c r="E1082" s="9">
        <f t="shared" si="446"/>
        <v>0</v>
      </c>
      <c r="F1082" s="33">
        <v>0.05</v>
      </c>
      <c r="G1082" s="9">
        <f t="shared" si="447"/>
        <v>0</v>
      </c>
      <c r="H1082" s="9">
        <f t="shared" si="444"/>
        <v>0</v>
      </c>
      <c r="I1082" s="33">
        <v>21.29</v>
      </c>
      <c r="J1082" s="9">
        <f t="shared" si="448"/>
        <v>0</v>
      </c>
      <c r="K1082" s="9">
        <f t="shared" si="445"/>
        <v>0</v>
      </c>
    </row>
    <row r="1083" spans="1:11" ht="12.2" hidden="1" customHeight="1" outlineLevel="1" x14ac:dyDescent="0.2">
      <c r="A1083" s="77" t="s">
        <v>674</v>
      </c>
      <c r="B1083" s="77"/>
      <c r="C1083" s="1" t="s">
        <v>15</v>
      </c>
      <c r="D1083" s="38">
        <v>0.42</v>
      </c>
      <c r="E1083" s="9">
        <f t="shared" si="446"/>
        <v>0</v>
      </c>
      <c r="F1083" s="33">
        <v>0.04</v>
      </c>
      <c r="G1083" s="9">
        <f t="shared" si="447"/>
        <v>0</v>
      </c>
      <c r="H1083" s="9">
        <f t="shared" si="444"/>
        <v>0</v>
      </c>
      <c r="I1083" s="33">
        <v>18.29</v>
      </c>
      <c r="J1083" s="9">
        <f t="shared" si="448"/>
        <v>0</v>
      </c>
      <c r="K1083" s="9">
        <f t="shared" si="445"/>
        <v>0</v>
      </c>
    </row>
    <row r="1084" spans="1:11" ht="12.2" customHeight="1" collapsed="1" x14ac:dyDescent="0.2">
      <c r="A1084" s="75" t="s">
        <v>19</v>
      </c>
      <c r="B1084" s="75"/>
      <c r="C1084" s="1"/>
      <c r="D1084" s="7"/>
      <c r="E1084" s="35"/>
      <c r="F1084" s="39">
        <f>SUM(F1077:F1083)</f>
        <v>0.83000000000000007</v>
      </c>
      <c r="G1084" s="12">
        <f t="shared" ref="G1084:K1084" si="449">SUM(G1077:G1083)</f>
        <v>0</v>
      </c>
      <c r="H1084" s="12">
        <f t="shared" si="449"/>
        <v>0</v>
      </c>
      <c r="I1084" s="39">
        <f t="shared" si="449"/>
        <v>664.70999999999992</v>
      </c>
      <c r="J1084" s="12">
        <f t="shared" si="449"/>
        <v>0</v>
      </c>
      <c r="K1084" s="14">
        <f t="shared" si="449"/>
        <v>0</v>
      </c>
    </row>
    <row r="1085" spans="1:11" ht="21" customHeight="1" x14ac:dyDescent="0.2">
      <c r="A1085" s="75" t="s">
        <v>744</v>
      </c>
      <c r="B1085" s="75"/>
      <c r="C1085" s="2" t="s">
        <v>17</v>
      </c>
      <c r="D1085" s="3">
        <v>0</v>
      </c>
      <c r="E1085" s="36"/>
      <c r="F1085" s="1"/>
      <c r="G1085" s="1"/>
      <c r="H1085" s="1"/>
      <c r="I1085" s="1"/>
      <c r="J1085" s="1"/>
      <c r="K1085" s="1"/>
    </row>
    <row r="1086" spans="1:11" ht="12" hidden="1" customHeight="1" outlineLevel="1" x14ac:dyDescent="0.2">
      <c r="A1086" s="77" t="s">
        <v>745</v>
      </c>
      <c r="B1086" s="77"/>
      <c r="C1086" s="1" t="s">
        <v>17</v>
      </c>
      <c r="D1086" s="38">
        <v>1</v>
      </c>
      <c r="E1086" s="9">
        <f>$D$1085*D1086</f>
        <v>0</v>
      </c>
      <c r="F1086" s="33">
        <v>0.14000000000000001</v>
      </c>
      <c r="G1086" s="9">
        <f>$D$1085*F1086</f>
        <v>0</v>
      </c>
      <c r="H1086" s="9">
        <f t="shared" ref="H1086:H1092" si="450">$L$2*G1086</f>
        <v>0</v>
      </c>
      <c r="I1086" s="33">
        <v>33.86</v>
      </c>
      <c r="J1086" s="9">
        <f>$D$1085*I1086</f>
        <v>0</v>
      </c>
      <c r="K1086" s="9">
        <f t="shared" ref="K1086:K1092" si="451">SUM(H1086,J1086)</f>
        <v>0</v>
      </c>
    </row>
    <row r="1087" spans="1:11" ht="21" hidden="1" customHeight="1" outlineLevel="1" x14ac:dyDescent="0.2">
      <c r="A1087" s="77" t="s">
        <v>737</v>
      </c>
      <c r="B1087" s="77"/>
      <c r="C1087" s="1" t="s">
        <v>17</v>
      </c>
      <c r="D1087" s="38">
        <v>1</v>
      </c>
      <c r="E1087" s="9">
        <f t="shared" ref="E1087:E1092" si="452">$D$1085*D1087</f>
        <v>0</v>
      </c>
      <c r="F1087" s="33">
        <v>0.16</v>
      </c>
      <c r="G1087" s="9">
        <f t="shared" ref="G1087:G1092" si="453">$D$1085*F1087</f>
        <v>0</v>
      </c>
      <c r="H1087" s="9">
        <f t="shared" si="450"/>
        <v>0</v>
      </c>
      <c r="I1087" s="33">
        <v>63.7</v>
      </c>
      <c r="J1087" s="9">
        <f t="shared" ref="J1087:J1092" si="454">$D$1085*I1087</f>
        <v>0</v>
      </c>
      <c r="K1087" s="9">
        <f t="shared" si="451"/>
        <v>0</v>
      </c>
    </row>
    <row r="1088" spans="1:11" ht="12.2" hidden="1" customHeight="1" outlineLevel="1" x14ac:dyDescent="0.2">
      <c r="A1088" s="77" t="s">
        <v>747</v>
      </c>
      <c r="B1088" s="77"/>
      <c r="C1088" s="1" t="s">
        <v>17</v>
      </c>
      <c r="D1088" s="38">
        <v>1</v>
      </c>
      <c r="E1088" s="9">
        <f t="shared" si="452"/>
        <v>0</v>
      </c>
      <c r="F1088" s="33">
        <v>0.26</v>
      </c>
      <c r="G1088" s="9">
        <f t="shared" si="453"/>
        <v>0</v>
      </c>
      <c r="H1088" s="9">
        <f t="shared" si="450"/>
        <v>0</v>
      </c>
      <c r="I1088" s="33">
        <v>668.64</v>
      </c>
      <c r="J1088" s="9">
        <f t="shared" si="454"/>
        <v>0</v>
      </c>
      <c r="K1088" s="9">
        <f t="shared" si="451"/>
        <v>0</v>
      </c>
    </row>
    <row r="1089" spans="1:11" ht="12.2" hidden="1" customHeight="1" outlineLevel="1" x14ac:dyDescent="0.2">
      <c r="A1089" s="77" t="s">
        <v>724</v>
      </c>
      <c r="B1089" s="77"/>
      <c r="C1089" s="1" t="s">
        <v>17</v>
      </c>
      <c r="D1089" s="38">
        <v>1</v>
      </c>
      <c r="E1089" s="9">
        <f t="shared" si="452"/>
        <v>0</v>
      </c>
      <c r="F1089" s="33">
        <v>0.08</v>
      </c>
      <c r="G1089" s="9">
        <f t="shared" si="453"/>
        <v>0</v>
      </c>
      <c r="H1089" s="9">
        <f t="shared" si="450"/>
        <v>0</v>
      </c>
      <c r="I1089" s="33">
        <v>28.81</v>
      </c>
      <c r="J1089" s="9">
        <f t="shared" si="454"/>
        <v>0</v>
      </c>
      <c r="K1089" s="9">
        <f t="shared" si="451"/>
        <v>0</v>
      </c>
    </row>
    <row r="1090" spans="1:11" ht="12.2" hidden="1" customHeight="1" outlineLevel="1" x14ac:dyDescent="0.2">
      <c r="A1090" s="77" t="s">
        <v>741</v>
      </c>
      <c r="B1090" s="77"/>
      <c r="C1090" s="1" t="s">
        <v>17</v>
      </c>
      <c r="D1090" s="38">
        <v>1</v>
      </c>
      <c r="E1090" s="9">
        <f t="shared" si="452"/>
        <v>0</v>
      </c>
      <c r="F1090" s="33">
        <v>0.04</v>
      </c>
      <c r="G1090" s="9">
        <f t="shared" si="453"/>
        <v>0</v>
      </c>
      <c r="H1090" s="9">
        <f t="shared" si="450"/>
        <v>0</v>
      </c>
      <c r="I1090" s="33">
        <v>13.45</v>
      </c>
      <c r="J1090" s="9">
        <f t="shared" si="454"/>
        <v>0</v>
      </c>
      <c r="K1090" s="9">
        <f t="shared" si="451"/>
        <v>0</v>
      </c>
    </row>
    <row r="1091" spans="1:11" ht="12.2" hidden="1" customHeight="1" outlineLevel="1" x14ac:dyDescent="0.2">
      <c r="A1091" s="77" t="s">
        <v>675</v>
      </c>
      <c r="B1091" s="77"/>
      <c r="C1091" s="1" t="s">
        <v>15</v>
      </c>
      <c r="D1091" s="38">
        <v>0.42</v>
      </c>
      <c r="E1091" s="9">
        <f t="shared" si="452"/>
        <v>0</v>
      </c>
      <c r="F1091" s="33">
        <v>0.05</v>
      </c>
      <c r="G1091" s="9">
        <f t="shared" si="453"/>
        <v>0</v>
      </c>
      <c r="H1091" s="9">
        <f t="shared" si="450"/>
        <v>0</v>
      </c>
      <c r="I1091" s="33">
        <v>21.29</v>
      </c>
      <c r="J1091" s="9">
        <f t="shared" si="454"/>
        <v>0</v>
      </c>
      <c r="K1091" s="9">
        <f t="shared" si="451"/>
        <v>0</v>
      </c>
    </row>
    <row r="1092" spans="1:11" ht="12.2" hidden="1" customHeight="1" outlineLevel="1" x14ac:dyDescent="0.2">
      <c r="A1092" s="77" t="s">
        <v>674</v>
      </c>
      <c r="B1092" s="77"/>
      <c r="C1092" s="1" t="s">
        <v>15</v>
      </c>
      <c r="D1092" s="38">
        <v>0.42</v>
      </c>
      <c r="E1092" s="9">
        <f t="shared" si="452"/>
        <v>0</v>
      </c>
      <c r="F1092" s="33">
        <v>0.04</v>
      </c>
      <c r="G1092" s="9">
        <f t="shared" si="453"/>
        <v>0</v>
      </c>
      <c r="H1092" s="9">
        <f t="shared" si="450"/>
        <v>0</v>
      </c>
      <c r="I1092" s="33">
        <v>18.29</v>
      </c>
      <c r="J1092" s="9">
        <f t="shared" si="454"/>
        <v>0</v>
      </c>
      <c r="K1092" s="9">
        <f t="shared" si="451"/>
        <v>0</v>
      </c>
    </row>
    <row r="1093" spans="1:11" ht="12.2" customHeight="1" collapsed="1" x14ac:dyDescent="0.2">
      <c r="A1093" s="75" t="s">
        <v>19</v>
      </c>
      <c r="B1093" s="75"/>
      <c r="C1093" s="1"/>
      <c r="D1093" s="7"/>
      <c r="E1093" s="35"/>
      <c r="F1093" s="39">
        <f>SUM(F1086:F1092)</f>
        <v>0.77000000000000013</v>
      </c>
      <c r="G1093" s="12">
        <f t="shared" ref="G1093:K1093" si="455">SUM(G1086:G1092)</f>
        <v>0</v>
      </c>
      <c r="H1093" s="12">
        <f t="shared" si="455"/>
        <v>0</v>
      </c>
      <c r="I1093" s="39">
        <f t="shared" si="455"/>
        <v>848.04</v>
      </c>
      <c r="J1093" s="12">
        <f t="shared" si="455"/>
        <v>0</v>
      </c>
      <c r="K1093" s="14">
        <f t="shared" si="455"/>
        <v>0</v>
      </c>
    </row>
    <row r="1094" spans="1:11" ht="21" customHeight="1" x14ac:dyDescent="0.2">
      <c r="A1094" s="75" t="s">
        <v>744</v>
      </c>
      <c r="B1094" s="75"/>
      <c r="C1094" s="2" t="s">
        <v>17</v>
      </c>
      <c r="D1094" s="3">
        <v>0</v>
      </c>
      <c r="E1094" s="36"/>
      <c r="F1094" s="1"/>
      <c r="G1094" s="1"/>
      <c r="H1094" s="1"/>
      <c r="I1094" s="1"/>
      <c r="J1094" s="1"/>
      <c r="K1094" s="1"/>
    </row>
    <row r="1095" spans="1:11" ht="12.2" hidden="1" customHeight="1" outlineLevel="1" x14ac:dyDescent="0.2">
      <c r="A1095" s="77" t="s">
        <v>745</v>
      </c>
      <c r="B1095" s="77"/>
      <c r="C1095" s="1" t="s">
        <v>17</v>
      </c>
      <c r="D1095" s="38">
        <v>1</v>
      </c>
      <c r="E1095" s="9">
        <f>$D$1094*D1095</f>
        <v>0</v>
      </c>
      <c r="F1095" s="33">
        <v>0.14000000000000001</v>
      </c>
      <c r="G1095" s="9">
        <f>$D$1094*F1095</f>
        <v>0</v>
      </c>
      <c r="H1095" s="9">
        <f t="shared" ref="H1095:H1101" si="456">$L$2*G1095</f>
        <v>0</v>
      </c>
      <c r="I1095" s="33">
        <v>33.86</v>
      </c>
      <c r="J1095" s="9">
        <f>$D$1094*I1095</f>
        <v>0</v>
      </c>
      <c r="K1095" s="9">
        <f t="shared" ref="K1095:K1101" si="457">SUM(H1095,J1095)</f>
        <v>0</v>
      </c>
    </row>
    <row r="1096" spans="1:11" ht="12.2" hidden="1" customHeight="1" outlineLevel="1" x14ac:dyDescent="0.2">
      <c r="A1096" s="77" t="s">
        <v>748</v>
      </c>
      <c r="B1096" s="77"/>
      <c r="C1096" s="1" t="s">
        <v>17</v>
      </c>
      <c r="D1096" s="38">
        <v>1</v>
      </c>
      <c r="E1096" s="9">
        <f t="shared" ref="E1096:E1101" si="458">$D$1094*D1096</f>
        <v>0</v>
      </c>
      <c r="F1096" s="33">
        <v>0.26</v>
      </c>
      <c r="G1096" s="9">
        <f t="shared" ref="G1096:G1101" si="459">$D$1094*F1096</f>
        <v>0</v>
      </c>
      <c r="H1096" s="9">
        <f t="shared" si="456"/>
        <v>0</v>
      </c>
      <c r="I1096" s="33">
        <v>506.77</v>
      </c>
      <c r="J1096" s="9">
        <f t="shared" ref="J1096:J1101" si="460">$D$1094*I1096</f>
        <v>0</v>
      </c>
      <c r="K1096" s="9">
        <f t="shared" si="457"/>
        <v>0</v>
      </c>
    </row>
    <row r="1097" spans="1:11" ht="21" hidden="1" customHeight="1" outlineLevel="1" x14ac:dyDescent="0.2">
      <c r="A1097" s="77" t="s">
        <v>737</v>
      </c>
      <c r="B1097" s="77"/>
      <c r="C1097" s="1" t="s">
        <v>17</v>
      </c>
      <c r="D1097" s="38">
        <v>1</v>
      </c>
      <c r="E1097" s="9">
        <f t="shared" si="458"/>
        <v>0</v>
      </c>
      <c r="F1097" s="33">
        <v>0.16</v>
      </c>
      <c r="G1097" s="9">
        <f t="shared" si="459"/>
        <v>0</v>
      </c>
      <c r="H1097" s="9">
        <f t="shared" si="456"/>
        <v>0</v>
      </c>
      <c r="I1097" s="33">
        <v>63.7</v>
      </c>
      <c r="J1097" s="9">
        <f t="shared" si="460"/>
        <v>0</v>
      </c>
      <c r="K1097" s="9">
        <f t="shared" si="457"/>
        <v>0</v>
      </c>
    </row>
    <row r="1098" spans="1:11" ht="12.2" hidden="1" customHeight="1" outlineLevel="1" x14ac:dyDescent="0.2">
      <c r="A1098" s="77" t="s">
        <v>724</v>
      </c>
      <c r="B1098" s="77"/>
      <c r="C1098" s="1" t="s">
        <v>17</v>
      </c>
      <c r="D1098" s="38">
        <v>1</v>
      </c>
      <c r="E1098" s="9">
        <f t="shared" si="458"/>
        <v>0</v>
      </c>
      <c r="F1098" s="33">
        <v>0.08</v>
      </c>
      <c r="G1098" s="9">
        <f t="shared" si="459"/>
        <v>0</v>
      </c>
      <c r="H1098" s="9">
        <f t="shared" si="456"/>
        <v>0</v>
      </c>
      <c r="I1098" s="33">
        <v>28.81</v>
      </c>
      <c r="J1098" s="9">
        <f t="shared" si="460"/>
        <v>0</v>
      </c>
      <c r="K1098" s="9">
        <f t="shared" si="457"/>
        <v>0</v>
      </c>
    </row>
    <row r="1099" spans="1:11" ht="12.2" hidden="1" customHeight="1" outlineLevel="1" x14ac:dyDescent="0.2">
      <c r="A1099" s="77" t="s">
        <v>741</v>
      </c>
      <c r="B1099" s="77"/>
      <c r="C1099" s="1" t="s">
        <v>17</v>
      </c>
      <c r="D1099" s="38">
        <v>1</v>
      </c>
      <c r="E1099" s="9">
        <f t="shared" si="458"/>
        <v>0</v>
      </c>
      <c r="F1099" s="33">
        <v>0.04</v>
      </c>
      <c r="G1099" s="9">
        <f t="shared" si="459"/>
        <v>0</v>
      </c>
      <c r="H1099" s="9">
        <f t="shared" si="456"/>
        <v>0</v>
      </c>
      <c r="I1099" s="33">
        <v>13.45</v>
      </c>
      <c r="J1099" s="9">
        <f t="shared" si="460"/>
        <v>0</v>
      </c>
      <c r="K1099" s="9">
        <f t="shared" si="457"/>
        <v>0</v>
      </c>
    </row>
    <row r="1100" spans="1:11" ht="12.2" hidden="1" customHeight="1" outlineLevel="1" x14ac:dyDescent="0.2">
      <c r="A1100" s="77" t="s">
        <v>675</v>
      </c>
      <c r="B1100" s="77"/>
      <c r="C1100" s="1" t="s">
        <v>15</v>
      </c>
      <c r="D1100" s="38">
        <v>0.42</v>
      </c>
      <c r="E1100" s="9">
        <f t="shared" si="458"/>
        <v>0</v>
      </c>
      <c r="F1100" s="33">
        <v>0.05</v>
      </c>
      <c r="G1100" s="9">
        <f t="shared" si="459"/>
        <v>0</v>
      </c>
      <c r="H1100" s="9">
        <f t="shared" si="456"/>
        <v>0</v>
      </c>
      <c r="I1100" s="33">
        <v>21.29</v>
      </c>
      <c r="J1100" s="9">
        <f t="shared" si="460"/>
        <v>0</v>
      </c>
      <c r="K1100" s="9">
        <f t="shared" si="457"/>
        <v>0</v>
      </c>
    </row>
    <row r="1101" spans="1:11" ht="12.2" hidden="1" customHeight="1" outlineLevel="1" x14ac:dyDescent="0.2">
      <c r="A1101" s="77" t="s">
        <v>674</v>
      </c>
      <c r="B1101" s="77"/>
      <c r="C1101" s="1" t="s">
        <v>15</v>
      </c>
      <c r="D1101" s="38">
        <v>0.42</v>
      </c>
      <c r="E1101" s="9">
        <f t="shared" si="458"/>
        <v>0</v>
      </c>
      <c r="F1101" s="33">
        <v>0.04</v>
      </c>
      <c r="G1101" s="9">
        <f t="shared" si="459"/>
        <v>0</v>
      </c>
      <c r="H1101" s="9">
        <f t="shared" si="456"/>
        <v>0</v>
      </c>
      <c r="I1101" s="33">
        <v>18.29</v>
      </c>
      <c r="J1101" s="9">
        <f t="shared" si="460"/>
        <v>0</v>
      </c>
      <c r="K1101" s="9">
        <f t="shared" si="457"/>
        <v>0</v>
      </c>
    </row>
    <row r="1102" spans="1:11" ht="12.2" customHeight="1" collapsed="1" x14ac:dyDescent="0.2">
      <c r="A1102" s="75" t="s">
        <v>19</v>
      </c>
      <c r="B1102" s="75"/>
      <c r="C1102" s="1"/>
      <c r="D1102" s="7"/>
      <c r="E1102" s="35"/>
      <c r="F1102" s="39">
        <f>SUM(F1095:F1101)</f>
        <v>0.77000000000000013</v>
      </c>
      <c r="G1102" s="12">
        <f t="shared" ref="G1102:K1102" si="461">SUM(G1095:G1101)</f>
        <v>0</v>
      </c>
      <c r="H1102" s="12">
        <f t="shared" si="461"/>
        <v>0</v>
      </c>
      <c r="I1102" s="39">
        <f t="shared" si="461"/>
        <v>686.17</v>
      </c>
      <c r="J1102" s="12">
        <f t="shared" si="461"/>
        <v>0</v>
      </c>
      <c r="K1102" s="14">
        <f t="shared" si="461"/>
        <v>0</v>
      </c>
    </row>
    <row r="1103" spans="1:11" ht="21" customHeight="1" x14ac:dyDescent="0.2">
      <c r="A1103" s="75" t="s">
        <v>744</v>
      </c>
      <c r="B1103" s="75"/>
      <c r="C1103" s="2" t="s">
        <v>17</v>
      </c>
      <c r="D1103" s="3">
        <v>0</v>
      </c>
      <c r="E1103" s="36"/>
      <c r="F1103" s="1"/>
      <c r="G1103" s="1"/>
      <c r="H1103" s="1"/>
      <c r="I1103" s="1"/>
      <c r="J1103" s="1"/>
      <c r="K1103" s="1"/>
    </row>
    <row r="1104" spans="1:11" ht="12" hidden="1" customHeight="1" outlineLevel="1" x14ac:dyDescent="0.2">
      <c r="A1104" s="77" t="s">
        <v>749</v>
      </c>
      <c r="B1104" s="77"/>
      <c r="C1104" s="1" t="s">
        <v>17</v>
      </c>
      <c r="D1104" s="38">
        <v>1</v>
      </c>
      <c r="E1104" s="9">
        <f>$D$1103*D1104</f>
        <v>0</v>
      </c>
      <c r="F1104" s="33">
        <v>0.14000000000000001</v>
      </c>
      <c r="G1104" s="9">
        <f>$D$1103*F1104</f>
        <v>0</v>
      </c>
      <c r="H1104" s="9">
        <f t="shared" ref="H1104:H1110" si="462">$L$2*G1104</f>
        <v>0</v>
      </c>
      <c r="I1104" s="33">
        <v>33.86</v>
      </c>
      <c r="J1104" s="9">
        <f>$D$1103*I1104</f>
        <v>0</v>
      </c>
      <c r="K1104" s="9">
        <f t="shared" ref="K1104:K1110" si="463">SUM(H1104,J1104)</f>
        <v>0</v>
      </c>
    </row>
    <row r="1105" spans="1:11" ht="21" hidden="1" customHeight="1" outlineLevel="1" x14ac:dyDescent="0.2">
      <c r="A1105" s="77" t="s">
        <v>737</v>
      </c>
      <c r="B1105" s="77"/>
      <c r="C1105" s="1" t="s">
        <v>17</v>
      </c>
      <c r="D1105" s="38">
        <v>1</v>
      </c>
      <c r="E1105" s="9">
        <f t="shared" ref="E1105:E1110" si="464">$D$1103*D1105</f>
        <v>0</v>
      </c>
      <c r="F1105" s="33">
        <v>0.16</v>
      </c>
      <c r="G1105" s="9">
        <f t="shared" ref="G1105:G1110" si="465">$D$1103*F1105</f>
        <v>0</v>
      </c>
      <c r="H1105" s="9">
        <f t="shared" si="462"/>
        <v>0</v>
      </c>
      <c r="I1105" s="33">
        <v>63.7</v>
      </c>
      <c r="J1105" s="9">
        <f t="shared" ref="J1105:J1110" si="466">$D$1103*I1105</f>
        <v>0</v>
      </c>
      <c r="K1105" s="9">
        <f t="shared" si="463"/>
        <v>0</v>
      </c>
    </row>
    <row r="1106" spans="1:11" ht="12" hidden="1" customHeight="1" outlineLevel="1" x14ac:dyDescent="0.2">
      <c r="A1106" s="77" t="s">
        <v>724</v>
      </c>
      <c r="B1106" s="77"/>
      <c r="C1106" s="1" t="s">
        <v>17</v>
      </c>
      <c r="D1106" s="38">
        <v>1</v>
      </c>
      <c r="E1106" s="9">
        <f t="shared" si="464"/>
        <v>0</v>
      </c>
      <c r="F1106" s="33">
        <v>0.08</v>
      </c>
      <c r="G1106" s="9">
        <f t="shared" si="465"/>
        <v>0</v>
      </c>
      <c r="H1106" s="9">
        <f t="shared" si="462"/>
        <v>0</v>
      </c>
      <c r="I1106" s="33">
        <v>28.81</v>
      </c>
      <c r="J1106" s="9">
        <f t="shared" si="466"/>
        <v>0</v>
      </c>
      <c r="K1106" s="9">
        <f t="shared" si="463"/>
        <v>0</v>
      </c>
    </row>
    <row r="1107" spans="1:11" ht="12.2" hidden="1" customHeight="1" outlineLevel="1" x14ac:dyDescent="0.2">
      <c r="A1107" s="77" t="s">
        <v>741</v>
      </c>
      <c r="B1107" s="77"/>
      <c r="C1107" s="1" t="s">
        <v>17</v>
      </c>
      <c r="D1107" s="38">
        <v>1</v>
      </c>
      <c r="E1107" s="9">
        <f t="shared" si="464"/>
        <v>0</v>
      </c>
      <c r="F1107" s="33">
        <v>0.04</v>
      </c>
      <c r="G1107" s="9">
        <f t="shared" si="465"/>
        <v>0</v>
      </c>
      <c r="H1107" s="9">
        <f t="shared" si="462"/>
        <v>0</v>
      </c>
      <c r="I1107" s="33">
        <v>13.45</v>
      </c>
      <c r="J1107" s="9">
        <f t="shared" si="466"/>
        <v>0</v>
      </c>
      <c r="K1107" s="9">
        <f t="shared" si="463"/>
        <v>0</v>
      </c>
    </row>
    <row r="1108" spans="1:11" ht="12.2" hidden="1" customHeight="1" outlineLevel="1" x14ac:dyDescent="0.2">
      <c r="A1108" s="77" t="s">
        <v>750</v>
      </c>
      <c r="B1108" s="77"/>
      <c r="C1108" s="1" t="s">
        <v>17</v>
      </c>
      <c r="D1108" s="38">
        <v>1</v>
      </c>
      <c r="E1108" s="9">
        <f t="shared" si="464"/>
        <v>0</v>
      </c>
      <c r="F1108" s="33">
        <v>0.28999999999999998</v>
      </c>
      <c r="G1108" s="9">
        <f t="shared" si="465"/>
        <v>0</v>
      </c>
      <c r="H1108" s="9">
        <f t="shared" si="462"/>
        <v>0</v>
      </c>
      <c r="I1108" s="33">
        <v>383.86</v>
      </c>
      <c r="J1108" s="9">
        <f t="shared" si="466"/>
        <v>0</v>
      </c>
      <c r="K1108" s="9">
        <f t="shared" si="463"/>
        <v>0</v>
      </c>
    </row>
    <row r="1109" spans="1:11" ht="12.2" hidden="1" customHeight="1" outlineLevel="1" x14ac:dyDescent="0.2">
      <c r="A1109" s="77" t="s">
        <v>675</v>
      </c>
      <c r="B1109" s="77"/>
      <c r="C1109" s="1" t="s">
        <v>15</v>
      </c>
      <c r="D1109" s="38">
        <v>0.42</v>
      </c>
      <c r="E1109" s="9">
        <f t="shared" si="464"/>
        <v>0</v>
      </c>
      <c r="F1109" s="33">
        <v>0.05</v>
      </c>
      <c r="G1109" s="9">
        <f t="shared" si="465"/>
        <v>0</v>
      </c>
      <c r="H1109" s="9">
        <f t="shared" si="462"/>
        <v>0</v>
      </c>
      <c r="I1109" s="33">
        <v>21.29</v>
      </c>
      <c r="J1109" s="9">
        <f t="shared" si="466"/>
        <v>0</v>
      </c>
      <c r="K1109" s="9">
        <f t="shared" si="463"/>
        <v>0</v>
      </c>
    </row>
    <row r="1110" spans="1:11" ht="12.2" hidden="1" customHeight="1" outlineLevel="1" x14ac:dyDescent="0.2">
      <c r="A1110" s="77" t="s">
        <v>674</v>
      </c>
      <c r="B1110" s="77"/>
      <c r="C1110" s="1" t="s">
        <v>15</v>
      </c>
      <c r="D1110" s="38">
        <v>0.42</v>
      </c>
      <c r="E1110" s="9">
        <f t="shared" si="464"/>
        <v>0</v>
      </c>
      <c r="F1110" s="33">
        <v>0.04</v>
      </c>
      <c r="G1110" s="9">
        <f t="shared" si="465"/>
        <v>0</v>
      </c>
      <c r="H1110" s="9">
        <f t="shared" si="462"/>
        <v>0</v>
      </c>
      <c r="I1110" s="33">
        <v>18.29</v>
      </c>
      <c r="J1110" s="9">
        <f t="shared" si="466"/>
        <v>0</v>
      </c>
      <c r="K1110" s="9">
        <f t="shared" si="463"/>
        <v>0</v>
      </c>
    </row>
    <row r="1111" spans="1:11" ht="12.2" customHeight="1" collapsed="1" x14ac:dyDescent="0.2">
      <c r="A1111" s="75" t="s">
        <v>19</v>
      </c>
      <c r="B1111" s="75"/>
      <c r="C1111" s="1"/>
      <c r="D1111" s="7"/>
      <c r="E1111" s="35"/>
      <c r="F1111" s="39">
        <f>SUM(F1104:F1110)</f>
        <v>0.8</v>
      </c>
      <c r="G1111" s="12">
        <f t="shared" ref="G1111:K1111" si="467">SUM(G1104:G1110)</f>
        <v>0</v>
      </c>
      <c r="H1111" s="12">
        <f t="shared" si="467"/>
        <v>0</v>
      </c>
      <c r="I1111" s="39">
        <f t="shared" si="467"/>
        <v>563.26</v>
      </c>
      <c r="J1111" s="12">
        <f t="shared" si="467"/>
        <v>0</v>
      </c>
      <c r="K1111" s="14">
        <f t="shared" si="467"/>
        <v>0</v>
      </c>
    </row>
    <row r="1112" spans="1:11" ht="21" customHeight="1" x14ac:dyDescent="0.2">
      <c r="A1112" s="75" t="s">
        <v>751</v>
      </c>
      <c r="B1112" s="75"/>
      <c r="C1112" s="2" t="s">
        <v>17</v>
      </c>
      <c r="D1112" s="3">
        <v>0</v>
      </c>
      <c r="E1112" s="36"/>
      <c r="F1112" s="1"/>
      <c r="G1112" s="1"/>
      <c r="H1112" s="1"/>
      <c r="I1112" s="1"/>
      <c r="J1112" s="1"/>
      <c r="K1112" s="1"/>
    </row>
    <row r="1113" spans="1:11" ht="12.2" hidden="1" customHeight="1" outlineLevel="1" x14ac:dyDescent="0.2">
      <c r="A1113" s="77" t="s">
        <v>745</v>
      </c>
      <c r="B1113" s="77"/>
      <c r="C1113" s="1" t="s">
        <v>17</v>
      </c>
      <c r="D1113" s="38">
        <v>1</v>
      </c>
      <c r="E1113" s="9">
        <f>$D$1112*D1113</f>
        <v>0</v>
      </c>
      <c r="F1113" s="33">
        <v>0.14000000000000001</v>
      </c>
      <c r="G1113" s="9">
        <f>$D$1112*F1113</f>
        <v>0</v>
      </c>
      <c r="H1113" s="9">
        <f t="shared" ref="H1113:H1120" si="468">$L$2*G1113</f>
        <v>0</v>
      </c>
      <c r="I1113" s="33">
        <v>33.86</v>
      </c>
      <c r="J1113" s="9">
        <f>$D$1112*I1113</f>
        <v>0</v>
      </c>
      <c r="K1113" s="9">
        <f t="shared" ref="K1113:K1120" si="469">SUM(H1113,J1113)</f>
        <v>0</v>
      </c>
    </row>
    <row r="1114" spans="1:11" ht="12.2" hidden="1" customHeight="1" outlineLevel="1" x14ac:dyDescent="0.2">
      <c r="A1114" s="77" t="s">
        <v>724</v>
      </c>
      <c r="B1114" s="77"/>
      <c r="C1114" s="1" t="s">
        <v>17</v>
      </c>
      <c r="D1114" s="38">
        <v>1</v>
      </c>
      <c r="E1114" s="9">
        <f t="shared" ref="E1114:E1120" si="470">$D$1112*D1114</f>
        <v>0</v>
      </c>
      <c r="F1114" s="33">
        <v>0.08</v>
      </c>
      <c r="G1114" s="9">
        <f t="shared" ref="G1114:G1120" si="471">$D$1112*F1114</f>
        <v>0</v>
      </c>
      <c r="H1114" s="9">
        <f t="shared" si="468"/>
        <v>0</v>
      </c>
      <c r="I1114" s="33">
        <v>28.81</v>
      </c>
      <c r="J1114" s="9">
        <f t="shared" ref="J1114:J1120" si="472">$D$1112*I1114</f>
        <v>0</v>
      </c>
      <c r="K1114" s="9">
        <f t="shared" si="469"/>
        <v>0</v>
      </c>
    </row>
    <row r="1115" spans="1:11" ht="21" hidden="1" customHeight="1" outlineLevel="1" x14ac:dyDescent="0.2">
      <c r="A1115" s="77" t="s">
        <v>737</v>
      </c>
      <c r="B1115" s="77"/>
      <c r="C1115" s="1" t="s">
        <v>17</v>
      </c>
      <c r="D1115" s="38">
        <v>1</v>
      </c>
      <c r="E1115" s="9">
        <f t="shared" si="470"/>
        <v>0</v>
      </c>
      <c r="F1115" s="33">
        <v>0.16</v>
      </c>
      <c r="G1115" s="9">
        <f t="shared" si="471"/>
        <v>0</v>
      </c>
      <c r="H1115" s="9">
        <f t="shared" si="468"/>
        <v>0</v>
      </c>
      <c r="I1115" s="33">
        <v>63.7</v>
      </c>
      <c r="J1115" s="9">
        <f t="shared" si="472"/>
        <v>0</v>
      </c>
      <c r="K1115" s="9">
        <f t="shared" si="469"/>
        <v>0</v>
      </c>
    </row>
    <row r="1116" spans="1:11" ht="12.2" hidden="1" customHeight="1" outlineLevel="1" x14ac:dyDescent="0.2">
      <c r="A1116" s="77" t="s">
        <v>741</v>
      </c>
      <c r="B1116" s="77"/>
      <c r="C1116" s="1" t="s">
        <v>17</v>
      </c>
      <c r="D1116" s="38">
        <v>1</v>
      </c>
      <c r="E1116" s="9">
        <f t="shared" si="470"/>
        <v>0</v>
      </c>
      <c r="F1116" s="33">
        <v>0.04</v>
      </c>
      <c r="G1116" s="9">
        <f t="shared" si="471"/>
        <v>0</v>
      </c>
      <c r="H1116" s="9">
        <f t="shared" si="468"/>
        <v>0</v>
      </c>
      <c r="I1116" s="33">
        <v>13.45</v>
      </c>
      <c r="J1116" s="9">
        <f t="shared" si="472"/>
        <v>0</v>
      </c>
      <c r="K1116" s="9">
        <f t="shared" si="469"/>
        <v>0</v>
      </c>
    </row>
    <row r="1117" spans="1:11" ht="12.2" hidden="1" customHeight="1" outlineLevel="1" x14ac:dyDescent="0.2">
      <c r="A1117" s="77" t="s">
        <v>742</v>
      </c>
      <c r="B1117" s="77"/>
      <c r="C1117" s="1" t="s">
        <v>17</v>
      </c>
      <c r="D1117" s="38">
        <v>1</v>
      </c>
      <c r="E1117" s="9">
        <f t="shared" si="470"/>
        <v>0</v>
      </c>
      <c r="F1117" s="33">
        <v>0.15</v>
      </c>
      <c r="G1117" s="9">
        <f t="shared" si="471"/>
        <v>0</v>
      </c>
      <c r="H1117" s="9">
        <f t="shared" si="468"/>
        <v>0</v>
      </c>
      <c r="I1117" s="33">
        <v>189.77</v>
      </c>
      <c r="J1117" s="9">
        <f t="shared" si="472"/>
        <v>0</v>
      </c>
      <c r="K1117" s="9">
        <f t="shared" si="469"/>
        <v>0</v>
      </c>
    </row>
    <row r="1118" spans="1:11" ht="29.85" hidden="1" customHeight="1" outlineLevel="1" x14ac:dyDescent="0.2">
      <c r="A1118" s="77" t="s">
        <v>655</v>
      </c>
      <c r="B1118" s="77"/>
      <c r="C1118" s="1" t="s">
        <v>17</v>
      </c>
      <c r="D1118" s="38">
        <v>1</v>
      </c>
      <c r="E1118" s="9">
        <f t="shared" si="470"/>
        <v>0</v>
      </c>
      <c r="F1118" s="33">
        <v>0.55000000000000004</v>
      </c>
      <c r="G1118" s="9">
        <f t="shared" si="471"/>
        <v>0</v>
      </c>
      <c r="H1118" s="9">
        <f>$N$2*G1118</f>
        <v>0</v>
      </c>
      <c r="I1118" s="33">
        <v>153.21</v>
      </c>
      <c r="J1118" s="9">
        <f t="shared" si="472"/>
        <v>0</v>
      </c>
      <c r="K1118" s="9">
        <f t="shared" si="469"/>
        <v>0</v>
      </c>
    </row>
    <row r="1119" spans="1:11" ht="12.2" hidden="1" customHeight="1" outlineLevel="1" x14ac:dyDescent="0.2">
      <c r="A1119" s="77" t="s">
        <v>675</v>
      </c>
      <c r="B1119" s="77"/>
      <c r="C1119" s="1" t="s">
        <v>15</v>
      </c>
      <c r="D1119" s="38">
        <v>0.42</v>
      </c>
      <c r="E1119" s="9">
        <f t="shared" si="470"/>
        <v>0</v>
      </c>
      <c r="F1119" s="33">
        <v>0.05</v>
      </c>
      <c r="G1119" s="9">
        <f t="shared" si="471"/>
        <v>0</v>
      </c>
      <c r="H1119" s="9">
        <f t="shared" si="468"/>
        <v>0</v>
      </c>
      <c r="I1119" s="33">
        <v>21.29</v>
      </c>
      <c r="J1119" s="9">
        <f t="shared" si="472"/>
        <v>0</v>
      </c>
      <c r="K1119" s="9">
        <f t="shared" si="469"/>
        <v>0</v>
      </c>
    </row>
    <row r="1120" spans="1:11" ht="12.2" hidden="1" customHeight="1" outlineLevel="1" x14ac:dyDescent="0.2">
      <c r="A1120" s="77" t="s">
        <v>674</v>
      </c>
      <c r="B1120" s="77"/>
      <c r="C1120" s="1" t="s">
        <v>15</v>
      </c>
      <c r="D1120" s="38">
        <v>0.42</v>
      </c>
      <c r="E1120" s="9">
        <f t="shared" si="470"/>
        <v>0</v>
      </c>
      <c r="F1120" s="33">
        <v>0.04</v>
      </c>
      <c r="G1120" s="9">
        <f t="shared" si="471"/>
        <v>0</v>
      </c>
      <c r="H1120" s="9">
        <f t="shared" si="468"/>
        <v>0</v>
      </c>
      <c r="I1120" s="33">
        <v>18.29</v>
      </c>
      <c r="J1120" s="9">
        <f t="shared" si="472"/>
        <v>0</v>
      </c>
      <c r="K1120" s="9">
        <f t="shared" si="469"/>
        <v>0</v>
      </c>
    </row>
    <row r="1121" spans="1:11" ht="12.2" customHeight="1" collapsed="1" x14ac:dyDescent="0.2">
      <c r="A1121" s="75" t="s">
        <v>19</v>
      </c>
      <c r="B1121" s="75"/>
      <c r="C1121" s="1"/>
      <c r="D1121" s="7"/>
      <c r="E1121" s="35"/>
      <c r="F1121" s="39">
        <f>SUM(F1113:F1120)</f>
        <v>1.2100000000000002</v>
      </c>
      <c r="G1121" s="12">
        <f t="shared" ref="G1121:K1121" si="473">SUM(G1113:G1120)</f>
        <v>0</v>
      </c>
      <c r="H1121" s="12">
        <f t="shared" si="473"/>
        <v>0</v>
      </c>
      <c r="I1121" s="39">
        <f t="shared" si="473"/>
        <v>522.38000000000011</v>
      </c>
      <c r="J1121" s="12">
        <f t="shared" si="473"/>
        <v>0</v>
      </c>
      <c r="K1121" s="14">
        <f t="shared" si="473"/>
        <v>0</v>
      </c>
    </row>
    <row r="1122" spans="1:11" ht="21" customHeight="1" x14ac:dyDescent="0.2">
      <c r="A1122" s="75" t="s">
        <v>751</v>
      </c>
      <c r="B1122" s="75"/>
      <c r="C1122" s="2" t="s">
        <v>17</v>
      </c>
      <c r="D1122" s="3">
        <v>0</v>
      </c>
      <c r="E1122" s="36"/>
      <c r="F1122" s="1"/>
      <c r="G1122" s="1"/>
      <c r="H1122" s="1"/>
      <c r="I1122" s="1"/>
      <c r="J1122" s="1"/>
      <c r="K1122" s="1"/>
    </row>
    <row r="1123" spans="1:11" ht="12.2" hidden="1" customHeight="1" outlineLevel="1" x14ac:dyDescent="0.2">
      <c r="A1123" s="77" t="s">
        <v>745</v>
      </c>
      <c r="B1123" s="77"/>
      <c r="C1123" s="1" t="s">
        <v>17</v>
      </c>
      <c r="D1123" s="38">
        <v>1</v>
      </c>
      <c r="E1123" s="9">
        <f>$D$1122*D1123</f>
        <v>0</v>
      </c>
      <c r="F1123" s="33">
        <v>0.14000000000000001</v>
      </c>
      <c r="G1123" s="9">
        <f>$D$1122*F1123</f>
        <v>0</v>
      </c>
      <c r="H1123" s="9">
        <f t="shared" ref="H1123:H1130" si="474">$L$2*G1123</f>
        <v>0</v>
      </c>
      <c r="I1123" s="33">
        <v>33.86</v>
      </c>
      <c r="J1123" s="9">
        <f>$D$1122*I1123</f>
        <v>0</v>
      </c>
      <c r="K1123" s="9">
        <f t="shared" ref="K1123:K1130" si="475">SUM(H1123,J1123)</f>
        <v>0</v>
      </c>
    </row>
    <row r="1124" spans="1:11" ht="12.2" hidden="1" customHeight="1" outlineLevel="1" x14ac:dyDescent="0.2">
      <c r="A1124" s="77" t="s">
        <v>724</v>
      </c>
      <c r="B1124" s="77"/>
      <c r="C1124" s="1" t="s">
        <v>17</v>
      </c>
      <c r="D1124" s="38">
        <v>1</v>
      </c>
      <c r="E1124" s="9">
        <f t="shared" ref="E1124:E1130" si="476">$D$1122*D1124</f>
        <v>0</v>
      </c>
      <c r="F1124" s="33">
        <v>0.08</v>
      </c>
      <c r="G1124" s="9">
        <f t="shared" ref="G1124:G1130" si="477">$D$1122*F1124</f>
        <v>0</v>
      </c>
      <c r="H1124" s="9">
        <f t="shared" si="474"/>
        <v>0</v>
      </c>
      <c r="I1124" s="33">
        <v>28.81</v>
      </c>
      <c r="J1124" s="9">
        <f t="shared" ref="J1124:J1130" si="478">$D$1122*I1124</f>
        <v>0</v>
      </c>
      <c r="K1124" s="9">
        <f t="shared" si="475"/>
        <v>0</v>
      </c>
    </row>
    <row r="1125" spans="1:11" ht="12.2" hidden="1" customHeight="1" outlineLevel="1" x14ac:dyDescent="0.2">
      <c r="A1125" s="77" t="s">
        <v>681</v>
      </c>
      <c r="B1125" s="77"/>
      <c r="C1125" s="1" t="s">
        <v>17</v>
      </c>
      <c r="D1125" s="38">
        <v>1</v>
      </c>
      <c r="E1125" s="9">
        <f t="shared" si="476"/>
        <v>0</v>
      </c>
      <c r="F1125" s="33">
        <v>0.25</v>
      </c>
      <c r="G1125" s="9">
        <f t="shared" si="477"/>
        <v>0</v>
      </c>
      <c r="H1125" s="9">
        <f t="shared" si="474"/>
        <v>0</v>
      </c>
      <c r="I1125" s="33">
        <v>179.09</v>
      </c>
      <c r="J1125" s="9">
        <f t="shared" si="478"/>
        <v>0</v>
      </c>
      <c r="K1125" s="9">
        <f t="shared" si="475"/>
        <v>0</v>
      </c>
    </row>
    <row r="1126" spans="1:11" ht="21" hidden="1" customHeight="1" outlineLevel="1" x14ac:dyDescent="0.2">
      <c r="A1126" s="77" t="s">
        <v>737</v>
      </c>
      <c r="B1126" s="77"/>
      <c r="C1126" s="1" t="s">
        <v>17</v>
      </c>
      <c r="D1126" s="38">
        <v>1</v>
      </c>
      <c r="E1126" s="9">
        <f t="shared" si="476"/>
        <v>0</v>
      </c>
      <c r="F1126" s="33">
        <v>0.16</v>
      </c>
      <c r="G1126" s="9">
        <f t="shared" si="477"/>
        <v>0</v>
      </c>
      <c r="H1126" s="9">
        <f t="shared" si="474"/>
        <v>0</v>
      </c>
      <c r="I1126" s="33">
        <v>63.7</v>
      </c>
      <c r="J1126" s="9">
        <f t="shared" si="478"/>
        <v>0</v>
      </c>
      <c r="K1126" s="9">
        <f t="shared" si="475"/>
        <v>0</v>
      </c>
    </row>
    <row r="1127" spans="1:11" ht="12.2" hidden="1" customHeight="1" outlineLevel="1" x14ac:dyDescent="0.2">
      <c r="A1127" s="77" t="s">
        <v>741</v>
      </c>
      <c r="B1127" s="77"/>
      <c r="C1127" s="1" t="s">
        <v>17</v>
      </c>
      <c r="D1127" s="38">
        <v>1</v>
      </c>
      <c r="E1127" s="9">
        <f t="shared" si="476"/>
        <v>0</v>
      </c>
      <c r="F1127" s="33">
        <v>0.04</v>
      </c>
      <c r="G1127" s="9">
        <f t="shared" si="477"/>
        <v>0</v>
      </c>
      <c r="H1127" s="9">
        <f t="shared" si="474"/>
        <v>0</v>
      </c>
      <c r="I1127" s="33">
        <v>13.45</v>
      </c>
      <c r="J1127" s="9">
        <f t="shared" si="478"/>
        <v>0</v>
      </c>
      <c r="K1127" s="9">
        <f t="shared" si="475"/>
        <v>0</v>
      </c>
    </row>
    <row r="1128" spans="1:11" ht="29.85" hidden="1" customHeight="1" outlineLevel="1" x14ac:dyDescent="0.2">
      <c r="A1128" s="77" t="s">
        <v>655</v>
      </c>
      <c r="B1128" s="77"/>
      <c r="C1128" s="1" t="s">
        <v>17</v>
      </c>
      <c r="D1128" s="38">
        <v>1</v>
      </c>
      <c r="E1128" s="9">
        <f t="shared" si="476"/>
        <v>0</v>
      </c>
      <c r="F1128" s="33">
        <v>0.55000000000000004</v>
      </c>
      <c r="G1128" s="9">
        <f t="shared" si="477"/>
        <v>0</v>
      </c>
      <c r="H1128" s="9">
        <f>$N$2*G1128</f>
        <v>0</v>
      </c>
      <c r="I1128" s="33">
        <v>153.21</v>
      </c>
      <c r="J1128" s="9">
        <f t="shared" si="478"/>
        <v>0</v>
      </c>
      <c r="K1128" s="9">
        <f t="shared" si="475"/>
        <v>0</v>
      </c>
    </row>
    <row r="1129" spans="1:11" ht="12.2" hidden="1" customHeight="1" outlineLevel="1" x14ac:dyDescent="0.2">
      <c r="A1129" s="77" t="s">
        <v>675</v>
      </c>
      <c r="B1129" s="77"/>
      <c r="C1129" s="1" t="s">
        <v>15</v>
      </c>
      <c r="D1129" s="38">
        <v>0.42</v>
      </c>
      <c r="E1129" s="9">
        <f t="shared" si="476"/>
        <v>0</v>
      </c>
      <c r="F1129" s="33">
        <v>0.05</v>
      </c>
      <c r="G1129" s="9">
        <f t="shared" si="477"/>
        <v>0</v>
      </c>
      <c r="H1129" s="9">
        <f t="shared" si="474"/>
        <v>0</v>
      </c>
      <c r="I1129" s="33">
        <v>21.29</v>
      </c>
      <c r="J1129" s="9">
        <f t="shared" si="478"/>
        <v>0</v>
      </c>
      <c r="K1129" s="9">
        <f t="shared" si="475"/>
        <v>0</v>
      </c>
    </row>
    <row r="1130" spans="1:11" ht="12.2" hidden="1" customHeight="1" outlineLevel="1" x14ac:dyDescent="0.2">
      <c r="A1130" s="77" t="s">
        <v>674</v>
      </c>
      <c r="B1130" s="77"/>
      <c r="C1130" s="1" t="s">
        <v>15</v>
      </c>
      <c r="D1130" s="38">
        <v>0.42</v>
      </c>
      <c r="E1130" s="9">
        <f t="shared" si="476"/>
        <v>0</v>
      </c>
      <c r="F1130" s="33">
        <v>0.04</v>
      </c>
      <c r="G1130" s="9">
        <f t="shared" si="477"/>
        <v>0</v>
      </c>
      <c r="H1130" s="9">
        <f t="shared" si="474"/>
        <v>0</v>
      </c>
      <c r="I1130" s="33">
        <v>18.29</v>
      </c>
      <c r="J1130" s="9">
        <f t="shared" si="478"/>
        <v>0</v>
      </c>
      <c r="K1130" s="9">
        <f t="shared" si="475"/>
        <v>0</v>
      </c>
    </row>
    <row r="1131" spans="1:11" ht="12.2" customHeight="1" collapsed="1" x14ac:dyDescent="0.2">
      <c r="A1131" s="75" t="s">
        <v>19</v>
      </c>
      <c r="B1131" s="75"/>
      <c r="C1131" s="1"/>
      <c r="D1131" s="7"/>
      <c r="E1131" s="35"/>
      <c r="F1131" s="39">
        <f>SUM(F1123:F1130)</f>
        <v>1.3100000000000003</v>
      </c>
      <c r="G1131" s="12">
        <f t="shared" ref="G1131:K1131" si="479">SUM(G1123:G1130)</f>
        <v>0</v>
      </c>
      <c r="H1131" s="12">
        <f t="shared" si="479"/>
        <v>0</v>
      </c>
      <c r="I1131" s="39">
        <f t="shared" si="479"/>
        <v>511.70000000000005</v>
      </c>
      <c r="J1131" s="12">
        <f t="shared" si="479"/>
        <v>0</v>
      </c>
      <c r="K1131" s="14">
        <f t="shared" si="479"/>
        <v>0</v>
      </c>
    </row>
    <row r="1132" spans="1:11" ht="21" customHeight="1" x14ac:dyDescent="0.2">
      <c r="A1132" s="75" t="s">
        <v>751</v>
      </c>
      <c r="B1132" s="75"/>
      <c r="C1132" s="2" t="s">
        <v>17</v>
      </c>
      <c r="D1132" s="3">
        <v>0</v>
      </c>
      <c r="E1132" s="36"/>
      <c r="F1132" s="1"/>
      <c r="G1132" s="1"/>
      <c r="H1132" s="1"/>
      <c r="I1132" s="1"/>
      <c r="J1132" s="1"/>
      <c r="K1132" s="1"/>
    </row>
    <row r="1133" spans="1:11" ht="12.2" hidden="1" customHeight="1" outlineLevel="1" x14ac:dyDescent="0.2">
      <c r="A1133" s="77" t="s">
        <v>745</v>
      </c>
      <c r="B1133" s="77"/>
      <c r="C1133" s="1" t="s">
        <v>17</v>
      </c>
      <c r="D1133" s="38">
        <v>1</v>
      </c>
      <c r="E1133" s="9">
        <f>$D$1132*D1133</f>
        <v>0</v>
      </c>
      <c r="F1133" s="33">
        <v>0.14000000000000001</v>
      </c>
      <c r="G1133" s="9">
        <f>$D$1132*F1133</f>
        <v>0</v>
      </c>
      <c r="H1133" s="9">
        <f t="shared" ref="H1133:H1140" si="480">$L$2*G1133</f>
        <v>0</v>
      </c>
      <c r="I1133" s="33">
        <v>33.86</v>
      </c>
      <c r="J1133" s="9">
        <f>$D$1132*I1133</f>
        <v>0</v>
      </c>
      <c r="K1133" s="9">
        <f t="shared" ref="K1133:K1140" si="481">SUM(H1133,J1133)</f>
        <v>0</v>
      </c>
    </row>
    <row r="1134" spans="1:11" ht="21" hidden="1" customHeight="1" outlineLevel="1" x14ac:dyDescent="0.2">
      <c r="A1134" s="77" t="s">
        <v>752</v>
      </c>
      <c r="B1134" s="77"/>
      <c r="C1134" s="1" t="s">
        <v>17</v>
      </c>
      <c r="D1134" s="38">
        <v>1</v>
      </c>
      <c r="E1134" s="9">
        <f t="shared" ref="E1134:E1140" si="482">$D$1132*D1134</f>
        <v>0</v>
      </c>
      <c r="F1134" s="33">
        <v>0.31</v>
      </c>
      <c r="G1134" s="9">
        <f t="shared" ref="G1134:G1139" si="483">$D$1132*F1134</f>
        <v>0</v>
      </c>
      <c r="H1134" s="9">
        <f t="shared" si="480"/>
        <v>0</v>
      </c>
      <c r="I1134" s="33">
        <v>79.41</v>
      </c>
      <c r="J1134" s="9">
        <f t="shared" ref="J1134:J1140" si="484">$D$1132*I1134</f>
        <v>0</v>
      </c>
      <c r="K1134" s="9">
        <f t="shared" si="481"/>
        <v>0</v>
      </c>
    </row>
    <row r="1135" spans="1:11" ht="12.2" hidden="1" customHeight="1" outlineLevel="1" x14ac:dyDescent="0.2">
      <c r="A1135" s="77" t="s">
        <v>724</v>
      </c>
      <c r="B1135" s="77"/>
      <c r="C1135" s="1" t="s">
        <v>17</v>
      </c>
      <c r="D1135" s="38">
        <v>1</v>
      </c>
      <c r="E1135" s="9">
        <f t="shared" si="482"/>
        <v>0</v>
      </c>
      <c r="F1135" s="33">
        <v>0.08</v>
      </c>
      <c r="G1135" s="9">
        <f t="shared" si="483"/>
        <v>0</v>
      </c>
      <c r="H1135" s="9">
        <f t="shared" si="480"/>
        <v>0</v>
      </c>
      <c r="I1135" s="33">
        <v>28.81</v>
      </c>
      <c r="J1135" s="9">
        <f t="shared" si="484"/>
        <v>0</v>
      </c>
      <c r="K1135" s="9">
        <f t="shared" si="481"/>
        <v>0</v>
      </c>
    </row>
    <row r="1136" spans="1:11" ht="21" hidden="1" customHeight="1" outlineLevel="1" x14ac:dyDescent="0.2">
      <c r="A1136" s="77" t="s">
        <v>737</v>
      </c>
      <c r="B1136" s="77"/>
      <c r="C1136" s="1" t="s">
        <v>17</v>
      </c>
      <c r="D1136" s="38">
        <v>1</v>
      </c>
      <c r="E1136" s="9">
        <f t="shared" si="482"/>
        <v>0</v>
      </c>
      <c r="F1136" s="33">
        <v>0.16</v>
      </c>
      <c r="G1136" s="9">
        <f t="shared" si="483"/>
        <v>0</v>
      </c>
      <c r="H1136" s="9">
        <f t="shared" si="480"/>
        <v>0</v>
      </c>
      <c r="I1136" s="33">
        <v>63.7</v>
      </c>
      <c r="J1136" s="9">
        <f t="shared" si="484"/>
        <v>0</v>
      </c>
      <c r="K1136" s="9">
        <f t="shared" si="481"/>
        <v>0</v>
      </c>
    </row>
    <row r="1137" spans="1:11" ht="12.2" hidden="1" customHeight="1" outlineLevel="1" x14ac:dyDescent="0.2">
      <c r="A1137" s="77" t="s">
        <v>741</v>
      </c>
      <c r="B1137" s="77"/>
      <c r="C1137" s="1" t="s">
        <v>17</v>
      </c>
      <c r="D1137" s="38">
        <v>1</v>
      </c>
      <c r="E1137" s="9">
        <f t="shared" si="482"/>
        <v>0</v>
      </c>
      <c r="F1137" s="33">
        <v>0.04</v>
      </c>
      <c r="G1137" s="9">
        <f t="shared" si="483"/>
        <v>0</v>
      </c>
      <c r="H1137" s="9">
        <f t="shared" si="480"/>
        <v>0</v>
      </c>
      <c r="I1137" s="33">
        <v>13.45</v>
      </c>
      <c r="J1137" s="9">
        <f t="shared" si="484"/>
        <v>0</v>
      </c>
      <c r="K1137" s="9">
        <f t="shared" si="481"/>
        <v>0</v>
      </c>
    </row>
    <row r="1138" spans="1:11" ht="29.85" hidden="1" customHeight="1" outlineLevel="1" x14ac:dyDescent="0.2">
      <c r="A1138" s="77" t="s">
        <v>655</v>
      </c>
      <c r="B1138" s="77"/>
      <c r="C1138" s="1" t="s">
        <v>17</v>
      </c>
      <c r="D1138" s="38">
        <v>1</v>
      </c>
      <c r="E1138" s="9">
        <f t="shared" si="482"/>
        <v>0</v>
      </c>
      <c r="F1138" s="33">
        <v>0.55000000000000004</v>
      </c>
      <c r="G1138" s="9">
        <f t="shared" si="483"/>
        <v>0</v>
      </c>
      <c r="H1138" s="9">
        <f>$N$2*G1138</f>
        <v>0</v>
      </c>
      <c r="I1138" s="33">
        <v>153.21</v>
      </c>
      <c r="J1138" s="9">
        <f t="shared" si="484"/>
        <v>0</v>
      </c>
      <c r="K1138" s="9">
        <f t="shared" si="481"/>
        <v>0</v>
      </c>
    </row>
    <row r="1139" spans="1:11" ht="12.2" hidden="1" customHeight="1" outlineLevel="1" x14ac:dyDescent="0.2">
      <c r="A1139" s="77" t="s">
        <v>675</v>
      </c>
      <c r="B1139" s="77"/>
      <c r="C1139" s="1" t="s">
        <v>15</v>
      </c>
      <c r="D1139" s="38">
        <v>0.42</v>
      </c>
      <c r="E1139" s="9">
        <f t="shared" si="482"/>
        <v>0</v>
      </c>
      <c r="F1139" s="33">
        <v>0.05</v>
      </c>
      <c r="G1139" s="9">
        <f t="shared" si="483"/>
        <v>0</v>
      </c>
      <c r="H1139" s="9">
        <f t="shared" si="480"/>
        <v>0</v>
      </c>
      <c r="I1139" s="33">
        <v>21.29</v>
      </c>
      <c r="J1139" s="9">
        <f t="shared" si="484"/>
        <v>0</v>
      </c>
      <c r="K1139" s="9">
        <f t="shared" si="481"/>
        <v>0</v>
      </c>
    </row>
    <row r="1140" spans="1:11" ht="12.2" hidden="1" customHeight="1" outlineLevel="1" x14ac:dyDescent="0.2">
      <c r="A1140" s="77" t="s">
        <v>674</v>
      </c>
      <c r="B1140" s="77"/>
      <c r="C1140" s="1" t="s">
        <v>15</v>
      </c>
      <c r="D1140" s="38">
        <v>0.42</v>
      </c>
      <c r="E1140" s="9">
        <f t="shared" si="482"/>
        <v>0</v>
      </c>
      <c r="F1140" s="33">
        <v>0.04</v>
      </c>
      <c r="G1140" s="9">
        <f>$D$1132*F1140</f>
        <v>0</v>
      </c>
      <c r="H1140" s="9">
        <f t="shared" si="480"/>
        <v>0</v>
      </c>
      <c r="I1140" s="33">
        <v>18.29</v>
      </c>
      <c r="J1140" s="9">
        <f t="shared" si="484"/>
        <v>0</v>
      </c>
      <c r="K1140" s="9">
        <f t="shared" si="481"/>
        <v>0</v>
      </c>
    </row>
    <row r="1141" spans="1:11" ht="12.2" customHeight="1" collapsed="1" x14ac:dyDescent="0.2">
      <c r="A1141" s="75" t="s">
        <v>19</v>
      </c>
      <c r="B1141" s="75"/>
      <c r="C1141" s="1"/>
      <c r="D1141" s="7"/>
      <c r="E1141" s="35"/>
      <c r="F1141" s="39">
        <f>SUM(F1133:F1140)</f>
        <v>1.3700000000000003</v>
      </c>
      <c r="G1141" s="12">
        <f t="shared" ref="G1141:K1141" si="485">SUM(G1133:G1140)</f>
        <v>0</v>
      </c>
      <c r="H1141" s="12">
        <f t="shared" si="485"/>
        <v>0</v>
      </c>
      <c r="I1141" s="39">
        <f t="shared" si="485"/>
        <v>412.02</v>
      </c>
      <c r="J1141" s="12">
        <f t="shared" si="485"/>
        <v>0</v>
      </c>
      <c r="K1141" s="14">
        <f t="shared" si="485"/>
        <v>0</v>
      </c>
    </row>
    <row r="1142" spans="1:11" ht="21" customHeight="1" x14ac:dyDescent="0.2">
      <c r="A1142" s="75" t="s">
        <v>753</v>
      </c>
      <c r="B1142" s="75"/>
      <c r="C1142" s="2" t="s">
        <v>17</v>
      </c>
      <c r="D1142" s="3">
        <v>0</v>
      </c>
      <c r="E1142" s="36"/>
      <c r="F1142" s="1"/>
      <c r="G1142" s="1"/>
      <c r="H1142" s="1"/>
      <c r="I1142" s="1"/>
      <c r="J1142" s="1"/>
      <c r="K1142" s="1"/>
    </row>
    <row r="1143" spans="1:11" ht="12.2" hidden="1" customHeight="1" outlineLevel="1" x14ac:dyDescent="0.2">
      <c r="A1143" s="77" t="s">
        <v>676</v>
      </c>
      <c r="B1143" s="77"/>
      <c r="C1143" s="1" t="s">
        <v>17</v>
      </c>
      <c r="D1143" s="38">
        <v>1</v>
      </c>
      <c r="E1143" s="9">
        <f>$D$1142*D1143</f>
        <v>0</v>
      </c>
      <c r="F1143" s="33">
        <v>0.11</v>
      </c>
      <c r="G1143" s="9">
        <f>$D$1142*F1143</f>
        <v>0</v>
      </c>
      <c r="H1143" s="9">
        <f t="shared" ref="H1143:H1154" si="486">$L$2*G1143</f>
        <v>0</v>
      </c>
      <c r="I1143" s="33">
        <v>14.29</v>
      </c>
      <c r="J1143" s="9">
        <f>$D$1142*I1143</f>
        <v>0</v>
      </c>
      <c r="K1143" s="9">
        <f t="shared" ref="K1143:K1154" si="487">SUM(H1143,J1143)</f>
        <v>0</v>
      </c>
    </row>
    <row r="1144" spans="1:11" ht="12.2" hidden="1" customHeight="1" outlineLevel="1" x14ac:dyDescent="0.2">
      <c r="A1144" s="77" t="s">
        <v>754</v>
      </c>
      <c r="B1144" s="77"/>
      <c r="C1144" s="1" t="s">
        <v>17</v>
      </c>
      <c r="D1144" s="38">
        <v>1</v>
      </c>
      <c r="E1144" s="9">
        <f t="shared" ref="E1144:E1154" si="488">$D$1142*D1144</f>
        <v>0</v>
      </c>
      <c r="F1144" s="33">
        <v>0.15</v>
      </c>
      <c r="G1144" s="9">
        <f t="shared" ref="G1144:G1154" si="489">$D$1142*F1144</f>
        <v>0</v>
      </c>
      <c r="H1144" s="9">
        <f t="shared" si="486"/>
        <v>0</v>
      </c>
      <c r="I1144" s="33">
        <v>34.200000000000003</v>
      </c>
      <c r="J1144" s="9">
        <f t="shared" ref="J1144:J1154" si="490">$D$1142*I1144</f>
        <v>0</v>
      </c>
      <c r="K1144" s="9">
        <f t="shared" si="487"/>
        <v>0</v>
      </c>
    </row>
    <row r="1145" spans="1:11" ht="21" hidden="1" customHeight="1" outlineLevel="1" x14ac:dyDescent="0.2">
      <c r="A1145" s="77" t="s">
        <v>63</v>
      </c>
      <c r="B1145" s="77"/>
      <c r="C1145" s="1" t="s">
        <v>17</v>
      </c>
      <c r="D1145" s="38">
        <v>1</v>
      </c>
      <c r="E1145" s="9">
        <f t="shared" si="488"/>
        <v>0</v>
      </c>
      <c r="F1145" s="33">
        <v>0.15</v>
      </c>
      <c r="G1145" s="9">
        <f t="shared" si="489"/>
        <v>0</v>
      </c>
      <c r="H1145" s="9">
        <f t="shared" si="486"/>
        <v>0</v>
      </c>
      <c r="I1145" s="33">
        <v>76.819999999999993</v>
      </c>
      <c r="J1145" s="9">
        <f t="shared" si="490"/>
        <v>0</v>
      </c>
      <c r="K1145" s="9">
        <f t="shared" si="487"/>
        <v>0</v>
      </c>
    </row>
    <row r="1146" spans="1:11" ht="12.2" hidden="1" customHeight="1" outlineLevel="1" x14ac:dyDescent="0.2">
      <c r="A1146" s="77" t="s">
        <v>731</v>
      </c>
      <c r="B1146" s="77"/>
      <c r="C1146" s="1" t="s">
        <v>17</v>
      </c>
      <c r="D1146" s="38">
        <v>1</v>
      </c>
      <c r="E1146" s="9">
        <f t="shared" si="488"/>
        <v>0</v>
      </c>
      <c r="F1146" s="33">
        <v>0.25</v>
      </c>
      <c r="G1146" s="9">
        <f t="shared" si="489"/>
        <v>0</v>
      </c>
      <c r="H1146" s="9">
        <f t="shared" si="486"/>
        <v>0</v>
      </c>
      <c r="I1146" s="33">
        <v>700.93</v>
      </c>
      <c r="J1146" s="9">
        <f t="shared" si="490"/>
        <v>0</v>
      </c>
      <c r="K1146" s="9">
        <f t="shared" si="487"/>
        <v>0</v>
      </c>
    </row>
    <row r="1147" spans="1:11" ht="12.2" hidden="1" customHeight="1" outlineLevel="1" x14ac:dyDescent="0.2">
      <c r="A1147" s="77" t="s">
        <v>691</v>
      </c>
      <c r="B1147" s="77"/>
      <c r="C1147" s="1" t="s">
        <v>17</v>
      </c>
      <c r="D1147" s="38">
        <v>1</v>
      </c>
      <c r="E1147" s="9">
        <f t="shared" si="488"/>
        <v>0</v>
      </c>
      <c r="F1147" s="33">
        <v>0.08</v>
      </c>
      <c r="G1147" s="9">
        <f t="shared" si="489"/>
        <v>0</v>
      </c>
      <c r="H1147" s="9">
        <f t="shared" si="486"/>
        <v>0</v>
      </c>
      <c r="I1147" s="33">
        <v>40.42</v>
      </c>
      <c r="J1147" s="9">
        <f t="shared" si="490"/>
        <v>0</v>
      </c>
      <c r="K1147" s="9">
        <f t="shared" si="487"/>
        <v>0</v>
      </c>
    </row>
    <row r="1148" spans="1:11" ht="21" hidden="1" customHeight="1" outlineLevel="1" x14ac:dyDescent="0.2">
      <c r="A1148" s="77" t="s">
        <v>755</v>
      </c>
      <c r="B1148" s="77"/>
      <c r="C1148" s="1" t="s">
        <v>17</v>
      </c>
      <c r="D1148" s="38">
        <v>1</v>
      </c>
      <c r="E1148" s="9">
        <f t="shared" si="488"/>
        <v>0</v>
      </c>
      <c r="F1148" s="33">
        <v>0.26</v>
      </c>
      <c r="G1148" s="9">
        <f t="shared" si="489"/>
        <v>0</v>
      </c>
      <c r="H1148" s="9">
        <f t="shared" si="486"/>
        <v>0</v>
      </c>
      <c r="I1148" s="33">
        <v>68.239999999999995</v>
      </c>
      <c r="J1148" s="9">
        <f t="shared" si="490"/>
        <v>0</v>
      </c>
      <c r="K1148" s="9">
        <f t="shared" si="487"/>
        <v>0</v>
      </c>
    </row>
    <row r="1149" spans="1:11" ht="12.2" hidden="1" customHeight="1" outlineLevel="1" x14ac:dyDescent="0.2">
      <c r="A1149" s="77" t="s">
        <v>724</v>
      </c>
      <c r="B1149" s="77"/>
      <c r="C1149" s="1" t="s">
        <v>17</v>
      </c>
      <c r="D1149" s="38">
        <v>1</v>
      </c>
      <c r="E1149" s="9">
        <f t="shared" si="488"/>
        <v>0</v>
      </c>
      <c r="F1149" s="33">
        <v>0.08</v>
      </c>
      <c r="G1149" s="9">
        <f t="shared" si="489"/>
        <v>0</v>
      </c>
      <c r="H1149" s="9">
        <f t="shared" si="486"/>
        <v>0</v>
      </c>
      <c r="I1149" s="33">
        <v>28.81</v>
      </c>
      <c r="J1149" s="9">
        <f t="shared" si="490"/>
        <v>0</v>
      </c>
      <c r="K1149" s="9">
        <f t="shared" si="487"/>
        <v>0</v>
      </c>
    </row>
    <row r="1150" spans="1:11" ht="12.2" hidden="1" customHeight="1" outlineLevel="1" x14ac:dyDescent="0.2">
      <c r="A1150" s="77" t="s">
        <v>741</v>
      </c>
      <c r="B1150" s="77"/>
      <c r="C1150" s="1" t="s">
        <v>17</v>
      </c>
      <c r="D1150" s="38">
        <v>1</v>
      </c>
      <c r="E1150" s="9">
        <f t="shared" si="488"/>
        <v>0</v>
      </c>
      <c r="F1150" s="33">
        <v>0.04</v>
      </c>
      <c r="G1150" s="9">
        <f t="shared" si="489"/>
        <v>0</v>
      </c>
      <c r="H1150" s="9">
        <f t="shared" si="486"/>
        <v>0</v>
      </c>
      <c r="I1150" s="33">
        <v>13.45</v>
      </c>
      <c r="J1150" s="9">
        <f t="shared" si="490"/>
        <v>0</v>
      </c>
      <c r="K1150" s="9">
        <f t="shared" si="487"/>
        <v>0</v>
      </c>
    </row>
    <row r="1151" spans="1:11" ht="21" hidden="1" customHeight="1" outlineLevel="1" x14ac:dyDescent="0.2">
      <c r="A1151" s="77" t="s">
        <v>69</v>
      </c>
      <c r="B1151" s="77"/>
      <c r="C1151" s="1" t="s">
        <v>17</v>
      </c>
      <c r="D1151" s="38">
        <v>1</v>
      </c>
      <c r="E1151" s="9">
        <f t="shared" si="488"/>
        <v>0</v>
      </c>
      <c r="F1151" s="33">
        <v>0.2</v>
      </c>
      <c r="G1151" s="9">
        <f t="shared" si="489"/>
        <v>0</v>
      </c>
      <c r="H1151" s="9">
        <f t="shared" si="486"/>
        <v>0</v>
      </c>
      <c r="I1151" s="33">
        <v>40.020000000000003</v>
      </c>
      <c r="J1151" s="9">
        <f t="shared" si="490"/>
        <v>0</v>
      </c>
      <c r="K1151" s="9">
        <f t="shared" si="487"/>
        <v>0</v>
      </c>
    </row>
    <row r="1152" spans="1:11" ht="29.85" hidden="1" customHeight="1" outlineLevel="1" x14ac:dyDescent="0.2">
      <c r="A1152" s="77" t="s">
        <v>655</v>
      </c>
      <c r="B1152" s="77"/>
      <c r="C1152" s="1" t="s">
        <v>17</v>
      </c>
      <c r="D1152" s="38">
        <v>1</v>
      </c>
      <c r="E1152" s="9">
        <f t="shared" si="488"/>
        <v>0</v>
      </c>
      <c r="F1152" s="33">
        <v>0.55000000000000004</v>
      </c>
      <c r="G1152" s="9">
        <f t="shared" si="489"/>
        <v>0</v>
      </c>
      <c r="H1152" s="9">
        <f>$N$2*G1152</f>
        <v>0</v>
      </c>
      <c r="I1152" s="33">
        <v>153.21</v>
      </c>
      <c r="J1152" s="9">
        <f t="shared" si="490"/>
        <v>0</v>
      </c>
      <c r="K1152" s="9">
        <f t="shared" si="487"/>
        <v>0</v>
      </c>
    </row>
    <row r="1153" spans="1:11" ht="12.2" hidden="1" customHeight="1" outlineLevel="1" x14ac:dyDescent="0.2">
      <c r="A1153" s="77" t="s">
        <v>675</v>
      </c>
      <c r="B1153" s="77"/>
      <c r="C1153" s="1" t="s">
        <v>15</v>
      </c>
      <c r="D1153" s="38">
        <v>0.42</v>
      </c>
      <c r="E1153" s="9">
        <f t="shared" si="488"/>
        <v>0</v>
      </c>
      <c r="F1153" s="33">
        <v>0.05</v>
      </c>
      <c r="G1153" s="9">
        <f t="shared" si="489"/>
        <v>0</v>
      </c>
      <c r="H1153" s="9">
        <f t="shared" si="486"/>
        <v>0</v>
      </c>
      <c r="I1153" s="33">
        <v>21.29</v>
      </c>
      <c r="J1153" s="9">
        <f t="shared" si="490"/>
        <v>0</v>
      </c>
      <c r="K1153" s="9">
        <f t="shared" si="487"/>
        <v>0</v>
      </c>
    </row>
    <row r="1154" spans="1:11" ht="12.2" hidden="1" customHeight="1" outlineLevel="1" x14ac:dyDescent="0.2">
      <c r="A1154" s="77" t="s">
        <v>674</v>
      </c>
      <c r="B1154" s="77"/>
      <c r="C1154" s="1" t="s">
        <v>15</v>
      </c>
      <c r="D1154" s="38">
        <v>0.42</v>
      </c>
      <c r="E1154" s="9">
        <f t="shared" si="488"/>
        <v>0</v>
      </c>
      <c r="F1154" s="33">
        <v>0.04</v>
      </c>
      <c r="G1154" s="9">
        <f t="shared" si="489"/>
        <v>0</v>
      </c>
      <c r="H1154" s="9">
        <f t="shared" si="486"/>
        <v>0</v>
      </c>
      <c r="I1154" s="33">
        <v>18.29</v>
      </c>
      <c r="J1154" s="9">
        <f t="shared" si="490"/>
        <v>0</v>
      </c>
      <c r="K1154" s="9">
        <f t="shared" si="487"/>
        <v>0</v>
      </c>
    </row>
    <row r="1155" spans="1:11" ht="12.2" customHeight="1" collapsed="1" x14ac:dyDescent="0.2">
      <c r="A1155" s="75" t="s">
        <v>19</v>
      </c>
      <c r="B1155" s="75"/>
      <c r="C1155" s="1"/>
      <c r="D1155" s="7"/>
      <c r="E1155" s="35"/>
      <c r="F1155" s="39">
        <f>SUM(F1143:F1154)</f>
        <v>1.9600000000000002</v>
      </c>
      <c r="G1155" s="12">
        <f t="shared" ref="G1155:K1155" si="491">SUM(G1143:G1154)</f>
        <v>0</v>
      </c>
      <c r="H1155" s="12">
        <f t="shared" si="491"/>
        <v>0</v>
      </c>
      <c r="I1155" s="39">
        <f t="shared" si="491"/>
        <v>1209.9699999999998</v>
      </c>
      <c r="J1155" s="12">
        <f t="shared" si="491"/>
        <v>0</v>
      </c>
      <c r="K1155" s="14">
        <f t="shared" si="491"/>
        <v>0</v>
      </c>
    </row>
    <row r="1156" spans="1:11" ht="21" customHeight="1" x14ac:dyDescent="0.2">
      <c r="A1156" s="75" t="s">
        <v>753</v>
      </c>
      <c r="B1156" s="75"/>
      <c r="C1156" s="2" t="s">
        <v>17</v>
      </c>
      <c r="D1156" s="3">
        <v>0</v>
      </c>
      <c r="E1156" s="36"/>
      <c r="F1156" s="1"/>
      <c r="G1156" s="1"/>
      <c r="H1156" s="1"/>
      <c r="I1156" s="1"/>
      <c r="J1156" s="1"/>
      <c r="K1156" s="1"/>
    </row>
    <row r="1157" spans="1:11" ht="12" hidden="1" customHeight="1" outlineLevel="1" x14ac:dyDescent="0.2">
      <c r="A1157" s="77" t="s">
        <v>739</v>
      </c>
      <c r="B1157" s="77"/>
      <c r="C1157" s="1" t="s">
        <v>17</v>
      </c>
      <c r="D1157" s="38">
        <v>1</v>
      </c>
      <c r="E1157" s="9">
        <f>$D$1156*D1157</f>
        <v>0</v>
      </c>
      <c r="F1157" s="33">
        <v>0.15</v>
      </c>
      <c r="G1157" s="9">
        <f>$D$1156*F1157</f>
        <v>0</v>
      </c>
      <c r="H1157" s="9">
        <f t="shared" ref="H1157:H1168" si="492">$L$2*G1157</f>
        <v>0</v>
      </c>
      <c r="I1157" s="33">
        <v>34.200000000000003</v>
      </c>
      <c r="J1157" s="9">
        <f>$D$1156*I1157</f>
        <v>0</v>
      </c>
      <c r="K1157" s="9">
        <f t="shared" ref="K1157:K1168" si="493">SUM(H1157,J1157)</f>
        <v>0</v>
      </c>
    </row>
    <row r="1158" spans="1:11" ht="12.2" hidden="1" customHeight="1" outlineLevel="1" x14ac:dyDescent="0.2">
      <c r="A1158" s="77" t="s">
        <v>676</v>
      </c>
      <c r="B1158" s="77"/>
      <c r="C1158" s="1" t="s">
        <v>17</v>
      </c>
      <c r="D1158" s="38">
        <v>1</v>
      </c>
      <c r="E1158" s="9">
        <f t="shared" ref="E1158:E1168" si="494">$D$1156*D1158</f>
        <v>0</v>
      </c>
      <c r="F1158" s="33">
        <v>0.11</v>
      </c>
      <c r="G1158" s="9">
        <f t="shared" ref="G1158:G1168" si="495">$D$1156*F1158</f>
        <v>0</v>
      </c>
      <c r="H1158" s="9">
        <f t="shared" si="492"/>
        <v>0</v>
      </c>
      <c r="I1158" s="33">
        <v>14.29</v>
      </c>
      <c r="J1158" s="9">
        <f t="shared" ref="J1158:J1168" si="496">$D$1156*I1158</f>
        <v>0</v>
      </c>
      <c r="K1158" s="9">
        <f t="shared" si="493"/>
        <v>0</v>
      </c>
    </row>
    <row r="1159" spans="1:11" ht="21" hidden="1" customHeight="1" outlineLevel="1" x14ac:dyDescent="0.2">
      <c r="A1159" s="77" t="s">
        <v>63</v>
      </c>
      <c r="B1159" s="77"/>
      <c r="C1159" s="1" t="s">
        <v>17</v>
      </c>
      <c r="D1159" s="38">
        <v>1</v>
      </c>
      <c r="E1159" s="9">
        <f t="shared" si="494"/>
        <v>0</v>
      </c>
      <c r="F1159" s="33">
        <v>0.15</v>
      </c>
      <c r="G1159" s="9">
        <f t="shared" si="495"/>
        <v>0</v>
      </c>
      <c r="H1159" s="9">
        <f t="shared" si="492"/>
        <v>0</v>
      </c>
      <c r="I1159" s="33">
        <v>76.819999999999993</v>
      </c>
      <c r="J1159" s="9">
        <f t="shared" si="496"/>
        <v>0</v>
      </c>
      <c r="K1159" s="9">
        <f t="shared" si="493"/>
        <v>0</v>
      </c>
    </row>
    <row r="1160" spans="1:11" ht="12" hidden="1" customHeight="1" outlineLevel="1" x14ac:dyDescent="0.2">
      <c r="A1160" s="77" t="s">
        <v>756</v>
      </c>
      <c r="B1160" s="77"/>
      <c r="C1160" s="1" t="s">
        <v>17</v>
      </c>
      <c r="D1160" s="38">
        <v>1</v>
      </c>
      <c r="E1160" s="9">
        <f t="shared" si="494"/>
        <v>0</v>
      </c>
      <c r="F1160" s="33">
        <v>0.25</v>
      </c>
      <c r="G1160" s="9">
        <f t="shared" si="495"/>
        <v>0</v>
      </c>
      <c r="H1160" s="9">
        <f t="shared" si="492"/>
        <v>0</v>
      </c>
      <c r="I1160" s="33">
        <v>739.08</v>
      </c>
      <c r="J1160" s="9">
        <f t="shared" si="496"/>
        <v>0</v>
      </c>
      <c r="K1160" s="9">
        <f t="shared" si="493"/>
        <v>0</v>
      </c>
    </row>
    <row r="1161" spans="1:11" ht="12.2" hidden="1" customHeight="1" outlineLevel="1" x14ac:dyDescent="0.2">
      <c r="A1161" s="77" t="s">
        <v>691</v>
      </c>
      <c r="B1161" s="77"/>
      <c r="C1161" s="1" t="s">
        <v>17</v>
      </c>
      <c r="D1161" s="38">
        <v>1</v>
      </c>
      <c r="E1161" s="9">
        <f t="shared" si="494"/>
        <v>0</v>
      </c>
      <c r="F1161" s="33">
        <v>0.08</v>
      </c>
      <c r="G1161" s="9">
        <f t="shared" si="495"/>
        <v>0</v>
      </c>
      <c r="H1161" s="9">
        <f t="shared" si="492"/>
        <v>0</v>
      </c>
      <c r="I1161" s="33">
        <v>40.42</v>
      </c>
      <c r="J1161" s="9">
        <f t="shared" si="496"/>
        <v>0</v>
      </c>
      <c r="K1161" s="9">
        <f t="shared" si="493"/>
        <v>0</v>
      </c>
    </row>
    <row r="1162" spans="1:11" ht="21" hidden="1" customHeight="1" outlineLevel="1" x14ac:dyDescent="0.2">
      <c r="A1162" s="77" t="s">
        <v>693</v>
      </c>
      <c r="B1162" s="77"/>
      <c r="C1162" s="1" t="s">
        <v>17</v>
      </c>
      <c r="D1162" s="38">
        <v>1</v>
      </c>
      <c r="E1162" s="9">
        <f t="shared" si="494"/>
        <v>0</v>
      </c>
      <c r="F1162" s="33">
        <v>0.26</v>
      </c>
      <c r="G1162" s="9">
        <f t="shared" si="495"/>
        <v>0</v>
      </c>
      <c r="H1162" s="9">
        <f t="shared" si="492"/>
        <v>0</v>
      </c>
      <c r="I1162" s="33">
        <v>68.239999999999995</v>
      </c>
      <c r="J1162" s="9">
        <f t="shared" si="496"/>
        <v>0</v>
      </c>
      <c r="K1162" s="9">
        <f t="shared" si="493"/>
        <v>0</v>
      </c>
    </row>
    <row r="1163" spans="1:11" ht="12" hidden="1" customHeight="1" outlineLevel="1" x14ac:dyDescent="0.2">
      <c r="A1163" s="77" t="s">
        <v>724</v>
      </c>
      <c r="B1163" s="77"/>
      <c r="C1163" s="1" t="s">
        <v>17</v>
      </c>
      <c r="D1163" s="38">
        <v>1</v>
      </c>
      <c r="E1163" s="9">
        <f t="shared" si="494"/>
        <v>0</v>
      </c>
      <c r="F1163" s="33">
        <v>0.08</v>
      </c>
      <c r="G1163" s="9">
        <f t="shared" si="495"/>
        <v>0</v>
      </c>
      <c r="H1163" s="9">
        <f t="shared" si="492"/>
        <v>0</v>
      </c>
      <c r="I1163" s="33">
        <v>28.81</v>
      </c>
      <c r="J1163" s="9">
        <f t="shared" si="496"/>
        <v>0</v>
      </c>
      <c r="K1163" s="9">
        <f t="shared" si="493"/>
        <v>0</v>
      </c>
    </row>
    <row r="1164" spans="1:11" ht="12.2" hidden="1" customHeight="1" outlineLevel="1" x14ac:dyDescent="0.2">
      <c r="A1164" s="77" t="s">
        <v>741</v>
      </c>
      <c r="B1164" s="77"/>
      <c r="C1164" s="1" t="s">
        <v>17</v>
      </c>
      <c r="D1164" s="38">
        <v>1</v>
      </c>
      <c r="E1164" s="9">
        <f t="shared" si="494"/>
        <v>0</v>
      </c>
      <c r="F1164" s="33">
        <v>0.04</v>
      </c>
      <c r="G1164" s="9">
        <f t="shared" si="495"/>
        <v>0</v>
      </c>
      <c r="H1164" s="9">
        <f t="shared" si="492"/>
        <v>0</v>
      </c>
      <c r="I1164" s="33">
        <v>13.45</v>
      </c>
      <c r="J1164" s="9">
        <f t="shared" si="496"/>
        <v>0</v>
      </c>
      <c r="K1164" s="9">
        <f t="shared" si="493"/>
        <v>0</v>
      </c>
    </row>
    <row r="1165" spans="1:11" ht="21" hidden="1" customHeight="1" outlineLevel="1" x14ac:dyDescent="0.2">
      <c r="A1165" s="77" t="s">
        <v>69</v>
      </c>
      <c r="B1165" s="77"/>
      <c r="C1165" s="1" t="s">
        <v>17</v>
      </c>
      <c r="D1165" s="38">
        <v>1</v>
      </c>
      <c r="E1165" s="9">
        <f t="shared" si="494"/>
        <v>0</v>
      </c>
      <c r="F1165" s="33">
        <v>0.2</v>
      </c>
      <c r="G1165" s="9">
        <f t="shared" si="495"/>
        <v>0</v>
      </c>
      <c r="H1165" s="9">
        <f t="shared" si="492"/>
        <v>0</v>
      </c>
      <c r="I1165" s="33">
        <v>40.020000000000003</v>
      </c>
      <c r="J1165" s="9">
        <f t="shared" si="496"/>
        <v>0</v>
      </c>
      <c r="K1165" s="9">
        <f t="shared" si="493"/>
        <v>0</v>
      </c>
    </row>
    <row r="1166" spans="1:11" ht="29.85" hidden="1" customHeight="1" outlineLevel="1" x14ac:dyDescent="0.2">
      <c r="A1166" s="77" t="s">
        <v>655</v>
      </c>
      <c r="B1166" s="77"/>
      <c r="C1166" s="1" t="s">
        <v>17</v>
      </c>
      <c r="D1166" s="38">
        <v>1</v>
      </c>
      <c r="E1166" s="9">
        <f t="shared" si="494"/>
        <v>0</v>
      </c>
      <c r="F1166" s="33">
        <v>0.55000000000000004</v>
      </c>
      <c r="G1166" s="9">
        <f t="shared" si="495"/>
        <v>0</v>
      </c>
      <c r="H1166" s="9">
        <f>$N$2*G1166</f>
        <v>0</v>
      </c>
      <c r="I1166" s="33">
        <v>153.21</v>
      </c>
      <c r="J1166" s="9">
        <f t="shared" si="496"/>
        <v>0</v>
      </c>
      <c r="K1166" s="9">
        <f t="shared" si="493"/>
        <v>0</v>
      </c>
    </row>
    <row r="1167" spans="1:11" ht="12.2" hidden="1" customHeight="1" outlineLevel="1" x14ac:dyDescent="0.2">
      <c r="A1167" s="77" t="s">
        <v>675</v>
      </c>
      <c r="B1167" s="77"/>
      <c r="C1167" s="1" t="s">
        <v>15</v>
      </c>
      <c r="D1167" s="38">
        <v>0.42</v>
      </c>
      <c r="E1167" s="9">
        <f t="shared" si="494"/>
        <v>0</v>
      </c>
      <c r="F1167" s="33">
        <v>0.05</v>
      </c>
      <c r="G1167" s="9">
        <f t="shared" si="495"/>
        <v>0</v>
      </c>
      <c r="H1167" s="9">
        <f t="shared" si="492"/>
        <v>0</v>
      </c>
      <c r="I1167" s="33">
        <v>21.29</v>
      </c>
      <c r="J1167" s="9">
        <f t="shared" si="496"/>
        <v>0</v>
      </c>
      <c r="K1167" s="9">
        <f t="shared" si="493"/>
        <v>0</v>
      </c>
    </row>
    <row r="1168" spans="1:11" ht="12.2" hidden="1" customHeight="1" outlineLevel="1" x14ac:dyDescent="0.2">
      <c r="A1168" s="77" t="s">
        <v>674</v>
      </c>
      <c r="B1168" s="77"/>
      <c r="C1168" s="1" t="s">
        <v>15</v>
      </c>
      <c r="D1168" s="38">
        <v>0.42</v>
      </c>
      <c r="E1168" s="9">
        <f t="shared" si="494"/>
        <v>0</v>
      </c>
      <c r="F1168" s="33">
        <v>0.04</v>
      </c>
      <c r="G1168" s="9">
        <f t="shared" si="495"/>
        <v>0</v>
      </c>
      <c r="H1168" s="9">
        <f t="shared" si="492"/>
        <v>0</v>
      </c>
      <c r="I1168" s="33">
        <v>18.29</v>
      </c>
      <c r="J1168" s="9">
        <f t="shared" si="496"/>
        <v>0</v>
      </c>
      <c r="K1168" s="9">
        <f t="shared" si="493"/>
        <v>0</v>
      </c>
    </row>
    <row r="1169" spans="1:11" ht="12.2" customHeight="1" collapsed="1" x14ac:dyDescent="0.2">
      <c r="A1169" s="75" t="s">
        <v>19</v>
      </c>
      <c r="B1169" s="75"/>
      <c r="C1169" s="1"/>
      <c r="D1169" s="7"/>
      <c r="E1169" s="35"/>
      <c r="F1169" s="39">
        <f>SUM(F1157:F1168)</f>
        <v>1.9600000000000002</v>
      </c>
      <c r="G1169" s="12">
        <f t="shared" ref="G1169:K1169" si="497">SUM(G1157:G1168)</f>
        <v>0</v>
      </c>
      <c r="H1169" s="12">
        <f t="shared" si="497"/>
        <v>0</v>
      </c>
      <c r="I1169" s="39">
        <f t="shared" si="497"/>
        <v>1248.1200000000001</v>
      </c>
      <c r="J1169" s="12">
        <f t="shared" si="497"/>
        <v>0</v>
      </c>
      <c r="K1169" s="14">
        <f t="shared" si="497"/>
        <v>0</v>
      </c>
    </row>
    <row r="1170" spans="1:11" ht="21" customHeight="1" x14ac:dyDescent="0.2">
      <c r="A1170" s="75" t="s">
        <v>753</v>
      </c>
      <c r="B1170" s="75"/>
      <c r="C1170" s="2" t="s">
        <v>17</v>
      </c>
      <c r="D1170" s="3">
        <v>0</v>
      </c>
      <c r="E1170" s="36"/>
      <c r="F1170" s="1"/>
      <c r="G1170" s="1"/>
      <c r="H1170" s="1"/>
      <c r="I1170" s="1"/>
      <c r="J1170" s="1"/>
      <c r="K1170" s="1"/>
    </row>
    <row r="1171" spans="1:11" ht="12.2" hidden="1" customHeight="1" outlineLevel="1" x14ac:dyDescent="0.2">
      <c r="A1171" s="77" t="s">
        <v>676</v>
      </c>
      <c r="B1171" s="77"/>
      <c r="C1171" s="1" t="s">
        <v>17</v>
      </c>
      <c r="D1171" s="38">
        <v>1</v>
      </c>
      <c r="E1171" s="9">
        <f>$D$1170*D1171</f>
        <v>0</v>
      </c>
      <c r="F1171" s="33">
        <v>0.11</v>
      </c>
      <c r="G1171" s="9">
        <f>$D$1170*F1171</f>
        <v>0</v>
      </c>
      <c r="H1171" s="9">
        <f t="shared" ref="H1171:H1182" si="498">$L$2*G1171</f>
        <v>0</v>
      </c>
      <c r="I1171" s="33">
        <v>14.29</v>
      </c>
      <c r="J1171" s="9">
        <f>$D$1170*I1171</f>
        <v>0</v>
      </c>
      <c r="K1171" s="9">
        <f t="shared" ref="K1171:K1182" si="499">SUM(H1171,J1171)</f>
        <v>0</v>
      </c>
    </row>
    <row r="1172" spans="1:11" ht="12.2" hidden="1" customHeight="1" outlineLevel="1" x14ac:dyDescent="0.2">
      <c r="A1172" s="77" t="s">
        <v>739</v>
      </c>
      <c r="B1172" s="77"/>
      <c r="C1172" s="1" t="s">
        <v>17</v>
      </c>
      <c r="D1172" s="38">
        <v>1</v>
      </c>
      <c r="E1172" s="9">
        <f t="shared" ref="E1172:E1182" si="500">$D$1170*D1172</f>
        <v>0</v>
      </c>
      <c r="F1172" s="33">
        <v>0.15</v>
      </c>
      <c r="G1172" s="9">
        <f t="shared" ref="G1172:G1182" si="501">$D$1170*F1172</f>
        <v>0</v>
      </c>
      <c r="H1172" s="9">
        <f t="shared" si="498"/>
        <v>0</v>
      </c>
      <c r="I1172" s="33">
        <v>34.200000000000003</v>
      </c>
      <c r="J1172" s="9">
        <f t="shared" ref="J1172:J1182" si="502">$D$1170*I1172</f>
        <v>0</v>
      </c>
      <c r="K1172" s="9">
        <f t="shared" si="499"/>
        <v>0</v>
      </c>
    </row>
    <row r="1173" spans="1:11" ht="12.2" hidden="1" customHeight="1" outlineLevel="1" x14ac:dyDescent="0.2">
      <c r="A1173" s="77" t="s">
        <v>757</v>
      </c>
      <c r="B1173" s="77"/>
      <c r="C1173" s="1" t="s">
        <v>17</v>
      </c>
      <c r="D1173" s="38">
        <v>1</v>
      </c>
      <c r="E1173" s="9">
        <f t="shared" si="500"/>
        <v>0</v>
      </c>
      <c r="F1173" s="33">
        <v>0.15</v>
      </c>
      <c r="G1173" s="9">
        <f t="shared" si="501"/>
        <v>0</v>
      </c>
      <c r="H1173" s="9">
        <f t="shared" si="498"/>
        <v>0</v>
      </c>
      <c r="I1173" s="33">
        <v>291.2</v>
      </c>
      <c r="J1173" s="9">
        <f t="shared" si="502"/>
        <v>0</v>
      </c>
      <c r="K1173" s="9">
        <f t="shared" si="499"/>
        <v>0</v>
      </c>
    </row>
    <row r="1174" spans="1:11" ht="21" hidden="1" customHeight="1" outlineLevel="1" x14ac:dyDescent="0.2">
      <c r="A1174" s="77" t="s">
        <v>63</v>
      </c>
      <c r="B1174" s="77"/>
      <c r="C1174" s="1" t="s">
        <v>17</v>
      </c>
      <c r="D1174" s="38">
        <v>1</v>
      </c>
      <c r="E1174" s="9">
        <f t="shared" si="500"/>
        <v>0</v>
      </c>
      <c r="F1174" s="33">
        <v>0.15</v>
      </c>
      <c r="G1174" s="9">
        <f t="shared" si="501"/>
        <v>0</v>
      </c>
      <c r="H1174" s="9">
        <f t="shared" si="498"/>
        <v>0</v>
      </c>
      <c r="I1174" s="33">
        <v>76.819999999999993</v>
      </c>
      <c r="J1174" s="9">
        <f t="shared" si="502"/>
        <v>0</v>
      </c>
      <c r="K1174" s="9">
        <f t="shared" si="499"/>
        <v>0</v>
      </c>
    </row>
    <row r="1175" spans="1:11" ht="12.2" hidden="1" customHeight="1" outlineLevel="1" x14ac:dyDescent="0.2">
      <c r="A1175" s="77" t="s">
        <v>691</v>
      </c>
      <c r="B1175" s="77"/>
      <c r="C1175" s="1" t="s">
        <v>17</v>
      </c>
      <c r="D1175" s="38">
        <v>1</v>
      </c>
      <c r="E1175" s="9">
        <f t="shared" si="500"/>
        <v>0</v>
      </c>
      <c r="F1175" s="33">
        <v>0.08</v>
      </c>
      <c r="G1175" s="9">
        <f t="shared" si="501"/>
        <v>0</v>
      </c>
      <c r="H1175" s="9">
        <f t="shared" si="498"/>
        <v>0</v>
      </c>
      <c r="I1175" s="33">
        <v>40.42</v>
      </c>
      <c r="J1175" s="9">
        <f t="shared" si="502"/>
        <v>0</v>
      </c>
      <c r="K1175" s="9">
        <f t="shared" si="499"/>
        <v>0</v>
      </c>
    </row>
    <row r="1176" spans="1:11" ht="21" hidden="1" customHeight="1" outlineLevel="1" x14ac:dyDescent="0.2">
      <c r="A1176" s="77" t="s">
        <v>693</v>
      </c>
      <c r="B1176" s="77"/>
      <c r="C1176" s="1" t="s">
        <v>17</v>
      </c>
      <c r="D1176" s="38">
        <v>1</v>
      </c>
      <c r="E1176" s="9">
        <f t="shared" si="500"/>
        <v>0</v>
      </c>
      <c r="F1176" s="33">
        <v>0.26</v>
      </c>
      <c r="G1176" s="9">
        <f t="shared" si="501"/>
        <v>0</v>
      </c>
      <c r="H1176" s="9">
        <f t="shared" si="498"/>
        <v>0</v>
      </c>
      <c r="I1176" s="33">
        <v>68.239999999999995</v>
      </c>
      <c r="J1176" s="9">
        <f t="shared" si="502"/>
        <v>0</v>
      </c>
      <c r="K1176" s="9">
        <f t="shared" si="499"/>
        <v>0</v>
      </c>
    </row>
    <row r="1177" spans="1:11" ht="12.2" hidden="1" customHeight="1" outlineLevel="1" x14ac:dyDescent="0.2">
      <c r="A1177" s="77" t="s">
        <v>724</v>
      </c>
      <c r="B1177" s="77"/>
      <c r="C1177" s="1" t="s">
        <v>17</v>
      </c>
      <c r="D1177" s="38">
        <v>1</v>
      </c>
      <c r="E1177" s="9">
        <f t="shared" si="500"/>
        <v>0</v>
      </c>
      <c r="F1177" s="33">
        <v>0.08</v>
      </c>
      <c r="G1177" s="9">
        <f t="shared" si="501"/>
        <v>0</v>
      </c>
      <c r="H1177" s="9">
        <f t="shared" si="498"/>
        <v>0</v>
      </c>
      <c r="I1177" s="33">
        <v>28.81</v>
      </c>
      <c r="J1177" s="9">
        <f t="shared" si="502"/>
        <v>0</v>
      </c>
      <c r="K1177" s="9">
        <f t="shared" si="499"/>
        <v>0</v>
      </c>
    </row>
    <row r="1178" spans="1:11" ht="12.2" hidden="1" customHeight="1" outlineLevel="1" x14ac:dyDescent="0.2">
      <c r="A1178" s="77" t="s">
        <v>741</v>
      </c>
      <c r="B1178" s="77"/>
      <c r="C1178" s="1" t="s">
        <v>17</v>
      </c>
      <c r="D1178" s="38">
        <v>1</v>
      </c>
      <c r="E1178" s="9">
        <f t="shared" si="500"/>
        <v>0</v>
      </c>
      <c r="F1178" s="33">
        <v>0.04</v>
      </c>
      <c r="G1178" s="9">
        <f t="shared" si="501"/>
        <v>0</v>
      </c>
      <c r="H1178" s="9">
        <f t="shared" si="498"/>
        <v>0</v>
      </c>
      <c r="I1178" s="33">
        <v>13.45</v>
      </c>
      <c r="J1178" s="9">
        <f t="shared" si="502"/>
        <v>0</v>
      </c>
      <c r="K1178" s="9">
        <f t="shared" si="499"/>
        <v>0</v>
      </c>
    </row>
    <row r="1179" spans="1:11" ht="21" hidden="1" customHeight="1" outlineLevel="1" x14ac:dyDescent="0.2">
      <c r="A1179" s="77" t="s">
        <v>69</v>
      </c>
      <c r="B1179" s="77"/>
      <c r="C1179" s="1" t="s">
        <v>17</v>
      </c>
      <c r="D1179" s="38">
        <v>1</v>
      </c>
      <c r="E1179" s="9">
        <f t="shared" si="500"/>
        <v>0</v>
      </c>
      <c r="F1179" s="33">
        <v>0.2</v>
      </c>
      <c r="G1179" s="9">
        <f t="shared" si="501"/>
        <v>0</v>
      </c>
      <c r="H1179" s="9">
        <f t="shared" si="498"/>
        <v>0</v>
      </c>
      <c r="I1179" s="33">
        <v>40.020000000000003</v>
      </c>
      <c r="J1179" s="9">
        <f t="shared" si="502"/>
        <v>0</v>
      </c>
      <c r="K1179" s="9">
        <f t="shared" si="499"/>
        <v>0</v>
      </c>
    </row>
    <row r="1180" spans="1:11" ht="29.85" hidden="1" customHeight="1" outlineLevel="1" x14ac:dyDescent="0.2">
      <c r="A1180" s="77" t="s">
        <v>655</v>
      </c>
      <c r="B1180" s="77"/>
      <c r="C1180" s="1" t="s">
        <v>17</v>
      </c>
      <c r="D1180" s="38">
        <v>1</v>
      </c>
      <c r="E1180" s="9">
        <f t="shared" si="500"/>
        <v>0</v>
      </c>
      <c r="F1180" s="33">
        <v>0.55000000000000004</v>
      </c>
      <c r="G1180" s="9">
        <f t="shared" si="501"/>
        <v>0</v>
      </c>
      <c r="H1180" s="9">
        <f>$N$2*G1180</f>
        <v>0</v>
      </c>
      <c r="I1180" s="33">
        <v>153.21</v>
      </c>
      <c r="J1180" s="9">
        <f t="shared" si="502"/>
        <v>0</v>
      </c>
      <c r="K1180" s="9">
        <f t="shared" si="499"/>
        <v>0</v>
      </c>
    </row>
    <row r="1181" spans="1:11" ht="12.2" hidden="1" customHeight="1" outlineLevel="1" x14ac:dyDescent="0.2">
      <c r="A1181" s="77" t="s">
        <v>675</v>
      </c>
      <c r="B1181" s="77"/>
      <c r="C1181" s="1" t="s">
        <v>15</v>
      </c>
      <c r="D1181" s="38">
        <v>0.42</v>
      </c>
      <c r="E1181" s="9">
        <f t="shared" si="500"/>
        <v>0</v>
      </c>
      <c r="F1181" s="33">
        <v>0.05</v>
      </c>
      <c r="G1181" s="9">
        <f t="shared" si="501"/>
        <v>0</v>
      </c>
      <c r="H1181" s="9">
        <f t="shared" si="498"/>
        <v>0</v>
      </c>
      <c r="I1181" s="33">
        <v>21.29</v>
      </c>
      <c r="J1181" s="9">
        <f t="shared" si="502"/>
        <v>0</v>
      </c>
      <c r="K1181" s="9">
        <f t="shared" si="499"/>
        <v>0</v>
      </c>
    </row>
    <row r="1182" spans="1:11" ht="12.2" hidden="1" customHeight="1" outlineLevel="1" x14ac:dyDescent="0.2">
      <c r="A1182" s="77" t="s">
        <v>674</v>
      </c>
      <c r="B1182" s="77"/>
      <c r="C1182" s="1" t="s">
        <v>15</v>
      </c>
      <c r="D1182" s="38">
        <v>0.42</v>
      </c>
      <c r="E1182" s="9">
        <f t="shared" si="500"/>
        <v>0</v>
      </c>
      <c r="F1182" s="33">
        <v>0.04</v>
      </c>
      <c r="G1182" s="9">
        <f t="shared" si="501"/>
        <v>0</v>
      </c>
      <c r="H1182" s="9">
        <f t="shared" si="498"/>
        <v>0</v>
      </c>
      <c r="I1182" s="33">
        <v>18.29</v>
      </c>
      <c r="J1182" s="9">
        <f t="shared" si="502"/>
        <v>0</v>
      </c>
      <c r="K1182" s="9">
        <f t="shared" si="499"/>
        <v>0</v>
      </c>
    </row>
    <row r="1183" spans="1:11" ht="12.2" customHeight="1" collapsed="1" x14ac:dyDescent="0.2">
      <c r="A1183" s="75" t="s">
        <v>19</v>
      </c>
      <c r="B1183" s="75"/>
      <c r="C1183" s="1"/>
      <c r="D1183" s="7"/>
      <c r="E1183" s="35"/>
      <c r="F1183" s="39">
        <f>SUM(F1171:F1182)</f>
        <v>1.86</v>
      </c>
      <c r="G1183" s="12">
        <f t="shared" ref="G1183:K1183" si="503">SUM(G1171:G1182)</f>
        <v>0</v>
      </c>
      <c r="H1183" s="12">
        <f t="shared" si="503"/>
        <v>0</v>
      </c>
      <c r="I1183" s="39">
        <f t="shared" si="503"/>
        <v>800.2399999999999</v>
      </c>
      <c r="J1183" s="12">
        <f t="shared" si="503"/>
        <v>0</v>
      </c>
      <c r="K1183" s="14">
        <f t="shared" si="503"/>
        <v>0</v>
      </c>
    </row>
    <row r="1184" spans="1:11" ht="21" customHeight="1" x14ac:dyDescent="0.2">
      <c r="A1184" s="75" t="s">
        <v>753</v>
      </c>
      <c r="B1184" s="75"/>
      <c r="C1184" s="2" t="s">
        <v>17</v>
      </c>
      <c r="D1184" s="3">
        <v>0</v>
      </c>
      <c r="E1184" s="36"/>
      <c r="F1184" s="1"/>
      <c r="G1184" s="1"/>
      <c r="H1184" s="1"/>
      <c r="I1184" s="1"/>
      <c r="J1184" s="1"/>
      <c r="K1184" s="1"/>
    </row>
    <row r="1185" spans="1:11" ht="12.2" hidden="1" customHeight="1" outlineLevel="1" x14ac:dyDescent="0.2">
      <c r="A1185" s="77" t="s">
        <v>727</v>
      </c>
      <c r="B1185" s="77"/>
      <c r="C1185" s="1" t="s">
        <v>17</v>
      </c>
      <c r="D1185" s="38">
        <v>1</v>
      </c>
      <c r="E1185" s="9">
        <f>$D$1184*D1185</f>
        <v>0</v>
      </c>
      <c r="F1185" s="33">
        <v>0.2</v>
      </c>
      <c r="G1185" s="9">
        <f>$D$1184*F1185</f>
        <v>0</v>
      </c>
      <c r="H1185" s="9">
        <f t="shared" ref="H1185:H1196" si="504">$L$2*G1185</f>
        <v>0</v>
      </c>
      <c r="I1185" s="33">
        <v>405.05</v>
      </c>
      <c r="J1185" s="9">
        <f>$D$1184*I1185</f>
        <v>0</v>
      </c>
      <c r="K1185" s="9">
        <f t="shared" ref="K1185:K1196" si="505">SUM(H1185,J1185)</f>
        <v>0</v>
      </c>
    </row>
    <row r="1186" spans="1:11" ht="12.2" hidden="1" customHeight="1" outlineLevel="1" x14ac:dyDescent="0.2">
      <c r="A1186" s="77" t="s">
        <v>676</v>
      </c>
      <c r="B1186" s="77"/>
      <c r="C1186" s="1" t="s">
        <v>17</v>
      </c>
      <c r="D1186" s="38">
        <v>1</v>
      </c>
      <c r="E1186" s="9">
        <f t="shared" ref="E1186:E1196" si="506">$D$1184*D1186</f>
        <v>0</v>
      </c>
      <c r="F1186" s="33">
        <v>0.11</v>
      </c>
      <c r="G1186" s="9">
        <f t="shared" ref="G1186:G1196" si="507">$D$1184*F1186</f>
        <v>0</v>
      </c>
      <c r="H1186" s="9">
        <f t="shared" si="504"/>
        <v>0</v>
      </c>
      <c r="I1186" s="33">
        <v>14.29</v>
      </c>
      <c r="J1186" s="9">
        <f t="shared" ref="J1186:J1196" si="508">$D$1184*I1186</f>
        <v>0</v>
      </c>
      <c r="K1186" s="9">
        <f t="shared" si="505"/>
        <v>0</v>
      </c>
    </row>
    <row r="1187" spans="1:11" ht="21" hidden="1" customHeight="1" outlineLevel="1" x14ac:dyDescent="0.2">
      <c r="A1187" s="77" t="s">
        <v>63</v>
      </c>
      <c r="B1187" s="77"/>
      <c r="C1187" s="1" t="s">
        <v>17</v>
      </c>
      <c r="D1187" s="38">
        <v>1</v>
      </c>
      <c r="E1187" s="9">
        <f t="shared" si="506"/>
        <v>0</v>
      </c>
      <c r="F1187" s="33">
        <v>0.15</v>
      </c>
      <c r="G1187" s="9">
        <f t="shared" si="507"/>
        <v>0</v>
      </c>
      <c r="H1187" s="9">
        <f t="shared" si="504"/>
        <v>0</v>
      </c>
      <c r="I1187" s="33">
        <v>76.819999999999993</v>
      </c>
      <c r="J1187" s="9">
        <f t="shared" si="508"/>
        <v>0</v>
      </c>
      <c r="K1187" s="9">
        <f t="shared" si="505"/>
        <v>0</v>
      </c>
    </row>
    <row r="1188" spans="1:11" ht="12.2" hidden="1" customHeight="1" outlineLevel="1" x14ac:dyDescent="0.2">
      <c r="A1188" s="77" t="s">
        <v>739</v>
      </c>
      <c r="B1188" s="77"/>
      <c r="C1188" s="1" t="s">
        <v>17</v>
      </c>
      <c r="D1188" s="38">
        <v>1</v>
      </c>
      <c r="E1188" s="9">
        <f t="shared" si="506"/>
        <v>0</v>
      </c>
      <c r="F1188" s="33">
        <v>0.15</v>
      </c>
      <c r="G1188" s="9">
        <f t="shared" si="507"/>
        <v>0</v>
      </c>
      <c r="H1188" s="9">
        <f t="shared" si="504"/>
        <v>0</v>
      </c>
      <c r="I1188" s="33">
        <v>34.200000000000003</v>
      </c>
      <c r="J1188" s="9">
        <f t="shared" si="508"/>
        <v>0</v>
      </c>
      <c r="K1188" s="9">
        <f t="shared" si="505"/>
        <v>0</v>
      </c>
    </row>
    <row r="1189" spans="1:11" ht="12.2" hidden="1" customHeight="1" outlineLevel="1" x14ac:dyDescent="0.2">
      <c r="A1189" s="77" t="s">
        <v>691</v>
      </c>
      <c r="B1189" s="77"/>
      <c r="C1189" s="1" t="s">
        <v>17</v>
      </c>
      <c r="D1189" s="38">
        <v>1</v>
      </c>
      <c r="E1189" s="9">
        <f t="shared" si="506"/>
        <v>0</v>
      </c>
      <c r="F1189" s="33">
        <v>0.08</v>
      </c>
      <c r="G1189" s="9">
        <f t="shared" si="507"/>
        <v>0</v>
      </c>
      <c r="H1189" s="9">
        <f t="shared" si="504"/>
        <v>0</v>
      </c>
      <c r="I1189" s="33">
        <v>40.42</v>
      </c>
      <c r="J1189" s="9">
        <f t="shared" si="508"/>
        <v>0</v>
      </c>
      <c r="K1189" s="9">
        <f t="shared" si="505"/>
        <v>0</v>
      </c>
    </row>
    <row r="1190" spans="1:11" ht="21" hidden="1" customHeight="1" outlineLevel="1" x14ac:dyDescent="0.2">
      <c r="A1190" s="77" t="s">
        <v>693</v>
      </c>
      <c r="B1190" s="77"/>
      <c r="C1190" s="1" t="s">
        <v>17</v>
      </c>
      <c r="D1190" s="38">
        <v>1</v>
      </c>
      <c r="E1190" s="9">
        <f t="shared" si="506"/>
        <v>0</v>
      </c>
      <c r="F1190" s="33">
        <v>0.26</v>
      </c>
      <c r="G1190" s="9">
        <f t="shared" si="507"/>
        <v>0</v>
      </c>
      <c r="H1190" s="9">
        <f t="shared" si="504"/>
        <v>0</v>
      </c>
      <c r="I1190" s="33">
        <v>68.239999999999995</v>
      </c>
      <c r="J1190" s="9">
        <f t="shared" si="508"/>
        <v>0</v>
      </c>
      <c r="K1190" s="9">
        <f t="shared" si="505"/>
        <v>0</v>
      </c>
    </row>
    <row r="1191" spans="1:11" ht="12.2" hidden="1" customHeight="1" outlineLevel="1" x14ac:dyDescent="0.2">
      <c r="A1191" s="77" t="s">
        <v>724</v>
      </c>
      <c r="B1191" s="77"/>
      <c r="C1191" s="1" t="s">
        <v>17</v>
      </c>
      <c r="D1191" s="38">
        <v>1</v>
      </c>
      <c r="E1191" s="9">
        <f t="shared" si="506"/>
        <v>0</v>
      </c>
      <c r="F1191" s="33">
        <v>0.08</v>
      </c>
      <c r="G1191" s="9">
        <f t="shared" si="507"/>
        <v>0</v>
      </c>
      <c r="H1191" s="9">
        <f t="shared" si="504"/>
        <v>0</v>
      </c>
      <c r="I1191" s="33">
        <v>28.81</v>
      </c>
      <c r="J1191" s="9">
        <f t="shared" si="508"/>
        <v>0</v>
      </c>
      <c r="K1191" s="9">
        <f t="shared" si="505"/>
        <v>0</v>
      </c>
    </row>
    <row r="1192" spans="1:11" ht="12.2" hidden="1" customHeight="1" outlineLevel="1" x14ac:dyDescent="0.2">
      <c r="A1192" s="77" t="s">
        <v>741</v>
      </c>
      <c r="B1192" s="77"/>
      <c r="C1192" s="1" t="s">
        <v>17</v>
      </c>
      <c r="D1192" s="38">
        <v>1</v>
      </c>
      <c r="E1192" s="9">
        <f t="shared" si="506"/>
        <v>0</v>
      </c>
      <c r="F1192" s="33">
        <v>0.04</v>
      </c>
      <c r="G1192" s="9">
        <f t="shared" si="507"/>
        <v>0</v>
      </c>
      <c r="H1192" s="9">
        <f t="shared" si="504"/>
        <v>0</v>
      </c>
      <c r="I1192" s="33">
        <v>13.45</v>
      </c>
      <c r="J1192" s="9">
        <f t="shared" si="508"/>
        <v>0</v>
      </c>
      <c r="K1192" s="9">
        <f t="shared" si="505"/>
        <v>0</v>
      </c>
    </row>
    <row r="1193" spans="1:11" ht="21" hidden="1" customHeight="1" outlineLevel="1" x14ac:dyDescent="0.2">
      <c r="A1193" s="77" t="s">
        <v>69</v>
      </c>
      <c r="B1193" s="77"/>
      <c r="C1193" s="1" t="s">
        <v>17</v>
      </c>
      <c r="D1193" s="38">
        <v>1</v>
      </c>
      <c r="E1193" s="9">
        <f t="shared" si="506"/>
        <v>0</v>
      </c>
      <c r="F1193" s="33">
        <v>0.2</v>
      </c>
      <c r="G1193" s="9">
        <f t="shared" si="507"/>
        <v>0</v>
      </c>
      <c r="H1193" s="9">
        <f t="shared" si="504"/>
        <v>0</v>
      </c>
      <c r="I1193" s="33">
        <v>40.020000000000003</v>
      </c>
      <c r="J1193" s="9">
        <f t="shared" si="508"/>
        <v>0</v>
      </c>
      <c r="K1193" s="9">
        <f t="shared" si="505"/>
        <v>0</v>
      </c>
    </row>
    <row r="1194" spans="1:11" ht="29.85" hidden="1" customHeight="1" outlineLevel="1" x14ac:dyDescent="0.2">
      <c r="A1194" s="77" t="s">
        <v>655</v>
      </c>
      <c r="B1194" s="77"/>
      <c r="C1194" s="1" t="s">
        <v>17</v>
      </c>
      <c r="D1194" s="38">
        <v>1</v>
      </c>
      <c r="E1194" s="9">
        <f t="shared" si="506"/>
        <v>0</v>
      </c>
      <c r="F1194" s="33">
        <v>0.55000000000000004</v>
      </c>
      <c r="G1194" s="9">
        <f t="shared" si="507"/>
        <v>0</v>
      </c>
      <c r="H1194" s="9">
        <f>$N$2*G1194</f>
        <v>0</v>
      </c>
      <c r="I1194" s="33">
        <v>153.21</v>
      </c>
      <c r="J1194" s="9">
        <f t="shared" si="508"/>
        <v>0</v>
      </c>
      <c r="K1194" s="9">
        <f t="shared" si="505"/>
        <v>0</v>
      </c>
    </row>
    <row r="1195" spans="1:11" ht="12.2" hidden="1" customHeight="1" outlineLevel="1" x14ac:dyDescent="0.2">
      <c r="A1195" s="77" t="s">
        <v>675</v>
      </c>
      <c r="B1195" s="77"/>
      <c r="C1195" s="1" t="s">
        <v>15</v>
      </c>
      <c r="D1195" s="38">
        <v>0.42</v>
      </c>
      <c r="E1195" s="9">
        <f t="shared" si="506"/>
        <v>0</v>
      </c>
      <c r="F1195" s="33">
        <v>0.05</v>
      </c>
      <c r="G1195" s="9">
        <f t="shared" si="507"/>
        <v>0</v>
      </c>
      <c r="H1195" s="9">
        <f t="shared" si="504"/>
        <v>0</v>
      </c>
      <c r="I1195" s="33">
        <v>21.29</v>
      </c>
      <c r="J1195" s="9">
        <f t="shared" si="508"/>
        <v>0</v>
      </c>
      <c r="K1195" s="9">
        <f t="shared" si="505"/>
        <v>0</v>
      </c>
    </row>
    <row r="1196" spans="1:11" ht="12.2" hidden="1" customHeight="1" outlineLevel="1" x14ac:dyDescent="0.2">
      <c r="A1196" s="77" t="s">
        <v>674</v>
      </c>
      <c r="B1196" s="77"/>
      <c r="C1196" s="1" t="s">
        <v>15</v>
      </c>
      <c r="D1196" s="38">
        <v>0.42</v>
      </c>
      <c r="E1196" s="9">
        <f t="shared" si="506"/>
        <v>0</v>
      </c>
      <c r="F1196" s="33">
        <v>0.04</v>
      </c>
      <c r="G1196" s="9">
        <f t="shared" si="507"/>
        <v>0</v>
      </c>
      <c r="H1196" s="9">
        <f t="shared" si="504"/>
        <v>0</v>
      </c>
      <c r="I1196" s="33">
        <v>18.29</v>
      </c>
      <c r="J1196" s="9">
        <f t="shared" si="508"/>
        <v>0</v>
      </c>
      <c r="K1196" s="9">
        <f t="shared" si="505"/>
        <v>0</v>
      </c>
    </row>
    <row r="1197" spans="1:11" ht="12.2" customHeight="1" collapsed="1" x14ac:dyDescent="0.2">
      <c r="A1197" s="75" t="s">
        <v>19</v>
      </c>
      <c r="B1197" s="75"/>
      <c r="C1197" s="1"/>
      <c r="D1197" s="7"/>
      <c r="E1197" s="35"/>
      <c r="F1197" s="39">
        <f>SUM(F1185:F1196)</f>
        <v>1.9100000000000001</v>
      </c>
      <c r="G1197" s="12">
        <f t="shared" ref="G1197:K1197" si="509">SUM(G1185:G1196)</f>
        <v>0</v>
      </c>
      <c r="H1197" s="12">
        <f t="shared" si="509"/>
        <v>0</v>
      </c>
      <c r="I1197" s="39">
        <f t="shared" si="509"/>
        <v>914.08999999999992</v>
      </c>
      <c r="J1197" s="12">
        <f t="shared" si="509"/>
        <v>0</v>
      </c>
      <c r="K1197" s="14">
        <f t="shared" si="509"/>
        <v>0</v>
      </c>
    </row>
    <row r="1198" spans="1:11" ht="16.7" customHeight="1" x14ac:dyDescent="0.2">
      <c r="A1198" s="81" t="s">
        <v>802</v>
      </c>
      <c r="B1198" s="81"/>
      <c r="C1198" s="82"/>
      <c r="D1198" s="82"/>
      <c r="E1198" s="82"/>
      <c r="F1198" s="82"/>
      <c r="G1198" s="82"/>
      <c r="H1198" s="82"/>
      <c r="I1198" s="82"/>
      <c r="J1198" s="82"/>
      <c r="K1198" s="82"/>
    </row>
    <row r="1199" spans="1:11" s="17" customFormat="1" ht="12.4" customHeight="1" x14ac:dyDescent="0.2">
      <c r="A1199" s="75" t="s">
        <v>8</v>
      </c>
      <c r="B1199" s="75"/>
      <c r="C1199" s="2" t="s">
        <v>9</v>
      </c>
      <c r="D1199" s="2" t="s">
        <v>10</v>
      </c>
      <c r="E1199" s="2" t="s">
        <v>10</v>
      </c>
      <c r="F1199" s="2" t="s">
        <v>11</v>
      </c>
      <c r="G1199" s="2" t="s">
        <v>11</v>
      </c>
      <c r="H1199" s="2" t="s">
        <v>12</v>
      </c>
      <c r="I1199" s="2" t="s">
        <v>13</v>
      </c>
      <c r="J1199" s="2" t="s">
        <v>13</v>
      </c>
      <c r="K1199" s="2" t="s">
        <v>3</v>
      </c>
    </row>
    <row r="1200" spans="1:11" x14ac:dyDescent="0.2">
      <c r="A1200" s="75" t="s">
        <v>758</v>
      </c>
      <c r="B1200" s="75"/>
      <c r="C1200" s="2" t="s">
        <v>42</v>
      </c>
      <c r="D1200" s="3">
        <v>0</v>
      </c>
      <c r="E1200" s="36"/>
      <c r="F1200" s="1"/>
      <c r="G1200" s="1"/>
      <c r="H1200" s="1"/>
      <c r="I1200" s="1"/>
      <c r="J1200" s="1"/>
      <c r="K1200" s="1"/>
    </row>
    <row r="1201" spans="1:11" hidden="1" outlineLevel="1" x14ac:dyDescent="0.2">
      <c r="A1201" s="77" t="s">
        <v>696</v>
      </c>
      <c r="B1201" s="77"/>
      <c r="C1201" s="1" t="s">
        <v>60</v>
      </c>
      <c r="D1201" s="38">
        <v>5.5</v>
      </c>
      <c r="E1201" s="9">
        <f>$D$1200*D1201</f>
        <v>0</v>
      </c>
      <c r="F1201" s="33">
        <v>0.41</v>
      </c>
      <c r="G1201" s="9">
        <f>$D$1200*F1201</f>
        <v>0</v>
      </c>
      <c r="H1201" s="9">
        <f>$M$2*G1201</f>
        <v>0</v>
      </c>
      <c r="I1201" s="33">
        <v>0</v>
      </c>
      <c r="J1201" s="9">
        <f>$D$1200*I1201</f>
        <v>0</v>
      </c>
      <c r="K1201" s="9">
        <f t="shared" ref="K1201:K1205" si="510">SUM(H1201,J1201)</f>
        <v>0</v>
      </c>
    </row>
    <row r="1202" spans="1:11" hidden="1" outlineLevel="1" x14ac:dyDescent="0.2">
      <c r="A1202" s="77" t="s">
        <v>759</v>
      </c>
      <c r="B1202" s="77"/>
      <c r="C1202" s="1" t="s">
        <v>60</v>
      </c>
      <c r="D1202" s="38">
        <v>5.5</v>
      </c>
      <c r="E1202" s="9">
        <f>$D$1200*D1202</f>
        <v>0</v>
      </c>
      <c r="F1202" s="33">
        <v>0.5</v>
      </c>
      <c r="G1202" s="9">
        <f>$D$1200*F1202</f>
        <v>0</v>
      </c>
      <c r="H1202" s="9">
        <f t="shared" ref="H1202:H1205" si="511">$M$2*G1202</f>
        <v>0</v>
      </c>
      <c r="I1202" s="33">
        <v>0</v>
      </c>
      <c r="J1202" s="9">
        <f>$D$1200*I1202</f>
        <v>0</v>
      </c>
      <c r="K1202" s="9">
        <f t="shared" si="510"/>
        <v>0</v>
      </c>
    </row>
    <row r="1203" spans="1:11" hidden="1" outlineLevel="1" x14ac:dyDescent="0.2">
      <c r="A1203" s="77" t="s">
        <v>760</v>
      </c>
      <c r="B1203" s="77"/>
      <c r="C1203" s="1" t="s">
        <v>60</v>
      </c>
      <c r="D1203" s="38">
        <v>5.5</v>
      </c>
      <c r="E1203" s="9">
        <f>$D$1200*D1203</f>
        <v>0</v>
      </c>
      <c r="F1203" s="33">
        <v>0.55000000000000004</v>
      </c>
      <c r="G1203" s="9">
        <f>$D$1200*F1203</f>
        <v>0</v>
      </c>
      <c r="H1203" s="9">
        <f t="shared" si="511"/>
        <v>0</v>
      </c>
      <c r="I1203" s="33">
        <v>0</v>
      </c>
      <c r="J1203" s="9">
        <f>$D$1200*I1203</f>
        <v>0</v>
      </c>
      <c r="K1203" s="9">
        <f t="shared" si="510"/>
        <v>0</v>
      </c>
    </row>
    <row r="1204" spans="1:11" hidden="1" outlineLevel="1" x14ac:dyDescent="0.2">
      <c r="A1204" s="77" t="s">
        <v>761</v>
      </c>
      <c r="B1204" s="77"/>
      <c r="C1204" s="1" t="s">
        <v>60</v>
      </c>
      <c r="D1204" s="38">
        <v>5.5</v>
      </c>
      <c r="E1204" s="9">
        <f>$D$1200*D1204</f>
        <v>0</v>
      </c>
      <c r="F1204" s="33">
        <v>0.44</v>
      </c>
      <c r="G1204" s="9">
        <f>$D$1200*F1204</f>
        <v>0</v>
      </c>
      <c r="H1204" s="9">
        <f t="shared" si="511"/>
        <v>0</v>
      </c>
      <c r="I1204" s="33">
        <v>0</v>
      </c>
      <c r="J1204" s="9">
        <f>$D$1200*I1204</f>
        <v>0</v>
      </c>
      <c r="K1204" s="9">
        <f t="shared" si="510"/>
        <v>0</v>
      </c>
    </row>
    <row r="1205" spans="1:11" hidden="1" outlineLevel="1" x14ac:dyDescent="0.2">
      <c r="A1205" s="77" t="s">
        <v>762</v>
      </c>
      <c r="B1205" s="77"/>
      <c r="C1205" s="1" t="s">
        <v>42</v>
      </c>
      <c r="D1205" s="38">
        <v>1</v>
      </c>
      <c r="E1205" s="9">
        <f>$D$1200*D1205</f>
        <v>0</v>
      </c>
      <c r="F1205" s="33">
        <v>0.65</v>
      </c>
      <c r="G1205" s="9">
        <f>$D$1200*F1205</f>
        <v>0</v>
      </c>
      <c r="H1205" s="9">
        <f t="shared" si="511"/>
        <v>0</v>
      </c>
      <c r="I1205" s="33">
        <v>0</v>
      </c>
      <c r="J1205" s="9">
        <f>$D$1200*I1205</f>
        <v>0</v>
      </c>
      <c r="K1205" s="9">
        <f t="shared" si="510"/>
        <v>0</v>
      </c>
    </row>
    <row r="1206" spans="1:11" collapsed="1" x14ac:dyDescent="0.2">
      <c r="A1206" s="75" t="s">
        <v>19</v>
      </c>
      <c r="B1206" s="75"/>
      <c r="C1206" s="1"/>
      <c r="D1206" s="7"/>
      <c r="E1206" s="35"/>
      <c r="F1206" s="39">
        <f>SUM(F1201:F1205)</f>
        <v>2.5499999999999998</v>
      </c>
      <c r="G1206" s="12">
        <f t="shared" ref="G1206:K1206" si="512">SUM(G1201:G1205)</f>
        <v>0</v>
      </c>
      <c r="H1206" s="12">
        <f t="shared" si="512"/>
        <v>0</v>
      </c>
      <c r="I1206" s="39">
        <f t="shared" si="512"/>
        <v>0</v>
      </c>
      <c r="J1206" s="12">
        <f t="shared" si="512"/>
        <v>0</v>
      </c>
      <c r="K1206" s="14">
        <f t="shared" si="512"/>
        <v>0</v>
      </c>
    </row>
    <row r="1207" spans="1:11" x14ac:dyDescent="0.2">
      <c r="A1207" s="75" t="s">
        <v>763</v>
      </c>
      <c r="B1207" s="75"/>
      <c r="C1207" s="2" t="s">
        <v>42</v>
      </c>
      <c r="D1207" s="3">
        <v>0</v>
      </c>
      <c r="E1207" s="36"/>
      <c r="F1207" s="1"/>
      <c r="G1207" s="1"/>
      <c r="H1207" s="1"/>
      <c r="I1207" s="1"/>
      <c r="J1207" s="1"/>
      <c r="K1207" s="1"/>
    </row>
    <row r="1208" spans="1:11" hidden="1" outlineLevel="1" x14ac:dyDescent="0.2">
      <c r="A1208" s="77" t="s">
        <v>764</v>
      </c>
      <c r="B1208" s="77"/>
      <c r="C1208" s="1" t="s">
        <v>42</v>
      </c>
      <c r="D1208" s="38">
        <v>1</v>
      </c>
      <c r="E1208" s="9">
        <f>$D$1207*D1208</f>
        <v>0</v>
      </c>
      <c r="F1208" s="33">
        <v>0.65</v>
      </c>
      <c r="G1208" s="9">
        <f>$D$1207*F1208</f>
        <v>0</v>
      </c>
      <c r="H1208" s="9">
        <f>$M$2*G1208</f>
        <v>0</v>
      </c>
      <c r="I1208" s="33">
        <v>0</v>
      </c>
      <c r="J1208" s="9">
        <f>$D$1207*I1208</f>
        <v>0</v>
      </c>
      <c r="K1208" s="9">
        <f t="shared" ref="K1208:K1212" si="513">SUM(H1208,J1208)</f>
        <v>0</v>
      </c>
    </row>
    <row r="1209" spans="1:11" hidden="1" outlineLevel="1" x14ac:dyDescent="0.2">
      <c r="A1209" s="77" t="s">
        <v>696</v>
      </c>
      <c r="B1209" s="77"/>
      <c r="C1209" s="1" t="s">
        <v>60</v>
      </c>
      <c r="D1209" s="38">
        <v>4</v>
      </c>
      <c r="E1209" s="9">
        <f>$D$1207*D1209</f>
        <v>0</v>
      </c>
      <c r="F1209" s="33">
        <v>0.3</v>
      </c>
      <c r="G1209" s="9">
        <f>$D$1207*F1209</f>
        <v>0</v>
      </c>
      <c r="H1209" s="9">
        <f t="shared" ref="H1209:H1212" si="514">$M$2*G1209</f>
        <v>0</v>
      </c>
      <c r="I1209" s="33">
        <v>0</v>
      </c>
      <c r="J1209" s="9">
        <f>$D$1207*I1209</f>
        <v>0</v>
      </c>
      <c r="K1209" s="9">
        <f t="shared" si="513"/>
        <v>0</v>
      </c>
    </row>
    <row r="1210" spans="1:11" hidden="1" outlineLevel="1" x14ac:dyDescent="0.2">
      <c r="A1210" s="77" t="s">
        <v>761</v>
      </c>
      <c r="B1210" s="77"/>
      <c r="C1210" s="1" t="s">
        <v>60</v>
      </c>
      <c r="D1210" s="38">
        <v>4</v>
      </c>
      <c r="E1210" s="9">
        <f>$D$1207*D1210</f>
        <v>0</v>
      </c>
      <c r="F1210" s="33">
        <v>0.32</v>
      </c>
      <c r="G1210" s="9">
        <f>$D$1207*F1210</f>
        <v>0</v>
      </c>
      <c r="H1210" s="9">
        <f t="shared" si="514"/>
        <v>0</v>
      </c>
      <c r="I1210" s="33">
        <v>0</v>
      </c>
      <c r="J1210" s="9">
        <f>$D$1207*I1210</f>
        <v>0</v>
      </c>
      <c r="K1210" s="9">
        <f t="shared" si="513"/>
        <v>0</v>
      </c>
    </row>
    <row r="1211" spans="1:11" hidden="1" outlineLevel="1" x14ac:dyDescent="0.2">
      <c r="A1211" s="77" t="s">
        <v>759</v>
      </c>
      <c r="B1211" s="77"/>
      <c r="C1211" s="1" t="s">
        <v>60</v>
      </c>
      <c r="D1211" s="38">
        <v>3</v>
      </c>
      <c r="E1211" s="9">
        <f>$D$1207*D1211</f>
        <v>0</v>
      </c>
      <c r="F1211" s="33">
        <v>0.27</v>
      </c>
      <c r="G1211" s="9">
        <f>$D$1207*F1211</f>
        <v>0</v>
      </c>
      <c r="H1211" s="9">
        <f t="shared" si="514"/>
        <v>0</v>
      </c>
      <c r="I1211" s="33">
        <v>0</v>
      </c>
      <c r="J1211" s="9">
        <f>$D$1207*I1211</f>
        <v>0</v>
      </c>
      <c r="K1211" s="9">
        <f t="shared" si="513"/>
        <v>0</v>
      </c>
    </row>
    <row r="1212" spans="1:11" hidden="1" outlineLevel="1" x14ac:dyDescent="0.2">
      <c r="A1212" s="77" t="s">
        <v>760</v>
      </c>
      <c r="B1212" s="77"/>
      <c r="C1212" s="1" t="s">
        <v>60</v>
      </c>
      <c r="D1212" s="38">
        <v>4</v>
      </c>
      <c r="E1212" s="9">
        <f>$D$1207*D1212</f>
        <v>0</v>
      </c>
      <c r="F1212" s="33">
        <v>0.4</v>
      </c>
      <c r="G1212" s="9">
        <f>$D$1207*F1212</f>
        <v>0</v>
      </c>
      <c r="H1212" s="9">
        <f t="shared" si="514"/>
        <v>0</v>
      </c>
      <c r="I1212" s="33">
        <v>0</v>
      </c>
      <c r="J1212" s="9">
        <f>$D$1207*I1212</f>
        <v>0</v>
      </c>
      <c r="K1212" s="9">
        <f t="shared" si="513"/>
        <v>0</v>
      </c>
    </row>
    <row r="1213" spans="1:11" collapsed="1" x14ac:dyDescent="0.2">
      <c r="A1213" s="75" t="s">
        <v>19</v>
      </c>
      <c r="B1213" s="75"/>
      <c r="C1213" s="1"/>
      <c r="D1213" s="7"/>
      <c r="E1213" s="35"/>
      <c r="F1213" s="39">
        <f>SUM(F1208:F1212)</f>
        <v>1.94</v>
      </c>
      <c r="G1213" s="12">
        <f t="shared" ref="G1213:K1213" si="515">SUM(G1208:G1212)</f>
        <v>0</v>
      </c>
      <c r="H1213" s="12">
        <f t="shared" si="515"/>
        <v>0</v>
      </c>
      <c r="I1213" s="39">
        <f t="shared" si="515"/>
        <v>0</v>
      </c>
      <c r="J1213" s="12">
        <f t="shared" si="515"/>
        <v>0</v>
      </c>
      <c r="K1213" s="14">
        <f t="shared" si="515"/>
        <v>0</v>
      </c>
    </row>
    <row r="1214" spans="1:11" x14ac:dyDescent="0.2">
      <c r="A1214" s="75" t="s">
        <v>765</v>
      </c>
      <c r="B1214" s="75"/>
      <c r="C1214" s="2" t="s">
        <v>17</v>
      </c>
      <c r="D1214" s="3">
        <v>0</v>
      </c>
      <c r="E1214" s="36"/>
      <c r="F1214" s="1"/>
      <c r="G1214" s="1"/>
      <c r="H1214" s="1"/>
      <c r="I1214" s="1"/>
      <c r="J1214" s="1"/>
      <c r="K1214" s="1"/>
    </row>
    <row r="1215" spans="1:11" hidden="1" outlineLevel="1" x14ac:dyDescent="0.2">
      <c r="A1215" s="77" t="s">
        <v>711</v>
      </c>
      <c r="B1215" s="77"/>
      <c r="C1215" s="1" t="s">
        <v>17</v>
      </c>
      <c r="D1215" s="38">
        <v>1</v>
      </c>
      <c r="E1215" s="9">
        <f>$D$1214*D1215</f>
        <v>0</v>
      </c>
      <c r="F1215" s="33">
        <v>0.87</v>
      </c>
      <c r="G1215" s="9">
        <f>$D$1214*F1215</f>
        <v>0</v>
      </c>
      <c r="H1215" s="9">
        <f>$M$2*G1215</f>
        <v>0</v>
      </c>
      <c r="I1215" s="33">
        <v>0</v>
      </c>
      <c r="J1215" s="9">
        <f>$D$1214*I1215</f>
        <v>0</v>
      </c>
      <c r="K1215" s="9">
        <f t="shared" ref="K1215:K1219" si="516">SUM(H1215,J1215)</f>
        <v>0</v>
      </c>
    </row>
    <row r="1216" spans="1:11" hidden="1" outlineLevel="1" x14ac:dyDescent="0.2">
      <c r="A1216" s="77" t="s">
        <v>766</v>
      </c>
      <c r="B1216" s="77"/>
      <c r="C1216" s="1" t="s">
        <v>17</v>
      </c>
      <c r="D1216" s="38">
        <v>1</v>
      </c>
      <c r="E1216" s="9">
        <f>$D$1214*D1216</f>
        <v>0</v>
      </c>
      <c r="F1216" s="33">
        <v>0.14000000000000001</v>
      </c>
      <c r="G1216" s="9">
        <f>$D$1214*F1216</f>
        <v>0</v>
      </c>
      <c r="H1216" s="9">
        <f t="shared" ref="H1216:H1219" si="517">$M$2*G1216</f>
        <v>0</v>
      </c>
      <c r="I1216" s="33">
        <v>0</v>
      </c>
      <c r="J1216" s="9">
        <f>$D$1214*I1216</f>
        <v>0</v>
      </c>
      <c r="K1216" s="9">
        <f t="shared" si="516"/>
        <v>0</v>
      </c>
    </row>
    <row r="1217" spans="1:11" hidden="1" outlineLevel="1" x14ac:dyDescent="0.2">
      <c r="A1217" s="77" t="s">
        <v>702</v>
      </c>
      <c r="B1217" s="77"/>
      <c r="C1217" s="1" t="s">
        <v>17</v>
      </c>
      <c r="D1217" s="38">
        <v>1</v>
      </c>
      <c r="E1217" s="9">
        <f>$D$1214*D1217</f>
        <v>0</v>
      </c>
      <c r="F1217" s="33">
        <v>0.5</v>
      </c>
      <c r="G1217" s="9">
        <f>$D$1214*F1217</f>
        <v>0</v>
      </c>
      <c r="H1217" s="9">
        <f t="shared" si="517"/>
        <v>0</v>
      </c>
      <c r="I1217" s="33">
        <v>0</v>
      </c>
      <c r="J1217" s="9">
        <f>$D$1214*I1217</f>
        <v>0</v>
      </c>
      <c r="K1217" s="9">
        <f t="shared" si="516"/>
        <v>0</v>
      </c>
    </row>
    <row r="1218" spans="1:11" hidden="1" outlineLevel="1" x14ac:dyDescent="0.2">
      <c r="A1218" s="77" t="s">
        <v>767</v>
      </c>
      <c r="B1218" s="77"/>
      <c r="C1218" s="1" t="s">
        <v>17</v>
      </c>
      <c r="D1218" s="38">
        <v>1</v>
      </c>
      <c r="E1218" s="9">
        <f>$D$1214*D1218</f>
        <v>0</v>
      </c>
      <c r="F1218" s="33">
        <v>0.04</v>
      </c>
      <c r="G1218" s="9">
        <f>$D$1214*F1218</f>
        <v>0</v>
      </c>
      <c r="H1218" s="9">
        <f t="shared" si="517"/>
        <v>0</v>
      </c>
      <c r="I1218" s="33">
        <v>0</v>
      </c>
      <c r="J1218" s="9">
        <f>$D$1214*I1218</f>
        <v>0</v>
      </c>
      <c r="K1218" s="9">
        <f t="shared" si="516"/>
        <v>0</v>
      </c>
    </row>
    <row r="1219" spans="1:11" hidden="1" outlineLevel="1" x14ac:dyDescent="0.2">
      <c r="A1219" s="77" t="s">
        <v>700</v>
      </c>
      <c r="B1219" s="77"/>
      <c r="C1219" s="1" t="s">
        <v>17</v>
      </c>
      <c r="D1219" s="38">
        <v>1</v>
      </c>
      <c r="E1219" s="9">
        <f>$D$1214*D1219</f>
        <v>0</v>
      </c>
      <c r="F1219" s="33">
        <v>0.35</v>
      </c>
      <c r="G1219" s="9">
        <f>$D$1214*F1219</f>
        <v>0</v>
      </c>
      <c r="H1219" s="9">
        <f t="shared" si="517"/>
        <v>0</v>
      </c>
      <c r="I1219" s="33">
        <v>0</v>
      </c>
      <c r="J1219" s="9">
        <f>$D$1214*I1219</f>
        <v>0</v>
      </c>
      <c r="K1219" s="9">
        <f t="shared" si="516"/>
        <v>0</v>
      </c>
    </row>
    <row r="1220" spans="1:11" collapsed="1" x14ac:dyDescent="0.2">
      <c r="A1220" s="75" t="s">
        <v>19</v>
      </c>
      <c r="B1220" s="75"/>
      <c r="C1220" s="1"/>
      <c r="D1220" s="7"/>
      <c r="E1220" s="35"/>
      <c r="F1220" s="39">
        <f>SUM(F1215:F1219)</f>
        <v>1.9</v>
      </c>
      <c r="G1220" s="12">
        <f t="shared" ref="G1220:K1220" si="518">SUM(G1215:G1219)</f>
        <v>0</v>
      </c>
      <c r="H1220" s="12">
        <f t="shared" si="518"/>
        <v>0</v>
      </c>
      <c r="I1220" s="39">
        <f t="shared" si="518"/>
        <v>0</v>
      </c>
      <c r="J1220" s="12">
        <f t="shared" si="518"/>
        <v>0</v>
      </c>
      <c r="K1220" s="14">
        <f t="shared" si="518"/>
        <v>0</v>
      </c>
    </row>
    <row r="1221" spans="1:11" x14ac:dyDescent="0.2">
      <c r="A1221" s="75" t="s">
        <v>768</v>
      </c>
      <c r="B1221" s="75"/>
      <c r="C1221" s="2" t="s">
        <v>17</v>
      </c>
      <c r="D1221" s="3">
        <v>0</v>
      </c>
      <c r="E1221" s="36"/>
      <c r="F1221" s="1"/>
      <c r="G1221" s="1"/>
      <c r="H1221" s="1"/>
      <c r="I1221" s="1"/>
      <c r="J1221" s="1"/>
      <c r="K1221" s="1"/>
    </row>
    <row r="1222" spans="1:11" hidden="1" outlineLevel="1" x14ac:dyDescent="0.2">
      <c r="A1222" s="77" t="s">
        <v>711</v>
      </c>
      <c r="B1222" s="77"/>
      <c r="C1222" s="1" t="s">
        <v>17</v>
      </c>
      <c r="D1222" s="38">
        <v>1</v>
      </c>
      <c r="E1222" s="9">
        <f>$D$1221*D1222</f>
        <v>0</v>
      </c>
      <c r="F1222" s="33">
        <v>0.87</v>
      </c>
      <c r="G1222" s="9">
        <f>$D$1221*F1222</f>
        <v>0</v>
      </c>
      <c r="H1222" s="9">
        <f>$M$2*G1222</f>
        <v>0</v>
      </c>
      <c r="I1222" s="33">
        <v>0</v>
      </c>
      <c r="J1222" s="9">
        <f>$D$1221*I1222</f>
        <v>0</v>
      </c>
      <c r="K1222" s="9">
        <f t="shared" ref="K1222:K1226" si="519">SUM(H1222,J1222)</f>
        <v>0</v>
      </c>
    </row>
    <row r="1223" spans="1:11" hidden="1" outlineLevel="1" x14ac:dyDescent="0.2">
      <c r="A1223" s="77" t="s">
        <v>702</v>
      </c>
      <c r="B1223" s="77"/>
      <c r="C1223" s="1" t="s">
        <v>17</v>
      </c>
      <c r="D1223" s="38">
        <v>1</v>
      </c>
      <c r="E1223" s="9">
        <f>$D$1221*D1223</f>
        <v>0</v>
      </c>
      <c r="F1223" s="33">
        <v>0.47</v>
      </c>
      <c r="G1223" s="9">
        <f>$D$1221*F1223</f>
        <v>0</v>
      </c>
      <c r="H1223" s="9">
        <f t="shared" ref="H1223:H1226" si="520">$M$2*G1223</f>
        <v>0</v>
      </c>
      <c r="I1223" s="33">
        <v>0</v>
      </c>
      <c r="J1223" s="9">
        <f>$D$1221*I1223</f>
        <v>0</v>
      </c>
      <c r="K1223" s="9">
        <f t="shared" si="519"/>
        <v>0</v>
      </c>
    </row>
    <row r="1224" spans="1:11" hidden="1" outlineLevel="1" x14ac:dyDescent="0.2">
      <c r="A1224" s="77" t="s">
        <v>766</v>
      </c>
      <c r="B1224" s="77"/>
      <c r="C1224" s="1" t="s">
        <v>17</v>
      </c>
      <c r="D1224" s="38">
        <v>1</v>
      </c>
      <c r="E1224" s="9">
        <f>$D$1221*D1224</f>
        <v>0</v>
      </c>
      <c r="F1224" s="33">
        <v>0.14000000000000001</v>
      </c>
      <c r="G1224" s="9">
        <f>$D$1221*F1224</f>
        <v>0</v>
      </c>
      <c r="H1224" s="9">
        <f t="shared" si="520"/>
        <v>0</v>
      </c>
      <c r="I1224" s="33">
        <v>0</v>
      </c>
      <c r="J1224" s="9">
        <f>$D$1221*I1224</f>
        <v>0</v>
      </c>
      <c r="K1224" s="9">
        <f t="shared" si="519"/>
        <v>0</v>
      </c>
    </row>
    <row r="1225" spans="1:11" hidden="1" outlineLevel="1" x14ac:dyDescent="0.2">
      <c r="A1225" s="77" t="s">
        <v>700</v>
      </c>
      <c r="B1225" s="77"/>
      <c r="C1225" s="1" t="s">
        <v>17</v>
      </c>
      <c r="D1225" s="38">
        <v>1</v>
      </c>
      <c r="E1225" s="9">
        <f>$D$1221*D1225</f>
        <v>0</v>
      </c>
      <c r="F1225" s="33">
        <v>0.35</v>
      </c>
      <c r="G1225" s="9">
        <f>$D$1221*F1225</f>
        <v>0</v>
      </c>
      <c r="H1225" s="9">
        <f t="shared" si="520"/>
        <v>0</v>
      </c>
      <c r="I1225" s="33">
        <v>0</v>
      </c>
      <c r="J1225" s="9">
        <f>$D$1221*I1225</f>
        <v>0</v>
      </c>
      <c r="K1225" s="9">
        <f t="shared" si="519"/>
        <v>0</v>
      </c>
    </row>
    <row r="1226" spans="1:11" hidden="1" outlineLevel="1" x14ac:dyDescent="0.2">
      <c r="A1226" s="77" t="s">
        <v>767</v>
      </c>
      <c r="B1226" s="77"/>
      <c r="C1226" s="1" t="s">
        <v>17</v>
      </c>
      <c r="D1226" s="38">
        <v>1</v>
      </c>
      <c r="E1226" s="9">
        <f>$D$1221*D1226</f>
        <v>0</v>
      </c>
      <c r="F1226" s="33">
        <v>0.04</v>
      </c>
      <c r="G1226" s="9">
        <f>$D$1221*F1226</f>
        <v>0</v>
      </c>
      <c r="H1226" s="9">
        <f t="shared" si="520"/>
        <v>0</v>
      </c>
      <c r="I1226" s="33">
        <v>0</v>
      </c>
      <c r="J1226" s="9">
        <f>$D$1221*I1226</f>
        <v>0</v>
      </c>
      <c r="K1226" s="9">
        <f t="shared" si="519"/>
        <v>0</v>
      </c>
    </row>
    <row r="1227" spans="1:11" collapsed="1" x14ac:dyDescent="0.2">
      <c r="A1227" s="75" t="s">
        <v>19</v>
      </c>
      <c r="B1227" s="75"/>
      <c r="C1227" s="1"/>
      <c r="D1227" s="7"/>
      <c r="E1227" s="35"/>
      <c r="F1227" s="39">
        <f>SUM(F1222:F1226)</f>
        <v>1.87</v>
      </c>
      <c r="G1227" s="12">
        <f t="shared" ref="G1227:K1227" si="521">SUM(G1222:G1226)</f>
        <v>0</v>
      </c>
      <c r="H1227" s="12">
        <f t="shared" si="521"/>
        <v>0</v>
      </c>
      <c r="I1227" s="39">
        <f t="shared" si="521"/>
        <v>0</v>
      </c>
      <c r="J1227" s="12">
        <f t="shared" si="521"/>
        <v>0</v>
      </c>
      <c r="K1227" s="14">
        <f t="shared" si="521"/>
        <v>0</v>
      </c>
    </row>
    <row r="1228" spans="1:11" x14ac:dyDescent="0.2">
      <c r="A1228" s="75" t="s">
        <v>769</v>
      </c>
      <c r="B1228" s="75"/>
      <c r="C1228" s="2" t="s">
        <v>17</v>
      </c>
      <c r="D1228" s="3">
        <v>0</v>
      </c>
      <c r="E1228" s="36"/>
      <c r="F1228" s="1"/>
      <c r="G1228" s="1"/>
      <c r="H1228" s="1"/>
      <c r="I1228" s="1"/>
      <c r="J1228" s="1"/>
      <c r="K1228" s="1"/>
    </row>
    <row r="1229" spans="1:11" hidden="1" outlineLevel="1" x14ac:dyDescent="0.2">
      <c r="A1229" s="77" t="s">
        <v>711</v>
      </c>
      <c r="B1229" s="77"/>
      <c r="C1229" s="1" t="s">
        <v>17</v>
      </c>
      <c r="D1229" s="38">
        <v>1</v>
      </c>
      <c r="E1229" s="9">
        <f>$D$1228*D1229</f>
        <v>0</v>
      </c>
      <c r="F1229" s="33">
        <v>0.87</v>
      </c>
      <c r="G1229" s="9">
        <f>$D$1228*F1229</f>
        <v>0</v>
      </c>
      <c r="H1229" s="9">
        <f>$M$2*G1229</f>
        <v>0</v>
      </c>
      <c r="I1229" s="33">
        <v>0</v>
      </c>
      <c r="J1229" s="9">
        <f>$D$1228*I1229</f>
        <v>0</v>
      </c>
      <c r="K1229" s="9">
        <f t="shared" ref="K1229:K1233" si="522">SUM(H1229,J1229)</f>
        <v>0</v>
      </c>
    </row>
    <row r="1230" spans="1:11" hidden="1" outlineLevel="1" x14ac:dyDescent="0.2">
      <c r="A1230" s="77" t="s">
        <v>704</v>
      </c>
      <c r="B1230" s="77"/>
      <c r="C1230" s="1" t="s">
        <v>17</v>
      </c>
      <c r="D1230" s="38">
        <v>1</v>
      </c>
      <c r="E1230" s="9">
        <f>$D$1228*D1230</f>
        <v>0</v>
      </c>
      <c r="F1230" s="33">
        <v>0.1</v>
      </c>
      <c r="G1230" s="9">
        <f>$D$1228*F1230</f>
        <v>0</v>
      </c>
      <c r="H1230" s="9">
        <f t="shared" ref="H1230:H1233" si="523">$M$2*G1230</f>
        <v>0</v>
      </c>
      <c r="I1230" s="33">
        <v>0</v>
      </c>
      <c r="J1230" s="9">
        <f>$D$1228*I1230</f>
        <v>0</v>
      </c>
      <c r="K1230" s="9">
        <f t="shared" si="522"/>
        <v>0</v>
      </c>
    </row>
    <row r="1231" spans="1:11" hidden="1" outlineLevel="1" x14ac:dyDescent="0.2">
      <c r="A1231" s="77" t="s">
        <v>766</v>
      </c>
      <c r="B1231" s="77"/>
      <c r="C1231" s="1" t="s">
        <v>17</v>
      </c>
      <c r="D1231" s="38">
        <v>1</v>
      </c>
      <c r="E1231" s="9">
        <f>$D$1228*D1231</f>
        <v>0</v>
      </c>
      <c r="F1231" s="33">
        <v>0.14000000000000001</v>
      </c>
      <c r="G1231" s="9">
        <f>$D$1228*F1231</f>
        <v>0</v>
      </c>
      <c r="H1231" s="9">
        <f t="shared" si="523"/>
        <v>0</v>
      </c>
      <c r="I1231" s="33">
        <v>0</v>
      </c>
      <c r="J1231" s="9">
        <f>$D$1228*I1231</f>
        <v>0</v>
      </c>
      <c r="K1231" s="9">
        <f t="shared" si="522"/>
        <v>0</v>
      </c>
    </row>
    <row r="1232" spans="1:11" hidden="1" outlineLevel="1" x14ac:dyDescent="0.2">
      <c r="A1232" s="77" t="s">
        <v>767</v>
      </c>
      <c r="B1232" s="77"/>
      <c r="C1232" s="1" t="s">
        <v>17</v>
      </c>
      <c r="D1232" s="38">
        <v>1</v>
      </c>
      <c r="E1232" s="9">
        <f>$D$1228*D1232</f>
        <v>0</v>
      </c>
      <c r="F1232" s="33">
        <v>0.04</v>
      </c>
      <c r="G1232" s="9">
        <f>$D$1228*F1232</f>
        <v>0</v>
      </c>
      <c r="H1232" s="9">
        <f t="shared" si="523"/>
        <v>0</v>
      </c>
      <c r="I1232" s="33">
        <v>0</v>
      </c>
      <c r="J1232" s="9">
        <f>$D$1228*I1232</f>
        <v>0</v>
      </c>
      <c r="K1232" s="9">
        <f t="shared" si="522"/>
        <v>0</v>
      </c>
    </row>
    <row r="1233" spans="1:11" hidden="1" outlineLevel="1" x14ac:dyDescent="0.2">
      <c r="A1233" s="77" t="s">
        <v>702</v>
      </c>
      <c r="B1233" s="77"/>
      <c r="C1233" s="1" t="s">
        <v>17</v>
      </c>
      <c r="D1233" s="38">
        <v>1</v>
      </c>
      <c r="E1233" s="9">
        <f>$D$1228*D1233</f>
        <v>0</v>
      </c>
      <c r="F1233" s="33">
        <v>0.5</v>
      </c>
      <c r="G1233" s="9">
        <f>$D$1228*F1233</f>
        <v>0</v>
      </c>
      <c r="H1233" s="9">
        <f t="shared" si="523"/>
        <v>0</v>
      </c>
      <c r="I1233" s="33">
        <v>0</v>
      </c>
      <c r="J1233" s="9">
        <f>$D$1228*I1233</f>
        <v>0</v>
      </c>
      <c r="K1233" s="9">
        <f t="shared" si="522"/>
        <v>0</v>
      </c>
    </row>
    <row r="1234" spans="1:11" collapsed="1" x14ac:dyDescent="0.2">
      <c r="A1234" s="75" t="s">
        <v>19</v>
      </c>
      <c r="B1234" s="75"/>
      <c r="C1234" s="1"/>
      <c r="D1234" s="7"/>
      <c r="E1234" s="35"/>
      <c r="F1234" s="39">
        <f>SUM(F1229:F1233)</f>
        <v>1.65</v>
      </c>
      <c r="G1234" s="12">
        <f t="shared" ref="G1234:K1234" si="524">SUM(G1229:G1233)</f>
        <v>0</v>
      </c>
      <c r="H1234" s="12">
        <f t="shared" si="524"/>
        <v>0</v>
      </c>
      <c r="I1234" s="39">
        <f t="shared" si="524"/>
        <v>0</v>
      </c>
      <c r="J1234" s="12">
        <f t="shared" si="524"/>
        <v>0</v>
      </c>
      <c r="K1234" s="14">
        <f t="shared" si="524"/>
        <v>0</v>
      </c>
    </row>
    <row r="1235" spans="1:11" x14ac:dyDescent="0.2">
      <c r="A1235" s="75" t="s">
        <v>770</v>
      </c>
      <c r="B1235" s="75"/>
      <c r="C1235" s="2" t="s">
        <v>17</v>
      </c>
      <c r="D1235" s="3">
        <v>0</v>
      </c>
      <c r="E1235" s="36"/>
      <c r="F1235" s="1"/>
      <c r="G1235" s="1"/>
      <c r="H1235" s="1"/>
      <c r="I1235" s="1"/>
      <c r="J1235" s="1"/>
      <c r="K1235" s="1"/>
    </row>
    <row r="1236" spans="1:11" hidden="1" outlineLevel="1" x14ac:dyDescent="0.2">
      <c r="A1236" s="77" t="s">
        <v>711</v>
      </c>
      <c r="B1236" s="77"/>
      <c r="C1236" s="1" t="s">
        <v>17</v>
      </c>
      <c r="D1236" s="38">
        <v>1</v>
      </c>
      <c r="E1236" s="9">
        <f>$D$1235*D1236</f>
        <v>0</v>
      </c>
      <c r="F1236" s="33">
        <v>0.87</v>
      </c>
      <c r="G1236" s="9">
        <f>$D$1235*F1236</f>
        <v>0</v>
      </c>
      <c r="H1236" s="9">
        <f>$M$2*G1236</f>
        <v>0</v>
      </c>
      <c r="I1236" s="33">
        <v>0</v>
      </c>
      <c r="J1236" s="9">
        <f>$D$1235*I1236</f>
        <v>0</v>
      </c>
      <c r="K1236" s="9">
        <f t="shared" ref="K1236:K1240" si="525">SUM(H1236,J1236)</f>
        <v>0</v>
      </c>
    </row>
    <row r="1237" spans="1:11" hidden="1" outlineLevel="1" x14ac:dyDescent="0.2">
      <c r="A1237" s="77" t="s">
        <v>766</v>
      </c>
      <c r="B1237" s="77"/>
      <c r="C1237" s="1" t="s">
        <v>17</v>
      </c>
      <c r="D1237" s="38">
        <v>1</v>
      </c>
      <c r="E1237" s="9">
        <f>$D$1235*D1237</f>
        <v>0</v>
      </c>
      <c r="F1237" s="33">
        <v>0.14000000000000001</v>
      </c>
      <c r="G1237" s="9">
        <f>$D$1235*F1237</f>
        <v>0</v>
      </c>
      <c r="H1237" s="9">
        <f t="shared" ref="H1237:H1240" si="526">$M$2*G1237</f>
        <v>0</v>
      </c>
      <c r="I1237" s="33">
        <v>0</v>
      </c>
      <c r="J1237" s="9">
        <f>$D$1235*I1237</f>
        <v>0</v>
      </c>
      <c r="K1237" s="9">
        <f t="shared" si="525"/>
        <v>0</v>
      </c>
    </row>
    <row r="1238" spans="1:11" hidden="1" outlineLevel="1" x14ac:dyDescent="0.2">
      <c r="A1238" s="77" t="s">
        <v>767</v>
      </c>
      <c r="B1238" s="77"/>
      <c r="C1238" s="1" t="s">
        <v>17</v>
      </c>
      <c r="D1238" s="38">
        <v>1</v>
      </c>
      <c r="E1238" s="9">
        <f>$D$1235*D1238</f>
        <v>0</v>
      </c>
      <c r="F1238" s="33">
        <v>0.04</v>
      </c>
      <c r="G1238" s="9">
        <f>$D$1235*F1238</f>
        <v>0</v>
      </c>
      <c r="H1238" s="9">
        <f t="shared" si="526"/>
        <v>0</v>
      </c>
      <c r="I1238" s="33">
        <v>0</v>
      </c>
      <c r="J1238" s="9">
        <f>$D$1235*I1238</f>
        <v>0</v>
      </c>
      <c r="K1238" s="9">
        <f t="shared" si="525"/>
        <v>0</v>
      </c>
    </row>
    <row r="1239" spans="1:11" hidden="1" outlineLevel="1" x14ac:dyDescent="0.2">
      <c r="A1239" s="77" t="s">
        <v>702</v>
      </c>
      <c r="B1239" s="77"/>
      <c r="C1239" s="1" t="s">
        <v>17</v>
      </c>
      <c r="D1239" s="38">
        <v>1</v>
      </c>
      <c r="E1239" s="9">
        <f>$D$1235*D1239</f>
        <v>0</v>
      </c>
      <c r="F1239" s="33">
        <v>0.47</v>
      </c>
      <c r="G1239" s="9">
        <f>$D$1235*F1239</f>
        <v>0</v>
      </c>
      <c r="H1239" s="9">
        <f t="shared" si="526"/>
        <v>0</v>
      </c>
      <c r="I1239" s="33">
        <v>0</v>
      </c>
      <c r="J1239" s="9">
        <f>$D$1235*I1239</f>
        <v>0</v>
      </c>
      <c r="K1239" s="9">
        <f t="shared" si="525"/>
        <v>0</v>
      </c>
    </row>
    <row r="1240" spans="1:11" hidden="1" outlineLevel="1" x14ac:dyDescent="0.2">
      <c r="A1240" s="77" t="s">
        <v>704</v>
      </c>
      <c r="B1240" s="77"/>
      <c r="C1240" s="1" t="s">
        <v>17</v>
      </c>
      <c r="D1240" s="38">
        <v>1</v>
      </c>
      <c r="E1240" s="9">
        <f>$D$1235*D1240</f>
        <v>0</v>
      </c>
      <c r="F1240" s="33">
        <v>0.1</v>
      </c>
      <c r="G1240" s="9">
        <f>$D$1235*F1240</f>
        <v>0</v>
      </c>
      <c r="H1240" s="9">
        <f t="shared" si="526"/>
        <v>0</v>
      </c>
      <c r="I1240" s="33">
        <v>0</v>
      </c>
      <c r="J1240" s="9">
        <f>$D$1235*I1240</f>
        <v>0</v>
      </c>
      <c r="K1240" s="9">
        <f t="shared" si="525"/>
        <v>0</v>
      </c>
    </row>
    <row r="1241" spans="1:11" collapsed="1" x14ac:dyDescent="0.2">
      <c r="A1241" s="75" t="s">
        <v>19</v>
      </c>
      <c r="B1241" s="75"/>
      <c r="C1241" s="1"/>
      <c r="D1241" s="7"/>
      <c r="E1241" s="35"/>
      <c r="F1241" s="39">
        <f>SUM(F1236:F1240)</f>
        <v>1.62</v>
      </c>
      <c r="G1241" s="12">
        <f t="shared" ref="G1241:K1241" si="527">SUM(G1236:G1240)</f>
        <v>0</v>
      </c>
      <c r="H1241" s="12">
        <f t="shared" si="527"/>
        <v>0</v>
      </c>
      <c r="I1241" s="39">
        <f t="shared" si="527"/>
        <v>0</v>
      </c>
      <c r="J1241" s="12">
        <f t="shared" si="527"/>
        <v>0</v>
      </c>
      <c r="K1241" s="14">
        <f t="shared" si="527"/>
        <v>0</v>
      </c>
    </row>
    <row r="1242" spans="1:11" x14ac:dyDescent="0.2">
      <c r="A1242" s="75" t="s">
        <v>771</v>
      </c>
      <c r="B1242" s="75"/>
      <c r="C1242" s="2" t="s">
        <v>17</v>
      </c>
      <c r="D1242" s="3">
        <v>0</v>
      </c>
      <c r="E1242" s="36"/>
      <c r="F1242" s="1"/>
      <c r="G1242" s="1"/>
      <c r="H1242" s="1"/>
      <c r="I1242" s="1"/>
      <c r="J1242" s="1"/>
      <c r="K1242" s="1"/>
    </row>
    <row r="1243" spans="1:11" hidden="1" outlineLevel="1" x14ac:dyDescent="0.2">
      <c r="A1243" s="77" t="s">
        <v>711</v>
      </c>
      <c r="B1243" s="77"/>
      <c r="C1243" s="1" t="s">
        <v>17</v>
      </c>
      <c r="D1243" s="38">
        <v>1</v>
      </c>
      <c r="E1243" s="9">
        <f>$D$1242*D1243</f>
        <v>0</v>
      </c>
      <c r="F1243" s="33">
        <v>0.87</v>
      </c>
      <c r="G1243" s="9">
        <f>$D$1242*F1243</f>
        <v>0</v>
      </c>
      <c r="H1243" s="9">
        <f>$M$2*G1243</f>
        <v>0</v>
      </c>
      <c r="I1243" s="33">
        <v>0</v>
      </c>
      <c r="J1243" s="9">
        <f>$D$1242*I1243</f>
        <v>0</v>
      </c>
      <c r="K1243" s="9">
        <f t="shared" ref="K1243:K1247" si="528">SUM(H1243,J1243)</f>
        <v>0</v>
      </c>
    </row>
    <row r="1244" spans="1:11" hidden="1" outlineLevel="1" x14ac:dyDescent="0.2">
      <c r="A1244" s="77" t="s">
        <v>706</v>
      </c>
      <c r="B1244" s="77"/>
      <c r="C1244" s="1" t="s">
        <v>17</v>
      </c>
      <c r="D1244" s="38">
        <v>1</v>
      </c>
      <c r="E1244" s="9">
        <f>$D$1242*D1244</f>
        <v>0</v>
      </c>
      <c r="F1244" s="33">
        <v>0.32</v>
      </c>
      <c r="G1244" s="9">
        <f>$D$1242*F1244</f>
        <v>0</v>
      </c>
      <c r="H1244" s="9">
        <f t="shared" ref="H1244:H1247" si="529">$M$2*G1244</f>
        <v>0</v>
      </c>
      <c r="I1244" s="33">
        <v>0</v>
      </c>
      <c r="J1244" s="9">
        <f>$D$1242*I1244</f>
        <v>0</v>
      </c>
      <c r="K1244" s="9">
        <f t="shared" si="528"/>
        <v>0</v>
      </c>
    </row>
    <row r="1245" spans="1:11" hidden="1" outlineLevel="1" x14ac:dyDescent="0.2">
      <c r="A1245" s="77" t="s">
        <v>766</v>
      </c>
      <c r="B1245" s="77"/>
      <c r="C1245" s="1" t="s">
        <v>17</v>
      </c>
      <c r="D1245" s="38">
        <v>1</v>
      </c>
      <c r="E1245" s="9">
        <f>$D$1242*D1245</f>
        <v>0</v>
      </c>
      <c r="F1245" s="33">
        <v>0.14000000000000001</v>
      </c>
      <c r="G1245" s="9">
        <f>$D$1242*F1245</f>
        <v>0</v>
      </c>
      <c r="H1245" s="9">
        <f t="shared" si="529"/>
        <v>0</v>
      </c>
      <c r="I1245" s="33">
        <v>0</v>
      </c>
      <c r="J1245" s="9">
        <f>$D$1242*I1245</f>
        <v>0</v>
      </c>
      <c r="K1245" s="9">
        <f t="shared" si="528"/>
        <v>0</v>
      </c>
    </row>
    <row r="1246" spans="1:11" hidden="1" outlineLevel="1" x14ac:dyDescent="0.2">
      <c r="A1246" s="77" t="s">
        <v>767</v>
      </c>
      <c r="B1246" s="77"/>
      <c r="C1246" s="1" t="s">
        <v>17</v>
      </c>
      <c r="D1246" s="38">
        <v>1</v>
      </c>
      <c r="E1246" s="9">
        <f>$D$1242*D1246</f>
        <v>0</v>
      </c>
      <c r="F1246" s="33">
        <v>0.04</v>
      </c>
      <c r="G1246" s="9">
        <f>$D$1242*F1246</f>
        <v>0</v>
      </c>
      <c r="H1246" s="9">
        <f t="shared" si="529"/>
        <v>0</v>
      </c>
      <c r="I1246" s="33">
        <v>0</v>
      </c>
      <c r="J1246" s="9">
        <f>$D$1242*I1246</f>
        <v>0</v>
      </c>
      <c r="K1246" s="9">
        <f t="shared" si="528"/>
        <v>0</v>
      </c>
    </row>
    <row r="1247" spans="1:11" hidden="1" outlineLevel="1" x14ac:dyDescent="0.2">
      <c r="A1247" s="77" t="s">
        <v>702</v>
      </c>
      <c r="B1247" s="77"/>
      <c r="C1247" s="1" t="s">
        <v>17</v>
      </c>
      <c r="D1247" s="38">
        <v>1</v>
      </c>
      <c r="E1247" s="9">
        <f>$D$1242*D1247</f>
        <v>0</v>
      </c>
      <c r="F1247" s="33">
        <v>0.5</v>
      </c>
      <c r="G1247" s="9">
        <f>$D$1242*F1247</f>
        <v>0</v>
      </c>
      <c r="H1247" s="9">
        <f t="shared" si="529"/>
        <v>0</v>
      </c>
      <c r="I1247" s="33">
        <v>0</v>
      </c>
      <c r="J1247" s="9">
        <f>$D$1242*I1247</f>
        <v>0</v>
      </c>
      <c r="K1247" s="9">
        <f t="shared" si="528"/>
        <v>0</v>
      </c>
    </row>
    <row r="1248" spans="1:11" collapsed="1" x14ac:dyDescent="0.2">
      <c r="A1248" s="75" t="s">
        <v>19</v>
      </c>
      <c r="B1248" s="75"/>
      <c r="C1248" s="1"/>
      <c r="D1248" s="7"/>
      <c r="E1248" s="35"/>
      <c r="F1248" s="39">
        <f>SUM(F1243:F1247)</f>
        <v>1.87</v>
      </c>
      <c r="G1248" s="12">
        <f t="shared" ref="G1248:K1248" si="530">SUM(G1243:G1247)</f>
        <v>0</v>
      </c>
      <c r="H1248" s="12">
        <f t="shared" si="530"/>
        <v>0</v>
      </c>
      <c r="I1248" s="39">
        <f t="shared" si="530"/>
        <v>0</v>
      </c>
      <c r="J1248" s="12">
        <f t="shared" si="530"/>
        <v>0</v>
      </c>
      <c r="K1248" s="14">
        <f t="shared" si="530"/>
        <v>0</v>
      </c>
    </row>
    <row r="1249" spans="1:11" x14ac:dyDescent="0.2">
      <c r="A1249" s="75" t="s">
        <v>772</v>
      </c>
      <c r="B1249" s="75"/>
      <c r="C1249" s="2" t="s">
        <v>17</v>
      </c>
      <c r="D1249" s="3">
        <v>0</v>
      </c>
      <c r="E1249" s="36"/>
      <c r="F1249" s="1"/>
      <c r="G1249" s="1"/>
      <c r="H1249" s="1"/>
      <c r="I1249" s="1"/>
      <c r="J1249" s="1"/>
      <c r="K1249" s="1"/>
    </row>
    <row r="1250" spans="1:11" hidden="1" outlineLevel="1" x14ac:dyDescent="0.2">
      <c r="A1250" s="77" t="s">
        <v>711</v>
      </c>
      <c r="B1250" s="77"/>
      <c r="C1250" s="1" t="s">
        <v>17</v>
      </c>
      <c r="D1250" s="38">
        <v>1</v>
      </c>
      <c r="E1250" s="9">
        <f>$D$1249*D1250</f>
        <v>0</v>
      </c>
      <c r="F1250" s="33">
        <v>0.87</v>
      </c>
      <c r="G1250" s="9">
        <f>$D$1249*F1250</f>
        <v>0</v>
      </c>
      <c r="H1250" s="9">
        <f>$M$2*G1250</f>
        <v>0</v>
      </c>
      <c r="I1250" s="33">
        <v>0</v>
      </c>
      <c r="J1250" s="9">
        <f>$D$1249*I1250</f>
        <v>0</v>
      </c>
      <c r="K1250" s="9">
        <f t="shared" ref="K1250:K1254" si="531">SUM(H1250,J1250)</f>
        <v>0</v>
      </c>
    </row>
    <row r="1251" spans="1:11" hidden="1" outlineLevel="1" x14ac:dyDescent="0.2">
      <c r="A1251" s="77" t="s">
        <v>706</v>
      </c>
      <c r="B1251" s="77"/>
      <c r="C1251" s="1" t="s">
        <v>17</v>
      </c>
      <c r="D1251" s="38">
        <v>1</v>
      </c>
      <c r="E1251" s="9">
        <f>$D$1249*D1251</f>
        <v>0</v>
      </c>
      <c r="F1251" s="33">
        <v>0.32</v>
      </c>
      <c r="G1251" s="9">
        <f>$D$1249*F1251</f>
        <v>0</v>
      </c>
      <c r="H1251" s="9">
        <f t="shared" ref="H1251:H1254" si="532">$M$2*G1251</f>
        <v>0</v>
      </c>
      <c r="I1251" s="33">
        <v>0</v>
      </c>
      <c r="J1251" s="9">
        <f>$D$1249*I1251</f>
        <v>0</v>
      </c>
      <c r="K1251" s="9">
        <f t="shared" si="531"/>
        <v>0</v>
      </c>
    </row>
    <row r="1252" spans="1:11" hidden="1" outlineLevel="1" x14ac:dyDescent="0.2">
      <c r="A1252" s="77" t="s">
        <v>702</v>
      </c>
      <c r="B1252" s="77"/>
      <c r="C1252" s="1" t="s">
        <v>17</v>
      </c>
      <c r="D1252" s="38">
        <v>1</v>
      </c>
      <c r="E1252" s="9">
        <f>$D$1249*D1252</f>
        <v>0</v>
      </c>
      <c r="F1252" s="33">
        <v>0.47</v>
      </c>
      <c r="G1252" s="9">
        <f>$D$1249*F1252</f>
        <v>0</v>
      </c>
      <c r="H1252" s="9">
        <f t="shared" si="532"/>
        <v>0</v>
      </c>
      <c r="I1252" s="33">
        <v>0</v>
      </c>
      <c r="J1252" s="9">
        <f>$D$1249*I1252</f>
        <v>0</v>
      </c>
      <c r="K1252" s="9">
        <f t="shared" si="531"/>
        <v>0</v>
      </c>
    </row>
    <row r="1253" spans="1:11" hidden="1" outlineLevel="1" x14ac:dyDescent="0.2">
      <c r="A1253" s="77" t="s">
        <v>766</v>
      </c>
      <c r="B1253" s="77"/>
      <c r="C1253" s="1" t="s">
        <v>17</v>
      </c>
      <c r="D1253" s="38">
        <v>1</v>
      </c>
      <c r="E1253" s="9">
        <f>$D$1249*D1253</f>
        <v>0</v>
      </c>
      <c r="F1253" s="33">
        <v>0.14000000000000001</v>
      </c>
      <c r="G1253" s="9">
        <f>$D$1249*F1253</f>
        <v>0</v>
      </c>
      <c r="H1253" s="9">
        <f t="shared" si="532"/>
        <v>0</v>
      </c>
      <c r="I1253" s="33">
        <v>0</v>
      </c>
      <c r="J1253" s="9">
        <f>$D$1249*I1253</f>
        <v>0</v>
      </c>
      <c r="K1253" s="9">
        <f t="shared" si="531"/>
        <v>0</v>
      </c>
    </row>
    <row r="1254" spans="1:11" hidden="1" outlineLevel="1" x14ac:dyDescent="0.2">
      <c r="A1254" s="77" t="s">
        <v>767</v>
      </c>
      <c r="B1254" s="77"/>
      <c r="C1254" s="1" t="s">
        <v>17</v>
      </c>
      <c r="D1254" s="38">
        <v>1</v>
      </c>
      <c r="E1254" s="9">
        <f>$D$1249*D1254</f>
        <v>0</v>
      </c>
      <c r="F1254" s="33">
        <v>0.04</v>
      </c>
      <c r="G1254" s="9">
        <f>$D$1249*F1254</f>
        <v>0</v>
      </c>
      <c r="H1254" s="9">
        <f t="shared" si="532"/>
        <v>0</v>
      </c>
      <c r="I1254" s="33">
        <v>0</v>
      </c>
      <c r="J1254" s="9">
        <f>$D$1249*I1254</f>
        <v>0</v>
      </c>
      <c r="K1254" s="9">
        <f t="shared" si="531"/>
        <v>0</v>
      </c>
    </row>
    <row r="1255" spans="1:11" collapsed="1" x14ac:dyDescent="0.2">
      <c r="A1255" s="75" t="s">
        <v>19</v>
      </c>
      <c r="B1255" s="75"/>
      <c r="C1255" s="1"/>
      <c r="D1255" s="7"/>
      <c r="E1255" s="35"/>
      <c r="F1255" s="39">
        <f>SUM(F1250:F1254)</f>
        <v>1.8399999999999999</v>
      </c>
      <c r="G1255" s="12">
        <f t="shared" ref="G1255:K1255" si="533">SUM(G1250:G1254)</f>
        <v>0</v>
      </c>
      <c r="H1255" s="12">
        <f t="shared" si="533"/>
        <v>0</v>
      </c>
      <c r="I1255" s="39">
        <f t="shared" si="533"/>
        <v>0</v>
      </c>
      <c r="J1255" s="12">
        <f t="shared" si="533"/>
        <v>0</v>
      </c>
      <c r="K1255" s="14">
        <f t="shared" si="533"/>
        <v>0</v>
      </c>
    </row>
    <row r="1256" spans="1:11" x14ac:dyDescent="0.2">
      <c r="A1256" s="75" t="s">
        <v>773</v>
      </c>
      <c r="B1256" s="75"/>
      <c r="C1256" s="2" t="s">
        <v>17</v>
      </c>
      <c r="D1256" s="3">
        <v>0</v>
      </c>
      <c r="E1256" s="36"/>
      <c r="F1256" s="1"/>
      <c r="G1256" s="1"/>
      <c r="H1256" s="1"/>
      <c r="I1256" s="1"/>
      <c r="J1256" s="1"/>
      <c r="K1256" s="1"/>
    </row>
    <row r="1257" spans="1:11" hidden="1" outlineLevel="1" x14ac:dyDescent="0.2">
      <c r="A1257" s="77" t="s">
        <v>774</v>
      </c>
      <c r="B1257" s="77"/>
      <c r="C1257" s="1" t="s">
        <v>17</v>
      </c>
      <c r="D1257" s="38">
        <v>1</v>
      </c>
      <c r="E1257" s="9">
        <f t="shared" ref="E1257:E1262" si="534">$D$1256*D1257</f>
        <v>0</v>
      </c>
      <c r="F1257" s="33">
        <v>0.14000000000000001</v>
      </c>
      <c r="G1257" s="9">
        <f t="shared" ref="G1257:G1262" si="535">$D$1256*F1257</f>
        <v>0</v>
      </c>
      <c r="H1257" s="9">
        <f>$M$2*G1257</f>
        <v>0</v>
      </c>
      <c r="I1257" s="33">
        <v>0</v>
      </c>
      <c r="J1257" s="9">
        <f t="shared" ref="J1257:J1262" si="536">$D$1256*I1257</f>
        <v>0</v>
      </c>
      <c r="K1257" s="9">
        <f t="shared" ref="K1257:K1262" si="537">SUM(H1257,J1257)</f>
        <v>0</v>
      </c>
    </row>
    <row r="1258" spans="1:11" hidden="1" outlineLevel="1" x14ac:dyDescent="0.2">
      <c r="A1258" s="77" t="s">
        <v>775</v>
      </c>
      <c r="B1258" s="77"/>
      <c r="C1258" s="1" t="s">
        <v>17</v>
      </c>
      <c r="D1258" s="38">
        <v>1</v>
      </c>
      <c r="E1258" s="9">
        <f t="shared" si="534"/>
        <v>0</v>
      </c>
      <c r="F1258" s="33">
        <v>0.04</v>
      </c>
      <c r="G1258" s="9">
        <f t="shared" si="535"/>
        <v>0</v>
      </c>
      <c r="H1258" s="9">
        <f t="shared" ref="H1258:H1262" si="538">$M$2*G1258</f>
        <v>0</v>
      </c>
      <c r="I1258" s="33">
        <v>0</v>
      </c>
      <c r="J1258" s="9">
        <f t="shared" si="536"/>
        <v>0</v>
      </c>
      <c r="K1258" s="9">
        <f t="shared" si="537"/>
        <v>0</v>
      </c>
    </row>
    <row r="1259" spans="1:11" hidden="1" outlineLevel="1" x14ac:dyDescent="0.2">
      <c r="A1259" s="77" t="s">
        <v>702</v>
      </c>
      <c r="B1259" s="77"/>
      <c r="C1259" s="1" t="s">
        <v>17</v>
      </c>
      <c r="D1259" s="38">
        <v>1</v>
      </c>
      <c r="E1259" s="9">
        <f t="shared" si="534"/>
        <v>0</v>
      </c>
      <c r="F1259" s="33">
        <v>0.5</v>
      </c>
      <c r="G1259" s="9">
        <f t="shared" si="535"/>
        <v>0</v>
      </c>
      <c r="H1259" s="9">
        <f t="shared" si="538"/>
        <v>0</v>
      </c>
      <c r="I1259" s="33">
        <v>0</v>
      </c>
      <c r="J1259" s="9">
        <f t="shared" si="536"/>
        <v>0</v>
      </c>
      <c r="K1259" s="9">
        <f t="shared" si="537"/>
        <v>0</v>
      </c>
    </row>
    <row r="1260" spans="1:11" hidden="1" outlineLevel="1" x14ac:dyDescent="0.2">
      <c r="A1260" s="77" t="s">
        <v>766</v>
      </c>
      <c r="B1260" s="77"/>
      <c r="C1260" s="1" t="s">
        <v>17</v>
      </c>
      <c r="D1260" s="38">
        <v>1</v>
      </c>
      <c r="E1260" s="9">
        <f t="shared" si="534"/>
        <v>0</v>
      </c>
      <c r="F1260" s="33">
        <v>0.14000000000000001</v>
      </c>
      <c r="G1260" s="9">
        <f t="shared" si="535"/>
        <v>0</v>
      </c>
      <c r="H1260" s="9">
        <f t="shared" si="538"/>
        <v>0</v>
      </c>
      <c r="I1260" s="33">
        <v>0</v>
      </c>
      <c r="J1260" s="9">
        <f t="shared" si="536"/>
        <v>0</v>
      </c>
      <c r="K1260" s="9">
        <f t="shared" si="537"/>
        <v>0</v>
      </c>
    </row>
    <row r="1261" spans="1:11" hidden="1" outlineLevel="1" x14ac:dyDescent="0.2">
      <c r="A1261" s="77" t="s">
        <v>700</v>
      </c>
      <c r="B1261" s="77"/>
      <c r="C1261" s="1" t="s">
        <v>17</v>
      </c>
      <c r="D1261" s="38">
        <v>1</v>
      </c>
      <c r="E1261" s="9">
        <f t="shared" si="534"/>
        <v>0</v>
      </c>
      <c r="F1261" s="33">
        <v>0.35</v>
      </c>
      <c r="G1261" s="9">
        <f t="shared" si="535"/>
        <v>0</v>
      </c>
      <c r="H1261" s="9">
        <f t="shared" si="538"/>
        <v>0</v>
      </c>
      <c r="I1261" s="33">
        <v>0</v>
      </c>
      <c r="J1261" s="9">
        <f t="shared" si="536"/>
        <v>0</v>
      </c>
      <c r="K1261" s="9">
        <f t="shared" si="537"/>
        <v>0</v>
      </c>
    </row>
    <row r="1262" spans="1:11" hidden="1" outlineLevel="1" x14ac:dyDescent="0.2">
      <c r="A1262" s="77" t="s">
        <v>767</v>
      </c>
      <c r="B1262" s="77"/>
      <c r="C1262" s="1" t="s">
        <v>17</v>
      </c>
      <c r="D1262" s="38">
        <v>1</v>
      </c>
      <c r="E1262" s="9">
        <f t="shared" si="534"/>
        <v>0</v>
      </c>
      <c r="F1262" s="33">
        <v>0.04</v>
      </c>
      <c r="G1262" s="9">
        <f t="shared" si="535"/>
        <v>0</v>
      </c>
      <c r="H1262" s="9">
        <f t="shared" si="538"/>
        <v>0</v>
      </c>
      <c r="I1262" s="33">
        <v>0</v>
      </c>
      <c r="J1262" s="9">
        <f t="shared" si="536"/>
        <v>0</v>
      </c>
      <c r="K1262" s="9">
        <f t="shared" si="537"/>
        <v>0</v>
      </c>
    </row>
    <row r="1263" spans="1:11" collapsed="1" x14ac:dyDescent="0.2">
      <c r="A1263" s="75" t="s">
        <v>19</v>
      </c>
      <c r="B1263" s="75"/>
      <c r="C1263" s="1"/>
      <c r="D1263" s="7"/>
      <c r="E1263" s="35"/>
      <c r="F1263" s="39">
        <f>SUM(F1257:F1262)</f>
        <v>1.21</v>
      </c>
      <c r="G1263" s="12">
        <f t="shared" ref="G1263:K1263" si="539">SUM(G1257:G1262)</f>
        <v>0</v>
      </c>
      <c r="H1263" s="12">
        <f t="shared" si="539"/>
        <v>0</v>
      </c>
      <c r="I1263" s="39">
        <f t="shared" si="539"/>
        <v>0</v>
      </c>
      <c r="J1263" s="12">
        <f t="shared" si="539"/>
        <v>0</v>
      </c>
      <c r="K1263" s="14">
        <f t="shared" si="539"/>
        <v>0</v>
      </c>
    </row>
    <row r="1264" spans="1:11" x14ac:dyDescent="0.2">
      <c r="A1264" s="75" t="s">
        <v>776</v>
      </c>
      <c r="B1264" s="75"/>
      <c r="C1264" s="2" t="s">
        <v>17</v>
      </c>
      <c r="D1264" s="3">
        <v>0</v>
      </c>
      <c r="E1264" s="36"/>
      <c r="F1264" s="1"/>
      <c r="G1264" s="1"/>
      <c r="H1264" s="1"/>
      <c r="I1264" s="1"/>
      <c r="J1264" s="1"/>
      <c r="K1264" s="1"/>
    </row>
    <row r="1265" spans="1:11" hidden="1" outlineLevel="1" x14ac:dyDescent="0.2">
      <c r="A1265" s="77" t="s">
        <v>704</v>
      </c>
      <c r="B1265" s="77"/>
      <c r="C1265" s="1" t="s">
        <v>17</v>
      </c>
      <c r="D1265" s="38">
        <v>1</v>
      </c>
      <c r="E1265" s="9">
        <f t="shared" ref="E1265:E1270" si="540">$D$1264*D1265</f>
        <v>0</v>
      </c>
      <c r="F1265" s="33">
        <v>0.1</v>
      </c>
      <c r="G1265" s="9">
        <f t="shared" ref="G1265:G1270" si="541">$D$1264*F1265</f>
        <v>0</v>
      </c>
      <c r="H1265" s="9">
        <f>$M$2*G1265</f>
        <v>0</v>
      </c>
      <c r="I1265" s="33">
        <v>0</v>
      </c>
      <c r="J1265" s="9">
        <f t="shared" ref="J1265:J1270" si="542">$D$1264*I1265</f>
        <v>0</v>
      </c>
      <c r="K1265" s="9">
        <f t="shared" ref="K1265:K1270" si="543">SUM(H1265,J1265)</f>
        <v>0</v>
      </c>
    </row>
    <row r="1266" spans="1:11" hidden="1" outlineLevel="1" x14ac:dyDescent="0.2">
      <c r="A1266" s="77" t="s">
        <v>774</v>
      </c>
      <c r="B1266" s="77"/>
      <c r="C1266" s="1" t="s">
        <v>17</v>
      </c>
      <c r="D1266" s="38">
        <v>1</v>
      </c>
      <c r="E1266" s="9">
        <f t="shared" si="540"/>
        <v>0</v>
      </c>
      <c r="F1266" s="33">
        <v>0.14000000000000001</v>
      </c>
      <c r="G1266" s="9">
        <f t="shared" si="541"/>
        <v>0</v>
      </c>
      <c r="H1266" s="9">
        <f t="shared" ref="H1266:H1270" si="544">$M$2*G1266</f>
        <v>0</v>
      </c>
      <c r="I1266" s="33">
        <v>0</v>
      </c>
      <c r="J1266" s="9">
        <f t="shared" si="542"/>
        <v>0</v>
      </c>
      <c r="K1266" s="9">
        <f t="shared" si="543"/>
        <v>0</v>
      </c>
    </row>
    <row r="1267" spans="1:11" hidden="1" outlineLevel="1" x14ac:dyDescent="0.2">
      <c r="A1267" s="77" t="s">
        <v>775</v>
      </c>
      <c r="B1267" s="77"/>
      <c r="C1267" s="1" t="s">
        <v>17</v>
      </c>
      <c r="D1267" s="38">
        <v>1</v>
      </c>
      <c r="E1267" s="9">
        <f t="shared" si="540"/>
        <v>0</v>
      </c>
      <c r="F1267" s="33">
        <v>0.04</v>
      </c>
      <c r="G1267" s="9">
        <f t="shared" si="541"/>
        <v>0</v>
      </c>
      <c r="H1267" s="9">
        <f t="shared" si="544"/>
        <v>0</v>
      </c>
      <c r="I1267" s="33">
        <v>0</v>
      </c>
      <c r="J1267" s="9">
        <f t="shared" si="542"/>
        <v>0</v>
      </c>
      <c r="K1267" s="9">
        <f t="shared" si="543"/>
        <v>0</v>
      </c>
    </row>
    <row r="1268" spans="1:11" hidden="1" outlineLevel="1" x14ac:dyDescent="0.2">
      <c r="A1268" s="77" t="s">
        <v>702</v>
      </c>
      <c r="B1268" s="77"/>
      <c r="C1268" s="1" t="s">
        <v>17</v>
      </c>
      <c r="D1268" s="38">
        <v>1</v>
      </c>
      <c r="E1268" s="9">
        <f t="shared" si="540"/>
        <v>0</v>
      </c>
      <c r="F1268" s="33">
        <v>0.5</v>
      </c>
      <c r="G1268" s="9">
        <f t="shared" si="541"/>
        <v>0</v>
      </c>
      <c r="H1268" s="9">
        <f t="shared" si="544"/>
        <v>0</v>
      </c>
      <c r="I1268" s="33">
        <v>0</v>
      </c>
      <c r="J1268" s="9">
        <f t="shared" si="542"/>
        <v>0</v>
      </c>
      <c r="K1268" s="9">
        <f t="shared" si="543"/>
        <v>0</v>
      </c>
    </row>
    <row r="1269" spans="1:11" hidden="1" outlineLevel="1" x14ac:dyDescent="0.2">
      <c r="A1269" s="77" t="s">
        <v>766</v>
      </c>
      <c r="B1269" s="77"/>
      <c r="C1269" s="1" t="s">
        <v>17</v>
      </c>
      <c r="D1269" s="38">
        <v>1</v>
      </c>
      <c r="E1269" s="9">
        <f t="shared" si="540"/>
        <v>0</v>
      </c>
      <c r="F1269" s="33">
        <v>0.14000000000000001</v>
      </c>
      <c r="G1269" s="9">
        <f t="shared" si="541"/>
        <v>0</v>
      </c>
      <c r="H1269" s="9">
        <f t="shared" si="544"/>
        <v>0</v>
      </c>
      <c r="I1269" s="33">
        <v>0</v>
      </c>
      <c r="J1269" s="9">
        <f t="shared" si="542"/>
        <v>0</v>
      </c>
      <c r="K1269" s="9">
        <f t="shared" si="543"/>
        <v>0</v>
      </c>
    </row>
    <row r="1270" spans="1:11" hidden="1" outlineLevel="1" x14ac:dyDescent="0.2">
      <c r="A1270" s="77" t="s">
        <v>767</v>
      </c>
      <c r="B1270" s="77"/>
      <c r="C1270" s="1" t="s">
        <v>17</v>
      </c>
      <c r="D1270" s="38">
        <v>1</v>
      </c>
      <c r="E1270" s="9">
        <f t="shared" si="540"/>
        <v>0</v>
      </c>
      <c r="F1270" s="33">
        <v>0.04</v>
      </c>
      <c r="G1270" s="9">
        <f t="shared" si="541"/>
        <v>0</v>
      </c>
      <c r="H1270" s="9">
        <f t="shared" si="544"/>
        <v>0</v>
      </c>
      <c r="I1270" s="33">
        <v>0</v>
      </c>
      <c r="J1270" s="9">
        <f t="shared" si="542"/>
        <v>0</v>
      </c>
      <c r="K1270" s="9">
        <f t="shared" si="543"/>
        <v>0</v>
      </c>
    </row>
    <row r="1271" spans="1:11" collapsed="1" x14ac:dyDescent="0.2">
      <c r="A1271" s="75" t="s">
        <v>19</v>
      </c>
      <c r="B1271" s="75"/>
      <c r="C1271" s="1"/>
      <c r="D1271" s="7"/>
      <c r="E1271" s="35"/>
      <c r="F1271" s="39">
        <f>SUM(F1265:F1270)</f>
        <v>0.96000000000000008</v>
      </c>
      <c r="G1271" s="12">
        <f t="shared" ref="G1271:K1271" si="545">SUM(G1265:G1270)</f>
        <v>0</v>
      </c>
      <c r="H1271" s="12">
        <f t="shared" si="545"/>
        <v>0</v>
      </c>
      <c r="I1271" s="39">
        <f t="shared" si="545"/>
        <v>0</v>
      </c>
      <c r="J1271" s="12">
        <f t="shared" si="545"/>
        <v>0</v>
      </c>
      <c r="K1271" s="14">
        <f t="shared" si="545"/>
        <v>0</v>
      </c>
    </row>
    <row r="1272" spans="1:11" x14ac:dyDescent="0.2">
      <c r="A1272" s="75" t="s">
        <v>777</v>
      </c>
      <c r="B1272" s="75"/>
      <c r="C1272" s="2" t="s">
        <v>17</v>
      </c>
      <c r="D1272" s="3">
        <v>0</v>
      </c>
      <c r="E1272" s="36"/>
      <c r="F1272" s="1"/>
      <c r="G1272" s="1"/>
      <c r="H1272" s="1"/>
      <c r="I1272" s="1"/>
      <c r="J1272" s="1"/>
      <c r="K1272" s="1"/>
    </row>
    <row r="1273" spans="1:11" hidden="1" outlineLevel="1" x14ac:dyDescent="0.2">
      <c r="A1273" s="77" t="s">
        <v>774</v>
      </c>
      <c r="B1273" s="77"/>
      <c r="C1273" s="1" t="s">
        <v>17</v>
      </c>
      <c r="D1273" s="38">
        <v>1</v>
      </c>
      <c r="E1273" s="9">
        <f t="shared" ref="E1273:E1278" si="546">$D$1272*D1273</f>
        <v>0</v>
      </c>
      <c r="F1273" s="33">
        <v>0.14000000000000001</v>
      </c>
      <c r="G1273" s="9">
        <f t="shared" ref="G1273:G1278" si="547">$D$1272*F1273</f>
        <v>0</v>
      </c>
      <c r="H1273" s="9">
        <f>$M$2*G1273</f>
        <v>0</v>
      </c>
      <c r="I1273" s="33">
        <v>0</v>
      </c>
      <c r="J1273" s="9">
        <f t="shared" ref="J1273:J1278" si="548">$D$1272*I1273</f>
        <v>0</v>
      </c>
      <c r="K1273" s="9">
        <f t="shared" ref="K1273:K1278" si="549">SUM(H1273,J1273)</f>
        <v>0</v>
      </c>
    </row>
    <row r="1274" spans="1:11" hidden="1" outlineLevel="1" x14ac:dyDescent="0.2">
      <c r="A1274" s="77" t="s">
        <v>706</v>
      </c>
      <c r="B1274" s="77"/>
      <c r="C1274" s="1" t="s">
        <v>17</v>
      </c>
      <c r="D1274" s="38">
        <v>1</v>
      </c>
      <c r="E1274" s="9">
        <f t="shared" si="546"/>
        <v>0</v>
      </c>
      <c r="F1274" s="33">
        <v>0.32</v>
      </c>
      <c r="G1274" s="9">
        <f t="shared" si="547"/>
        <v>0</v>
      </c>
      <c r="H1274" s="9">
        <f t="shared" ref="H1274:H1278" si="550">$M$2*G1274</f>
        <v>0</v>
      </c>
      <c r="I1274" s="33">
        <v>0</v>
      </c>
      <c r="J1274" s="9">
        <f t="shared" si="548"/>
        <v>0</v>
      </c>
      <c r="K1274" s="9">
        <f t="shared" si="549"/>
        <v>0</v>
      </c>
    </row>
    <row r="1275" spans="1:11" hidden="1" outlineLevel="1" x14ac:dyDescent="0.2">
      <c r="A1275" s="77" t="s">
        <v>775</v>
      </c>
      <c r="B1275" s="77"/>
      <c r="C1275" s="1" t="s">
        <v>17</v>
      </c>
      <c r="D1275" s="38">
        <v>1</v>
      </c>
      <c r="E1275" s="9">
        <f t="shared" si="546"/>
        <v>0</v>
      </c>
      <c r="F1275" s="33">
        <v>0.04</v>
      </c>
      <c r="G1275" s="9">
        <f t="shared" si="547"/>
        <v>0</v>
      </c>
      <c r="H1275" s="9">
        <f t="shared" si="550"/>
        <v>0</v>
      </c>
      <c r="I1275" s="33">
        <v>0</v>
      </c>
      <c r="J1275" s="9">
        <f t="shared" si="548"/>
        <v>0</v>
      </c>
      <c r="K1275" s="9">
        <f t="shared" si="549"/>
        <v>0</v>
      </c>
    </row>
    <row r="1276" spans="1:11" hidden="1" outlineLevel="1" x14ac:dyDescent="0.2">
      <c r="A1276" s="77" t="s">
        <v>766</v>
      </c>
      <c r="B1276" s="77"/>
      <c r="C1276" s="1" t="s">
        <v>17</v>
      </c>
      <c r="D1276" s="38">
        <v>1</v>
      </c>
      <c r="E1276" s="9">
        <f t="shared" si="546"/>
        <v>0</v>
      </c>
      <c r="F1276" s="33">
        <v>0.14000000000000001</v>
      </c>
      <c r="G1276" s="9">
        <f t="shared" si="547"/>
        <v>0</v>
      </c>
      <c r="H1276" s="9">
        <f t="shared" si="550"/>
        <v>0</v>
      </c>
      <c r="I1276" s="33">
        <v>0</v>
      </c>
      <c r="J1276" s="9">
        <f t="shared" si="548"/>
        <v>0</v>
      </c>
      <c r="K1276" s="9">
        <f t="shared" si="549"/>
        <v>0</v>
      </c>
    </row>
    <row r="1277" spans="1:11" hidden="1" outlineLevel="1" x14ac:dyDescent="0.2">
      <c r="A1277" s="77" t="s">
        <v>702</v>
      </c>
      <c r="B1277" s="77"/>
      <c r="C1277" s="1" t="s">
        <v>17</v>
      </c>
      <c r="D1277" s="38">
        <v>1</v>
      </c>
      <c r="E1277" s="9">
        <f t="shared" si="546"/>
        <v>0</v>
      </c>
      <c r="F1277" s="33">
        <v>0.5</v>
      </c>
      <c r="G1277" s="9">
        <f t="shared" si="547"/>
        <v>0</v>
      </c>
      <c r="H1277" s="9">
        <f t="shared" si="550"/>
        <v>0</v>
      </c>
      <c r="I1277" s="33">
        <v>0</v>
      </c>
      <c r="J1277" s="9">
        <f t="shared" si="548"/>
        <v>0</v>
      </c>
      <c r="K1277" s="9">
        <f t="shared" si="549"/>
        <v>0</v>
      </c>
    </row>
    <row r="1278" spans="1:11" hidden="1" outlineLevel="1" x14ac:dyDescent="0.2">
      <c r="A1278" s="77" t="s">
        <v>767</v>
      </c>
      <c r="B1278" s="77"/>
      <c r="C1278" s="1" t="s">
        <v>17</v>
      </c>
      <c r="D1278" s="38">
        <v>1</v>
      </c>
      <c r="E1278" s="9">
        <f t="shared" si="546"/>
        <v>0</v>
      </c>
      <c r="F1278" s="33">
        <v>0.04</v>
      </c>
      <c r="G1278" s="9">
        <f t="shared" si="547"/>
        <v>0</v>
      </c>
      <c r="H1278" s="9">
        <f t="shared" si="550"/>
        <v>0</v>
      </c>
      <c r="I1278" s="33">
        <v>0</v>
      </c>
      <c r="J1278" s="9">
        <f t="shared" si="548"/>
        <v>0</v>
      </c>
      <c r="K1278" s="9">
        <f t="shared" si="549"/>
        <v>0</v>
      </c>
    </row>
    <row r="1279" spans="1:11" collapsed="1" x14ac:dyDescent="0.2">
      <c r="A1279" s="75" t="s">
        <v>19</v>
      </c>
      <c r="B1279" s="75"/>
      <c r="C1279" s="1"/>
      <c r="D1279" s="7"/>
      <c r="E1279" s="35"/>
      <c r="F1279" s="39">
        <f>SUM(F1273:F1278)</f>
        <v>1.1800000000000002</v>
      </c>
      <c r="G1279" s="12">
        <f t="shared" ref="G1279:K1279" si="551">SUM(G1273:G1278)</f>
        <v>0</v>
      </c>
      <c r="H1279" s="12">
        <f t="shared" si="551"/>
        <v>0</v>
      </c>
      <c r="I1279" s="39">
        <f t="shared" si="551"/>
        <v>0</v>
      </c>
      <c r="J1279" s="12">
        <f t="shared" si="551"/>
        <v>0</v>
      </c>
      <c r="K1279" s="14">
        <f t="shared" si="551"/>
        <v>0</v>
      </c>
    </row>
    <row r="1280" spans="1:11" x14ac:dyDescent="0.2">
      <c r="A1280" s="75" t="s">
        <v>778</v>
      </c>
      <c r="B1280" s="75"/>
      <c r="C1280" s="2" t="s">
        <v>17</v>
      </c>
      <c r="D1280" s="3">
        <v>0</v>
      </c>
      <c r="E1280" s="36"/>
      <c r="F1280" s="1"/>
      <c r="G1280" s="1"/>
      <c r="H1280" s="1"/>
      <c r="I1280" s="1"/>
      <c r="J1280" s="1"/>
      <c r="K1280" s="1"/>
    </row>
    <row r="1281" spans="1:11" hidden="1" outlineLevel="1" x14ac:dyDescent="0.2">
      <c r="A1281" s="77" t="s">
        <v>708</v>
      </c>
      <c r="B1281" s="77"/>
      <c r="C1281" s="1" t="s">
        <v>17</v>
      </c>
      <c r="D1281" s="38">
        <v>1</v>
      </c>
      <c r="E1281" s="9">
        <f>$D$1280*D1281</f>
        <v>0</v>
      </c>
      <c r="F1281" s="33">
        <v>0.18</v>
      </c>
      <c r="G1281" s="9">
        <f>$D$1280*F1281</f>
        <v>0</v>
      </c>
      <c r="H1281" s="9">
        <f>$M$2*G1281</f>
        <v>0</v>
      </c>
      <c r="I1281" s="33">
        <v>0</v>
      </c>
      <c r="J1281" s="9">
        <f>$D$1280*I1281</f>
        <v>0</v>
      </c>
      <c r="K1281" s="9">
        <f t="shared" ref="K1281:K1283" si="552">SUM(H1281,J1281)</f>
        <v>0</v>
      </c>
    </row>
    <row r="1282" spans="1:11" hidden="1" outlineLevel="1" x14ac:dyDescent="0.2">
      <c r="A1282" s="77" t="s">
        <v>779</v>
      </c>
      <c r="B1282" s="77"/>
      <c r="C1282" s="1" t="s">
        <v>17</v>
      </c>
      <c r="D1282" s="38">
        <v>1</v>
      </c>
      <c r="E1282" s="9">
        <f>$D$1280*D1282</f>
        <v>0</v>
      </c>
      <c r="F1282" s="33">
        <v>1.67</v>
      </c>
      <c r="G1282" s="9">
        <f>$D$1280*F1282</f>
        <v>0</v>
      </c>
      <c r="H1282" s="9">
        <f t="shared" ref="H1282:H1283" si="553">$M$2*G1282</f>
        <v>0</v>
      </c>
      <c r="I1282" s="33">
        <v>0</v>
      </c>
      <c r="J1282" s="9">
        <f>$D$1280*I1282</f>
        <v>0</v>
      </c>
      <c r="K1282" s="9">
        <f t="shared" si="552"/>
        <v>0</v>
      </c>
    </row>
    <row r="1283" spans="1:11" hidden="1" outlineLevel="1" x14ac:dyDescent="0.2">
      <c r="A1283" s="77" t="s">
        <v>708</v>
      </c>
      <c r="B1283" s="77"/>
      <c r="C1283" s="1" t="s">
        <v>17</v>
      </c>
      <c r="D1283" s="38">
        <v>1</v>
      </c>
      <c r="E1283" s="9">
        <f>$D$1280*D1283</f>
        <v>0</v>
      </c>
      <c r="F1283" s="33">
        <v>0.18</v>
      </c>
      <c r="G1283" s="9">
        <f>$D$1280*F1283</f>
        <v>0</v>
      </c>
      <c r="H1283" s="9">
        <f t="shared" si="553"/>
        <v>0</v>
      </c>
      <c r="I1283" s="33">
        <v>0</v>
      </c>
      <c r="J1283" s="9">
        <f>$D$1280*I1283</f>
        <v>0</v>
      </c>
      <c r="K1283" s="9">
        <f t="shared" si="552"/>
        <v>0</v>
      </c>
    </row>
    <row r="1284" spans="1:11" collapsed="1" x14ac:dyDescent="0.2">
      <c r="A1284" s="75" t="s">
        <v>19</v>
      </c>
      <c r="B1284" s="75"/>
      <c r="C1284" s="1"/>
      <c r="D1284" s="7"/>
      <c r="E1284" s="35"/>
      <c r="F1284" s="39">
        <f>SUM(F1281:F1283)</f>
        <v>2.0299999999999998</v>
      </c>
      <c r="G1284" s="12">
        <f t="shared" ref="G1284:K1284" si="554">SUM(G1281:G1283)</f>
        <v>0</v>
      </c>
      <c r="H1284" s="12">
        <f t="shared" si="554"/>
        <v>0</v>
      </c>
      <c r="I1284" s="39">
        <f t="shared" si="554"/>
        <v>0</v>
      </c>
      <c r="J1284" s="12">
        <f t="shared" si="554"/>
        <v>0</v>
      </c>
      <c r="K1284" s="14">
        <f t="shared" si="554"/>
        <v>0</v>
      </c>
    </row>
    <row r="1285" spans="1:11" x14ac:dyDescent="0.2">
      <c r="A1285" s="75" t="s">
        <v>780</v>
      </c>
      <c r="B1285" s="75"/>
      <c r="C1285" s="2" t="s">
        <v>17</v>
      </c>
      <c r="D1285" s="3">
        <v>0</v>
      </c>
      <c r="E1285" s="36"/>
      <c r="F1285" s="1"/>
      <c r="G1285" s="1"/>
      <c r="H1285" s="1"/>
      <c r="I1285" s="1"/>
      <c r="J1285" s="1"/>
      <c r="K1285" s="1"/>
    </row>
    <row r="1286" spans="1:11" hidden="1" outlineLevel="1" x14ac:dyDescent="0.2">
      <c r="A1286" s="77" t="s">
        <v>708</v>
      </c>
      <c r="B1286" s="77"/>
      <c r="C1286" s="1" t="s">
        <v>17</v>
      </c>
      <c r="D1286" s="38">
        <v>1</v>
      </c>
      <c r="E1286" s="9">
        <f>$D$1285*D1286</f>
        <v>0</v>
      </c>
      <c r="F1286" s="33">
        <v>0.18</v>
      </c>
      <c r="G1286" s="9">
        <f>$D$1285*F1286</f>
        <v>0</v>
      </c>
      <c r="H1286" s="9">
        <f>$M$2*G1286</f>
        <v>0</v>
      </c>
      <c r="I1286" s="33">
        <v>0</v>
      </c>
      <c r="J1286" s="9">
        <f>$D$1285*I1286</f>
        <v>0</v>
      </c>
      <c r="K1286" s="9">
        <f t="shared" ref="K1286:K1287" si="555">SUM(H1286,J1286)</f>
        <v>0</v>
      </c>
    </row>
    <row r="1287" spans="1:11" hidden="1" outlineLevel="1" x14ac:dyDescent="0.2">
      <c r="A1287" s="77" t="s">
        <v>781</v>
      </c>
      <c r="B1287" s="77"/>
      <c r="C1287" s="1" t="s">
        <v>17</v>
      </c>
      <c r="D1287" s="38">
        <v>1</v>
      </c>
      <c r="E1287" s="9">
        <f>$D$1285*D1287</f>
        <v>0</v>
      </c>
      <c r="F1287" s="33">
        <v>0.9</v>
      </c>
      <c r="G1287" s="9">
        <f>$D$1285*F1287</f>
        <v>0</v>
      </c>
      <c r="H1287" s="9">
        <f>$M$2*G1287</f>
        <v>0</v>
      </c>
      <c r="I1287" s="33">
        <v>0</v>
      </c>
      <c r="J1287" s="9">
        <f>$D$1285*I1287</f>
        <v>0</v>
      </c>
      <c r="K1287" s="9">
        <f t="shared" si="555"/>
        <v>0</v>
      </c>
    </row>
    <row r="1288" spans="1:11" collapsed="1" x14ac:dyDescent="0.2">
      <c r="A1288" s="75" t="s">
        <v>19</v>
      </c>
      <c r="B1288" s="75"/>
      <c r="C1288" s="1"/>
      <c r="D1288" s="7"/>
      <c r="E1288" s="35"/>
      <c r="F1288" s="39">
        <f>SUM(F1286:F1287)</f>
        <v>1.08</v>
      </c>
      <c r="G1288" s="12">
        <f t="shared" ref="G1288:K1288" si="556">SUM(G1286:G1287)</f>
        <v>0</v>
      </c>
      <c r="H1288" s="12">
        <f t="shared" si="556"/>
        <v>0</v>
      </c>
      <c r="I1288" s="39">
        <f t="shared" si="556"/>
        <v>0</v>
      </c>
      <c r="J1288" s="12">
        <f t="shared" si="556"/>
        <v>0</v>
      </c>
      <c r="K1288" s="14">
        <f t="shared" si="556"/>
        <v>0</v>
      </c>
    </row>
    <row r="1289" spans="1:11" x14ac:dyDescent="0.2">
      <c r="A1289" s="75" t="s">
        <v>782</v>
      </c>
      <c r="B1289" s="75"/>
      <c r="C1289" s="2" t="s">
        <v>17</v>
      </c>
      <c r="D1289" s="3">
        <v>0</v>
      </c>
      <c r="E1289" s="36"/>
      <c r="F1289" s="1"/>
      <c r="G1289" s="1"/>
      <c r="H1289" s="1"/>
      <c r="I1289" s="1"/>
      <c r="J1289" s="1"/>
      <c r="K1289" s="1"/>
    </row>
    <row r="1290" spans="1:11" hidden="1" outlineLevel="1" x14ac:dyDescent="0.2">
      <c r="A1290" s="77" t="s">
        <v>708</v>
      </c>
      <c r="B1290" s="77"/>
      <c r="C1290" s="1" t="s">
        <v>17</v>
      </c>
      <c r="D1290" s="38">
        <v>1</v>
      </c>
      <c r="E1290" s="9">
        <f>$D$1289*D1290</f>
        <v>0</v>
      </c>
      <c r="F1290" s="33">
        <v>0.18</v>
      </c>
      <c r="G1290" s="9">
        <f>$D$1289*F1290</f>
        <v>0</v>
      </c>
      <c r="H1290" s="9">
        <f>$M$2*G1290</f>
        <v>0</v>
      </c>
      <c r="I1290" s="33">
        <v>0</v>
      </c>
      <c r="J1290" s="9">
        <f>$D$1289*I1290</f>
        <v>0</v>
      </c>
      <c r="K1290" s="9">
        <f t="shared" ref="K1290:K1291" si="557">SUM(H1290,J1290)</f>
        <v>0</v>
      </c>
    </row>
    <row r="1291" spans="1:11" hidden="1" outlineLevel="1" x14ac:dyDescent="0.2">
      <c r="A1291" s="77" t="s">
        <v>781</v>
      </c>
      <c r="B1291" s="77"/>
      <c r="C1291" s="1" t="s">
        <v>17</v>
      </c>
      <c r="D1291" s="38">
        <v>1</v>
      </c>
      <c r="E1291" s="9">
        <f>$D$1289*D1291</f>
        <v>0</v>
      </c>
      <c r="F1291" s="33">
        <v>1</v>
      </c>
      <c r="G1291" s="9">
        <f>$D$1289*F1291</f>
        <v>0</v>
      </c>
      <c r="H1291" s="9">
        <f>$M$2*G1291</f>
        <v>0</v>
      </c>
      <c r="I1291" s="33">
        <v>0</v>
      </c>
      <c r="J1291" s="9">
        <f>$D$1289*I1291</f>
        <v>0</v>
      </c>
      <c r="K1291" s="9">
        <f t="shared" si="557"/>
        <v>0</v>
      </c>
    </row>
    <row r="1292" spans="1:11" collapsed="1" x14ac:dyDescent="0.2">
      <c r="A1292" s="75" t="s">
        <v>19</v>
      </c>
      <c r="B1292" s="75"/>
      <c r="C1292" s="1"/>
      <c r="D1292" s="7"/>
      <c r="E1292" s="35"/>
      <c r="F1292" s="39">
        <f>SUM(F1290:F1291)</f>
        <v>1.18</v>
      </c>
      <c r="G1292" s="12">
        <f t="shared" ref="G1292:K1292" si="558">SUM(G1290:G1291)</f>
        <v>0</v>
      </c>
      <c r="H1292" s="12">
        <f t="shared" si="558"/>
        <v>0</v>
      </c>
      <c r="I1292" s="39">
        <f t="shared" si="558"/>
        <v>0</v>
      </c>
      <c r="J1292" s="12">
        <f t="shared" si="558"/>
        <v>0</v>
      </c>
      <c r="K1292" s="14">
        <f t="shared" si="558"/>
        <v>0</v>
      </c>
    </row>
    <row r="1293" spans="1:11" x14ac:dyDescent="0.2">
      <c r="A1293" s="75" t="s">
        <v>783</v>
      </c>
      <c r="B1293" s="75"/>
      <c r="C1293" s="2" t="s">
        <v>17</v>
      </c>
      <c r="D1293" s="3">
        <v>0</v>
      </c>
      <c r="E1293" s="36"/>
      <c r="F1293" s="1"/>
      <c r="G1293" s="1"/>
      <c r="H1293" s="1"/>
      <c r="I1293" s="1"/>
      <c r="J1293" s="1"/>
      <c r="K1293" s="1"/>
    </row>
    <row r="1294" spans="1:11" hidden="1" outlineLevel="1" x14ac:dyDescent="0.2">
      <c r="A1294" s="77" t="s">
        <v>711</v>
      </c>
      <c r="B1294" s="77"/>
      <c r="C1294" s="1" t="s">
        <v>17</v>
      </c>
      <c r="D1294" s="38">
        <v>1</v>
      </c>
      <c r="E1294" s="9">
        <f>$D$1293*D1294</f>
        <v>0</v>
      </c>
      <c r="F1294" s="33">
        <v>0.87</v>
      </c>
      <c r="G1294" s="9">
        <f>$D$1293*F1294</f>
        <v>0</v>
      </c>
      <c r="H1294" s="9">
        <f>$M$2*G1294</f>
        <v>0</v>
      </c>
      <c r="I1294" s="33">
        <v>0</v>
      </c>
      <c r="J1294" s="9">
        <f>$D$1293*I1294</f>
        <v>0</v>
      </c>
      <c r="K1294" s="9">
        <f t="shared" ref="K1294:K1297" si="559">SUM(H1294,J1294)</f>
        <v>0</v>
      </c>
    </row>
    <row r="1295" spans="1:11" hidden="1" outlineLevel="1" x14ac:dyDescent="0.2">
      <c r="A1295" s="77" t="s">
        <v>784</v>
      </c>
      <c r="B1295" s="77"/>
      <c r="C1295" s="1" t="s">
        <v>17</v>
      </c>
      <c r="D1295" s="38">
        <v>1</v>
      </c>
      <c r="E1295" s="9">
        <f>$D$1293*D1295</f>
        <v>0</v>
      </c>
      <c r="F1295" s="33">
        <v>0.2</v>
      </c>
      <c r="G1295" s="9">
        <f>$D$1293*F1295</f>
        <v>0</v>
      </c>
      <c r="H1295" s="9">
        <f t="shared" ref="H1295:H1297" si="560">$M$2*G1295</f>
        <v>0</v>
      </c>
      <c r="I1295" s="33">
        <v>0</v>
      </c>
      <c r="J1295" s="9">
        <f>$D$1293*I1295</f>
        <v>0</v>
      </c>
      <c r="K1295" s="9">
        <f t="shared" si="559"/>
        <v>0</v>
      </c>
    </row>
    <row r="1296" spans="1:11" hidden="1" outlineLevel="1" x14ac:dyDescent="0.2">
      <c r="A1296" s="77" t="s">
        <v>785</v>
      </c>
      <c r="B1296" s="77"/>
      <c r="C1296" s="1" t="s">
        <v>17</v>
      </c>
      <c r="D1296" s="38">
        <v>1</v>
      </c>
      <c r="E1296" s="9">
        <f>$D$1293*D1296</f>
        <v>0</v>
      </c>
      <c r="F1296" s="33">
        <v>0.28000000000000003</v>
      </c>
      <c r="G1296" s="9">
        <f>$D$1293*F1296</f>
        <v>0</v>
      </c>
      <c r="H1296" s="9">
        <f t="shared" si="560"/>
        <v>0</v>
      </c>
      <c r="I1296" s="33">
        <v>0</v>
      </c>
      <c r="J1296" s="9">
        <f>$D$1293*I1296</f>
        <v>0</v>
      </c>
      <c r="K1296" s="9">
        <f t="shared" si="559"/>
        <v>0</v>
      </c>
    </row>
    <row r="1297" spans="1:11" hidden="1" outlineLevel="1" x14ac:dyDescent="0.2">
      <c r="A1297" s="77" t="s">
        <v>786</v>
      </c>
      <c r="B1297" s="77"/>
      <c r="C1297" s="1" t="s">
        <v>17</v>
      </c>
      <c r="D1297" s="38">
        <v>1</v>
      </c>
      <c r="E1297" s="9">
        <f>$D$1293*D1297</f>
        <v>0</v>
      </c>
      <c r="F1297" s="33">
        <v>0.16</v>
      </c>
      <c r="G1297" s="9">
        <f>$D$1293*F1297</f>
        <v>0</v>
      </c>
      <c r="H1297" s="9">
        <f t="shared" si="560"/>
        <v>0</v>
      </c>
      <c r="I1297" s="33">
        <v>0</v>
      </c>
      <c r="J1297" s="9">
        <f>$D$1293*I1297</f>
        <v>0</v>
      </c>
      <c r="K1297" s="9">
        <f t="shared" si="559"/>
        <v>0</v>
      </c>
    </row>
    <row r="1298" spans="1:11" collapsed="1" x14ac:dyDescent="0.2">
      <c r="A1298" s="75" t="s">
        <v>19</v>
      </c>
      <c r="B1298" s="75"/>
      <c r="C1298" s="1"/>
      <c r="D1298" s="7"/>
      <c r="E1298" s="35"/>
      <c r="F1298" s="39">
        <f>SUM(F1294:F1297)</f>
        <v>1.51</v>
      </c>
      <c r="G1298" s="12">
        <f t="shared" ref="G1298:K1298" si="561">SUM(G1294:G1297)</f>
        <v>0</v>
      </c>
      <c r="H1298" s="12">
        <f t="shared" si="561"/>
        <v>0</v>
      </c>
      <c r="I1298" s="39">
        <f t="shared" si="561"/>
        <v>0</v>
      </c>
      <c r="J1298" s="12">
        <f t="shared" si="561"/>
        <v>0</v>
      </c>
      <c r="K1298" s="14">
        <f t="shared" si="561"/>
        <v>0</v>
      </c>
    </row>
    <row r="1299" spans="1:11" x14ac:dyDescent="0.2">
      <c r="A1299" s="75" t="s">
        <v>783</v>
      </c>
      <c r="B1299" s="75"/>
      <c r="C1299" s="2" t="s">
        <v>17</v>
      </c>
      <c r="D1299" s="3">
        <v>0</v>
      </c>
      <c r="E1299" s="36"/>
      <c r="F1299" s="1"/>
      <c r="G1299" s="1"/>
      <c r="H1299" s="1"/>
      <c r="I1299" s="1"/>
      <c r="J1299" s="1"/>
      <c r="K1299" s="1"/>
    </row>
    <row r="1300" spans="1:11" hidden="1" outlineLevel="1" x14ac:dyDescent="0.2">
      <c r="A1300" s="77" t="s">
        <v>787</v>
      </c>
      <c r="B1300" s="77"/>
      <c r="C1300" s="1" t="s">
        <v>17</v>
      </c>
      <c r="D1300" s="38">
        <v>1</v>
      </c>
      <c r="E1300" s="9">
        <f>$D$1299*D1300</f>
        <v>0</v>
      </c>
      <c r="F1300" s="33">
        <v>0.02</v>
      </c>
      <c r="G1300" s="9">
        <f>$D$1299*F1300</f>
        <v>0</v>
      </c>
      <c r="H1300" s="9">
        <f>$M$2*G1300</f>
        <v>0</v>
      </c>
      <c r="I1300" s="33">
        <v>0</v>
      </c>
      <c r="J1300" s="9">
        <f>$D$1299*I1300</f>
        <v>0</v>
      </c>
      <c r="K1300" s="9">
        <f t="shared" ref="K1300:K1303" si="562">SUM(H1300,J1300)</f>
        <v>0</v>
      </c>
    </row>
    <row r="1301" spans="1:11" hidden="1" outlineLevel="1" x14ac:dyDescent="0.2">
      <c r="A1301" s="77" t="s">
        <v>711</v>
      </c>
      <c r="B1301" s="77"/>
      <c r="C1301" s="1" t="s">
        <v>17</v>
      </c>
      <c r="D1301" s="38">
        <v>1</v>
      </c>
      <c r="E1301" s="9">
        <f>$D$1299*D1301</f>
        <v>0</v>
      </c>
      <c r="F1301" s="33">
        <v>0.87</v>
      </c>
      <c r="G1301" s="9">
        <f>$D$1299*F1301</f>
        <v>0</v>
      </c>
      <c r="H1301" s="9">
        <f t="shared" ref="H1301:H1303" si="563">$M$2*G1301</f>
        <v>0</v>
      </c>
      <c r="I1301" s="33">
        <v>0</v>
      </c>
      <c r="J1301" s="9">
        <f>$D$1299*I1301</f>
        <v>0</v>
      </c>
      <c r="K1301" s="9">
        <f t="shared" si="562"/>
        <v>0</v>
      </c>
    </row>
    <row r="1302" spans="1:11" hidden="1" outlineLevel="1" x14ac:dyDescent="0.2">
      <c r="A1302" s="77" t="s">
        <v>785</v>
      </c>
      <c r="B1302" s="77"/>
      <c r="C1302" s="1" t="s">
        <v>17</v>
      </c>
      <c r="D1302" s="38">
        <v>1</v>
      </c>
      <c r="E1302" s="9">
        <f>$D$1299*D1302</f>
        <v>0</v>
      </c>
      <c r="F1302" s="33">
        <v>0.28000000000000003</v>
      </c>
      <c r="G1302" s="9">
        <f>$D$1299*F1302</f>
        <v>0</v>
      </c>
      <c r="H1302" s="9">
        <f t="shared" si="563"/>
        <v>0</v>
      </c>
      <c r="I1302" s="33">
        <v>0</v>
      </c>
      <c r="J1302" s="9">
        <f>$D$1299*I1302</f>
        <v>0</v>
      </c>
      <c r="K1302" s="9">
        <f t="shared" si="562"/>
        <v>0</v>
      </c>
    </row>
    <row r="1303" spans="1:11" hidden="1" outlineLevel="1" x14ac:dyDescent="0.2">
      <c r="A1303" s="77" t="s">
        <v>786</v>
      </c>
      <c r="B1303" s="77"/>
      <c r="C1303" s="1" t="s">
        <v>17</v>
      </c>
      <c r="D1303" s="38">
        <v>1</v>
      </c>
      <c r="E1303" s="9">
        <f>$D$1299*D1303</f>
        <v>0</v>
      </c>
      <c r="F1303" s="33">
        <v>0.16</v>
      </c>
      <c r="G1303" s="9">
        <f>$D$1299*F1303</f>
        <v>0</v>
      </c>
      <c r="H1303" s="9">
        <f t="shared" si="563"/>
        <v>0</v>
      </c>
      <c r="I1303" s="33">
        <v>0</v>
      </c>
      <c r="J1303" s="9">
        <f>$D$1299*I1303</f>
        <v>0</v>
      </c>
      <c r="K1303" s="9">
        <f t="shared" si="562"/>
        <v>0</v>
      </c>
    </row>
    <row r="1304" spans="1:11" collapsed="1" x14ac:dyDescent="0.2">
      <c r="A1304" s="75" t="s">
        <v>19</v>
      </c>
      <c r="B1304" s="75"/>
      <c r="C1304" s="1"/>
      <c r="D1304" s="7"/>
      <c r="E1304" s="35"/>
      <c r="F1304" s="39">
        <f>SUM(F1300:F1303)</f>
        <v>1.3299999999999998</v>
      </c>
      <c r="G1304" s="12">
        <f t="shared" ref="G1304:K1304" si="564">SUM(G1300:G1303)</f>
        <v>0</v>
      </c>
      <c r="H1304" s="12">
        <f t="shared" si="564"/>
        <v>0</v>
      </c>
      <c r="I1304" s="39">
        <f t="shared" si="564"/>
        <v>0</v>
      </c>
      <c r="J1304" s="12">
        <f t="shared" si="564"/>
        <v>0</v>
      </c>
      <c r="K1304" s="14">
        <f t="shared" si="564"/>
        <v>0</v>
      </c>
    </row>
    <row r="1305" spans="1:11" x14ac:dyDescent="0.2">
      <c r="A1305" s="75" t="s">
        <v>788</v>
      </c>
      <c r="B1305" s="75"/>
      <c r="C1305" s="2" t="s">
        <v>17</v>
      </c>
      <c r="D1305" s="3">
        <v>0</v>
      </c>
      <c r="E1305" s="36"/>
      <c r="F1305" s="1"/>
      <c r="G1305" s="1"/>
      <c r="H1305" s="1"/>
      <c r="I1305" s="1"/>
      <c r="J1305" s="1"/>
      <c r="K1305" s="1"/>
    </row>
    <row r="1306" spans="1:11" hidden="1" outlineLevel="1" x14ac:dyDescent="0.2">
      <c r="A1306" s="77" t="s">
        <v>789</v>
      </c>
      <c r="B1306" s="77"/>
      <c r="C1306" s="1" t="s">
        <v>17</v>
      </c>
      <c r="D1306" s="38">
        <v>1</v>
      </c>
      <c r="E1306" s="9">
        <f>$D$1305*D1306</f>
        <v>0</v>
      </c>
      <c r="F1306" s="33">
        <v>0.14000000000000001</v>
      </c>
      <c r="G1306" s="9">
        <f>$D$1305*F1306</f>
        <v>0</v>
      </c>
      <c r="H1306" s="9">
        <f>$M$2*G1306</f>
        <v>0</v>
      </c>
      <c r="I1306" s="33">
        <v>0</v>
      </c>
      <c r="J1306" s="9">
        <f>$D$1305*I1306</f>
        <v>0</v>
      </c>
      <c r="K1306" s="9">
        <f t="shared" ref="K1306:K1309" si="565">SUM(H1306,J1306)</f>
        <v>0</v>
      </c>
    </row>
    <row r="1307" spans="1:11" hidden="1" outlineLevel="1" x14ac:dyDescent="0.2">
      <c r="A1307" s="77" t="s">
        <v>784</v>
      </c>
      <c r="B1307" s="77"/>
      <c r="C1307" s="1" t="s">
        <v>17</v>
      </c>
      <c r="D1307" s="38">
        <v>1</v>
      </c>
      <c r="E1307" s="9">
        <f>$D$1305*D1307</f>
        <v>0</v>
      </c>
      <c r="F1307" s="33">
        <v>0.2</v>
      </c>
      <c r="G1307" s="9">
        <f>$D$1305*F1307</f>
        <v>0</v>
      </c>
      <c r="H1307" s="9">
        <f t="shared" ref="H1307:H1309" si="566">$M$2*G1307</f>
        <v>0</v>
      </c>
      <c r="I1307" s="33">
        <v>0</v>
      </c>
      <c r="J1307" s="9">
        <f>$D$1305*I1307</f>
        <v>0</v>
      </c>
      <c r="K1307" s="9">
        <f t="shared" si="565"/>
        <v>0</v>
      </c>
    </row>
    <row r="1308" spans="1:11" hidden="1" outlineLevel="1" x14ac:dyDescent="0.2">
      <c r="A1308" s="77" t="s">
        <v>787</v>
      </c>
      <c r="B1308" s="77"/>
      <c r="C1308" s="1" t="s">
        <v>17</v>
      </c>
      <c r="D1308" s="38">
        <v>1</v>
      </c>
      <c r="E1308" s="9">
        <f>$D$1305*D1308</f>
        <v>0</v>
      </c>
      <c r="F1308" s="33">
        <v>0.02</v>
      </c>
      <c r="G1308" s="9">
        <f>$D$1305*F1308</f>
        <v>0</v>
      </c>
      <c r="H1308" s="9">
        <f t="shared" si="566"/>
        <v>0</v>
      </c>
      <c r="I1308" s="33">
        <v>0</v>
      </c>
      <c r="J1308" s="9">
        <f>$D$1305*I1308</f>
        <v>0</v>
      </c>
      <c r="K1308" s="9">
        <f t="shared" si="565"/>
        <v>0</v>
      </c>
    </row>
    <row r="1309" spans="1:11" hidden="1" outlineLevel="1" x14ac:dyDescent="0.2">
      <c r="A1309" s="77" t="s">
        <v>790</v>
      </c>
      <c r="B1309" s="77"/>
      <c r="C1309" s="1" t="s">
        <v>17</v>
      </c>
      <c r="D1309" s="38">
        <v>1</v>
      </c>
      <c r="E1309" s="9">
        <f>$D$1305*D1309</f>
        <v>0</v>
      </c>
      <c r="F1309" s="33">
        <v>0.28000000000000003</v>
      </c>
      <c r="G1309" s="9">
        <f>$D$1305*F1309</f>
        <v>0</v>
      </c>
      <c r="H1309" s="9">
        <f t="shared" si="566"/>
        <v>0</v>
      </c>
      <c r="I1309" s="33">
        <v>0</v>
      </c>
      <c r="J1309" s="9">
        <f>$D$1305*I1309</f>
        <v>0</v>
      </c>
      <c r="K1309" s="9">
        <f t="shared" si="565"/>
        <v>0</v>
      </c>
    </row>
    <row r="1310" spans="1:11" collapsed="1" x14ac:dyDescent="0.2">
      <c r="A1310" s="75" t="s">
        <v>19</v>
      </c>
      <c r="B1310" s="75"/>
      <c r="C1310" s="1"/>
      <c r="D1310" s="7"/>
      <c r="E1310" s="35"/>
      <c r="F1310" s="39">
        <f>SUM(F1306:F1309)</f>
        <v>0.64000000000000012</v>
      </c>
      <c r="G1310" s="12">
        <f t="shared" ref="G1310:K1310" si="567">SUM(G1306:G1309)</f>
        <v>0</v>
      </c>
      <c r="H1310" s="12">
        <f t="shared" si="567"/>
        <v>0</v>
      </c>
      <c r="I1310" s="39">
        <f t="shared" si="567"/>
        <v>0</v>
      </c>
      <c r="J1310" s="12">
        <f t="shared" si="567"/>
        <v>0</v>
      </c>
      <c r="K1310" s="14">
        <f t="shared" si="567"/>
        <v>0</v>
      </c>
    </row>
    <row r="1311" spans="1:11" x14ac:dyDescent="0.2">
      <c r="A1311" s="75" t="s">
        <v>788</v>
      </c>
      <c r="B1311" s="75"/>
      <c r="C1311" s="2" t="s">
        <v>17</v>
      </c>
      <c r="D1311" s="3">
        <v>0</v>
      </c>
      <c r="E1311" s="36"/>
      <c r="F1311" s="1"/>
      <c r="G1311" s="1"/>
      <c r="H1311" s="1"/>
      <c r="I1311" s="1"/>
      <c r="J1311" s="1"/>
      <c r="K1311" s="1"/>
    </row>
    <row r="1312" spans="1:11" hidden="1" outlineLevel="1" x14ac:dyDescent="0.2">
      <c r="A1312" s="77" t="s">
        <v>789</v>
      </c>
      <c r="B1312" s="77"/>
      <c r="C1312" s="1" t="s">
        <v>17</v>
      </c>
      <c r="D1312" s="38">
        <v>1</v>
      </c>
      <c r="E1312" s="9">
        <f>$D$1311*D1312</f>
        <v>0</v>
      </c>
      <c r="F1312" s="33">
        <v>0.14000000000000001</v>
      </c>
      <c r="G1312" s="9">
        <f>$D$1311*F1312</f>
        <v>0</v>
      </c>
      <c r="H1312" s="9">
        <f>$M$2*G1312</f>
        <v>0</v>
      </c>
      <c r="I1312" s="33">
        <v>0</v>
      </c>
      <c r="J1312" s="9">
        <f>$D$1311*I1312</f>
        <v>0</v>
      </c>
      <c r="K1312" s="9">
        <f t="shared" ref="K1312:K1315" si="568">SUM(H1312,J1312)</f>
        <v>0</v>
      </c>
    </row>
    <row r="1313" spans="1:11" hidden="1" outlineLevel="1" x14ac:dyDescent="0.2">
      <c r="A1313" s="77" t="s">
        <v>791</v>
      </c>
      <c r="B1313" s="77"/>
      <c r="C1313" s="1" t="s">
        <v>17</v>
      </c>
      <c r="D1313" s="38">
        <v>1</v>
      </c>
      <c r="E1313" s="9">
        <f>$D$1311*D1313</f>
        <v>0</v>
      </c>
      <c r="F1313" s="33">
        <v>0.15</v>
      </c>
      <c r="G1313" s="9">
        <f>$D$1311*F1313</f>
        <v>0</v>
      </c>
      <c r="H1313" s="9">
        <f t="shared" ref="H1313:H1315" si="569">$M$2*G1313</f>
        <v>0</v>
      </c>
      <c r="I1313" s="33">
        <v>0</v>
      </c>
      <c r="J1313" s="9">
        <f>$D$1311*I1313</f>
        <v>0</v>
      </c>
      <c r="K1313" s="9">
        <f t="shared" si="568"/>
        <v>0</v>
      </c>
    </row>
    <row r="1314" spans="1:11" hidden="1" outlineLevel="1" x14ac:dyDescent="0.2">
      <c r="A1314" s="77" t="s">
        <v>787</v>
      </c>
      <c r="B1314" s="77"/>
      <c r="C1314" s="1" t="s">
        <v>17</v>
      </c>
      <c r="D1314" s="38">
        <v>1</v>
      </c>
      <c r="E1314" s="9">
        <f>$D$1311*D1314</f>
        <v>0</v>
      </c>
      <c r="F1314" s="33">
        <v>0.02</v>
      </c>
      <c r="G1314" s="9">
        <f>$D$1311*F1314</f>
        <v>0</v>
      </c>
      <c r="H1314" s="9">
        <f t="shared" si="569"/>
        <v>0</v>
      </c>
      <c r="I1314" s="33">
        <v>0</v>
      </c>
      <c r="J1314" s="9">
        <f>$D$1311*I1314</f>
        <v>0</v>
      </c>
      <c r="K1314" s="9">
        <f t="shared" si="568"/>
        <v>0</v>
      </c>
    </row>
    <row r="1315" spans="1:11" hidden="1" outlineLevel="1" x14ac:dyDescent="0.2">
      <c r="A1315" s="77" t="s">
        <v>790</v>
      </c>
      <c r="B1315" s="77"/>
      <c r="C1315" s="1" t="s">
        <v>17</v>
      </c>
      <c r="D1315" s="38">
        <v>1</v>
      </c>
      <c r="E1315" s="9">
        <f>$D$1311*D1315</f>
        <v>0</v>
      </c>
      <c r="F1315" s="33">
        <v>0.28000000000000003</v>
      </c>
      <c r="G1315" s="9">
        <f>$D$1311*F1315</f>
        <v>0</v>
      </c>
      <c r="H1315" s="9">
        <f t="shared" si="569"/>
        <v>0</v>
      </c>
      <c r="I1315" s="33">
        <v>0</v>
      </c>
      <c r="J1315" s="9">
        <f>$D$1311*I1315</f>
        <v>0</v>
      </c>
      <c r="K1315" s="9">
        <f t="shared" si="568"/>
        <v>0</v>
      </c>
    </row>
    <row r="1316" spans="1:11" collapsed="1" x14ac:dyDescent="0.2">
      <c r="A1316" s="75" t="s">
        <v>19</v>
      </c>
      <c r="B1316" s="75"/>
      <c r="C1316" s="1"/>
      <c r="D1316" s="7"/>
      <c r="E1316" s="35"/>
      <c r="F1316" s="39">
        <f>SUM(F1312:F1315)</f>
        <v>0.59000000000000008</v>
      </c>
      <c r="G1316" s="12">
        <f t="shared" ref="G1316:K1316" si="570">SUM(G1312:G1315)</f>
        <v>0</v>
      </c>
      <c r="H1316" s="12">
        <f t="shared" si="570"/>
        <v>0</v>
      </c>
      <c r="I1316" s="39">
        <f t="shared" si="570"/>
        <v>0</v>
      </c>
      <c r="J1316" s="12">
        <f t="shared" si="570"/>
        <v>0</v>
      </c>
      <c r="K1316" s="14">
        <f t="shared" si="570"/>
        <v>0</v>
      </c>
    </row>
    <row r="1317" spans="1:11" x14ac:dyDescent="0.2">
      <c r="A1317" s="75" t="s">
        <v>788</v>
      </c>
      <c r="B1317" s="75"/>
      <c r="C1317" s="2" t="s">
        <v>17</v>
      </c>
      <c r="D1317" s="3">
        <v>0</v>
      </c>
      <c r="E1317" s="36"/>
      <c r="F1317" s="1"/>
      <c r="G1317" s="1"/>
      <c r="H1317" s="1"/>
      <c r="I1317" s="1"/>
      <c r="J1317" s="1"/>
      <c r="K1317" s="1"/>
    </row>
    <row r="1318" spans="1:11" hidden="1" outlineLevel="1" x14ac:dyDescent="0.2">
      <c r="A1318" s="77" t="s">
        <v>789</v>
      </c>
      <c r="B1318" s="77"/>
      <c r="C1318" s="1" t="s">
        <v>17</v>
      </c>
      <c r="D1318" s="38">
        <v>1</v>
      </c>
      <c r="E1318" s="9">
        <f>$D$1317*D1318</f>
        <v>0</v>
      </c>
      <c r="F1318" s="33">
        <v>0.14000000000000001</v>
      </c>
      <c r="G1318" s="9">
        <f>$D$1317*F1318</f>
        <v>0</v>
      </c>
      <c r="H1318" s="9">
        <f>$M$2*G1318</f>
        <v>0</v>
      </c>
      <c r="I1318" s="33">
        <v>0</v>
      </c>
      <c r="J1318" s="9">
        <f>$D$1317*I1318</f>
        <v>0</v>
      </c>
      <c r="K1318" s="9">
        <f t="shared" ref="K1318:K1321" si="571">SUM(H1318,J1318)</f>
        <v>0</v>
      </c>
    </row>
    <row r="1319" spans="1:11" hidden="1" outlineLevel="1" x14ac:dyDescent="0.2">
      <c r="A1319" s="77" t="s">
        <v>787</v>
      </c>
      <c r="B1319" s="77"/>
      <c r="C1319" s="1" t="s">
        <v>17</v>
      </c>
      <c r="D1319" s="38">
        <v>1</v>
      </c>
      <c r="E1319" s="9">
        <f>$D$1317*D1319</f>
        <v>0</v>
      </c>
      <c r="F1319" s="33">
        <v>0.02</v>
      </c>
      <c r="G1319" s="9">
        <f>$D$1317*F1319</f>
        <v>0</v>
      </c>
      <c r="H1319" s="9">
        <f t="shared" ref="H1319:H1321" si="572">$M$2*G1319</f>
        <v>0</v>
      </c>
      <c r="I1319" s="33">
        <v>0</v>
      </c>
      <c r="J1319" s="9">
        <f>$D$1317*I1319</f>
        <v>0</v>
      </c>
      <c r="K1319" s="9">
        <f t="shared" si="571"/>
        <v>0</v>
      </c>
    </row>
    <row r="1320" spans="1:11" hidden="1" outlineLevel="1" x14ac:dyDescent="0.2">
      <c r="A1320" s="77" t="s">
        <v>790</v>
      </c>
      <c r="B1320" s="77"/>
      <c r="C1320" s="1" t="s">
        <v>17</v>
      </c>
      <c r="D1320" s="38">
        <v>1</v>
      </c>
      <c r="E1320" s="9">
        <f>$D$1317*D1320</f>
        <v>0</v>
      </c>
      <c r="F1320" s="33">
        <v>0.28000000000000003</v>
      </c>
      <c r="G1320" s="9">
        <f>$D$1317*F1320</f>
        <v>0</v>
      </c>
      <c r="H1320" s="9">
        <f t="shared" si="572"/>
        <v>0</v>
      </c>
      <c r="I1320" s="33">
        <v>0</v>
      </c>
      <c r="J1320" s="9">
        <f>$D$1317*I1320</f>
        <v>0</v>
      </c>
      <c r="K1320" s="9">
        <f t="shared" si="571"/>
        <v>0</v>
      </c>
    </row>
    <row r="1321" spans="1:11" hidden="1" outlineLevel="1" x14ac:dyDescent="0.2">
      <c r="A1321" s="77" t="s">
        <v>700</v>
      </c>
      <c r="B1321" s="77"/>
      <c r="C1321" s="1" t="s">
        <v>17</v>
      </c>
      <c r="D1321" s="38">
        <v>1</v>
      </c>
      <c r="E1321" s="9">
        <f>$D$1317*D1321</f>
        <v>0</v>
      </c>
      <c r="F1321" s="33">
        <v>0.35</v>
      </c>
      <c r="G1321" s="9">
        <f>$D$1317*F1321</f>
        <v>0</v>
      </c>
      <c r="H1321" s="9">
        <f t="shared" si="572"/>
        <v>0</v>
      </c>
      <c r="I1321" s="33">
        <v>0</v>
      </c>
      <c r="J1321" s="9">
        <f>$D$1317*I1321</f>
        <v>0</v>
      </c>
      <c r="K1321" s="9">
        <f t="shared" si="571"/>
        <v>0</v>
      </c>
    </row>
    <row r="1322" spans="1:11" collapsed="1" x14ac:dyDescent="0.2">
      <c r="A1322" s="75" t="s">
        <v>19</v>
      </c>
      <c r="B1322" s="75"/>
      <c r="C1322" s="1"/>
      <c r="D1322" s="7"/>
      <c r="E1322" s="35"/>
      <c r="F1322" s="39">
        <f>SUM(F1318:F1321)</f>
        <v>0.79</v>
      </c>
      <c r="G1322" s="12">
        <f t="shared" ref="G1322:K1322" si="573">SUM(G1318:G1321)</f>
        <v>0</v>
      </c>
      <c r="H1322" s="12">
        <f t="shared" si="573"/>
        <v>0</v>
      </c>
      <c r="I1322" s="39">
        <f t="shared" si="573"/>
        <v>0</v>
      </c>
      <c r="J1322" s="12">
        <f t="shared" si="573"/>
        <v>0</v>
      </c>
      <c r="K1322" s="14">
        <f t="shared" si="573"/>
        <v>0</v>
      </c>
    </row>
    <row r="1323" spans="1:11" x14ac:dyDescent="0.2">
      <c r="A1323" s="75" t="s">
        <v>792</v>
      </c>
      <c r="B1323" s="75"/>
      <c r="C1323" s="2" t="s">
        <v>17</v>
      </c>
      <c r="D1323" s="3">
        <v>0</v>
      </c>
      <c r="E1323" s="36"/>
      <c r="F1323" s="1"/>
      <c r="G1323" s="1"/>
      <c r="H1323" s="1"/>
      <c r="I1323" s="1"/>
      <c r="J1323" s="1"/>
      <c r="K1323" s="1"/>
    </row>
    <row r="1324" spans="1:11" hidden="1" outlineLevel="1" x14ac:dyDescent="0.2">
      <c r="A1324" s="77" t="s">
        <v>711</v>
      </c>
      <c r="B1324" s="77"/>
      <c r="C1324" s="1" t="s">
        <v>17</v>
      </c>
      <c r="D1324" s="38">
        <v>1</v>
      </c>
      <c r="E1324" s="37"/>
      <c r="F1324" s="33">
        <v>0.87</v>
      </c>
      <c r="G1324" s="9">
        <f>$D$1323*F1324</f>
        <v>0</v>
      </c>
      <c r="H1324" s="9">
        <f>$M$2*G1324</f>
        <v>0</v>
      </c>
      <c r="I1324" s="33">
        <v>0</v>
      </c>
      <c r="J1324" s="9">
        <f>$D$1323*I1324</f>
        <v>0</v>
      </c>
      <c r="K1324" s="9">
        <f t="shared" ref="K1324:K1327" si="574">SUM(H1324,J1324)</f>
        <v>0</v>
      </c>
    </row>
    <row r="1325" spans="1:11" hidden="1" outlineLevel="1" x14ac:dyDescent="0.2">
      <c r="A1325" s="77" t="s">
        <v>793</v>
      </c>
      <c r="B1325" s="77"/>
      <c r="C1325" s="1" t="s">
        <v>17</v>
      </c>
      <c r="D1325" s="38">
        <v>1</v>
      </c>
      <c r="E1325" s="37"/>
      <c r="F1325" s="33">
        <v>2.39</v>
      </c>
      <c r="G1325" s="9">
        <f>$D$1323*F1325</f>
        <v>0</v>
      </c>
      <c r="H1325" s="9">
        <f t="shared" ref="H1325:H1327" si="575">$M$2*G1325</f>
        <v>0</v>
      </c>
      <c r="I1325" s="33">
        <v>0</v>
      </c>
      <c r="J1325" s="9">
        <f>$D$1323*I1325</f>
        <v>0</v>
      </c>
      <c r="K1325" s="9">
        <f t="shared" si="574"/>
        <v>0</v>
      </c>
    </row>
    <row r="1326" spans="1:11" hidden="1" outlineLevel="1" x14ac:dyDescent="0.2">
      <c r="A1326" s="77" t="s">
        <v>794</v>
      </c>
      <c r="B1326" s="77"/>
      <c r="C1326" s="1" t="s">
        <v>17</v>
      </c>
      <c r="D1326" s="38">
        <v>1</v>
      </c>
      <c r="E1326" s="37"/>
      <c r="F1326" s="33">
        <v>0.9</v>
      </c>
      <c r="G1326" s="9">
        <f>$D$1323*F1326</f>
        <v>0</v>
      </c>
      <c r="H1326" s="9">
        <f t="shared" si="575"/>
        <v>0</v>
      </c>
      <c r="I1326" s="33">
        <v>0</v>
      </c>
      <c r="J1326" s="9">
        <f>$D$1323*I1326</f>
        <v>0</v>
      </c>
      <c r="K1326" s="9">
        <f t="shared" si="574"/>
        <v>0</v>
      </c>
    </row>
    <row r="1327" spans="1:11" hidden="1" outlineLevel="1" x14ac:dyDescent="0.2">
      <c r="A1327" s="77" t="s">
        <v>708</v>
      </c>
      <c r="B1327" s="77"/>
      <c r="C1327" s="1" t="s">
        <v>17</v>
      </c>
      <c r="D1327" s="38">
        <v>1</v>
      </c>
      <c r="E1327" s="37"/>
      <c r="F1327" s="33">
        <v>0.18</v>
      </c>
      <c r="G1327" s="9">
        <f>$D$1323*F1327</f>
        <v>0</v>
      </c>
      <c r="H1327" s="9">
        <f t="shared" si="575"/>
        <v>0</v>
      </c>
      <c r="I1327" s="33">
        <v>0</v>
      </c>
      <c r="J1327" s="9">
        <f>$D$1323*I1327</f>
        <v>0</v>
      </c>
      <c r="K1327" s="9">
        <f t="shared" si="574"/>
        <v>0</v>
      </c>
    </row>
    <row r="1328" spans="1:11" collapsed="1" x14ac:dyDescent="0.2">
      <c r="A1328" s="75" t="s">
        <v>19</v>
      </c>
      <c r="B1328" s="75"/>
      <c r="C1328" s="1"/>
      <c r="D1328" s="7"/>
      <c r="E1328" s="35"/>
      <c r="F1328" s="39">
        <f>SUM(F1324:F1327)</f>
        <v>4.34</v>
      </c>
      <c r="G1328" s="12">
        <f t="shared" ref="G1328:K1328" si="576">SUM(G1324:G1327)</f>
        <v>0</v>
      </c>
      <c r="H1328" s="12">
        <f t="shared" si="576"/>
        <v>0</v>
      </c>
      <c r="I1328" s="39">
        <f t="shared" si="576"/>
        <v>0</v>
      </c>
      <c r="J1328" s="12">
        <f t="shared" si="576"/>
        <v>0</v>
      </c>
      <c r="K1328" s="14">
        <f t="shared" si="576"/>
        <v>0</v>
      </c>
    </row>
    <row r="1329" spans="1:11" x14ac:dyDescent="0.2">
      <c r="A1329" s="75" t="s">
        <v>795</v>
      </c>
      <c r="B1329" s="75"/>
      <c r="C1329" s="2" t="s">
        <v>17</v>
      </c>
      <c r="D1329" s="3">
        <v>0</v>
      </c>
      <c r="E1329" s="36"/>
      <c r="F1329" s="1"/>
      <c r="G1329" s="1"/>
      <c r="H1329" s="1"/>
      <c r="I1329" s="1"/>
      <c r="J1329" s="1"/>
      <c r="K1329" s="1"/>
    </row>
    <row r="1330" spans="1:11" hidden="1" outlineLevel="1" x14ac:dyDescent="0.2">
      <c r="A1330" s="77" t="s">
        <v>711</v>
      </c>
      <c r="B1330" s="77"/>
      <c r="C1330" s="1" t="s">
        <v>17</v>
      </c>
      <c r="D1330" s="38">
        <v>1</v>
      </c>
      <c r="E1330" s="9">
        <f>$D$1329*D1330</f>
        <v>0</v>
      </c>
      <c r="F1330" s="33">
        <v>0.87</v>
      </c>
      <c r="G1330" s="9">
        <f>$D$1329*F1330</f>
        <v>0</v>
      </c>
      <c r="H1330" s="9">
        <f>$M$2*G1330</f>
        <v>0</v>
      </c>
      <c r="I1330" s="33">
        <v>0</v>
      </c>
      <c r="J1330" s="9">
        <f>$D$1329*I1330</f>
        <v>0</v>
      </c>
      <c r="K1330" s="9">
        <f t="shared" ref="K1330:K1333" si="577">SUM(H1330,J1330)</f>
        <v>0</v>
      </c>
    </row>
    <row r="1331" spans="1:11" hidden="1" outlineLevel="1" x14ac:dyDescent="0.2">
      <c r="A1331" s="77" t="s">
        <v>793</v>
      </c>
      <c r="B1331" s="77"/>
      <c r="C1331" s="1" t="s">
        <v>17</v>
      </c>
      <c r="D1331" s="38">
        <v>1</v>
      </c>
      <c r="E1331" s="9">
        <f>$D$1329*D1331</f>
        <v>0</v>
      </c>
      <c r="F1331" s="33">
        <v>2.39</v>
      </c>
      <c r="G1331" s="9">
        <f>$D$1329*F1331</f>
        <v>0</v>
      </c>
      <c r="H1331" s="9">
        <f t="shared" ref="H1331:H1333" si="578">$M$2*G1331</f>
        <v>0</v>
      </c>
      <c r="I1331" s="33">
        <v>0</v>
      </c>
      <c r="J1331" s="9">
        <f>$D$1329*I1331</f>
        <v>0</v>
      </c>
      <c r="K1331" s="9">
        <f t="shared" si="577"/>
        <v>0</v>
      </c>
    </row>
    <row r="1332" spans="1:11" hidden="1" outlineLevel="1" x14ac:dyDescent="0.2">
      <c r="A1332" s="77" t="s">
        <v>796</v>
      </c>
      <c r="B1332" s="77"/>
      <c r="C1332" s="1" t="s">
        <v>17</v>
      </c>
      <c r="D1332" s="38">
        <v>1</v>
      </c>
      <c r="E1332" s="9">
        <f>$D$1329*D1332</f>
        <v>0</v>
      </c>
      <c r="F1332" s="33">
        <v>0.81</v>
      </c>
      <c r="G1332" s="9">
        <f>$D$1329*F1332</f>
        <v>0</v>
      </c>
      <c r="H1332" s="9">
        <f t="shared" si="578"/>
        <v>0</v>
      </c>
      <c r="I1332" s="33">
        <v>0</v>
      </c>
      <c r="J1332" s="9">
        <f>$D$1329*I1332</f>
        <v>0</v>
      </c>
      <c r="K1332" s="9">
        <f t="shared" si="577"/>
        <v>0</v>
      </c>
    </row>
    <row r="1333" spans="1:11" hidden="1" outlineLevel="1" x14ac:dyDescent="0.2">
      <c r="A1333" s="77" t="s">
        <v>708</v>
      </c>
      <c r="B1333" s="77"/>
      <c r="C1333" s="1" t="s">
        <v>17</v>
      </c>
      <c r="D1333" s="38">
        <v>1</v>
      </c>
      <c r="E1333" s="9">
        <f>$D$1329*D1333</f>
        <v>0</v>
      </c>
      <c r="F1333" s="33">
        <v>0.18</v>
      </c>
      <c r="G1333" s="9">
        <f>$D$1329*F1333</f>
        <v>0</v>
      </c>
      <c r="H1333" s="9">
        <f t="shared" si="578"/>
        <v>0</v>
      </c>
      <c r="I1333" s="33">
        <v>0</v>
      </c>
      <c r="J1333" s="9">
        <f>$D$1329*I1333</f>
        <v>0</v>
      </c>
      <c r="K1333" s="9">
        <f t="shared" si="577"/>
        <v>0</v>
      </c>
    </row>
    <row r="1334" spans="1:11" collapsed="1" x14ac:dyDescent="0.2">
      <c r="A1334" s="75" t="s">
        <v>19</v>
      </c>
      <c r="B1334" s="75"/>
      <c r="C1334" s="1"/>
      <c r="D1334" s="7"/>
      <c r="E1334" s="35"/>
      <c r="F1334" s="39">
        <f>SUM(F1330:F1333)</f>
        <v>4.25</v>
      </c>
      <c r="G1334" s="12">
        <f t="shared" ref="G1334:K1334" si="579">SUM(G1330:G1333)</f>
        <v>0</v>
      </c>
      <c r="H1334" s="12">
        <f t="shared" si="579"/>
        <v>0</v>
      </c>
      <c r="I1334" s="39">
        <f t="shared" si="579"/>
        <v>0</v>
      </c>
      <c r="J1334" s="12">
        <f t="shared" si="579"/>
        <v>0</v>
      </c>
      <c r="K1334" s="14">
        <f t="shared" si="579"/>
        <v>0</v>
      </c>
    </row>
    <row r="1335" spans="1:11" x14ac:dyDescent="0.2">
      <c r="A1335" s="75" t="s">
        <v>797</v>
      </c>
      <c r="B1335" s="75"/>
      <c r="C1335" s="2" t="s">
        <v>17</v>
      </c>
      <c r="D1335" s="3">
        <v>0</v>
      </c>
      <c r="E1335" s="36"/>
      <c r="F1335" s="1"/>
      <c r="G1335" s="1"/>
      <c r="H1335" s="1"/>
      <c r="I1335" s="1"/>
      <c r="J1335" s="1"/>
      <c r="K1335" s="1"/>
    </row>
    <row r="1336" spans="1:11" hidden="1" outlineLevel="1" x14ac:dyDescent="0.2">
      <c r="A1336" s="77" t="s">
        <v>793</v>
      </c>
      <c r="B1336" s="77"/>
      <c r="C1336" s="1" t="s">
        <v>17</v>
      </c>
      <c r="D1336" s="38">
        <v>1</v>
      </c>
      <c r="E1336" s="9">
        <f>$D$1335*D1336</f>
        <v>0</v>
      </c>
      <c r="F1336" s="33">
        <v>2.39</v>
      </c>
      <c r="G1336" s="9">
        <f>$D$1335*F1336</f>
        <v>0</v>
      </c>
      <c r="H1336" s="9">
        <f>$M$2*G1336</f>
        <v>0</v>
      </c>
      <c r="I1336" s="33">
        <v>0</v>
      </c>
      <c r="J1336" s="9">
        <f>$D$1335*I1336</f>
        <v>0</v>
      </c>
      <c r="K1336" s="9">
        <f t="shared" ref="K1336:K1338" si="580">SUM(H1336,J1336)</f>
        <v>0</v>
      </c>
    </row>
    <row r="1337" spans="1:11" hidden="1" outlineLevel="1" x14ac:dyDescent="0.2">
      <c r="A1337" s="77" t="s">
        <v>794</v>
      </c>
      <c r="B1337" s="77"/>
      <c r="C1337" s="1" t="s">
        <v>17</v>
      </c>
      <c r="D1337" s="38">
        <v>1</v>
      </c>
      <c r="E1337" s="9">
        <f>$D$1335*D1337</f>
        <v>0</v>
      </c>
      <c r="F1337" s="33">
        <v>0.9</v>
      </c>
      <c r="G1337" s="9">
        <f>$D$1335*F1337</f>
        <v>0</v>
      </c>
      <c r="H1337" s="9">
        <f t="shared" ref="H1337:H1338" si="581">$M$2*G1337</f>
        <v>0</v>
      </c>
      <c r="I1337" s="33">
        <v>0</v>
      </c>
      <c r="J1337" s="9">
        <f>$D$1335*I1337</f>
        <v>0</v>
      </c>
      <c r="K1337" s="9">
        <f t="shared" si="580"/>
        <v>0</v>
      </c>
    </row>
    <row r="1338" spans="1:11" hidden="1" outlineLevel="1" x14ac:dyDescent="0.2">
      <c r="A1338" s="77" t="s">
        <v>708</v>
      </c>
      <c r="B1338" s="77"/>
      <c r="C1338" s="1" t="s">
        <v>17</v>
      </c>
      <c r="D1338" s="38">
        <v>1</v>
      </c>
      <c r="E1338" s="9">
        <f>$D$1335*D1338</f>
        <v>0</v>
      </c>
      <c r="F1338" s="33">
        <v>0.18</v>
      </c>
      <c r="G1338" s="9">
        <f>$D$1335*F1338</f>
        <v>0</v>
      </c>
      <c r="H1338" s="9">
        <f t="shared" si="581"/>
        <v>0</v>
      </c>
      <c r="I1338" s="33">
        <v>0</v>
      </c>
      <c r="J1338" s="9">
        <f>$D$1335*I1338</f>
        <v>0</v>
      </c>
      <c r="K1338" s="9">
        <f t="shared" si="580"/>
        <v>0</v>
      </c>
    </row>
    <row r="1339" spans="1:11" collapsed="1" x14ac:dyDescent="0.2">
      <c r="A1339" s="75" t="s">
        <v>19</v>
      </c>
      <c r="B1339" s="75"/>
      <c r="C1339" s="1"/>
      <c r="D1339" s="7"/>
      <c r="E1339" s="35"/>
      <c r="F1339" s="39">
        <f>SUM(F1336:F1338)</f>
        <v>3.47</v>
      </c>
      <c r="G1339" s="12">
        <f t="shared" ref="G1339:K1339" si="582">SUM(G1336:G1338)</f>
        <v>0</v>
      </c>
      <c r="H1339" s="12">
        <f t="shared" si="582"/>
        <v>0</v>
      </c>
      <c r="I1339" s="39">
        <f t="shared" si="582"/>
        <v>0</v>
      </c>
      <c r="J1339" s="12">
        <f t="shared" si="582"/>
        <v>0</v>
      </c>
      <c r="K1339" s="14">
        <f t="shared" si="582"/>
        <v>0</v>
      </c>
    </row>
    <row r="1340" spans="1:11" x14ac:dyDescent="0.2">
      <c r="A1340" s="75" t="s">
        <v>798</v>
      </c>
      <c r="B1340" s="75"/>
      <c r="C1340" s="2" t="s">
        <v>17</v>
      </c>
      <c r="D1340" s="3">
        <v>0</v>
      </c>
      <c r="E1340" s="36"/>
      <c r="F1340" s="1"/>
      <c r="G1340" s="1"/>
      <c r="H1340" s="1"/>
      <c r="I1340" s="1"/>
      <c r="J1340" s="1"/>
      <c r="K1340" s="1"/>
    </row>
    <row r="1341" spans="1:11" hidden="1" outlineLevel="1" x14ac:dyDescent="0.2">
      <c r="A1341" s="77" t="s">
        <v>793</v>
      </c>
      <c r="B1341" s="77"/>
      <c r="C1341" s="1" t="s">
        <v>17</v>
      </c>
      <c r="D1341" s="38">
        <v>1</v>
      </c>
      <c r="E1341" s="9">
        <f>$D$1340*D1341</f>
        <v>0</v>
      </c>
      <c r="F1341" s="33">
        <v>2.39</v>
      </c>
      <c r="G1341" s="9">
        <f>$D$1340*F1341</f>
        <v>0</v>
      </c>
      <c r="H1341" s="9">
        <f>$M$2*G1341</f>
        <v>0</v>
      </c>
      <c r="I1341" s="33">
        <v>0</v>
      </c>
      <c r="J1341" s="9">
        <f>$D$1340*I1341</f>
        <v>0</v>
      </c>
      <c r="K1341" s="9">
        <f t="shared" ref="K1341:K1343" si="583">SUM(H1341,J1341)</f>
        <v>0</v>
      </c>
    </row>
    <row r="1342" spans="1:11" hidden="1" outlineLevel="1" x14ac:dyDescent="0.2">
      <c r="A1342" s="77" t="s">
        <v>799</v>
      </c>
      <c r="B1342" s="77"/>
      <c r="C1342" s="1" t="s">
        <v>17</v>
      </c>
      <c r="D1342" s="38">
        <v>1</v>
      </c>
      <c r="E1342" s="9">
        <f>$D$1340*D1342</f>
        <v>0</v>
      </c>
      <c r="F1342" s="33">
        <v>0.81</v>
      </c>
      <c r="G1342" s="9">
        <f>$D$1340*F1342</f>
        <v>0</v>
      </c>
      <c r="H1342" s="9">
        <f t="shared" ref="H1342:H1343" si="584">$M$2*G1342</f>
        <v>0</v>
      </c>
      <c r="I1342" s="33">
        <v>0</v>
      </c>
      <c r="J1342" s="9">
        <f>$D$1340*I1342</f>
        <v>0</v>
      </c>
      <c r="K1342" s="9">
        <f t="shared" si="583"/>
        <v>0</v>
      </c>
    </row>
    <row r="1343" spans="1:11" hidden="1" outlineLevel="1" x14ac:dyDescent="0.2">
      <c r="A1343" s="77" t="s">
        <v>708</v>
      </c>
      <c r="B1343" s="77"/>
      <c r="C1343" s="1" t="s">
        <v>17</v>
      </c>
      <c r="D1343" s="38">
        <v>1</v>
      </c>
      <c r="E1343" s="9">
        <f>$D$1340*D1343</f>
        <v>0</v>
      </c>
      <c r="F1343" s="33">
        <v>0.18</v>
      </c>
      <c r="G1343" s="9">
        <f>$D$1340*F1343</f>
        <v>0</v>
      </c>
      <c r="H1343" s="9">
        <f t="shared" si="584"/>
        <v>0</v>
      </c>
      <c r="I1343" s="33">
        <v>0</v>
      </c>
      <c r="J1343" s="9">
        <f>$D$1340*I1343</f>
        <v>0</v>
      </c>
      <c r="K1343" s="9">
        <f t="shared" si="583"/>
        <v>0</v>
      </c>
    </row>
    <row r="1344" spans="1:11" collapsed="1" x14ac:dyDescent="0.2">
      <c r="A1344" s="75" t="s">
        <v>19</v>
      </c>
      <c r="B1344" s="75"/>
      <c r="C1344" s="1"/>
      <c r="D1344" s="7"/>
      <c r="E1344" s="35"/>
      <c r="F1344" s="39">
        <f>SUM(F1341:F1343)</f>
        <v>3.3800000000000003</v>
      </c>
      <c r="G1344" s="12">
        <f t="shared" ref="G1344:K1344" si="585">SUM(G1341:G1343)</f>
        <v>0</v>
      </c>
      <c r="H1344" s="12">
        <f t="shared" si="585"/>
        <v>0</v>
      </c>
      <c r="I1344" s="39">
        <f t="shared" si="585"/>
        <v>0</v>
      </c>
      <c r="J1344" s="12">
        <f t="shared" si="585"/>
        <v>0</v>
      </c>
      <c r="K1344" s="14">
        <f t="shared" si="585"/>
        <v>0</v>
      </c>
    </row>
    <row r="1345" spans="1:11" x14ac:dyDescent="0.2">
      <c r="A1345" s="75" t="s">
        <v>800</v>
      </c>
      <c r="B1345" s="75"/>
      <c r="C1345" s="2" t="s">
        <v>17</v>
      </c>
      <c r="D1345" s="3">
        <v>0</v>
      </c>
      <c r="E1345" s="36"/>
      <c r="F1345" s="1"/>
      <c r="G1345" s="1"/>
      <c r="H1345" s="1"/>
      <c r="I1345" s="1"/>
      <c r="J1345" s="1"/>
      <c r="K1345" s="1"/>
    </row>
    <row r="1346" spans="1:11" hidden="1" outlineLevel="1" x14ac:dyDescent="0.2">
      <c r="A1346" s="77" t="s">
        <v>794</v>
      </c>
      <c r="B1346" s="77"/>
      <c r="C1346" s="1" t="s">
        <v>17</v>
      </c>
      <c r="D1346" s="38">
        <v>1</v>
      </c>
      <c r="E1346" s="9">
        <f>$D$1345*D1346</f>
        <v>0</v>
      </c>
      <c r="F1346" s="33">
        <v>0.9</v>
      </c>
      <c r="G1346" s="9">
        <f>$D$1345*F1346</f>
        <v>0</v>
      </c>
      <c r="H1346" s="9">
        <f>$M$2*G1346</f>
        <v>0</v>
      </c>
      <c r="I1346" s="33">
        <v>0</v>
      </c>
      <c r="J1346" s="9">
        <f>$D$1345*I1346</f>
        <v>0</v>
      </c>
      <c r="K1346" s="9">
        <f t="shared" ref="K1346:K1348" si="586">SUM(H1346,J1346)</f>
        <v>0</v>
      </c>
    </row>
    <row r="1347" spans="1:11" hidden="1" outlineLevel="1" x14ac:dyDescent="0.2">
      <c r="A1347" s="77" t="s">
        <v>801</v>
      </c>
      <c r="B1347" s="77"/>
      <c r="C1347" s="1" t="s">
        <v>17</v>
      </c>
      <c r="D1347" s="38">
        <v>1</v>
      </c>
      <c r="E1347" s="9">
        <f>$D$1345*D1347</f>
        <v>0</v>
      </c>
      <c r="F1347" s="33">
        <v>2.67</v>
      </c>
      <c r="G1347" s="9">
        <f>$D$1345*F1347</f>
        <v>0</v>
      </c>
      <c r="H1347" s="9">
        <f t="shared" ref="H1347:H1348" si="587">$M$2*G1347</f>
        <v>0</v>
      </c>
      <c r="I1347" s="33">
        <v>0</v>
      </c>
      <c r="J1347" s="9">
        <f>$D$1345*I1347</f>
        <v>0</v>
      </c>
      <c r="K1347" s="9">
        <f t="shared" si="586"/>
        <v>0</v>
      </c>
    </row>
    <row r="1348" spans="1:11" hidden="1" outlineLevel="1" x14ac:dyDescent="0.2">
      <c r="A1348" s="77" t="s">
        <v>708</v>
      </c>
      <c r="B1348" s="77"/>
      <c r="C1348" s="1" t="s">
        <v>17</v>
      </c>
      <c r="D1348" s="38">
        <v>1</v>
      </c>
      <c r="E1348" s="9">
        <f>$D$1345*D1348</f>
        <v>0</v>
      </c>
      <c r="F1348" s="33">
        <v>0.18</v>
      </c>
      <c r="G1348" s="9">
        <f>$D$1345*F1348</f>
        <v>0</v>
      </c>
      <c r="H1348" s="9">
        <f t="shared" si="587"/>
        <v>0</v>
      </c>
      <c r="I1348" s="33">
        <v>0</v>
      </c>
      <c r="J1348" s="9">
        <f>$D$1345*I1348</f>
        <v>0</v>
      </c>
      <c r="K1348" s="9">
        <f t="shared" si="586"/>
        <v>0</v>
      </c>
    </row>
    <row r="1349" spans="1:11" collapsed="1" x14ac:dyDescent="0.2">
      <c r="A1349" s="75" t="s">
        <v>19</v>
      </c>
      <c r="B1349" s="75"/>
      <c r="C1349" s="1"/>
      <c r="D1349" s="7"/>
      <c r="E1349" s="35"/>
      <c r="F1349" s="39">
        <f>SUM(F1346:F1348)</f>
        <v>3.75</v>
      </c>
      <c r="G1349" s="12">
        <f t="shared" ref="G1349:K1349" si="588">SUM(G1346:G1348)</f>
        <v>0</v>
      </c>
      <c r="H1349" s="12">
        <f t="shared" si="588"/>
        <v>0</v>
      </c>
      <c r="I1349" s="39">
        <f t="shared" si="588"/>
        <v>0</v>
      </c>
      <c r="J1349" s="12">
        <f t="shared" si="588"/>
        <v>0</v>
      </c>
      <c r="K1349" s="14">
        <f t="shared" si="588"/>
        <v>0</v>
      </c>
    </row>
    <row r="1350" spans="1:11" x14ac:dyDescent="0.2">
      <c r="A1350" s="75" t="s">
        <v>800</v>
      </c>
      <c r="B1350" s="75"/>
      <c r="C1350" s="2" t="s">
        <v>17</v>
      </c>
      <c r="D1350" s="3">
        <v>0</v>
      </c>
      <c r="E1350" s="36"/>
      <c r="F1350" s="1"/>
      <c r="G1350" s="1"/>
      <c r="H1350" s="1"/>
      <c r="I1350" s="1"/>
      <c r="J1350" s="1"/>
      <c r="K1350" s="1"/>
    </row>
    <row r="1351" spans="1:11" hidden="1" outlineLevel="1" x14ac:dyDescent="0.2">
      <c r="A1351" s="77" t="s">
        <v>799</v>
      </c>
      <c r="B1351" s="77"/>
      <c r="C1351" s="1" t="s">
        <v>17</v>
      </c>
      <c r="D1351" s="38">
        <v>1</v>
      </c>
      <c r="E1351" s="37"/>
      <c r="F1351" s="33">
        <v>0.81</v>
      </c>
      <c r="G1351" s="9">
        <f>$D$1350*F1351</f>
        <v>0</v>
      </c>
      <c r="H1351" s="9">
        <f>$M$2*G1351</f>
        <v>0</v>
      </c>
      <c r="I1351" s="33">
        <v>0</v>
      </c>
      <c r="J1351" s="9">
        <f>$D$1350*I1351</f>
        <v>0</v>
      </c>
      <c r="K1351" s="9">
        <f t="shared" ref="K1351:K1353" si="589">SUM(H1351,J1351)</f>
        <v>0</v>
      </c>
    </row>
    <row r="1352" spans="1:11" hidden="1" outlineLevel="1" x14ac:dyDescent="0.2">
      <c r="A1352" s="77" t="s">
        <v>801</v>
      </c>
      <c r="B1352" s="77"/>
      <c r="C1352" s="1" t="s">
        <v>17</v>
      </c>
      <c r="D1352" s="38">
        <v>1</v>
      </c>
      <c r="E1352" s="37"/>
      <c r="F1352" s="33">
        <v>2.67</v>
      </c>
      <c r="G1352" s="9">
        <f>$D$1350*F1352</f>
        <v>0</v>
      </c>
      <c r="H1352" s="9">
        <f t="shared" ref="H1352:H1353" si="590">$M$2*G1352</f>
        <v>0</v>
      </c>
      <c r="I1352" s="33">
        <v>0</v>
      </c>
      <c r="J1352" s="9">
        <f>$D$1350*I1352</f>
        <v>0</v>
      </c>
      <c r="K1352" s="9">
        <f t="shared" si="589"/>
        <v>0</v>
      </c>
    </row>
    <row r="1353" spans="1:11" hidden="1" outlineLevel="1" x14ac:dyDescent="0.2">
      <c r="A1353" s="77" t="s">
        <v>708</v>
      </c>
      <c r="B1353" s="77"/>
      <c r="C1353" s="1" t="s">
        <v>17</v>
      </c>
      <c r="D1353" s="38">
        <v>1</v>
      </c>
      <c r="E1353" s="37"/>
      <c r="F1353" s="33">
        <v>0.18</v>
      </c>
      <c r="G1353" s="9">
        <f>$D$1350*F1353</f>
        <v>0</v>
      </c>
      <c r="H1353" s="9">
        <f t="shared" si="590"/>
        <v>0</v>
      </c>
      <c r="I1353" s="33">
        <v>0</v>
      </c>
      <c r="J1353" s="9">
        <f>$D$1350*I1353</f>
        <v>0</v>
      </c>
      <c r="K1353" s="9">
        <f t="shared" si="589"/>
        <v>0</v>
      </c>
    </row>
    <row r="1354" spans="1:11" collapsed="1" x14ac:dyDescent="0.2">
      <c r="A1354" s="75" t="s">
        <v>19</v>
      </c>
      <c r="B1354" s="75"/>
      <c r="C1354" s="1"/>
      <c r="D1354" s="7"/>
      <c r="E1354" s="35"/>
      <c r="F1354" s="39">
        <f>SUM(F1351:F1353)</f>
        <v>3.66</v>
      </c>
      <c r="G1354" s="12">
        <f t="shared" ref="G1354:K1354" si="591">SUM(G1351:G1353)</f>
        <v>0</v>
      </c>
      <c r="H1354" s="12">
        <f t="shared" si="591"/>
        <v>0</v>
      </c>
      <c r="I1354" s="39">
        <f t="shared" si="591"/>
        <v>0</v>
      </c>
      <c r="J1354" s="12">
        <f t="shared" si="591"/>
        <v>0</v>
      </c>
      <c r="K1354" s="14">
        <f t="shared" si="591"/>
        <v>0</v>
      </c>
    </row>
    <row r="1355" spans="1:11" x14ac:dyDescent="0.2">
      <c r="A1355" s="74" t="s">
        <v>591</v>
      </c>
      <c r="B1355" s="74"/>
      <c r="C1355" s="15"/>
      <c r="D1355" s="15"/>
      <c r="E1355" s="15"/>
      <c r="F1355" s="19">
        <f t="shared" ref="F1355:K1355" si="592">SUM(F30,F48,F66,F84,F102,F119,F136,F153,F171,F188,F206,F223,F242,F261,F280,F299,F312,F328,F344,F359,F374,F390,F407,F423,F439,F457,F475,F493,F511,F527,F543,F551,F559,F572,F585,F598,F612,F626,F639,F652,F661,F675,F685,F695,F709,F719,F729,F739,F749,F764,F779,F795,F801,F807,F813,F825,F836,F847,F858,F873,F885,F889,F899,F907,F915,F923,F931,F939,F947,F955,F963,F971,F979,F987,F995,F1003,F1011,F1019,F1033,F1047,F1061,F1075,F1084,F1093,F1102,F1111,F1121,F1131,F1141,F1155,F1169,F1183,F1197,F1206,F1213,F1220,F1227,F1234,F1241,F1248,F1255,F1263,F1271,F1279,F1284,F1288,F1292,F1298,F1304,F1310,F1316,F1322,F1328,F1334,F1339,F1344,F1349,F1354)</f>
        <v>260.19000000000028</v>
      </c>
      <c r="G1355" s="22">
        <f t="shared" si="592"/>
        <v>0</v>
      </c>
      <c r="H1355" s="22">
        <f t="shared" si="592"/>
        <v>0</v>
      </c>
      <c r="I1355" s="19">
        <f t="shared" si="592"/>
        <v>146172.40000000002</v>
      </c>
      <c r="J1355" s="22">
        <f t="shared" si="592"/>
        <v>0</v>
      </c>
      <c r="K1355" s="40">
        <f t="shared" si="592"/>
        <v>0</v>
      </c>
    </row>
  </sheetData>
  <mergeCells count="1355">
    <mergeCell ref="A45:B45"/>
    <mergeCell ref="A46:B46"/>
    <mergeCell ref="A10:K10"/>
    <mergeCell ref="A7:K7"/>
    <mergeCell ref="B8:K8"/>
    <mergeCell ref="B9:K9"/>
    <mergeCell ref="A1:J1"/>
    <mergeCell ref="B2:K2"/>
    <mergeCell ref="B3:K3"/>
    <mergeCell ref="B4:K4"/>
    <mergeCell ref="A5:K5"/>
    <mergeCell ref="A6:K6"/>
    <mergeCell ref="A23:B23"/>
    <mergeCell ref="A24:B24"/>
    <mergeCell ref="A25:B25"/>
    <mergeCell ref="A26:B26"/>
    <mergeCell ref="A27:B27"/>
    <mergeCell ref="A28:B28"/>
    <mergeCell ref="A17:B17"/>
    <mergeCell ref="A18:B18"/>
    <mergeCell ref="A19:B19"/>
    <mergeCell ref="A20:B20"/>
    <mergeCell ref="A21:B21"/>
    <mergeCell ref="A22:B22"/>
    <mergeCell ref="A11:B11"/>
    <mergeCell ref="A12:B12"/>
    <mergeCell ref="A13:B13"/>
    <mergeCell ref="A14:B14"/>
    <mergeCell ref="A15:B15"/>
    <mergeCell ref="A16:B16"/>
    <mergeCell ref="A35:B35"/>
    <mergeCell ref="A36:B36"/>
    <mergeCell ref="A37:B37"/>
    <mergeCell ref="A38:B38"/>
    <mergeCell ref="A39:B39"/>
    <mergeCell ref="A40:B40"/>
    <mergeCell ref="A29:B29"/>
    <mergeCell ref="A30:B30"/>
    <mergeCell ref="A31:B31"/>
    <mergeCell ref="A32:B32"/>
    <mergeCell ref="A33:B33"/>
    <mergeCell ref="A34:B34"/>
    <mergeCell ref="A71:B71"/>
    <mergeCell ref="A72:B72"/>
    <mergeCell ref="A73:B73"/>
    <mergeCell ref="A74:B74"/>
    <mergeCell ref="A75:B75"/>
    <mergeCell ref="A53:B53"/>
    <mergeCell ref="A54:B54"/>
    <mergeCell ref="A55:B55"/>
    <mergeCell ref="A56:B56"/>
    <mergeCell ref="A57:B57"/>
    <mergeCell ref="A58:B58"/>
    <mergeCell ref="A47:B47"/>
    <mergeCell ref="A48:B48"/>
    <mergeCell ref="A49:B49"/>
    <mergeCell ref="A50:B50"/>
    <mergeCell ref="A51:B51"/>
    <mergeCell ref="A52:B52"/>
    <mergeCell ref="A41:B41"/>
    <mergeCell ref="A42:B42"/>
    <mergeCell ref="A43:B43"/>
    <mergeCell ref="A44:B44"/>
    <mergeCell ref="A76:B76"/>
    <mergeCell ref="A65:B65"/>
    <mergeCell ref="A66:B66"/>
    <mergeCell ref="A67:B67"/>
    <mergeCell ref="A68:B68"/>
    <mergeCell ref="A69:B69"/>
    <mergeCell ref="A70:B70"/>
    <mergeCell ref="A59:B59"/>
    <mergeCell ref="A60:B60"/>
    <mergeCell ref="A61:B61"/>
    <mergeCell ref="A62:B62"/>
    <mergeCell ref="A63:B63"/>
    <mergeCell ref="A64:B64"/>
    <mergeCell ref="A95:B95"/>
    <mergeCell ref="A96:B96"/>
    <mergeCell ref="A97:B97"/>
    <mergeCell ref="A98:B98"/>
    <mergeCell ref="A89:B89"/>
    <mergeCell ref="A90:B90"/>
    <mergeCell ref="A91:B91"/>
    <mergeCell ref="A92:B92"/>
    <mergeCell ref="A93:B93"/>
    <mergeCell ref="A94:B94"/>
    <mergeCell ref="A83:B83"/>
    <mergeCell ref="A84:B84"/>
    <mergeCell ref="A85:B85"/>
    <mergeCell ref="A86:B86"/>
    <mergeCell ref="A87:B87"/>
    <mergeCell ref="A88:B88"/>
    <mergeCell ref="A77:B77"/>
    <mergeCell ref="A78:B78"/>
    <mergeCell ref="A79:B79"/>
    <mergeCell ref="A80:B80"/>
    <mergeCell ref="A81:B81"/>
    <mergeCell ref="A82:B82"/>
    <mergeCell ref="A113:B113"/>
    <mergeCell ref="A114:B114"/>
    <mergeCell ref="A115:B115"/>
    <mergeCell ref="A116:B116"/>
    <mergeCell ref="A117:B117"/>
    <mergeCell ref="A118:B118"/>
    <mergeCell ref="A107:B107"/>
    <mergeCell ref="A108:B108"/>
    <mergeCell ref="A109:B109"/>
    <mergeCell ref="A110:B110"/>
    <mergeCell ref="A111:B111"/>
    <mergeCell ref="A112:B112"/>
    <mergeCell ref="A101:B101"/>
    <mergeCell ref="A102:B102"/>
    <mergeCell ref="A103:B103"/>
    <mergeCell ref="A104:B104"/>
    <mergeCell ref="A105:B105"/>
    <mergeCell ref="A106:B106"/>
    <mergeCell ref="A99:B99"/>
    <mergeCell ref="A100:B100"/>
    <mergeCell ref="A131:B131"/>
    <mergeCell ref="A132:B132"/>
    <mergeCell ref="A133:B133"/>
    <mergeCell ref="A134:B134"/>
    <mergeCell ref="A135:B135"/>
    <mergeCell ref="A136:B136"/>
    <mergeCell ref="A125:B125"/>
    <mergeCell ref="A126:B126"/>
    <mergeCell ref="A127:B127"/>
    <mergeCell ref="A128:B128"/>
    <mergeCell ref="A129:B129"/>
    <mergeCell ref="A130:B130"/>
    <mergeCell ref="A119:B119"/>
    <mergeCell ref="A120:B120"/>
    <mergeCell ref="A121:B121"/>
    <mergeCell ref="A122:B122"/>
    <mergeCell ref="A123:B123"/>
    <mergeCell ref="A124:B124"/>
    <mergeCell ref="A149:B149"/>
    <mergeCell ref="A150:B150"/>
    <mergeCell ref="A151:B151"/>
    <mergeCell ref="A152:B152"/>
    <mergeCell ref="A153:B153"/>
    <mergeCell ref="A154:B154"/>
    <mergeCell ref="A143:B143"/>
    <mergeCell ref="A144:B144"/>
    <mergeCell ref="A145:B145"/>
    <mergeCell ref="A146:B146"/>
    <mergeCell ref="A147:B147"/>
    <mergeCell ref="A148:B148"/>
    <mergeCell ref="A137:B137"/>
    <mergeCell ref="A138:B138"/>
    <mergeCell ref="A139:B139"/>
    <mergeCell ref="A140:B140"/>
    <mergeCell ref="A141:B141"/>
    <mergeCell ref="A142:B142"/>
    <mergeCell ref="A167:B167"/>
    <mergeCell ref="A168:B168"/>
    <mergeCell ref="A169:B169"/>
    <mergeCell ref="A170:B170"/>
    <mergeCell ref="A171:B171"/>
    <mergeCell ref="A172:B172"/>
    <mergeCell ref="A161:B161"/>
    <mergeCell ref="A162:B162"/>
    <mergeCell ref="A163:B163"/>
    <mergeCell ref="A164:B164"/>
    <mergeCell ref="A165:B165"/>
    <mergeCell ref="A166:B166"/>
    <mergeCell ref="A155:B155"/>
    <mergeCell ref="A156:B156"/>
    <mergeCell ref="A157:B157"/>
    <mergeCell ref="A158:B158"/>
    <mergeCell ref="A159:B159"/>
    <mergeCell ref="A160:B160"/>
    <mergeCell ref="A185:B185"/>
    <mergeCell ref="A186:B186"/>
    <mergeCell ref="A187:B187"/>
    <mergeCell ref="A188:B188"/>
    <mergeCell ref="A189:B189"/>
    <mergeCell ref="A190:B190"/>
    <mergeCell ref="A179:B179"/>
    <mergeCell ref="A180:B180"/>
    <mergeCell ref="A181:B181"/>
    <mergeCell ref="A182:B182"/>
    <mergeCell ref="A183:B183"/>
    <mergeCell ref="A184:B184"/>
    <mergeCell ref="A173:B173"/>
    <mergeCell ref="A174:B174"/>
    <mergeCell ref="A175:B175"/>
    <mergeCell ref="A176:B176"/>
    <mergeCell ref="A177:B177"/>
    <mergeCell ref="A178:B178"/>
    <mergeCell ref="A203:B203"/>
    <mergeCell ref="A204:B204"/>
    <mergeCell ref="A205:B205"/>
    <mergeCell ref="A206:B206"/>
    <mergeCell ref="A207:B207"/>
    <mergeCell ref="A208:B208"/>
    <mergeCell ref="A197:B197"/>
    <mergeCell ref="A198:B198"/>
    <mergeCell ref="A199:B199"/>
    <mergeCell ref="A200:B200"/>
    <mergeCell ref="A201:B201"/>
    <mergeCell ref="A202:B202"/>
    <mergeCell ref="A191:B191"/>
    <mergeCell ref="A192:B192"/>
    <mergeCell ref="A193:B193"/>
    <mergeCell ref="A194:B194"/>
    <mergeCell ref="A195:B195"/>
    <mergeCell ref="A196:B196"/>
    <mergeCell ref="A221:B221"/>
    <mergeCell ref="A222:B222"/>
    <mergeCell ref="A223:B223"/>
    <mergeCell ref="A224:B224"/>
    <mergeCell ref="A225:B225"/>
    <mergeCell ref="A226:B226"/>
    <mergeCell ref="A215:B215"/>
    <mergeCell ref="A216:B216"/>
    <mergeCell ref="A217:B217"/>
    <mergeCell ref="A218:B218"/>
    <mergeCell ref="A219:B219"/>
    <mergeCell ref="A220:B220"/>
    <mergeCell ref="A209:B209"/>
    <mergeCell ref="A210:B210"/>
    <mergeCell ref="A211:B211"/>
    <mergeCell ref="A212:B212"/>
    <mergeCell ref="A213:B213"/>
    <mergeCell ref="A214:B214"/>
    <mergeCell ref="A239:B239"/>
    <mergeCell ref="A240:B240"/>
    <mergeCell ref="A241:B241"/>
    <mergeCell ref="A242:B242"/>
    <mergeCell ref="A243:B243"/>
    <mergeCell ref="A244:B244"/>
    <mergeCell ref="A233:B233"/>
    <mergeCell ref="A234:B234"/>
    <mergeCell ref="A235:B235"/>
    <mergeCell ref="A236:B236"/>
    <mergeCell ref="A237:B237"/>
    <mergeCell ref="A238:B238"/>
    <mergeCell ref="A227:B227"/>
    <mergeCell ref="A228:B228"/>
    <mergeCell ref="A229:B229"/>
    <mergeCell ref="A230:B230"/>
    <mergeCell ref="A231:B231"/>
    <mergeCell ref="A232:B232"/>
    <mergeCell ref="A257:B257"/>
    <mergeCell ref="A258:B258"/>
    <mergeCell ref="A259:B259"/>
    <mergeCell ref="A260:B260"/>
    <mergeCell ref="A261:B261"/>
    <mergeCell ref="A262:B262"/>
    <mergeCell ref="A251:B251"/>
    <mergeCell ref="A252:B252"/>
    <mergeCell ref="A253:B253"/>
    <mergeCell ref="A254:B254"/>
    <mergeCell ref="A255:B255"/>
    <mergeCell ref="A256:B256"/>
    <mergeCell ref="A245:B245"/>
    <mergeCell ref="A246:B246"/>
    <mergeCell ref="A247:B247"/>
    <mergeCell ref="A248:B248"/>
    <mergeCell ref="A249:B249"/>
    <mergeCell ref="A250:B250"/>
    <mergeCell ref="A275:B275"/>
    <mergeCell ref="A276:B276"/>
    <mergeCell ref="A277:B277"/>
    <mergeCell ref="A278:B278"/>
    <mergeCell ref="A279:B279"/>
    <mergeCell ref="A280:B280"/>
    <mergeCell ref="A269:B269"/>
    <mergeCell ref="A270:B270"/>
    <mergeCell ref="A271:B271"/>
    <mergeCell ref="A272:B272"/>
    <mergeCell ref="A273:B273"/>
    <mergeCell ref="A274:B274"/>
    <mergeCell ref="A263:B263"/>
    <mergeCell ref="A264:B264"/>
    <mergeCell ref="A265:B265"/>
    <mergeCell ref="A266:B266"/>
    <mergeCell ref="A267:B267"/>
    <mergeCell ref="A268:B268"/>
    <mergeCell ref="A293:B293"/>
    <mergeCell ref="A294:B294"/>
    <mergeCell ref="A295:B295"/>
    <mergeCell ref="A296:B296"/>
    <mergeCell ref="A297:B297"/>
    <mergeCell ref="A298:B298"/>
    <mergeCell ref="A287:B287"/>
    <mergeCell ref="A288:B288"/>
    <mergeCell ref="A289:B289"/>
    <mergeCell ref="A290:B290"/>
    <mergeCell ref="A291:B291"/>
    <mergeCell ref="A292:B292"/>
    <mergeCell ref="A281:B281"/>
    <mergeCell ref="A282:B282"/>
    <mergeCell ref="A283:B283"/>
    <mergeCell ref="A284:B284"/>
    <mergeCell ref="A285:B285"/>
    <mergeCell ref="A286:B286"/>
    <mergeCell ref="A311:B311"/>
    <mergeCell ref="A312:B312"/>
    <mergeCell ref="A313:B313"/>
    <mergeCell ref="A314:B314"/>
    <mergeCell ref="A315:B315"/>
    <mergeCell ref="A316:B316"/>
    <mergeCell ref="A305:B305"/>
    <mergeCell ref="A306:B306"/>
    <mergeCell ref="A307:B307"/>
    <mergeCell ref="A308:B308"/>
    <mergeCell ref="A309:B309"/>
    <mergeCell ref="A310:B310"/>
    <mergeCell ref="A299:B299"/>
    <mergeCell ref="A300:B300"/>
    <mergeCell ref="A301:B301"/>
    <mergeCell ref="A302:B302"/>
    <mergeCell ref="A303:B303"/>
    <mergeCell ref="A304:B304"/>
    <mergeCell ref="A329:B329"/>
    <mergeCell ref="A330:B330"/>
    <mergeCell ref="A331:B331"/>
    <mergeCell ref="A332:B332"/>
    <mergeCell ref="A333:B333"/>
    <mergeCell ref="A334:B334"/>
    <mergeCell ref="A323:B323"/>
    <mergeCell ref="A324:B324"/>
    <mergeCell ref="A325:B325"/>
    <mergeCell ref="A326:B326"/>
    <mergeCell ref="A327:B327"/>
    <mergeCell ref="A328:B328"/>
    <mergeCell ref="A317:B317"/>
    <mergeCell ref="A318:B318"/>
    <mergeCell ref="A319:B319"/>
    <mergeCell ref="A320:B320"/>
    <mergeCell ref="A321:B321"/>
    <mergeCell ref="A322:B322"/>
    <mergeCell ref="A347:B347"/>
    <mergeCell ref="A348:B348"/>
    <mergeCell ref="A349:B349"/>
    <mergeCell ref="A350:B350"/>
    <mergeCell ref="A351:B351"/>
    <mergeCell ref="A352:B352"/>
    <mergeCell ref="A341:B341"/>
    <mergeCell ref="A342:B342"/>
    <mergeCell ref="A343:B343"/>
    <mergeCell ref="A344:B344"/>
    <mergeCell ref="A345:B345"/>
    <mergeCell ref="A346:B346"/>
    <mergeCell ref="A335:B335"/>
    <mergeCell ref="A336:B336"/>
    <mergeCell ref="A337:B337"/>
    <mergeCell ref="A338:B338"/>
    <mergeCell ref="A339:B339"/>
    <mergeCell ref="A340:B340"/>
    <mergeCell ref="A365:B365"/>
    <mergeCell ref="A366:B366"/>
    <mergeCell ref="A367:B367"/>
    <mergeCell ref="A368:B368"/>
    <mergeCell ref="A369:B369"/>
    <mergeCell ref="A370:B370"/>
    <mergeCell ref="A359:B359"/>
    <mergeCell ref="A360:B360"/>
    <mergeCell ref="A361:B361"/>
    <mergeCell ref="A362:B362"/>
    <mergeCell ref="A363:B363"/>
    <mergeCell ref="A364:B364"/>
    <mergeCell ref="A353:B353"/>
    <mergeCell ref="A354:B354"/>
    <mergeCell ref="A355:B355"/>
    <mergeCell ref="A356:B356"/>
    <mergeCell ref="A357:B357"/>
    <mergeCell ref="A358:B358"/>
    <mergeCell ref="A383:B383"/>
    <mergeCell ref="A384:B384"/>
    <mergeCell ref="A385:B385"/>
    <mergeCell ref="A386:B386"/>
    <mergeCell ref="A387:B387"/>
    <mergeCell ref="A388:B388"/>
    <mergeCell ref="A377:B377"/>
    <mergeCell ref="A378:B378"/>
    <mergeCell ref="A379:B379"/>
    <mergeCell ref="A380:B380"/>
    <mergeCell ref="A381:B381"/>
    <mergeCell ref="A382:B382"/>
    <mergeCell ref="A371:B371"/>
    <mergeCell ref="A372:B372"/>
    <mergeCell ref="A373:B373"/>
    <mergeCell ref="A374:B374"/>
    <mergeCell ref="A375:B375"/>
    <mergeCell ref="A376:B376"/>
    <mergeCell ref="A401:B401"/>
    <mergeCell ref="A402:B402"/>
    <mergeCell ref="A403:B403"/>
    <mergeCell ref="A404:B404"/>
    <mergeCell ref="A405:B405"/>
    <mergeCell ref="A406:B406"/>
    <mergeCell ref="A395:B395"/>
    <mergeCell ref="A396:B396"/>
    <mergeCell ref="A397:B397"/>
    <mergeCell ref="A398:B398"/>
    <mergeCell ref="A399:B399"/>
    <mergeCell ref="A400:B400"/>
    <mergeCell ref="A389:B389"/>
    <mergeCell ref="A390:B390"/>
    <mergeCell ref="A391:B391"/>
    <mergeCell ref="A392:B392"/>
    <mergeCell ref="A393:B393"/>
    <mergeCell ref="A394:B394"/>
    <mergeCell ref="A419:B419"/>
    <mergeCell ref="A420:B420"/>
    <mergeCell ref="A421:B421"/>
    <mergeCell ref="A422:B422"/>
    <mergeCell ref="A423:B423"/>
    <mergeCell ref="A424:B424"/>
    <mergeCell ref="A413:B413"/>
    <mergeCell ref="A414:B414"/>
    <mergeCell ref="A415:B415"/>
    <mergeCell ref="A416:B416"/>
    <mergeCell ref="A417:B417"/>
    <mergeCell ref="A418:B418"/>
    <mergeCell ref="A407:B407"/>
    <mergeCell ref="A408:B408"/>
    <mergeCell ref="A409:B409"/>
    <mergeCell ref="A410:B410"/>
    <mergeCell ref="A411:B411"/>
    <mergeCell ref="A412:B412"/>
    <mergeCell ref="A437:B437"/>
    <mergeCell ref="A438:B438"/>
    <mergeCell ref="A439:B439"/>
    <mergeCell ref="A440:B440"/>
    <mergeCell ref="A441:B441"/>
    <mergeCell ref="A442:B442"/>
    <mergeCell ref="A431:B431"/>
    <mergeCell ref="A432:B432"/>
    <mergeCell ref="A433:B433"/>
    <mergeCell ref="A434:B434"/>
    <mergeCell ref="A435:B435"/>
    <mergeCell ref="A436:B436"/>
    <mergeCell ref="A425:B425"/>
    <mergeCell ref="A426:B426"/>
    <mergeCell ref="A427:B427"/>
    <mergeCell ref="A428:B428"/>
    <mergeCell ref="A429:B429"/>
    <mergeCell ref="A430:B430"/>
    <mergeCell ref="A455:B455"/>
    <mergeCell ref="A456:B456"/>
    <mergeCell ref="A457:B457"/>
    <mergeCell ref="A458:B458"/>
    <mergeCell ref="A459:B459"/>
    <mergeCell ref="A460:B460"/>
    <mergeCell ref="A449:B449"/>
    <mergeCell ref="A450:B450"/>
    <mergeCell ref="A451:B451"/>
    <mergeCell ref="A452:B452"/>
    <mergeCell ref="A453:B453"/>
    <mergeCell ref="A454:B454"/>
    <mergeCell ref="A443:B443"/>
    <mergeCell ref="A444:B444"/>
    <mergeCell ref="A445:B445"/>
    <mergeCell ref="A446:B446"/>
    <mergeCell ref="A447:B447"/>
    <mergeCell ref="A448:B448"/>
    <mergeCell ref="A473:B473"/>
    <mergeCell ref="A474:B474"/>
    <mergeCell ref="A475:B475"/>
    <mergeCell ref="A476:B476"/>
    <mergeCell ref="A477:B477"/>
    <mergeCell ref="A478:B478"/>
    <mergeCell ref="A467:B467"/>
    <mergeCell ref="A468:B468"/>
    <mergeCell ref="A469:B469"/>
    <mergeCell ref="A470:B470"/>
    <mergeCell ref="A471:B471"/>
    <mergeCell ref="A472:B472"/>
    <mergeCell ref="A461:B461"/>
    <mergeCell ref="A462:B462"/>
    <mergeCell ref="A463:B463"/>
    <mergeCell ref="A464:B464"/>
    <mergeCell ref="A465:B465"/>
    <mergeCell ref="A466:B466"/>
    <mergeCell ref="A491:B491"/>
    <mergeCell ref="A492:B492"/>
    <mergeCell ref="A493:B493"/>
    <mergeCell ref="A494:B494"/>
    <mergeCell ref="A495:B495"/>
    <mergeCell ref="A496:B496"/>
    <mergeCell ref="A485:B485"/>
    <mergeCell ref="A486:B486"/>
    <mergeCell ref="A487:B487"/>
    <mergeCell ref="A488:B488"/>
    <mergeCell ref="A489:B489"/>
    <mergeCell ref="A490:B490"/>
    <mergeCell ref="A479:B479"/>
    <mergeCell ref="A480:B480"/>
    <mergeCell ref="A481:B481"/>
    <mergeCell ref="A482:B482"/>
    <mergeCell ref="A483:B483"/>
    <mergeCell ref="A484:B484"/>
    <mergeCell ref="A513:B513"/>
    <mergeCell ref="A514:B514"/>
    <mergeCell ref="A515:B515"/>
    <mergeCell ref="A516:B516"/>
    <mergeCell ref="A517:B517"/>
    <mergeCell ref="A518:B518"/>
    <mergeCell ref="A512:B512"/>
    <mergeCell ref="A509:B509"/>
    <mergeCell ref="A510:B510"/>
    <mergeCell ref="A511:B511"/>
    <mergeCell ref="A503:B503"/>
    <mergeCell ref="A504:B504"/>
    <mergeCell ref="A505:B505"/>
    <mergeCell ref="A506:B506"/>
    <mergeCell ref="A507:B507"/>
    <mergeCell ref="A508:B508"/>
    <mergeCell ref="A497:B497"/>
    <mergeCell ref="A498:B498"/>
    <mergeCell ref="A499:B499"/>
    <mergeCell ref="A500:B500"/>
    <mergeCell ref="A501:B501"/>
    <mergeCell ref="A502:B502"/>
    <mergeCell ref="A531:B531"/>
    <mergeCell ref="A532:B532"/>
    <mergeCell ref="A533:B533"/>
    <mergeCell ref="A534:B534"/>
    <mergeCell ref="A535:B535"/>
    <mergeCell ref="A536:B536"/>
    <mergeCell ref="A525:B525"/>
    <mergeCell ref="A526:B526"/>
    <mergeCell ref="A527:B527"/>
    <mergeCell ref="A528:B528"/>
    <mergeCell ref="A529:B529"/>
    <mergeCell ref="A530:B530"/>
    <mergeCell ref="A519:B519"/>
    <mergeCell ref="A520:B520"/>
    <mergeCell ref="A521:B521"/>
    <mergeCell ref="A522:B522"/>
    <mergeCell ref="A523:B523"/>
    <mergeCell ref="A524:B524"/>
    <mergeCell ref="A1355:B1355"/>
    <mergeCell ref="A543:B543"/>
    <mergeCell ref="A886:B886"/>
    <mergeCell ref="A887:B887"/>
    <mergeCell ref="A888:B888"/>
    <mergeCell ref="A889:B889"/>
    <mergeCell ref="A537:B537"/>
    <mergeCell ref="A538:B538"/>
    <mergeCell ref="A539:B539"/>
    <mergeCell ref="A540:B540"/>
    <mergeCell ref="A541:B541"/>
    <mergeCell ref="A542:B542"/>
    <mergeCell ref="A890:K890"/>
    <mergeCell ref="A891:B891"/>
    <mergeCell ref="A892:B892"/>
    <mergeCell ref="A893:B893"/>
    <mergeCell ref="A894:B894"/>
    <mergeCell ref="A895:B895"/>
    <mergeCell ref="A896:B896"/>
    <mergeCell ref="A897:B897"/>
    <mergeCell ref="A898:B898"/>
    <mergeCell ref="A899:B899"/>
    <mergeCell ref="A900:B900"/>
    <mergeCell ref="A901:B901"/>
    <mergeCell ref="A911:B911"/>
    <mergeCell ref="A912:B912"/>
    <mergeCell ref="A913:B913"/>
    <mergeCell ref="A914:B914"/>
    <mergeCell ref="A915:B915"/>
    <mergeCell ref="A916:B916"/>
    <mergeCell ref="A917:B917"/>
    <mergeCell ref="A918:B918"/>
    <mergeCell ref="A919:B919"/>
    <mergeCell ref="A902:B902"/>
    <mergeCell ref="A903:B903"/>
    <mergeCell ref="A904:B904"/>
    <mergeCell ref="A905:B905"/>
    <mergeCell ref="A906:B906"/>
    <mergeCell ref="A907:B907"/>
    <mergeCell ref="A908:B908"/>
    <mergeCell ref="A909:B909"/>
    <mergeCell ref="A910:B910"/>
    <mergeCell ref="A929:B929"/>
    <mergeCell ref="A930:B930"/>
    <mergeCell ref="A931:B931"/>
    <mergeCell ref="A932:B932"/>
    <mergeCell ref="A933:B933"/>
    <mergeCell ref="A934:B934"/>
    <mergeCell ref="A935:B935"/>
    <mergeCell ref="A936:B936"/>
    <mergeCell ref="A937:B937"/>
    <mergeCell ref="A920:B920"/>
    <mergeCell ref="A921:B921"/>
    <mergeCell ref="A922:B922"/>
    <mergeCell ref="A923:B923"/>
    <mergeCell ref="A924:B924"/>
    <mergeCell ref="A925:B925"/>
    <mergeCell ref="A926:B926"/>
    <mergeCell ref="A927:B927"/>
    <mergeCell ref="A928:B928"/>
    <mergeCell ref="A947:B947"/>
    <mergeCell ref="A948:B948"/>
    <mergeCell ref="A949:B949"/>
    <mergeCell ref="A950:B950"/>
    <mergeCell ref="A951:B951"/>
    <mergeCell ref="A952:B952"/>
    <mergeCell ref="A953:B953"/>
    <mergeCell ref="A954:B954"/>
    <mergeCell ref="A955:B955"/>
    <mergeCell ref="A938:B938"/>
    <mergeCell ref="A939:B939"/>
    <mergeCell ref="A940:B940"/>
    <mergeCell ref="A941:B941"/>
    <mergeCell ref="A942:B942"/>
    <mergeCell ref="A943:B943"/>
    <mergeCell ref="A944:B944"/>
    <mergeCell ref="A945:B945"/>
    <mergeCell ref="A946:B946"/>
    <mergeCell ref="A965:B965"/>
    <mergeCell ref="A966:B966"/>
    <mergeCell ref="A967:B967"/>
    <mergeCell ref="A968:B968"/>
    <mergeCell ref="A969:B969"/>
    <mergeCell ref="A970:B970"/>
    <mergeCell ref="A971:B971"/>
    <mergeCell ref="A972:B972"/>
    <mergeCell ref="A973:B973"/>
    <mergeCell ref="A956:B956"/>
    <mergeCell ref="A957:B957"/>
    <mergeCell ref="A958:B958"/>
    <mergeCell ref="A959:B959"/>
    <mergeCell ref="A960:B960"/>
    <mergeCell ref="A961:B961"/>
    <mergeCell ref="A962:B962"/>
    <mergeCell ref="A963:B963"/>
    <mergeCell ref="A964:B964"/>
    <mergeCell ref="A983:B983"/>
    <mergeCell ref="A984:B984"/>
    <mergeCell ref="A985:B985"/>
    <mergeCell ref="A986:B986"/>
    <mergeCell ref="A987:B987"/>
    <mergeCell ref="A988:B988"/>
    <mergeCell ref="A989:B989"/>
    <mergeCell ref="A990:B990"/>
    <mergeCell ref="A991:B991"/>
    <mergeCell ref="A974:B974"/>
    <mergeCell ref="A975:B975"/>
    <mergeCell ref="A976:B976"/>
    <mergeCell ref="A977:B977"/>
    <mergeCell ref="A978:B978"/>
    <mergeCell ref="A979:B979"/>
    <mergeCell ref="A980:B980"/>
    <mergeCell ref="A981:B981"/>
    <mergeCell ref="A982:B982"/>
    <mergeCell ref="A1001:B1001"/>
    <mergeCell ref="A1002:B1002"/>
    <mergeCell ref="A1003:B1003"/>
    <mergeCell ref="A1004:B1004"/>
    <mergeCell ref="A1005:B1005"/>
    <mergeCell ref="A1006:B1006"/>
    <mergeCell ref="A1007:B1007"/>
    <mergeCell ref="A1008:B1008"/>
    <mergeCell ref="A1009:B1009"/>
    <mergeCell ref="A992:B992"/>
    <mergeCell ref="A993:B993"/>
    <mergeCell ref="A994:B994"/>
    <mergeCell ref="A995:B995"/>
    <mergeCell ref="A996:B996"/>
    <mergeCell ref="A997:B997"/>
    <mergeCell ref="A998:B998"/>
    <mergeCell ref="A999:B999"/>
    <mergeCell ref="A1000:B1000"/>
    <mergeCell ref="A1019:B1019"/>
    <mergeCell ref="A1020:B1020"/>
    <mergeCell ref="A1021:B1021"/>
    <mergeCell ref="A1022:B1022"/>
    <mergeCell ref="A1023:B1023"/>
    <mergeCell ref="A1024:B1024"/>
    <mergeCell ref="A1025:B1025"/>
    <mergeCell ref="A1026:B1026"/>
    <mergeCell ref="A1027:B1027"/>
    <mergeCell ref="A1010:B1010"/>
    <mergeCell ref="A1011:B1011"/>
    <mergeCell ref="A1012:B1012"/>
    <mergeCell ref="A1013:B1013"/>
    <mergeCell ref="A1014:B1014"/>
    <mergeCell ref="A1015:B1015"/>
    <mergeCell ref="A1016:B1016"/>
    <mergeCell ref="A1017:B1017"/>
    <mergeCell ref="A1018:B1018"/>
    <mergeCell ref="A1037:B1037"/>
    <mergeCell ref="A1038:B1038"/>
    <mergeCell ref="A1039:B1039"/>
    <mergeCell ref="A1040:B1040"/>
    <mergeCell ref="A1041:B1041"/>
    <mergeCell ref="A1042:B1042"/>
    <mergeCell ref="A1043:B1043"/>
    <mergeCell ref="A1044:B1044"/>
    <mergeCell ref="A1045:B1045"/>
    <mergeCell ref="A1028:B1028"/>
    <mergeCell ref="A1029:B1029"/>
    <mergeCell ref="A1030:B1030"/>
    <mergeCell ref="A1031:B1031"/>
    <mergeCell ref="A1032:B1032"/>
    <mergeCell ref="A1033:B1033"/>
    <mergeCell ref="A1034:B1034"/>
    <mergeCell ref="A1035:B1035"/>
    <mergeCell ref="A1036:B1036"/>
    <mergeCell ref="A1055:B1055"/>
    <mergeCell ref="A1056:B1056"/>
    <mergeCell ref="A1057:B1057"/>
    <mergeCell ref="A1058:B1058"/>
    <mergeCell ref="A1059:B1059"/>
    <mergeCell ref="A1060:B1060"/>
    <mergeCell ref="A1061:B1061"/>
    <mergeCell ref="A1062:B1062"/>
    <mergeCell ref="A1063:B1063"/>
    <mergeCell ref="A1046:B1046"/>
    <mergeCell ref="A1047:B1047"/>
    <mergeCell ref="A1048:B1048"/>
    <mergeCell ref="A1049:B1049"/>
    <mergeCell ref="A1050:B1050"/>
    <mergeCell ref="A1051:B1051"/>
    <mergeCell ref="A1052:B1052"/>
    <mergeCell ref="A1053:B1053"/>
    <mergeCell ref="A1054:B1054"/>
    <mergeCell ref="A1073:B1073"/>
    <mergeCell ref="A1074:B1074"/>
    <mergeCell ref="A1075:B1075"/>
    <mergeCell ref="A1076:B1076"/>
    <mergeCell ref="A1077:B1077"/>
    <mergeCell ref="A1078:B1078"/>
    <mergeCell ref="A1079:B1079"/>
    <mergeCell ref="A1080:B1080"/>
    <mergeCell ref="A1081:B1081"/>
    <mergeCell ref="A1064:B1064"/>
    <mergeCell ref="A1065:B1065"/>
    <mergeCell ref="A1066:B1066"/>
    <mergeCell ref="A1067:B1067"/>
    <mergeCell ref="A1068:B1068"/>
    <mergeCell ref="A1069:B1069"/>
    <mergeCell ref="A1070:B1070"/>
    <mergeCell ref="A1071:B1071"/>
    <mergeCell ref="A1072:B1072"/>
    <mergeCell ref="A1091:B1091"/>
    <mergeCell ref="A1092:B1092"/>
    <mergeCell ref="A1093:B1093"/>
    <mergeCell ref="A1094:B1094"/>
    <mergeCell ref="A1095:B1095"/>
    <mergeCell ref="A1096:B1096"/>
    <mergeCell ref="A1097:B1097"/>
    <mergeCell ref="A1098:B1098"/>
    <mergeCell ref="A1099:B1099"/>
    <mergeCell ref="A1082:B1082"/>
    <mergeCell ref="A1083:B1083"/>
    <mergeCell ref="A1084:B1084"/>
    <mergeCell ref="A1085:B1085"/>
    <mergeCell ref="A1086:B1086"/>
    <mergeCell ref="A1087:B1087"/>
    <mergeCell ref="A1088:B1088"/>
    <mergeCell ref="A1089:B1089"/>
    <mergeCell ref="A1090:B1090"/>
    <mergeCell ref="A1109:B1109"/>
    <mergeCell ref="A1110:B1110"/>
    <mergeCell ref="A1111:B1111"/>
    <mergeCell ref="A1112:B1112"/>
    <mergeCell ref="A1113:B1113"/>
    <mergeCell ref="A1114:B1114"/>
    <mergeCell ref="A1115:B1115"/>
    <mergeCell ref="A1116:B1116"/>
    <mergeCell ref="A1117:B1117"/>
    <mergeCell ref="A1100:B1100"/>
    <mergeCell ref="A1101:B1101"/>
    <mergeCell ref="A1102:B1102"/>
    <mergeCell ref="A1103:B1103"/>
    <mergeCell ref="A1104:B1104"/>
    <mergeCell ref="A1105:B1105"/>
    <mergeCell ref="A1106:B1106"/>
    <mergeCell ref="A1107:B1107"/>
    <mergeCell ref="A1108:B1108"/>
    <mergeCell ref="A1127:B1127"/>
    <mergeCell ref="A1128:B1128"/>
    <mergeCell ref="A1129:B1129"/>
    <mergeCell ref="A1130:B1130"/>
    <mergeCell ref="A1131:B1131"/>
    <mergeCell ref="A1132:B1132"/>
    <mergeCell ref="A1133:B1133"/>
    <mergeCell ref="A1134:B1134"/>
    <mergeCell ref="A1135:B1135"/>
    <mergeCell ref="A1118:B1118"/>
    <mergeCell ref="A1119:B1119"/>
    <mergeCell ref="A1120:B1120"/>
    <mergeCell ref="A1121:B1121"/>
    <mergeCell ref="A1122:B1122"/>
    <mergeCell ref="A1123:B1123"/>
    <mergeCell ref="A1124:B1124"/>
    <mergeCell ref="A1125:B1125"/>
    <mergeCell ref="A1126:B1126"/>
    <mergeCell ref="A1145:B1145"/>
    <mergeCell ref="A1146:B1146"/>
    <mergeCell ref="A1147:B1147"/>
    <mergeCell ref="A1148:B1148"/>
    <mergeCell ref="A1149:B1149"/>
    <mergeCell ref="A1150:B1150"/>
    <mergeCell ref="A1151:B1151"/>
    <mergeCell ref="A1152:B1152"/>
    <mergeCell ref="A1153:B1153"/>
    <mergeCell ref="A1136:B1136"/>
    <mergeCell ref="A1137:B1137"/>
    <mergeCell ref="A1138:B1138"/>
    <mergeCell ref="A1139:B1139"/>
    <mergeCell ref="A1140:B1140"/>
    <mergeCell ref="A1141:B1141"/>
    <mergeCell ref="A1142:B1142"/>
    <mergeCell ref="A1143:B1143"/>
    <mergeCell ref="A1144:B1144"/>
    <mergeCell ref="A1163:B1163"/>
    <mergeCell ref="A1164:B1164"/>
    <mergeCell ref="A1165:B1165"/>
    <mergeCell ref="A1166:B1166"/>
    <mergeCell ref="A1167:B1167"/>
    <mergeCell ref="A1168:B1168"/>
    <mergeCell ref="A1169:B1169"/>
    <mergeCell ref="A1170:B1170"/>
    <mergeCell ref="A1171:B1171"/>
    <mergeCell ref="A1154:B1154"/>
    <mergeCell ref="A1155:B1155"/>
    <mergeCell ref="A1156:B1156"/>
    <mergeCell ref="A1157:B1157"/>
    <mergeCell ref="A1158:B1158"/>
    <mergeCell ref="A1159:B1159"/>
    <mergeCell ref="A1160:B1160"/>
    <mergeCell ref="A1161:B1161"/>
    <mergeCell ref="A1162:B1162"/>
    <mergeCell ref="A1181:B1181"/>
    <mergeCell ref="A1182:B1182"/>
    <mergeCell ref="A1183:B1183"/>
    <mergeCell ref="A1184:B1184"/>
    <mergeCell ref="A1185:B1185"/>
    <mergeCell ref="A1186:B1186"/>
    <mergeCell ref="A1187:B1187"/>
    <mergeCell ref="A1188:B1188"/>
    <mergeCell ref="A1189:B1189"/>
    <mergeCell ref="A1172:B1172"/>
    <mergeCell ref="A1173:B1173"/>
    <mergeCell ref="A1174:B1174"/>
    <mergeCell ref="A1175:B1175"/>
    <mergeCell ref="A1176:B1176"/>
    <mergeCell ref="A1177:B1177"/>
    <mergeCell ref="A1178:B1178"/>
    <mergeCell ref="A1179:B1179"/>
    <mergeCell ref="A1180:B1180"/>
    <mergeCell ref="A1200:B1200"/>
    <mergeCell ref="A1201:B1201"/>
    <mergeCell ref="A1202:B1202"/>
    <mergeCell ref="A1203:B1203"/>
    <mergeCell ref="A1204:B1204"/>
    <mergeCell ref="A1205:B1205"/>
    <mergeCell ref="A1206:B1206"/>
    <mergeCell ref="A1207:B1207"/>
    <mergeCell ref="A1208:B1208"/>
    <mergeCell ref="A1190:B1190"/>
    <mergeCell ref="A1191:B1191"/>
    <mergeCell ref="A1192:B1192"/>
    <mergeCell ref="A1193:B1193"/>
    <mergeCell ref="A1194:B1194"/>
    <mergeCell ref="A1195:B1195"/>
    <mergeCell ref="A1196:B1196"/>
    <mergeCell ref="A1197:B1197"/>
    <mergeCell ref="A1199:B1199"/>
    <mergeCell ref="A1218:B1218"/>
    <mergeCell ref="A1219:B1219"/>
    <mergeCell ref="A1220:B1220"/>
    <mergeCell ref="A1221:B1221"/>
    <mergeCell ref="A1222:B1222"/>
    <mergeCell ref="A1223:B1223"/>
    <mergeCell ref="A1224:B1224"/>
    <mergeCell ref="A1225:B1225"/>
    <mergeCell ref="A1226:B1226"/>
    <mergeCell ref="A1209:B1209"/>
    <mergeCell ref="A1210:B1210"/>
    <mergeCell ref="A1211:B1211"/>
    <mergeCell ref="A1212:B1212"/>
    <mergeCell ref="A1213:B1213"/>
    <mergeCell ref="A1214:B1214"/>
    <mergeCell ref="A1215:B1215"/>
    <mergeCell ref="A1216:B1216"/>
    <mergeCell ref="A1217:B1217"/>
    <mergeCell ref="A1236:B1236"/>
    <mergeCell ref="A1237:B1237"/>
    <mergeCell ref="A1238:B1238"/>
    <mergeCell ref="A1239:B1239"/>
    <mergeCell ref="A1240:B1240"/>
    <mergeCell ref="A1241:B1241"/>
    <mergeCell ref="A1242:B1242"/>
    <mergeCell ref="A1243:B1243"/>
    <mergeCell ref="A1244:B1244"/>
    <mergeCell ref="A1227:B1227"/>
    <mergeCell ref="A1228:B1228"/>
    <mergeCell ref="A1229:B1229"/>
    <mergeCell ref="A1230:B1230"/>
    <mergeCell ref="A1231:B1231"/>
    <mergeCell ref="A1232:B1232"/>
    <mergeCell ref="A1233:B1233"/>
    <mergeCell ref="A1234:B1234"/>
    <mergeCell ref="A1235:B1235"/>
    <mergeCell ref="A1254:B1254"/>
    <mergeCell ref="A1255:B1255"/>
    <mergeCell ref="A1256:B1256"/>
    <mergeCell ref="A1257:B1257"/>
    <mergeCell ref="A1258:B1258"/>
    <mergeCell ref="A1259:B1259"/>
    <mergeCell ref="A1260:B1260"/>
    <mergeCell ref="A1261:B1261"/>
    <mergeCell ref="A1262:B1262"/>
    <mergeCell ref="A1245:B1245"/>
    <mergeCell ref="A1246:B1246"/>
    <mergeCell ref="A1247:B1247"/>
    <mergeCell ref="A1248:B1248"/>
    <mergeCell ref="A1249:B1249"/>
    <mergeCell ref="A1250:B1250"/>
    <mergeCell ref="A1251:B1251"/>
    <mergeCell ref="A1252:B1252"/>
    <mergeCell ref="A1253:B1253"/>
    <mergeCell ref="A1272:B1272"/>
    <mergeCell ref="A1273:B1273"/>
    <mergeCell ref="A1274:B1274"/>
    <mergeCell ref="A1275:B1275"/>
    <mergeCell ref="A1276:B1276"/>
    <mergeCell ref="A1277:B1277"/>
    <mergeCell ref="A1278:B1278"/>
    <mergeCell ref="A1279:B1279"/>
    <mergeCell ref="A1280:B1280"/>
    <mergeCell ref="A1263:B1263"/>
    <mergeCell ref="A1264:B1264"/>
    <mergeCell ref="A1265:B1265"/>
    <mergeCell ref="A1266:B1266"/>
    <mergeCell ref="A1267:B1267"/>
    <mergeCell ref="A1268:B1268"/>
    <mergeCell ref="A1269:B1269"/>
    <mergeCell ref="A1270:B1270"/>
    <mergeCell ref="A1271:B1271"/>
    <mergeCell ref="A1290:B1290"/>
    <mergeCell ref="A1291:B1291"/>
    <mergeCell ref="A1292:B1292"/>
    <mergeCell ref="A1293:B1293"/>
    <mergeCell ref="A1294:B1294"/>
    <mergeCell ref="A1295:B1295"/>
    <mergeCell ref="A1296:B1296"/>
    <mergeCell ref="A1297:B1297"/>
    <mergeCell ref="A1298:B1298"/>
    <mergeCell ref="A1281:B1281"/>
    <mergeCell ref="A1282:B1282"/>
    <mergeCell ref="A1283:B1283"/>
    <mergeCell ref="A1284:B1284"/>
    <mergeCell ref="A1285:B1285"/>
    <mergeCell ref="A1286:B1286"/>
    <mergeCell ref="A1287:B1287"/>
    <mergeCell ref="A1288:B1288"/>
    <mergeCell ref="A1289:B1289"/>
    <mergeCell ref="A1319:B1319"/>
    <mergeCell ref="A1320:B1320"/>
    <mergeCell ref="A1321:B1321"/>
    <mergeCell ref="A1322:B1322"/>
    <mergeCell ref="A1323:B1323"/>
    <mergeCell ref="A1324:B1324"/>
    <mergeCell ref="A1325:B1325"/>
    <mergeCell ref="A1308:B1308"/>
    <mergeCell ref="A1309:B1309"/>
    <mergeCell ref="A1310:B1310"/>
    <mergeCell ref="A1311:B1311"/>
    <mergeCell ref="A1312:B1312"/>
    <mergeCell ref="A1313:B1313"/>
    <mergeCell ref="A1314:B1314"/>
    <mergeCell ref="A1315:B1315"/>
    <mergeCell ref="A1316:B1316"/>
    <mergeCell ref="A1299:B1299"/>
    <mergeCell ref="A1300:B1300"/>
    <mergeCell ref="A1301:B1301"/>
    <mergeCell ref="A1302:B1302"/>
    <mergeCell ref="A1303:B1303"/>
    <mergeCell ref="A1304:B1304"/>
    <mergeCell ref="A1305:B1305"/>
    <mergeCell ref="A1306:B1306"/>
    <mergeCell ref="A1307:B1307"/>
    <mergeCell ref="A1353:B1353"/>
    <mergeCell ref="A1354:B1354"/>
    <mergeCell ref="A1198:K1198"/>
    <mergeCell ref="A1344:B1344"/>
    <mergeCell ref="A1345:B1345"/>
    <mergeCell ref="A1346:B1346"/>
    <mergeCell ref="A1347:B1347"/>
    <mergeCell ref="A1348:B1348"/>
    <mergeCell ref="A1349:B1349"/>
    <mergeCell ref="A1350:B1350"/>
    <mergeCell ref="A1351:B1351"/>
    <mergeCell ref="A1352:B1352"/>
    <mergeCell ref="A1335:B1335"/>
    <mergeCell ref="A1336:B1336"/>
    <mergeCell ref="A1337:B1337"/>
    <mergeCell ref="A1338:B1338"/>
    <mergeCell ref="A1339:B1339"/>
    <mergeCell ref="A1340:B1340"/>
    <mergeCell ref="A1341:B1341"/>
    <mergeCell ref="A1342:B1342"/>
    <mergeCell ref="A1343:B1343"/>
    <mergeCell ref="A1326:B1326"/>
    <mergeCell ref="A1327:B1327"/>
    <mergeCell ref="A1328:B1328"/>
    <mergeCell ref="A1329:B1329"/>
    <mergeCell ref="A1330:B1330"/>
    <mergeCell ref="A1331:B1331"/>
    <mergeCell ref="A1332:B1332"/>
    <mergeCell ref="A1333:B1333"/>
    <mergeCell ref="A1334:B1334"/>
    <mergeCell ref="A1317:B1317"/>
    <mergeCell ref="A1318:B1318"/>
    <mergeCell ref="A544:B544"/>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57:B557"/>
    <mergeCell ref="A558:B558"/>
    <mergeCell ref="A559:B559"/>
    <mergeCell ref="A560:B560"/>
    <mergeCell ref="A561:B561"/>
    <mergeCell ref="A562:B562"/>
    <mergeCell ref="A563:B563"/>
    <mergeCell ref="A564:B564"/>
    <mergeCell ref="A565:B565"/>
    <mergeCell ref="A566:B566"/>
    <mergeCell ref="A567:B567"/>
    <mergeCell ref="A568:B568"/>
    <mergeCell ref="A569:B569"/>
    <mergeCell ref="A570:B570"/>
    <mergeCell ref="A571:B571"/>
    <mergeCell ref="A572:B572"/>
    <mergeCell ref="A573:B573"/>
    <mergeCell ref="A574:B574"/>
    <mergeCell ref="A575:B575"/>
    <mergeCell ref="A576:B576"/>
    <mergeCell ref="A577:B577"/>
    <mergeCell ref="A578:B578"/>
    <mergeCell ref="A579:B579"/>
    <mergeCell ref="A580:B580"/>
    <mergeCell ref="A581:B581"/>
    <mergeCell ref="A582:B582"/>
    <mergeCell ref="A583:B583"/>
    <mergeCell ref="A584:B584"/>
    <mergeCell ref="A585:B585"/>
    <mergeCell ref="A586:B586"/>
    <mergeCell ref="A587:B587"/>
    <mergeCell ref="A588:B588"/>
    <mergeCell ref="A589:B589"/>
    <mergeCell ref="A590:B590"/>
    <mergeCell ref="A591:B591"/>
    <mergeCell ref="A592:B592"/>
    <mergeCell ref="A593:B593"/>
    <mergeCell ref="A594:B594"/>
    <mergeCell ref="A595:B595"/>
    <mergeCell ref="A596:B596"/>
    <mergeCell ref="A597:B597"/>
    <mergeCell ref="A598:B598"/>
    <mergeCell ref="A599:B599"/>
    <mergeCell ref="A600:B600"/>
    <mergeCell ref="A601:B601"/>
    <mergeCell ref="A602:B602"/>
    <mergeCell ref="A603:B603"/>
    <mergeCell ref="A604:B604"/>
    <mergeCell ref="A605:B605"/>
    <mergeCell ref="A606:B606"/>
    <mergeCell ref="A607:B607"/>
    <mergeCell ref="A608:B608"/>
    <mergeCell ref="A609:B609"/>
    <mergeCell ref="A610:B610"/>
    <mergeCell ref="A611:B611"/>
    <mergeCell ref="A612:B612"/>
    <mergeCell ref="A613:B613"/>
    <mergeCell ref="A614:B614"/>
    <mergeCell ref="A615:B615"/>
    <mergeCell ref="A616:B616"/>
    <mergeCell ref="A617:B617"/>
    <mergeCell ref="A618:B618"/>
    <mergeCell ref="A619:B619"/>
    <mergeCell ref="A620:B620"/>
    <mergeCell ref="A621:B621"/>
    <mergeCell ref="A622:B622"/>
    <mergeCell ref="A623:B623"/>
    <mergeCell ref="A624:B624"/>
    <mergeCell ref="A625:B625"/>
    <mergeCell ref="A626:B626"/>
    <mergeCell ref="A627:B627"/>
    <mergeCell ref="A628:B628"/>
    <mergeCell ref="A629:B629"/>
    <mergeCell ref="A630:B630"/>
    <mergeCell ref="A631:B631"/>
    <mergeCell ref="A632:B632"/>
    <mergeCell ref="A633:B633"/>
    <mergeCell ref="A634:B634"/>
    <mergeCell ref="A635:B635"/>
    <mergeCell ref="A636:B636"/>
    <mergeCell ref="A637:B637"/>
    <mergeCell ref="A638:B638"/>
    <mergeCell ref="A639:B639"/>
    <mergeCell ref="A640:B640"/>
    <mergeCell ref="A641:B641"/>
    <mergeCell ref="A642:B642"/>
    <mergeCell ref="A643:B643"/>
    <mergeCell ref="A644:B644"/>
    <mergeCell ref="A645:B645"/>
    <mergeCell ref="A646:B646"/>
    <mergeCell ref="A647:B647"/>
    <mergeCell ref="A648:B648"/>
    <mergeCell ref="A649:B649"/>
    <mergeCell ref="A650:B650"/>
    <mergeCell ref="A651:B651"/>
    <mergeCell ref="A652:B652"/>
    <mergeCell ref="A653:B653"/>
    <mergeCell ref="A654:B654"/>
    <mergeCell ref="A655:B655"/>
    <mergeCell ref="A656:B656"/>
    <mergeCell ref="A657:B657"/>
    <mergeCell ref="A658:B658"/>
    <mergeCell ref="A659:B659"/>
    <mergeCell ref="A660:B660"/>
    <mergeCell ref="A661:B661"/>
    <mergeCell ref="A662:B662"/>
    <mergeCell ref="A663:B663"/>
    <mergeCell ref="A664:B664"/>
    <mergeCell ref="A665:B665"/>
    <mergeCell ref="A666:B666"/>
    <mergeCell ref="A667:B667"/>
    <mergeCell ref="A668:B668"/>
    <mergeCell ref="A669:B669"/>
    <mergeCell ref="A670:B670"/>
    <mergeCell ref="A671:B671"/>
    <mergeCell ref="A672:B672"/>
    <mergeCell ref="A673:B673"/>
    <mergeCell ref="A674:B674"/>
    <mergeCell ref="A675:B675"/>
    <mergeCell ref="A676:B676"/>
    <mergeCell ref="A677:B677"/>
    <mergeCell ref="A678:B678"/>
    <mergeCell ref="A679:B679"/>
    <mergeCell ref="A680:B680"/>
    <mergeCell ref="A681:B681"/>
    <mergeCell ref="A682:B682"/>
    <mergeCell ref="A683:B683"/>
    <mergeCell ref="A684:B684"/>
    <mergeCell ref="A685:B685"/>
    <mergeCell ref="A686:B686"/>
    <mergeCell ref="A687:B687"/>
    <mergeCell ref="A688:B688"/>
    <mergeCell ref="A689:B689"/>
    <mergeCell ref="A690:B690"/>
    <mergeCell ref="A691:B691"/>
    <mergeCell ref="A692:B692"/>
    <mergeCell ref="A693:B693"/>
    <mergeCell ref="A694:B694"/>
    <mergeCell ref="A695:B695"/>
    <mergeCell ref="A696:B696"/>
    <mergeCell ref="A697:B697"/>
    <mergeCell ref="A698:B698"/>
    <mergeCell ref="A699:B699"/>
    <mergeCell ref="A700:B700"/>
    <mergeCell ref="A701:B701"/>
    <mergeCell ref="A702:B702"/>
    <mergeCell ref="A703:B703"/>
    <mergeCell ref="A704:B704"/>
    <mergeCell ref="A705:B705"/>
    <mergeCell ref="A706:B706"/>
    <mergeCell ref="A707:B707"/>
    <mergeCell ref="A708:B708"/>
    <mergeCell ref="A709:B709"/>
    <mergeCell ref="A710:B710"/>
    <mergeCell ref="A711:B711"/>
    <mergeCell ref="A712:B712"/>
    <mergeCell ref="A713:B713"/>
    <mergeCell ref="A714:B714"/>
    <mergeCell ref="A715:B715"/>
    <mergeCell ref="A716:B716"/>
    <mergeCell ref="A717:B717"/>
    <mergeCell ref="A718:B718"/>
    <mergeCell ref="A719:B719"/>
    <mergeCell ref="A720:B720"/>
    <mergeCell ref="A721:B721"/>
    <mergeCell ref="A722:B722"/>
    <mergeCell ref="A723:B723"/>
    <mergeCell ref="A724:B724"/>
    <mergeCell ref="A725:B725"/>
    <mergeCell ref="A726:B726"/>
    <mergeCell ref="A727:B727"/>
    <mergeCell ref="A728:B728"/>
    <mergeCell ref="A729:B729"/>
    <mergeCell ref="A730:B730"/>
    <mergeCell ref="A731:B731"/>
    <mergeCell ref="A732:B732"/>
    <mergeCell ref="A733:B733"/>
    <mergeCell ref="A734:B734"/>
    <mergeCell ref="A735:B735"/>
    <mergeCell ref="A736:B736"/>
    <mergeCell ref="A737:B737"/>
    <mergeCell ref="A738:B738"/>
    <mergeCell ref="A739:B739"/>
    <mergeCell ref="A740:B740"/>
    <mergeCell ref="A741:B741"/>
    <mergeCell ref="A742:B742"/>
    <mergeCell ref="A743:B743"/>
    <mergeCell ref="A744:B744"/>
    <mergeCell ref="A745:B745"/>
    <mergeCell ref="A746:B746"/>
    <mergeCell ref="A747:B747"/>
    <mergeCell ref="A748:B748"/>
    <mergeCell ref="A749:B749"/>
    <mergeCell ref="A750:B750"/>
    <mergeCell ref="A751:B751"/>
    <mergeCell ref="A752:B752"/>
    <mergeCell ref="A753:B753"/>
    <mergeCell ref="A754:B754"/>
    <mergeCell ref="A755:B755"/>
    <mergeCell ref="A756:B756"/>
    <mergeCell ref="A757:B757"/>
    <mergeCell ref="A758:B758"/>
    <mergeCell ref="A759:B759"/>
    <mergeCell ref="A760:B760"/>
    <mergeCell ref="A761:B761"/>
    <mergeCell ref="A762:B762"/>
    <mergeCell ref="A763:B763"/>
    <mergeCell ref="A764:B764"/>
    <mergeCell ref="A765:B765"/>
    <mergeCell ref="A766:B766"/>
    <mergeCell ref="A767:B767"/>
    <mergeCell ref="A768:B768"/>
    <mergeCell ref="A769:B769"/>
    <mergeCell ref="A770:B770"/>
    <mergeCell ref="A771:B771"/>
    <mergeCell ref="A772:B772"/>
    <mergeCell ref="A773:B773"/>
    <mergeCell ref="A774:B774"/>
    <mergeCell ref="A775:B775"/>
    <mergeCell ref="A776:B776"/>
    <mergeCell ref="A777:B777"/>
    <mergeCell ref="A778:B778"/>
    <mergeCell ref="A779:B779"/>
    <mergeCell ref="A780:B780"/>
    <mergeCell ref="A781:B781"/>
    <mergeCell ref="A782:B782"/>
    <mergeCell ref="A783:B783"/>
    <mergeCell ref="A784:B784"/>
    <mergeCell ref="A785:B785"/>
    <mergeCell ref="A786:B786"/>
    <mergeCell ref="A787:B787"/>
    <mergeCell ref="A788:B788"/>
    <mergeCell ref="A789:B789"/>
    <mergeCell ref="A790:B790"/>
    <mergeCell ref="A791:B791"/>
    <mergeCell ref="A792:B792"/>
    <mergeCell ref="A793:B793"/>
    <mergeCell ref="A794:B794"/>
    <mergeCell ref="A795:B795"/>
    <mergeCell ref="A796:B796"/>
    <mergeCell ref="A797:B797"/>
    <mergeCell ref="A798:B798"/>
    <mergeCell ref="A833:B833"/>
    <mergeCell ref="A834:B834"/>
    <mergeCell ref="A835:B835"/>
    <mergeCell ref="A836:B836"/>
    <mergeCell ref="A837:B837"/>
    <mergeCell ref="A838:B838"/>
    <mergeCell ref="A799:B799"/>
    <mergeCell ref="A800:B800"/>
    <mergeCell ref="A801:B801"/>
    <mergeCell ref="A802:B802"/>
    <mergeCell ref="A803:B803"/>
    <mergeCell ref="A804:B804"/>
    <mergeCell ref="A805:B805"/>
    <mergeCell ref="A806:B806"/>
    <mergeCell ref="A807:B807"/>
    <mergeCell ref="A808:B808"/>
    <mergeCell ref="A809:B809"/>
    <mergeCell ref="A810:B810"/>
    <mergeCell ref="A811:B811"/>
    <mergeCell ref="A812:B812"/>
    <mergeCell ref="A813:B813"/>
    <mergeCell ref="A814:B814"/>
    <mergeCell ref="A815:B815"/>
    <mergeCell ref="A816:B816"/>
    <mergeCell ref="A817:B817"/>
    <mergeCell ref="A818:B818"/>
    <mergeCell ref="A819:B819"/>
    <mergeCell ref="A820:B820"/>
    <mergeCell ref="A821:B821"/>
    <mergeCell ref="A822:B822"/>
    <mergeCell ref="A823:B823"/>
    <mergeCell ref="A824:B824"/>
    <mergeCell ref="A825:B825"/>
    <mergeCell ref="A826:B826"/>
    <mergeCell ref="A827:B827"/>
    <mergeCell ref="A828:B828"/>
    <mergeCell ref="A829:B829"/>
    <mergeCell ref="A830:B830"/>
    <mergeCell ref="A831:B831"/>
    <mergeCell ref="A832:B832"/>
    <mergeCell ref="A884:B884"/>
    <mergeCell ref="A885:B885"/>
    <mergeCell ref="A867:B867"/>
    <mergeCell ref="A868:B868"/>
    <mergeCell ref="A869:B869"/>
    <mergeCell ref="A870:B870"/>
    <mergeCell ref="A871:B871"/>
    <mergeCell ref="A872:B872"/>
    <mergeCell ref="A873:B873"/>
    <mergeCell ref="A874:B874"/>
    <mergeCell ref="A875:B875"/>
    <mergeCell ref="A876:B876"/>
    <mergeCell ref="A877:B877"/>
    <mergeCell ref="A878:B878"/>
    <mergeCell ref="A879:B879"/>
    <mergeCell ref="A880:B880"/>
    <mergeCell ref="A881:B881"/>
    <mergeCell ref="A882:B882"/>
    <mergeCell ref="A883:B883"/>
    <mergeCell ref="A861:B861"/>
    <mergeCell ref="A862:B862"/>
    <mergeCell ref="A863:B863"/>
    <mergeCell ref="A864:B864"/>
    <mergeCell ref="A865:B865"/>
    <mergeCell ref="A866:B866"/>
    <mergeCell ref="A839:B839"/>
    <mergeCell ref="A840:B840"/>
    <mergeCell ref="A841:B841"/>
    <mergeCell ref="A842:B842"/>
    <mergeCell ref="A843:B843"/>
    <mergeCell ref="A844:B844"/>
    <mergeCell ref="A845:B845"/>
    <mergeCell ref="A846:B846"/>
    <mergeCell ref="A847:B847"/>
    <mergeCell ref="A848:B848"/>
    <mergeCell ref="A849:B849"/>
    <mergeCell ref="A859:B859"/>
    <mergeCell ref="A860:B860"/>
    <mergeCell ref="A850:B850"/>
    <mergeCell ref="A851:B851"/>
    <mergeCell ref="A852:B852"/>
    <mergeCell ref="A853:B853"/>
    <mergeCell ref="A854:B854"/>
    <mergeCell ref="A855:B855"/>
    <mergeCell ref="A856:B856"/>
    <mergeCell ref="A857:B857"/>
    <mergeCell ref="A858:B858"/>
  </mergeCells>
  <pageMargins left="0.4375" right="4.3749999999999997E-2" top="0.24027777777777801" bottom="0.24027777777777801" header="0.5" footer="0.5"/>
  <pageSetup orientation="portrait" r:id="rId1"/>
  <headerFooter alignWithMargins="0">
    <oddFooter>&amp;LSmartKalk 4.4.512.0&amp;C                          &amp;RSide 1 av 1</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D23A7-57FA-45EF-A64A-365CECDB9346}">
  <dimension ref="A1:K944"/>
  <sheetViews>
    <sheetView topLeftCell="A5" zoomScaleNormal="100" workbookViewId="0">
      <selection activeCell="A5" sqref="A5:J5"/>
    </sheetView>
  </sheetViews>
  <sheetFormatPr defaultColWidth="9.140625" defaultRowHeight="12.75" outlineLevelRow="1" x14ac:dyDescent="0.2"/>
  <cols>
    <col min="1" max="1" width="24.28515625" customWidth="1"/>
    <col min="2" max="2" width="13.85546875" customWidth="1"/>
    <col min="3" max="6" width="7.7109375" customWidth="1"/>
    <col min="7" max="7" width="9.7109375" customWidth="1"/>
    <col min="8" max="8" width="11.140625" customWidth="1"/>
    <col min="9" max="9" width="10.5703125" customWidth="1"/>
    <col min="10" max="11" width="11.7109375" customWidth="1"/>
  </cols>
  <sheetData>
    <row r="1" spans="1:11" ht="37.9" customHeight="1" x14ac:dyDescent="0.2">
      <c r="A1" s="78" t="s">
        <v>592</v>
      </c>
      <c r="B1" s="78"/>
      <c r="C1" s="78"/>
      <c r="D1" s="78"/>
      <c r="E1" s="78"/>
      <c r="F1" s="78"/>
      <c r="G1" s="78"/>
      <c r="H1" s="78"/>
      <c r="I1" s="78"/>
      <c r="J1" s="1"/>
      <c r="K1" s="10" t="s">
        <v>595</v>
      </c>
    </row>
    <row r="2" spans="1:11" ht="11.65" customHeight="1" x14ac:dyDescent="0.2">
      <c r="A2" s="18" t="s">
        <v>0</v>
      </c>
      <c r="B2" s="76"/>
      <c r="C2" s="76"/>
      <c r="D2" s="76"/>
      <c r="E2" s="76"/>
      <c r="F2" s="76"/>
      <c r="G2" s="76"/>
      <c r="H2" s="76"/>
      <c r="I2" s="76"/>
      <c r="J2" s="76"/>
      <c r="K2" s="11">
        <v>570</v>
      </c>
    </row>
    <row r="3" spans="1:11" ht="11.65" customHeight="1" x14ac:dyDescent="0.2">
      <c r="A3" s="18" t="s">
        <v>1</v>
      </c>
      <c r="B3" s="76"/>
      <c r="C3" s="76"/>
      <c r="D3" s="76"/>
      <c r="E3" s="76"/>
      <c r="F3" s="76"/>
      <c r="G3" s="76"/>
      <c r="H3" s="76"/>
      <c r="I3" s="76"/>
      <c r="J3" s="76"/>
    </row>
    <row r="4" spans="1:11" ht="11.65" customHeight="1" x14ac:dyDescent="0.2">
      <c r="A4" s="18" t="s">
        <v>2</v>
      </c>
      <c r="B4" s="76"/>
      <c r="C4" s="76"/>
      <c r="D4" s="76"/>
      <c r="E4" s="76"/>
      <c r="F4" s="76"/>
      <c r="G4" s="76"/>
      <c r="H4" s="76"/>
      <c r="I4" s="76"/>
      <c r="J4" s="76"/>
    </row>
    <row r="5" spans="1:11" ht="45.2" customHeight="1" x14ac:dyDescent="0.2">
      <c r="A5" s="79" t="s">
        <v>605</v>
      </c>
      <c r="B5" s="79"/>
      <c r="C5" s="79"/>
      <c r="D5" s="79"/>
      <c r="E5" s="79"/>
      <c r="F5" s="79"/>
      <c r="G5" s="79"/>
      <c r="H5" s="79"/>
      <c r="I5" s="79"/>
      <c r="J5" s="79"/>
    </row>
    <row r="6" spans="1:11" ht="11.45" customHeight="1" x14ac:dyDescent="0.2">
      <c r="A6" s="80" t="s">
        <v>4</v>
      </c>
      <c r="B6" s="80"/>
      <c r="C6" s="80"/>
      <c r="D6" s="80"/>
      <c r="E6" s="80"/>
      <c r="F6" s="80"/>
      <c r="G6" s="80"/>
      <c r="H6" s="80"/>
      <c r="I6" s="80"/>
      <c r="J6" s="80"/>
    </row>
    <row r="7" spans="1:11" ht="11.65" customHeight="1" x14ac:dyDescent="0.2">
      <c r="A7" s="75" t="s">
        <v>5</v>
      </c>
      <c r="B7" s="75"/>
      <c r="C7" s="75"/>
      <c r="D7" s="75"/>
      <c r="E7" s="75"/>
      <c r="F7" s="75"/>
      <c r="G7" s="75"/>
      <c r="H7" s="75"/>
      <c r="I7" s="75"/>
      <c r="J7" s="75"/>
    </row>
    <row r="8" spans="1:11" ht="11.65" customHeight="1" x14ac:dyDescent="0.2">
      <c r="A8" s="18" t="s">
        <v>6</v>
      </c>
      <c r="B8" s="76"/>
      <c r="C8" s="76"/>
      <c r="D8" s="76"/>
      <c r="E8" s="76"/>
      <c r="F8" s="76"/>
      <c r="G8" s="76"/>
      <c r="H8" s="76"/>
      <c r="I8" s="76"/>
      <c r="J8" s="76"/>
    </row>
    <row r="9" spans="1:11" ht="11.65" customHeight="1" x14ac:dyDescent="0.2">
      <c r="A9" s="18" t="s">
        <v>7</v>
      </c>
      <c r="B9" s="76"/>
      <c r="C9" s="76"/>
      <c r="D9" s="76"/>
      <c r="E9" s="76"/>
      <c r="F9" s="76"/>
      <c r="G9" s="76"/>
      <c r="H9" s="76"/>
      <c r="I9" s="76"/>
      <c r="J9" s="76"/>
    </row>
    <row r="10" spans="1:11" ht="16.899999999999999" customHeight="1" x14ac:dyDescent="0.2">
      <c r="A10" s="89" t="s">
        <v>604</v>
      </c>
      <c r="B10" s="90"/>
      <c r="C10" s="90"/>
      <c r="D10" s="90"/>
      <c r="E10" s="90"/>
      <c r="F10" s="90"/>
      <c r="G10" s="90"/>
      <c r="H10" s="90"/>
      <c r="I10" s="90"/>
      <c r="J10" s="91"/>
    </row>
    <row r="11" spans="1:11" ht="12.2" customHeight="1" x14ac:dyDescent="0.2">
      <c r="A11" s="75" t="s">
        <v>8</v>
      </c>
      <c r="B11" s="75"/>
      <c r="C11" s="2" t="s">
        <v>9</v>
      </c>
      <c r="D11" s="2" t="s">
        <v>10</v>
      </c>
      <c r="E11" s="2" t="s">
        <v>11</v>
      </c>
      <c r="F11" s="2" t="s">
        <v>11</v>
      </c>
      <c r="G11" s="2" t="s">
        <v>1123</v>
      </c>
      <c r="H11" s="2" t="s">
        <v>13</v>
      </c>
      <c r="I11" s="2" t="s">
        <v>13</v>
      </c>
      <c r="J11" s="2" t="s">
        <v>1124</v>
      </c>
    </row>
    <row r="12" spans="1:11" ht="12.2" customHeight="1" x14ac:dyDescent="0.2">
      <c r="A12" s="75" t="s">
        <v>119</v>
      </c>
      <c r="B12" s="75"/>
      <c r="C12" s="2" t="s">
        <v>42</v>
      </c>
      <c r="D12" s="3">
        <v>0</v>
      </c>
      <c r="E12" s="1"/>
      <c r="F12" s="1"/>
      <c r="G12" s="1"/>
      <c r="H12" s="1"/>
      <c r="I12" s="1"/>
      <c r="J12" s="1"/>
    </row>
    <row r="13" spans="1:11" ht="12.2" hidden="1" customHeight="1" outlineLevel="1" x14ac:dyDescent="0.2">
      <c r="A13" s="76" t="s">
        <v>120</v>
      </c>
      <c r="B13" s="76"/>
      <c r="C13" s="4" t="s">
        <v>60</v>
      </c>
      <c r="D13" s="5">
        <v>4</v>
      </c>
      <c r="E13" s="6">
        <v>0.37</v>
      </c>
      <c r="F13" s="9">
        <f>$D$12*E13</f>
        <v>0</v>
      </c>
      <c r="G13" s="9">
        <f t="shared" ref="G13:G26" si="0">$K$2*F13</f>
        <v>0</v>
      </c>
      <c r="H13" s="6">
        <v>76.959999999999994</v>
      </c>
      <c r="I13" s="9">
        <f>$D$12*H13</f>
        <v>0</v>
      </c>
      <c r="J13" s="9">
        <f>SUM(G13,I13)</f>
        <v>0</v>
      </c>
    </row>
    <row r="14" spans="1:11" ht="12.2" hidden="1" customHeight="1" outlineLevel="1" x14ac:dyDescent="0.2">
      <c r="A14" s="76" t="s">
        <v>121</v>
      </c>
      <c r="B14" s="76"/>
      <c r="C14" s="4" t="s">
        <v>15</v>
      </c>
      <c r="D14" s="5">
        <v>0.48</v>
      </c>
      <c r="E14" s="6">
        <v>0.1</v>
      </c>
      <c r="F14" s="9">
        <f t="shared" ref="F14:F26" si="1">$D$12*E14</f>
        <v>0</v>
      </c>
      <c r="G14" s="9">
        <f t="shared" si="0"/>
        <v>0</v>
      </c>
      <c r="H14" s="6">
        <v>62.21</v>
      </c>
      <c r="I14" s="9">
        <f t="shared" ref="I14:I26" si="2">$D$12*H14</f>
        <v>0</v>
      </c>
      <c r="J14" s="9">
        <f t="shared" ref="J14:J26" si="3">SUM(G14,I14)</f>
        <v>0</v>
      </c>
    </row>
    <row r="15" spans="1:11" ht="12.2" hidden="1" customHeight="1" outlineLevel="1" x14ac:dyDescent="0.2">
      <c r="A15" s="76" t="s">
        <v>122</v>
      </c>
      <c r="B15" s="76"/>
      <c r="C15" s="4" t="s">
        <v>60</v>
      </c>
      <c r="D15" s="5">
        <v>1.1000000000000001</v>
      </c>
      <c r="E15" s="6">
        <v>0.13</v>
      </c>
      <c r="F15" s="9">
        <f t="shared" si="1"/>
        <v>0</v>
      </c>
      <c r="G15" s="9">
        <f t="shared" si="0"/>
        <v>0</v>
      </c>
      <c r="H15" s="6">
        <v>33.340000000000003</v>
      </c>
      <c r="I15" s="9">
        <f t="shared" si="2"/>
        <v>0</v>
      </c>
      <c r="J15" s="9">
        <f t="shared" si="3"/>
        <v>0</v>
      </c>
    </row>
    <row r="16" spans="1:11" ht="12.2" hidden="1" customHeight="1" outlineLevel="1" x14ac:dyDescent="0.2">
      <c r="A16" s="76" t="s">
        <v>123</v>
      </c>
      <c r="B16" s="76"/>
      <c r="C16" s="4" t="s">
        <v>15</v>
      </c>
      <c r="D16" s="5">
        <v>0.48</v>
      </c>
      <c r="E16" s="6">
        <v>0.1</v>
      </c>
      <c r="F16" s="9">
        <f t="shared" si="1"/>
        <v>0</v>
      </c>
      <c r="G16" s="9">
        <f t="shared" si="0"/>
        <v>0</v>
      </c>
      <c r="H16" s="6">
        <v>46.85</v>
      </c>
      <c r="I16" s="9">
        <f t="shared" si="2"/>
        <v>0</v>
      </c>
      <c r="J16" s="9">
        <f t="shared" si="3"/>
        <v>0</v>
      </c>
    </row>
    <row r="17" spans="1:10" ht="12.2" hidden="1" customHeight="1" outlineLevel="1" x14ac:dyDescent="0.2">
      <c r="A17" s="76" t="s">
        <v>122</v>
      </c>
      <c r="B17" s="76"/>
      <c r="C17" s="4" t="s">
        <v>60</v>
      </c>
      <c r="D17" s="5">
        <v>1.2</v>
      </c>
      <c r="E17" s="6">
        <v>0.14000000000000001</v>
      </c>
      <c r="F17" s="9">
        <f t="shared" si="1"/>
        <v>0</v>
      </c>
      <c r="G17" s="9">
        <f t="shared" si="0"/>
        <v>0</v>
      </c>
      <c r="H17" s="6">
        <v>124.17</v>
      </c>
      <c r="I17" s="9">
        <f t="shared" si="2"/>
        <v>0</v>
      </c>
      <c r="J17" s="9">
        <f t="shared" si="3"/>
        <v>0</v>
      </c>
    </row>
    <row r="18" spans="1:10" ht="12.2" hidden="1" customHeight="1" outlineLevel="1" x14ac:dyDescent="0.2">
      <c r="A18" s="76" t="s">
        <v>93</v>
      </c>
      <c r="B18" s="76"/>
      <c r="C18" s="4" t="s">
        <v>60</v>
      </c>
      <c r="D18" s="5">
        <v>3.6</v>
      </c>
      <c r="E18" s="6">
        <v>0.21</v>
      </c>
      <c r="F18" s="9">
        <f t="shared" si="1"/>
        <v>0</v>
      </c>
      <c r="G18" s="9">
        <f t="shared" si="0"/>
        <v>0</v>
      </c>
      <c r="H18" s="6">
        <v>16.16</v>
      </c>
      <c r="I18" s="9">
        <f t="shared" si="2"/>
        <v>0</v>
      </c>
      <c r="J18" s="9">
        <f t="shared" si="3"/>
        <v>0</v>
      </c>
    </row>
    <row r="19" spans="1:10" ht="12.2" hidden="1" customHeight="1" outlineLevel="1" x14ac:dyDescent="0.2">
      <c r="A19" s="76" t="s">
        <v>61</v>
      </c>
      <c r="B19" s="76"/>
      <c r="C19" s="4" t="s">
        <v>15</v>
      </c>
      <c r="D19" s="5">
        <v>4</v>
      </c>
      <c r="E19" s="6">
        <v>0.09</v>
      </c>
      <c r="F19" s="9">
        <f t="shared" si="1"/>
        <v>0</v>
      </c>
      <c r="G19" s="9">
        <f t="shared" si="0"/>
        <v>0</v>
      </c>
      <c r="H19" s="6">
        <v>72.319999999999993</v>
      </c>
      <c r="I19" s="9">
        <f t="shared" si="2"/>
        <v>0</v>
      </c>
      <c r="J19" s="9">
        <f t="shared" si="3"/>
        <v>0</v>
      </c>
    </row>
    <row r="20" spans="1:10" ht="12.2" hidden="1" customHeight="1" outlineLevel="1" x14ac:dyDescent="0.2">
      <c r="A20" s="76" t="s">
        <v>124</v>
      </c>
      <c r="B20" s="76"/>
      <c r="C20" s="4" t="s">
        <v>42</v>
      </c>
      <c r="D20" s="5">
        <v>1</v>
      </c>
      <c r="E20" s="6">
        <v>0.4</v>
      </c>
      <c r="F20" s="9">
        <f t="shared" si="1"/>
        <v>0</v>
      </c>
      <c r="G20" s="9">
        <f t="shared" si="0"/>
        <v>0</v>
      </c>
      <c r="H20" s="6">
        <v>246.33</v>
      </c>
      <c r="I20" s="9">
        <f t="shared" si="2"/>
        <v>0</v>
      </c>
      <c r="J20" s="9">
        <f t="shared" si="3"/>
        <v>0</v>
      </c>
    </row>
    <row r="21" spans="1:10" ht="12.2" hidden="1" customHeight="1" outlineLevel="1" x14ac:dyDescent="0.2">
      <c r="A21" s="76" t="s">
        <v>125</v>
      </c>
      <c r="B21" s="76"/>
      <c r="C21" s="4" t="s">
        <v>17</v>
      </c>
      <c r="D21" s="5">
        <v>1.2</v>
      </c>
      <c r="E21" s="6">
        <v>0.1</v>
      </c>
      <c r="F21" s="9">
        <f t="shared" si="1"/>
        <v>0</v>
      </c>
      <c r="G21" s="9">
        <f t="shared" si="0"/>
        <v>0</v>
      </c>
      <c r="H21" s="6">
        <v>175.93</v>
      </c>
      <c r="I21" s="9">
        <f t="shared" si="2"/>
        <v>0</v>
      </c>
      <c r="J21" s="9">
        <f t="shared" si="3"/>
        <v>0</v>
      </c>
    </row>
    <row r="22" spans="1:10" ht="12.2" hidden="1" customHeight="1" outlineLevel="1" x14ac:dyDescent="0.2">
      <c r="A22" s="76" t="s">
        <v>126</v>
      </c>
      <c r="B22" s="76"/>
      <c r="C22" s="4" t="s">
        <v>42</v>
      </c>
      <c r="D22" s="5">
        <v>1</v>
      </c>
      <c r="E22" s="6">
        <v>1.1299999999999999</v>
      </c>
      <c r="F22" s="9">
        <f t="shared" si="1"/>
        <v>0</v>
      </c>
      <c r="G22" s="9">
        <f t="shared" si="0"/>
        <v>0</v>
      </c>
      <c r="H22" s="6">
        <v>6335.33</v>
      </c>
      <c r="I22" s="9">
        <f t="shared" si="2"/>
        <v>0</v>
      </c>
      <c r="J22" s="9">
        <f t="shared" si="3"/>
        <v>0</v>
      </c>
    </row>
    <row r="23" spans="1:10" ht="12.2" hidden="1" customHeight="1" outlineLevel="1" x14ac:dyDescent="0.2">
      <c r="A23" s="76" t="s">
        <v>127</v>
      </c>
      <c r="B23" s="76"/>
      <c r="C23" s="4" t="s">
        <v>60</v>
      </c>
      <c r="D23" s="5">
        <v>3.6</v>
      </c>
      <c r="E23" s="6">
        <v>0.41</v>
      </c>
      <c r="F23" s="9">
        <f t="shared" si="1"/>
        <v>0</v>
      </c>
      <c r="G23" s="9">
        <f t="shared" si="0"/>
        <v>0</v>
      </c>
      <c r="H23" s="6">
        <v>560.38</v>
      </c>
      <c r="I23" s="9">
        <f t="shared" si="2"/>
        <v>0</v>
      </c>
      <c r="J23" s="9">
        <f t="shared" si="3"/>
        <v>0</v>
      </c>
    </row>
    <row r="24" spans="1:10" ht="12.2" hidden="1" customHeight="1" outlineLevel="1" x14ac:dyDescent="0.2">
      <c r="A24" s="76" t="s">
        <v>128</v>
      </c>
      <c r="B24" s="76"/>
      <c r="C24" s="4" t="s">
        <v>15</v>
      </c>
      <c r="D24" s="5">
        <v>10.8</v>
      </c>
      <c r="E24" s="6">
        <v>0.12</v>
      </c>
      <c r="F24" s="9">
        <f t="shared" si="1"/>
        <v>0</v>
      </c>
      <c r="G24" s="9">
        <f t="shared" si="0"/>
        <v>0</v>
      </c>
      <c r="H24" s="6">
        <v>76.900000000000006</v>
      </c>
      <c r="I24" s="9">
        <f t="shared" si="2"/>
        <v>0</v>
      </c>
      <c r="J24" s="9">
        <f t="shared" si="3"/>
        <v>0</v>
      </c>
    </row>
    <row r="25" spans="1:10" ht="12.2" hidden="1" customHeight="1" outlineLevel="1" x14ac:dyDescent="0.2">
      <c r="A25" s="76" t="s">
        <v>129</v>
      </c>
      <c r="B25" s="76"/>
      <c r="C25" s="4" t="s">
        <v>15</v>
      </c>
      <c r="D25" s="5">
        <v>3.6</v>
      </c>
      <c r="E25" s="6">
        <v>0.54</v>
      </c>
      <c r="F25" s="9">
        <f t="shared" si="1"/>
        <v>0</v>
      </c>
      <c r="G25" s="9">
        <f t="shared" si="0"/>
        <v>0</v>
      </c>
      <c r="H25" s="6">
        <v>244.51</v>
      </c>
      <c r="I25" s="9">
        <f t="shared" si="2"/>
        <v>0</v>
      </c>
      <c r="J25" s="9">
        <f t="shared" si="3"/>
        <v>0</v>
      </c>
    </row>
    <row r="26" spans="1:10" ht="12.2" hidden="1" customHeight="1" outlineLevel="1" x14ac:dyDescent="0.2">
      <c r="A26" s="76" t="s">
        <v>130</v>
      </c>
      <c r="B26" s="76"/>
      <c r="C26" s="4" t="s">
        <v>15</v>
      </c>
      <c r="D26" s="5">
        <v>4</v>
      </c>
      <c r="E26" s="6">
        <v>0.46</v>
      </c>
      <c r="F26" s="9">
        <f t="shared" si="1"/>
        <v>0</v>
      </c>
      <c r="G26" s="9">
        <f t="shared" si="0"/>
        <v>0</v>
      </c>
      <c r="H26" s="6">
        <v>191.64</v>
      </c>
      <c r="I26" s="9">
        <f t="shared" si="2"/>
        <v>0</v>
      </c>
      <c r="J26" s="9">
        <f t="shared" si="3"/>
        <v>0</v>
      </c>
    </row>
    <row r="27" spans="1:10" ht="12.2" customHeight="1" collapsed="1" x14ac:dyDescent="0.2">
      <c r="A27" s="75" t="s">
        <v>19</v>
      </c>
      <c r="B27" s="75"/>
      <c r="C27" s="1"/>
      <c r="D27" s="7"/>
      <c r="E27" s="13">
        <f>SUM(E13:E26)</f>
        <v>4.3000000000000007</v>
      </c>
      <c r="F27" s="12">
        <f>SUM(F13:F26)</f>
        <v>0</v>
      </c>
      <c r="G27" s="12">
        <f>SUM(G13:G26)</f>
        <v>0</v>
      </c>
      <c r="H27" s="13">
        <v>8263.0300000000007</v>
      </c>
      <c r="I27" s="12">
        <f>SUM(I13:I26)</f>
        <v>0</v>
      </c>
      <c r="J27" s="14">
        <f>SUM(J13:J26)</f>
        <v>0</v>
      </c>
    </row>
    <row r="28" spans="1:10" ht="12.2" customHeight="1" x14ac:dyDescent="0.2">
      <c r="A28" s="75" t="s">
        <v>131</v>
      </c>
      <c r="B28" s="75"/>
      <c r="C28" s="2" t="s">
        <v>42</v>
      </c>
      <c r="D28" s="3">
        <v>0</v>
      </c>
      <c r="E28" s="1"/>
      <c r="F28" s="1"/>
      <c r="G28" s="1"/>
      <c r="H28" s="1"/>
      <c r="I28" s="1"/>
      <c r="J28" s="1"/>
    </row>
    <row r="29" spans="1:10" ht="12.2" hidden="1" customHeight="1" outlineLevel="1" x14ac:dyDescent="0.2">
      <c r="A29" s="76" t="s">
        <v>120</v>
      </c>
      <c r="B29" s="76"/>
      <c r="C29" s="4" t="s">
        <v>60</v>
      </c>
      <c r="D29" s="5">
        <v>4.4000000000000004</v>
      </c>
      <c r="E29" s="6">
        <v>0.4</v>
      </c>
      <c r="F29" s="9">
        <f>$D$28*E29</f>
        <v>0</v>
      </c>
      <c r="G29" s="9">
        <f t="shared" ref="G29:G42" si="4">$K$2*F29</f>
        <v>0</v>
      </c>
      <c r="H29" s="6">
        <v>84.66</v>
      </c>
      <c r="I29" s="9">
        <f>$D$28*H29</f>
        <v>0</v>
      </c>
      <c r="J29" s="9">
        <f t="shared" ref="J29:J42" si="5">SUM(G29,I29)</f>
        <v>0</v>
      </c>
    </row>
    <row r="30" spans="1:10" ht="12.2" hidden="1" customHeight="1" outlineLevel="1" x14ac:dyDescent="0.2">
      <c r="A30" s="76" t="s">
        <v>121</v>
      </c>
      <c r="B30" s="76"/>
      <c r="C30" s="4" t="s">
        <v>15</v>
      </c>
      <c r="D30" s="5">
        <v>0.48</v>
      </c>
      <c r="E30" s="6">
        <v>0.1</v>
      </c>
      <c r="F30" s="9">
        <f t="shared" ref="F30:F42" si="6">$D$28*E30</f>
        <v>0</v>
      </c>
      <c r="G30" s="9">
        <f t="shared" si="4"/>
        <v>0</v>
      </c>
      <c r="H30" s="6">
        <v>62.21</v>
      </c>
      <c r="I30" s="9">
        <f t="shared" ref="I30:I42" si="7">$D$28*H30</f>
        <v>0</v>
      </c>
      <c r="J30" s="9">
        <f t="shared" si="5"/>
        <v>0</v>
      </c>
    </row>
    <row r="31" spans="1:10" ht="12.2" hidden="1" customHeight="1" outlineLevel="1" x14ac:dyDescent="0.2">
      <c r="A31" s="76" t="s">
        <v>123</v>
      </c>
      <c r="B31" s="76"/>
      <c r="C31" s="4" t="s">
        <v>15</v>
      </c>
      <c r="D31" s="5">
        <v>0.48</v>
      </c>
      <c r="E31" s="6">
        <v>0.1</v>
      </c>
      <c r="F31" s="9">
        <f t="shared" si="6"/>
        <v>0</v>
      </c>
      <c r="G31" s="9">
        <f t="shared" si="4"/>
        <v>0</v>
      </c>
      <c r="H31" s="6">
        <v>46.85</v>
      </c>
      <c r="I31" s="9">
        <f t="shared" si="7"/>
        <v>0</v>
      </c>
      <c r="J31" s="9">
        <f t="shared" si="5"/>
        <v>0</v>
      </c>
    </row>
    <row r="32" spans="1:10" ht="12.2" hidden="1" customHeight="1" outlineLevel="1" x14ac:dyDescent="0.2">
      <c r="A32" s="76" t="s">
        <v>122</v>
      </c>
      <c r="B32" s="76"/>
      <c r="C32" s="4" t="s">
        <v>60</v>
      </c>
      <c r="D32" s="5">
        <v>1.2</v>
      </c>
      <c r="E32" s="6">
        <v>0.14000000000000001</v>
      </c>
      <c r="F32" s="9">
        <f t="shared" si="6"/>
        <v>0</v>
      </c>
      <c r="G32" s="9">
        <f t="shared" si="4"/>
        <v>0</v>
      </c>
      <c r="H32" s="6">
        <v>124.17</v>
      </c>
      <c r="I32" s="9">
        <f t="shared" si="7"/>
        <v>0</v>
      </c>
      <c r="J32" s="9">
        <f t="shared" si="5"/>
        <v>0</v>
      </c>
    </row>
    <row r="33" spans="1:10" ht="12.2" hidden="1" customHeight="1" outlineLevel="1" x14ac:dyDescent="0.2">
      <c r="A33" s="76" t="s">
        <v>122</v>
      </c>
      <c r="B33" s="76"/>
      <c r="C33" s="4" t="s">
        <v>60</v>
      </c>
      <c r="D33" s="5">
        <v>1.1000000000000001</v>
      </c>
      <c r="E33" s="6">
        <v>0.13</v>
      </c>
      <c r="F33" s="9">
        <f t="shared" si="6"/>
        <v>0</v>
      </c>
      <c r="G33" s="9">
        <f t="shared" si="4"/>
        <v>0</v>
      </c>
      <c r="H33" s="6">
        <v>33.340000000000003</v>
      </c>
      <c r="I33" s="9">
        <f t="shared" si="7"/>
        <v>0</v>
      </c>
      <c r="J33" s="9">
        <f t="shared" si="5"/>
        <v>0</v>
      </c>
    </row>
    <row r="34" spans="1:10" ht="12.2" hidden="1" customHeight="1" outlineLevel="1" x14ac:dyDescent="0.2">
      <c r="A34" s="76" t="s">
        <v>93</v>
      </c>
      <c r="B34" s="76"/>
      <c r="C34" s="4" t="s">
        <v>60</v>
      </c>
      <c r="D34" s="5">
        <v>4</v>
      </c>
      <c r="E34" s="6">
        <v>0.23</v>
      </c>
      <c r="F34" s="9">
        <f t="shared" si="6"/>
        <v>0</v>
      </c>
      <c r="G34" s="9">
        <f t="shared" si="4"/>
        <v>0</v>
      </c>
      <c r="H34" s="6">
        <v>17.96</v>
      </c>
      <c r="I34" s="9">
        <f t="shared" si="7"/>
        <v>0</v>
      </c>
      <c r="J34" s="9">
        <f t="shared" si="5"/>
        <v>0</v>
      </c>
    </row>
    <row r="35" spans="1:10" ht="12.2" hidden="1" customHeight="1" outlineLevel="1" x14ac:dyDescent="0.2">
      <c r="A35" s="76" t="s">
        <v>61</v>
      </c>
      <c r="B35" s="76"/>
      <c r="C35" s="4" t="s">
        <v>15</v>
      </c>
      <c r="D35" s="5">
        <v>4.4000000000000004</v>
      </c>
      <c r="E35" s="6">
        <v>0.1</v>
      </c>
      <c r="F35" s="9">
        <f t="shared" si="6"/>
        <v>0</v>
      </c>
      <c r="G35" s="9">
        <f t="shared" si="4"/>
        <v>0</v>
      </c>
      <c r="H35" s="6">
        <v>79.55</v>
      </c>
      <c r="I35" s="9">
        <f t="shared" si="7"/>
        <v>0</v>
      </c>
      <c r="J35" s="9">
        <f t="shared" si="5"/>
        <v>0</v>
      </c>
    </row>
    <row r="36" spans="1:10" ht="12.2" hidden="1" customHeight="1" outlineLevel="1" x14ac:dyDescent="0.2">
      <c r="A36" s="76" t="s">
        <v>124</v>
      </c>
      <c r="B36" s="76"/>
      <c r="C36" s="4" t="s">
        <v>42</v>
      </c>
      <c r="D36" s="5">
        <v>1</v>
      </c>
      <c r="E36" s="6">
        <v>0.4</v>
      </c>
      <c r="F36" s="9">
        <f t="shared" si="6"/>
        <v>0</v>
      </c>
      <c r="G36" s="9">
        <f t="shared" si="4"/>
        <v>0</v>
      </c>
      <c r="H36" s="6">
        <v>246.33</v>
      </c>
      <c r="I36" s="9">
        <f t="shared" si="7"/>
        <v>0</v>
      </c>
      <c r="J36" s="9">
        <f t="shared" si="5"/>
        <v>0</v>
      </c>
    </row>
    <row r="37" spans="1:10" ht="12.2" hidden="1" customHeight="1" outlineLevel="1" x14ac:dyDescent="0.2">
      <c r="A37" s="76" t="s">
        <v>125</v>
      </c>
      <c r="B37" s="76"/>
      <c r="C37" s="4" t="s">
        <v>17</v>
      </c>
      <c r="D37" s="5">
        <v>1.2</v>
      </c>
      <c r="E37" s="6">
        <v>0.1</v>
      </c>
      <c r="F37" s="9">
        <f t="shared" si="6"/>
        <v>0</v>
      </c>
      <c r="G37" s="9">
        <f t="shared" si="4"/>
        <v>0</v>
      </c>
      <c r="H37" s="6">
        <v>175.93</v>
      </c>
      <c r="I37" s="9">
        <f t="shared" si="7"/>
        <v>0</v>
      </c>
      <c r="J37" s="9">
        <f t="shared" si="5"/>
        <v>0</v>
      </c>
    </row>
    <row r="38" spans="1:10" ht="12.2" hidden="1" customHeight="1" outlineLevel="1" x14ac:dyDescent="0.2">
      <c r="A38" s="76" t="s">
        <v>126</v>
      </c>
      <c r="B38" s="76"/>
      <c r="C38" s="4" t="s">
        <v>42</v>
      </c>
      <c r="D38" s="5">
        <v>1</v>
      </c>
      <c r="E38" s="6">
        <v>1.1299999999999999</v>
      </c>
      <c r="F38" s="9">
        <f t="shared" si="6"/>
        <v>0</v>
      </c>
      <c r="G38" s="9">
        <f t="shared" si="4"/>
        <v>0</v>
      </c>
      <c r="H38" s="6">
        <v>7111.33</v>
      </c>
      <c r="I38" s="9">
        <f t="shared" si="7"/>
        <v>0</v>
      </c>
      <c r="J38" s="9">
        <f t="shared" si="5"/>
        <v>0</v>
      </c>
    </row>
    <row r="39" spans="1:10" ht="12.2" hidden="1" customHeight="1" outlineLevel="1" x14ac:dyDescent="0.2">
      <c r="A39" s="76" t="s">
        <v>128</v>
      </c>
      <c r="B39" s="76"/>
      <c r="C39" s="4" t="s">
        <v>15</v>
      </c>
      <c r="D39" s="5">
        <v>16</v>
      </c>
      <c r="E39" s="6">
        <v>0.18</v>
      </c>
      <c r="F39" s="9">
        <f t="shared" si="6"/>
        <v>0</v>
      </c>
      <c r="G39" s="9">
        <f t="shared" si="4"/>
        <v>0</v>
      </c>
      <c r="H39" s="6">
        <v>113.92</v>
      </c>
      <c r="I39" s="9">
        <f t="shared" si="7"/>
        <v>0</v>
      </c>
      <c r="J39" s="9">
        <f t="shared" si="5"/>
        <v>0</v>
      </c>
    </row>
    <row r="40" spans="1:10" ht="12.2" hidden="1" customHeight="1" outlineLevel="1" x14ac:dyDescent="0.2">
      <c r="A40" s="76" t="s">
        <v>129</v>
      </c>
      <c r="B40" s="76"/>
      <c r="C40" s="4" t="s">
        <v>15</v>
      </c>
      <c r="D40" s="5">
        <v>4</v>
      </c>
      <c r="E40" s="6">
        <v>0.6</v>
      </c>
      <c r="F40" s="9">
        <f t="shared" si="6"/>
        <v>0</v>
      </c>
      <c r="G40" s="9">
        <f t="shared" si="4"/>
        <v>0</v>
      </c>
      <c r="H40" s="6">
        <v>271.68</v>
      </c>
      <c r="I40" s="9">
        <f t="shared" si="7"/>
        <v>0</v>
      </c>
      <c r="J40" s="9">
        <f t="shared" si="5"/>
        <v>0</v>
      </c>
    </row>
    <row r="41" spans="1:10" ht="12.2" hidden="1" customHeight="1" outlineLevel="1" x14ac:dyDescent="0.2">
      <c r="A41" s="76" t="s">
        <v>127</v>
      </c>
      <c r="B41" s="76"/>
      <c r="C41" s="4" t="s">
        <v>60</v>
      </c>
      <c r="D41" s="5">
        <v>4</v>
      </c>
      <c r="E41" s="6">
        <v>0.46</v>
      </c>
      <c r="F41" s="9">
        <f t="shared" si="6"/>
        <v>0</v>
      </c>
      <c r="G41" s="9">
        <f t="shared" si="4"/>
        <v>0</v>
      </c>
      <c r="H41" s="6">
        <v>622.64</v>
      </c>
      <c r="I41" s="9">
        <f t="shared" si="7"/>
        <v>0</v>
      </c>
      <c r="J41" s="9">
        <f t="shared" si="5"/>
        <v>0</v>
      </c>
    </row>
    <row r="42" spans="1:10" ht="12.2" hidden="1" customHeight="1" outlineLevel="1" x14ac:dyDescent="0.2">
      <c r="A42" s="76" t="s">
        <v>130</v>
      </c>
      <c r="B42" s="76"/>
      <c r="C42" s="4" t="s">
        <v>15</v>
      </c>
      <c r="D42" s="5">
        <v>4.4000000000000004</v>
      </c>
      <c r="E42" s="6">
        <v>0.51</v>
      </c>
      <c r="F42" s="9">
        <f t="shared" si="6"/>
        <v>0</v>
      </c>
      <c r="G42" s="9">
        <f t="shared" si="4"/>
        <v>0</v>
      </c>
      <c r="H42" s="6">
        <v>210.8</v>
      </c>
      <c r="I42" s="9">
        <f t="shared" si="7"/>
        <v>0</v>
      </c>
      <c r="J42" s="9">
        <f t="shared" si="5"/>
        <v>0</v>
      </c>
    </row>
    <row r="43" spans="1:10" ht="12.2" customHeight="1" collapsed="1" x14ac:dyDescent="0.2">
      <c r="A43" s="75" t="s">
        <v>19</v>
      </c>
      <c r="B43" s="75"/>
      <c r="C43" s="1"/>
      <c r="D43" s="7"/>
      <c r="E43" s="13">
        <f>SUM(E29:E42)</f>
        <v>4.58</v>
      </c>
      <c r="F43" s="12">
        <f>SUM(F29:F42)</f>
        <v>0</v>
      </c>
      <c r="G43" s="12">
        <f>SUM(G29:G42)</f>
        <v>0</v>
      </c>
      <c r="H43" s="13">
        <v>9201.3700000000008</v>
      </c>
      <c r="I43" s="12">
        <f>SUM(I29:I42)</f>
        <v>0</v>
      </c>
      <c r="J43" s="14">
        <f>SUM(J29:J42)</f>
        <v>0</v>
      </c>
    </row>
    <row r="44" spans="1:10" ht="12.2" customHeight="1" x14ac:dyDescent="0.2">
      <c r="A44" s="75" t="s">
        <v>132</v>
      </c>
      <c r="B44" s="75"/>
      <c r="C44" s="2" t="s">
        <v>42</v>
      </c>
      <c r="D44" s="3">
        <v>0</v>
      </c>
      <c r="E44" s="1"/>
      <c r="F44" s="1"/>
      <c r="G44" s="1"/>
      <c r="H44" s="1"/>
      <c r="I44" s="1"/>
      <c r="J44" s="1"/>
    </row>
    <row r="45" spans="1:10" ht="12.2" hidden="1" customHeight="1" outlineLevel="1" x14ac:dyDescent="0.2">
      <c r="A45" s="76" t="s">
        <v>120</v>
      </c>
      <c r="B45" s="76"/>
      <c r="C45" s="4" t="s">
        <v>60</v>
      </c>
      <c r="D45" s="5">
        <v>4.8</v>
      </c>
      <c r="E45" s="6">
        <v>0.44</v>
      </c>
      <c r="F45" s="9">
        <f>$D$44*E45</f>
        <v>0</v>
      </c>
      <c r="G45" s="9">
        <f t="shared" ref="G45:G59" si="8">$K$2*F45</f>
        <v>0</v>
      </c>
      <c r="H45" s="6">
        <v>92.36</v>
      </c>
      <c r="I45" s="9">
        <f>$D$44*H45</f>
        <v>0</v>
      </c>
      <c r="J45" s="9">
        <f t="shared" ref="J45:J58" si="9">SUM(G45,I45)</f>
        <v>0</v>
      </c>
    </row>
    <row r="46" spans="1:10" ht="12.2" hidden="1" customHeight="1" outlineLevel="1" x14ac:dyDescent="0.2">
      <c r="A46" s="76" t="s">
        <v>123</v>
      </c>
      <c r="B46" s="76"/>
      <c r="C46" s="4" t="s">
        <v>15</v>
      </c>
      <c r="D46" s="5">
        <v>0.48</v>
      </c>
      <c r="E46" s="6">
        <v>0.1</v>
      </c>
      <c r="F46" s="9">
        <f t="shared" ref="F46:F57" si="10">$D$44*E46</f>
        <v>0</v>
      </c>
      <c r="G46" s="9">
        <f t="shared" si="8"/>
        <v>0</v>
      </c>
      <c r="H46" s="6">
        <v>46.85</v>
      </c>
      <c r="I46" s="9">
        <f t="shared" ref="I46:I58" si="11">$D$44*H46</f>
        <v>0</v>
      </c>
      <c r="J46" s="9">
        <f t="shared" si="9"/>
        <v>0</v>
      </c>
    </row>
    <row r="47" spans="1:10" ht="12.2" hidden="1" customHeight="1" outlineLevel="1" x14ac:dyDescent="0.2">
      <c r="A47" s="76" t="s">
        <v>121</v>
      </c>
      <c r="B47" s="76"/>
      <c r="C47" s="4" t="s">
        <v>15</v>
      </c>
      <c r="D47" s="5">
        <v>0.48</v>
      </c>
      <c r="E47" s="6">
        <v>0.1</v>
      </c>
      <c r="F47" s="9">
        <f t="shared" si="10"/>
        <v>0</v>
      </c>
      <c r="G47" s="9">
        <f t="shared" si="8"/>
        <v>0</v>
      </c>
      <c r="H47" s="6">
        <v>62.21</v>
      </c>
      <c r="I47" s="9">
        <f t="shared" si="11"/>
        <v>0</v>
      </c>
      <c r="J47" s="9">
        <f t="shared" si="9"/>
        <v>0</v>
      </c>
    </row>
    <row r="48" spans="1:10" ht="12.2" hidden="1" customHeight="1" outlineLevel="1" x14ac:dyDescent="0.2">
      <c r="A48" s="76" t="s">
        <v>122</v>
      </c>
      <c r="B48" s="76"/>
      <c r="C48" s="4" t="s">
        <v>60</v>
      </c>
      <c r="D48" s="5">
        <v>1.1000000000000001</v>
      </c>
      <c r="E48" s="6">
        <v>0.13</v>
      </c>
      <c r="F48" s="9">
        <f t="shared" si="10"/>
        <v>0</v>
      </c>
      <c r="G48" s="9">
        <f t="shared" si="8"/>
        <v>0</v>
      </c>
      <c r="H48" s="6">
        <v>33.340000000000003</v>
      </c>
      <c r="I48" s="9">
        <f t="shared" si="11"/>
        <v>0</v>
      </c>
      <c r="J48" s="9">
        <f t="shared" si="9"/>
        <v>0</v>
      </c>
    </row>
    <row r="49" spans="1:10" ht="12.2" hidden="1" customHeight="1" outlineLevel="1" x14ac:dyDescent="0.2">
      <c r="A49" s="76" t="s">
        <v>122</v>
      </c>
      <c r="B49" s="76"/>
      <c r="C49" s="4" t="s">
        <v>60</v>
      </c>
      <c r="D49" s="5">
        <v>1.2</v>
      </c>
      <c r="E49" s="6">
        <v>0.14000000000000001</v>
      </c>
      <c r="F49" s="9">
        <f t="shared" si="10"/>
        <v>0</v>
      </c>
      <c r="G49" s="9">
        <f t="shared" si="8"/>
        <v>0</v>
      </c>
      <c r="H49" s="6">
        <v>124.17</v>
      </c>
      <c r="I49" s="9">
        <f t="shared" si="11"/>
        <v>0</v>
      </c>
      <c r="J49" s="9">
        <f t="shared" si="9"/>
        <v>0</v>
      </c>
    </row>
    <row r="50" spans="1:10" ht="12.2" hidden="1" customHeight="1" outlineLevel="1" x14ac:dyDescent="0.2">
      <c r="A50" s="76" t="s">
        <v>93</v>
      </c>
      <c r="B50" s="76"/>
      <c r="C50" s="4" t="s">
        <v>60</v>
      </c>
      <c r="D50" s="5">
        <v>4.4000000000000004</v>
      </c>
      <c r="E50" s="6">
        <v>0.25</v>
      </c>
      <c r="F50" s="9">
        <f t="shared" si="10"/>
        <v>0</v>
      </c>
      <c r="G50" s="9">
        <f t="shared" si="8"/>
        <v>0</v>
      </c>
      <c r="H50" s="6">
        <v>19.760000000000002</v>
      </c>
      <c r="I50" s="9">
        <f t="shared" si="11"/>
        <v>0</v>
      </c>
      <c r="J50" s="9">
        <f t="shared" si="9"/>
        <v>0</v>
      </c>
    </row>
    <row r="51" spans="1:10" ht="12.2" hidden="1" customHeight="1" outlineLevel="1" x14ac:dyDescent="0.2">
      <c r="A51" s="76" t="s">
        <v>61</v>
      </c>
      <c r="B51" s="76"/>
      <c r="C51" s="4" t="s">
        <v>15</v>
      </c>
      <c r="D51" s="5">
        <v>4.8</v>
      </c>
      <c r="E51" s="6">
        <v>0.11</v>
      </c>
      <c r="F51" s="9">
        <f t="shared" si="10"/>
        <v>0</v>
      </c>
      <c r="G51" s="9">
        <f t="shared" si="8"/>
        <v>0</v>
      </c>
      <c r="H51" s="6">
        <v>86.78</v>
      </c>
      <c r="I51" s="9">
        <f t="shared" si="11"/>
        <v>0</v>
      </c>
      <c r="J51" s="9">
        <f t="shared" si="9"/>
        <v>0</v>
      </c>
    </row>
    <row r="52" spans="1:10" ht="12.2" hidden="1" customHeight="1" outlineLevel="1" x14ac:dyDescent="0.2">
      <c r="A52" s="76" t="s">
        <v>133</v>
      </c>
      <c r="B52" s="76"/>
      <c r="C52" s="4" t="s">
        <v>42</v>
      </c>
      <c r="D52" s="5">
        <v>1</v>
      </c>
      <c r="E52" s="6">
        <v>0.4</v>
      </c>
      <c r="F52" s="9">
        <f t="shared" si="10"/>
        <v>0</v>
      </c>
      <c r="G52" s="9">
        <f t="shared" si="8"/>
        <v>0</v>
      </c>
      <c r="H52" s="6">
        <v>392.32</v>
      </c>
      <c r="I52" s="9">
        <f t="shared" si="11"/>
        <v>0</v>
      </c>
      <c r="J52" s="9">
        <f t="shared" si="9"/>
        <v>0</v>
      </c>
    </row>
    <row r="53" spans="1:10" ht="12.2" hidden="1" customHeight="1" outlineLevel="1" x14ac:dyDescent="0.2">
      <c r="A53" s="76" t="s">
        <v>125</v>
      </c>
      <c r="B53" s="76"/>
      <c r="C53" s="4" t="s">
        <v>17</v>
      </c>
      <c r="D53" s="5">
        <v>1.2</v>
      </c>
      <c r="E53" s="6">
        <v>0.1</v>
      </c>
      <c r="F53" s="9">
        <f t="shared" si="10"/>
        <v>0</v>
      </c>
      <c r="G53" s="9">
        <f t="shared" si="8"/>
        <v>0</v>
      </c>
      <c r="H53" s="6">
        <v>175.93</v>
      </c>
      <c r="I53" s="9">
        <f t="shared" si="11"/>
        <v>0</v>
      </c>
      <c r="J53" s="9">
        <f t="shared" si="9"/>
        <v>0</v>
      </c>
    </row>
    <row r="54" spans="1:10" ht="12.2" hidden="1" customHeight="1" outlineLevel="1" x14ac:dyDescent="0.2">
      <c r="A54" s="76" t="s">
        <v>126</v>
      </c>
      <c r="B54" s="76"/>
      <c r="C54" s="4" t="s">
        <v>42</v>
      </c>
      <c r="D54" s="5">
        <v>1</v>
      </c>
      <c r="E54" s="6">
        <v>1.0900000000000001</v>
      </c>
      <c r="F54" s="9">
        <f t="shared" si="10"/>
        <v>0</v>
      </c>
      <c r="G54" s="9">
        <f t="shared" si="8"/>
        <v>0</v>
      </c>
      <c r="H54" s="6">
        <v>7823.33</v>
      </c>
      <c r="I54" s="9">
        <f t="shared" si="11"/>
        <v>0</v>
      </c>
      <c r="J54" s="9">
        <f t="shared" si="9"/>
        <v>0</v>
      </c>
    </row>
    <row r="55" spans="1:10" ht="12.2" hidden="1" customHeight="1" outlineLevel="1" x14ac:dyDescent="0.2">
      <c r="A55" s="76" t="s">
        <v>127</v>
      </c>
      <c r="B55" s="76"/>
      <c r="C55" s="4" t="s">
        <v>60</v>
      </c>
      <c r="D55" s="5">
        <v>4.4000000000000004</v>
      </c>
      <c r="E55" s="6">
        <v>0.51</v>
      </c>
      <c r="F55" s="9">
        <f t="shared" si="10"/>
        <v>0</v>
      </c>
      <c r="G55" s="9">
        <f t="shared" si="8"/>
        <v>0</v>
      </c>
      <c r="H55" s="6">
        <v>684.9</v>
      </c>
      <c r="I55" s="9">
        <f t="shared" si="11"/>
        <v>0</v>
      </c>
      <c r="J55" s="9">
        <f t="shared" si="9"/>
        <v>0</v>
      </c>
    </row>
    <row r="56" spans="1:10" ht="12.2" hidden="1" customHeight="1" outlineLevel="1" x14ac:dyDescent="0.2">
      <c r="A56" s="76" t="s">
        <v>128</v>
      </c>
      <c r="B56" s="76"/>
      <c r="C56" s="4" t="s">
        <v>15</v>
      </c>
      <c r="D56" s="5">
        <v>13.2</v>
      </c>
      <c r="E56" s="6">
        <v>0.15</v>
      </c>
      <c r="F56" s="9">
        <f t="shared" si="10"/>
        <v>0</v>
      </c>
      <c r="G56" s="9">
        <f t="shared" si="8"/>
        <v>0</v>
      </c>
      <c r="H56" s="6">
        <v>93.98</v>
      </c>
      <c r="I56" s="9">
        <f t="shared" si="11"/>
        <v>0</v>
      </c>
      <c r="J56" s="9">
        <f t="shared" si="9"/>
        <v>0</v>
      </c>
    </row>
    <row r="57" spans="1:10" ht="12.2" hidden="1" customHeight="1" outlineLevel="1" x14ac:dyDescent="0.2">
      <c r="A57" s="76" t="s">
        <v>129</v>
      </c>
      <c r="B57" s="76"/>
      <c r="C57" s="4" t="s">
        <v>15</v>
      </c>
      <c r="D57" s="5">
        <v>4.4000000000000004</v>
      </c>
      <c r="E57" s="6">
        <v>0.66</v>
      </c>
      <c r="F57" s="9">
        <f t="shared" si="10"/>
        <v>0</v>
      </c>
      <c r="G57" s="9">
        <f t="shared" si="8"/>
        <v>0</v>
      </c>
      <c r="H57" s="6">
        <v>298.85000000000002</v>
      </c>
      <c r="I57" s="9">
        <f t="shared" si="11"/>
        <v>0</v>
      </c>
      <c r="J57" s="9">
        <f t="shared" si="9"/>
        <v>0</v>
      </c>
    </row>
    <row r="58" spans="1:10" ht="12.2" hidden="1" customHeight="1" outlineLevel="1" x14ac:dyDescent="0.2">
      <c r="A58" s="76" t="s">
        <v>130</v>
      </c>
      <c r="B58" s="76"/>
      <c r="C58" s="4" t="s">
        <v>15</v>
      </c>
      <c r="D58" s="5">
        <v>4.8</v>
      </c>
      <c r="E58" s="6">
        <v>0.55000000000000004</v>
      </c>
      <c r="F58" s="9">
        <f>$D$44*E58</f>
        <v>0</v>
      </c>
      <c r="G58" s="9">
        <f t="shared" si="8"/>
        <v>0</v>
      </c>
      <c r="H58" s="6">
        <v>229.96</v>
      </c>
      <c r="I58" s="9">
        <f t="shared" si="11"/>
        <v>0</v>
      </c>
      <c r="J58" s="9">
        <f t="shared" si="9"/>
        <v>0</v>
      </c>
    </row>
    <row r="59" spans="1:10" ht="12.2" customHeight="1" collapsed="1" x14ac:dyDescent="0.2">
      <c r="A59" s="75" t="s">
        <v>19</v>
      </c>
      <c r="B59" s="75"/>
      <c r="C59" s="1"/>
      <c r="D59" s="7"/>
      <c r="E59" s="13">
        <f>SUM(E45:E58)</f>
        <v>4.7299999999999995</v>
      </c>
      <c r="F59" s="12">
        <f>SUM(F45:F58)</f>
        <v>0</v>
      </c>
      <c r="G59" s="12">
        <f t="shared" si="8"/>
        <v>0</v>
      </c>
      <c r="H59" s="13">
        <v>10164.74</v>
      </c>
      <c r="I59" s="12">
        <f>SUM(I45:I58)</f>
        <v>0</v>
      </c>
      <c r="J59" s="14">
        <f>SUM(J45:J58)</f>
        <v>0</v>
      </c>
    </row>
    <row r="60" spans="1:10" ht="12.2" customHeight="1" x14ac:dyDescent="0.2">
      <c r="A60" s="75" t="s">
        <v>134</v>
      </c>
      <c r="B60" s="75"/>
      <c r="C60" s="2" t="s">
        <v>42</v>
      </c>
      <c r="D60" s="3">
        <v>0</v>
      </c>
      <c r="E60" s="1"/>
      <c r="F60" s="1"/>
      <c r="G60" s="1"/>
      <c r="H60" s="1"/>
      <c r="I60" s="1"/>
      <c r="J60" s="1"/>
    </row>
    <row r="61" spans="1:10" ht="12.2" hidden="1" customHeight="1" outlineLevel="1" x14ac:dyDescent="0.2">
      <c r="A61" s="76" t="s">
        <v>120</v>
      </c>
      <c r="B61" s="76"/>
      <c r="C61" s="4" t="s">
        <v>60</v>
      </c>
      <c r="D61" s="5">
        <v>5.4</v>
      </c>
      <c r="E61" s="6">
        <v>0.5</v>
      </c>
      <c r="F61" s="9">
        <f>$D$60*E61</f>
        <v>0</v>
      </c>
      <c r="G61" s="9">
        <f t="shared" ref="G61:G75" si="12">$K$2*F61</f>
        <v>0</v>
      </c>
      <c r="H61" s="6">
        <v>103.9</v>
      </c>
      <c r="I61" s="9">
        <f>$D$60*H61</f>
        <v>0</v>
      </c>
      <c r="J61" s="9">
        <f t="shared" ref="J61:J74" si="13">SUM(G61,I61)</f>
        <v>0</v>
      </c>
    </row>
    <row r="62" spans="1:10" ht="12.2" hidden="1" customHeight="1" outlineLevel="1" x14ac:dyDescent="0.2">
      <c r="A62" s="76" t="s">
        <v>121</v>
      </c>
      <c r="B62" s="76"/>
      <c r="C62" s="4" t="s">
        <v>15</v>
      </c>
      <c r="D62" s="5">
        <v>0.48</v>
      </c>
      <c r="E62" s="6">
        <v>0.1</v>
      </c>
      <c r="F62" s="9">
        <f t="shared" ref="F62:F74" si="14">$D$60*E62</f>
        <v>0</v>
      </c>
      <c r="G62" s="9">
        <f t="shared" si="12"/>
        <v>0</v>
      </c>
      <c r="H62" s="6">
        <v>62.21</v>
      </c>
      <c r="I62" s="9">
        <f t="shared" ref="I62:I74" si="15">$D$60*H62</f>
        <v>0</v>
      </c>
      <c r="J62" s="9">
        <f t="shared" si="13"/>
        <v>0</v>
      </c>
    </row>
    <row r="63" spans="1:10" ht="12.2" hidden="1" customHeight="1" outlineLevel="1" x14ac:dyDescent="0.2">
      <c r="A63" s="76" t="s">
        <v>123</v>
      </c>
      <c r="B63" s="76"/>
      <c r="C63" s="4" t="s">
        <v>15</v>
      </c>
      <c r="D63" s="5">
        <v>0.48</v>
      </c>
      <c r="E63" s="6">
        <v>0.1</v>
      </c>
      <c r="F63" s="9">
        <f t="shared" si="14"/>
        <v>0</v>
      </c>
      <c r="G63" s="9">
        <f t="shared" si="12"/>
        <v>0</v>
      </c>
      <c r="H63" s="6">
        <v>46.85</v>
      </c>
      <c r="I63" s="9">
        <f t="shared" si="15"/>
        <v>0</v>
      </c>
      <c r="J63" s="9">
        <f t="shared" si="13"/>
        <v>0</v>
      </c>
    </row>
    <row r="64" spans="1:10" ht="12.2" hidden="1" customHeight="1" outlineLevel="1" x14ac:dyDescent="0.2">
      <c r="A64" s="76" t="s">
        <v>122</v>
      </c>
      <c r="B64" s="76"/>
      <c r="C64" s="4" t="s">
        <v>60</v>
      </c>
      <c r="D64" s="5">
        <v>1.1000000000000001</v>
      </c>
      <c r="E64" s="6">
        <v>0.13</v>
      </c>
      <c r="F64" s="9">
        <f t="shared" si="14"/>
        <v>0</v>
      </c>
      <c r="G64" s="9">
        <f t="shared" si="12"/>
        <v>0</v>
      </c>
      <c r="H64" s="6">
        <v>33.340000000000003</v>
      </c>
      <c r="I64" s="9">
        <f t="shared" si="15"/>
        <v>0</v>
      </c>
      <c r="J64" s="9">
        <f t="shared" si="13"/>
        <v>0</v>
      </c>
    </row>
    <row r="65" spans="1:10" ht="12.2" hidden="1" customHeight="1" outlineLevel="1" x14ac:dyDescent="0.2">
      <c r="A65" s="76" t="s">
        <v>122</v>
      </c>
      <c r="B65" s="76"/>
      <c r="C65" s="4" t="s">
        <v>60</v>
      </c>
      <c r="D65" s="5">
        <v>1.2</v>
      </c>
      <c r="E65" s="6">
        <v>0.14000000000000001</v>
      </c>
      <c r="F65" s="9">
        <f t="shared" si="14"/>
        <v>0</v>
      </c>
      <c r="G65" s="9">
        <f t="shared" si="12"/>
        <v>0</v>
      </c>
      <c r="H65" s="6">
        <v>124.17</v>
      </c>
      <c r="I65" s="9">
        <f t="shared" si="15"/>
        <v>0</v>
      </c>
      <c r="J65" s="9">
        <f t="shared" si="13"/>
        <v>0</v>
      </c>
    </row>
    <row r="66" spans="1:10" ht="12.2" hidden="1" customHeight="1" outlineLevel="1" x14ac:dyDescent="0.2">
      <c r="A66" s="76" t="s">
        <v>93</v>
      </c>
      <c r="B66" s="76"/>
      <c r="C66" s="4" t="s">
        <v>60</v>
      </c>
      <c r="D66" s="5">
        <v>5</v>
      </c>
      <c r="E66" s="6">
        <v>0.28999999999999998</v>
      </c>
      <c r="F66" s="9">
        <f t="shared" si="14"/>
        <v>0</v>
      </c>
      <c r="G66" s="9">
        <f t="shared" si="12"/>
        <v>0</v>
      </c>
      <c r="H66" s="6">
        <v>22.45</v>
      </c>
      <c r="I66" s="9">
        <f t="shared" si="15"/>
        <v>0</v>
      </c>
      <c r="J66" s="9">
        <f t="shared" si="13"/>
        <v>0</v>
      </c>
    </row>
    <row r="67" spans="1:10" ht="12.2" hidden="1" customHeight="1" outlineLevel="1" x14ac:dyDescent="0.2">
      <c r="A67" s="76" t="s">
        <v>61</v>
      </c>
      <c r="B67" s="76"/>
      <c r="C67" s="4" t="s">
        <v>15</v>
      </c>
      <c r="D67" s="5">
        <v>5.4</v>
      </c>
      <c r="E67" s="6">
        <v>0.12</v>
      </c>
      <c r="F67" s="9">
        <f t="shared" si="14"/>
        <v>0</v>
      </c>
      <c r="G67" s="9">
        <f t="shared" si="12"/>
        <v>0</v>
      </c>
      <c r="H67" s="6">
        <v>97.63</v>
      </c>
      <c r="I67" s="9">
        <f t="shared" si="15"/>
        <v>0</v>
      </c>
      <c r="J67" s="9">
        <f t="shared" si="13"/>
        <v>0</v>
      </c>
    </row>
    <row r="68" spans="1:10" ht="12.2" hidden="1" customHeight="1" outlineLevel="1" x14ac:dyDescent="0.2">
      <c r="A68" s="76" t="s">
        <v>133</v>
      </c>
      <c r="B68" s="76"/>
      <c r="C68" s="4" t="s">
        <v>42</v>
      </c>
      <c r="D68" s="5">
        <v>1</v>
      </c>
      <c r="E68" s="6">
        <v>0.4</v>
      </c>
      <c r="F68" s="9">
        <f t="shared" si="14"/>
        <v>0</v>
      </c>
      <c r="G68" s="9">
        <f t="shared" si="12"/>
        <v>0</v>
      </c>
      <c r="H68" s="6">
        <v>392.32</v>
      </c>
      <c r="I68" s="9">
        <f t="shared" si="15"/>
        <v>0</v>
      </c>
      <c r="J68" s="9">
        <f t="shared" si="13"/>
        <v>0</v>
      </c>
    </row>
    <row r="69" spans="1:10" ht="12.2" hidden="1" customHeight="1" outlineLevel="1" x14ac:dyDescent="0.2">
      <c r="A69" s="76" t="s">
        <v>125</v>
      </c>
      <c r="B69" s="76"/>
      <c r="C69" s="4" t="s">
        <v>17</v>
      </c>
      <c r="D69" s="5">
        <v>1.2</v>
      </c>
      <c r="E69" s="6">
        <v>0.1</v>
      </c>
      <c r="F69" s="9">
        <f t="shared" si="14"/>
        <v>0</v>
      </c>
      <c r="G69" s="9">
        <f t="shared" si="12"/>
        <v>0</v>
      </c>
      <c r="H69" s="6">
        <v>175.93</v>
      </c>
      <c r="I69" s="9">
        <f t="shared" si="15"/>
        <v>0</v>
      </c>
      <c r="J69" s="9">
        <f t="shared" si="13"/>
        <v>0</v>
      </c>
    </row>
    <row r="70" spans="1:10" ht="12.2" hidden="1" customHeight="1" outlineLevel="1" x14ac:dyDescent="0.2">
      <c r="A70" s="76" t="s">
        <v>135</v>
      </c>
      <c r="B70" s="76"/>
      <c r="C70" s="4" t="s">
        <v>42</v>
      </c>
      <c r="D70" s="5">
        <v>1</v>
      </c>
      <c r="E70" s="6">
        <v>1.04</v>
      </c>
      <c r="F70" s="9">
        <f t="shared" si="14"/>
        <v>0</v>
      </c>
      <c r="G70" s="9">
        <f t="shared" si="12"/>
        <v>0</v>
      </c>
      <c r="H70" s="6">
        <v>7039.33</v>
      </c>
      <c r="I70" s="9">
        <f t="shared" si="15"/>
        <v>0</v>
      </c>
      <c r="J70" s="9">
        <f t="shared" si="13"/>
        <v>0</v>
      </c>
    </row>
    <row r="71" spans="1:10" ht="12.2" hidden="1" customHeight="1" outlineLevel="1" x14ac:dyDescent="0.2">
      <c r="A71" s="76" t="s">
        <v>127</v>
      </c>
      <c r="B71" s="76"/>
      <c r="C71" s="4" t="s">
        <v>60</v>
      </c>
      <c r="D71" s="5">
        <v>5</v>
      </c>
      <c r="E71" s="6">
        <v>0.57999999999999996</v>
      </c>
      <c r="F71" s="9">
        <f t="shared" si="14"/>
        <v>0</v>
      </c>
      <c r="G71" s="9">
        <f t="shared" si="12"/>
        <v>0</v>
      </c>
      <c r="H71" s="6">
        <v>778.3</v>
      </c>
      <c r="I71" s="9">
        <f t="shared" si="15"/>
        <v>0</v>
      </c>
      <c r="J71" s="9">
        <f t="shared" si="13"/>
        <v>0</v>
      </c>
    </row>
    <row r="72" spans="1:10" ht="12.2" hidden="1" customHeight="1" outlineLevel="1" x14ac:dyDescent="0.2">
      <c r="A72" s="76" t="s">
        <v>128</v>
      </c>
      <c r="B72" s="76"/>
      <c r="C72" s="4" t="s">
        <v>15</v>
      </c>
      <c r="D72" s="5">
        <v>15</v>
      </c>
      <c r="E72" s="6">
        <v>0.17</v>
      </c>
      <c r="F72" s="9">
        <f t="shared" si="14"/>
        <v>0</v>
      </c>
      <c r="G72" s="9">
        <f t="shared" si="12"/>
        <v>0</v>
      </c>
      <c r="H72" s="6">
        <v>106.8</v>
      </c>
      <c r="I72" s="9">
        <f t="shared" si="15"/>
        <v>0</v>
      </c>
      <c r="J72" s="9">
        <f t="shared" si="13"/>
        <v>0</v>
      </c>
    </row>
    <row r="73" spans="1:10" ht="12.2" hidden="1" customHeight="1" outlineLevel="1" x14ac:dyDescent="0.2">
      <c r="A73" s="76" t="s">
        <v>129</v>
      </c>
      <c r="B73" s="76"/>
      <c r="C73" s="4" t="s">
        <v>15</v>
      </c>
      <c r="D73" s="5">
        <v>5</v>
      </c>
      <c r="E73" s="6">
        <v>0.75</v>
      </c>
      <c r="F73" s="9">
        <f t="shared" si="14"/>
        <v>0</v>
      </c>
      <c r="G73" s="9">
        <f t="shared" si="12"/>
        <v>0</v>
      </c>
      <c r="H73" s="6">
        <v>339.6</v>
      </c>
      <c r="I73" s="9">
        <f t="shared" si="15"/>
        <v>0</v>
      </c>
      <c r="J73" s="9">
        <f t="shared" si="13"/>
        <v>0</v>
      </c>
    </row>
    <row r="74" spans="1:10" ht="12.2" hidden="1" customHeight="1" outlineLevel="1" x14ac:dyDescent="0.2">
      <c r="A74" s="76" t="s">
        <v>130</v>
      </c>
      <c r="B74" s="76"/>
      <c r="C74" s="4" t="s">
        <v>15</v>
      </c>
      <c r="D74" s="5">
        <v>5.4</v>
      </c>
      <c r="E74" s="6">
        <v>0.62</v>
      </c>
      <c r="F74" s="9">
        <f t="shared" si="14"/>
        <v>0</v>
      </c>
      <c r="G74" s="9">
        <f t="shared" si="12"/>
        <v>0</v>
      </c>
      <c r="H74" s="6">
        <v>258.70999999999998</v>
      </c>
      <c r="I74" s="9">
        <f t="shared" si="15"/>
        <v>0</v>
      </c>
      <c r="J74" s="9">
        <f t="shared" si="13"/>
        <v>0</v>
      </c>
    </row>
    <row r="75" spans="1:10" ht="12.2" customHeight="1" collapsed="1" x14ac:dyDescent="0.2">
      <c r="A75" s="75" t="s">
        <v>19</v>
      </c>
      <c r="B75" s="75"/>
      <c r="C75" s="1"/>
      <c r="D75" s="7"/>
      <c r="E75" s="13">
        <f>SUM(E61:E74)</f>
        <v>5.04</v>
      </c>
      <c r="F75" s="12">
        <f>SUM(F61:F74)</f>
        <v>0</v>
      </c>
      <c r="G75" s="12">
        <f t="shared" si="12"/>
        <v>0</v>
      </c>
      <c r="H75" s="13">
        <v>9581.5400000000009</v>
      </c>
      <c r="I75" s="12">
        <f>SUM(I61:I74)</f>
        <v>0</v>
      </c>
      <c r="J75" s="14">
        <f>SUM(J61:J74)</f>
        <v>0</v>
      </c>
    </row>
    <row r="76" spans="1:10" ht="12.2" customHeight="1" x14ac:dyDescent="0.2">
      <c r="A76" s="75" t="s">
        <v>136</v>
      </c>
      <c r="B76" s="75"/>
      <c r="C76" s="2" t="s">
        <v>42</v>
      </c>
      <c r="D76" s="3">
        <v>0</v>
      </c>
      <c r="E76" s="1"/>
      <c r="F76" s="1"/>
      <c r="G76" s="1"/>
      <c r="H76" s="1"/>
      <c r="I76" s="1"/>
      <c r="J76" s="1"/>
    </row>
    <row r="77" spans="1:10" ht="12.2" hidden="1" customHeight="1" outlineLevel="1" x14ac:dyDescent="0.2">
      <c r="A77" s="76" t="s">
        <v>120</v>
      </c>
      <c r="B77" s="76"/>
      <c r="C77" s="4" t="s">
        <v>60</v>
      </c>
      <c r="D77" s="5">
        <v>8.1999999999999993</v>
      </c>
      <c r="E77" s="6">
        <v>0.75</v>
      </c>
      <c r="F77" s="9">
        <f>$D$76*E77</f>
        <v>0</v>
      </c>
      <c r="G77" s="9">
        <f t="shared" ref="G77:G91" si="16">$K$2*F77</f>
        <v>0</v>
      </c>
      <c r="H77" s="6">
        <v>157.76</v>
      </c>
      <c r="I77" s="9">
        <f>$D$76*H77</f>
        <v>0</v>
      </c>
      <c r="J77" s="9">
        <f t="shared" ref="J77:J90" si="17">SUM(G77,I77)</f>
        <v>0</v>
      </c>
    </row>
    <row r="78" spans="1:10" ht="12.2" hidden="1" customHeight="1" outlineLevel="1" x14ac:dyDescent="0.2">
      <c r="A78" s="76" t="s">
        <v>121</v>
      </c>
      <c r="B78" s="76"/>
      <c r="C78" s="4" t="s">
        <v>15</v>
      </c>
      <c r="D78" s="5">
        <v>0.48</v>
      </c>
      <c r="E78" s="6">
        <v>0.1</v>
      </c>
      <c r="F78" s="9">
        <f t="shared" ref="F78:F90" si="18">$D$76*E78</f>
        <v>0</v>
      </c>
      <c r="G78" s="9">
        <f t="shared" si="16"/>
        <v>0</v>
      </c>
      <c r="H78" s="6">
        <v>62.21</v>
      </c>
      <c r="I78" s="9">
        <f t="shared" ref="I78:I90" si="19">$D$76*H78</f>
        <v>0</v>
      </c>
      <c r="J78" s="9">
        <f t="shared" si="17"/>
        <v>0</v>
      </c>
    </row>
    <row r="79" spans="1:10" ht="12.2" hidden="1" customHeight="1" outlineLevel="1" x14ac:dyDescent="0.2">
      <c r="A79" s="76" t="s">
        <v>123</v>
      </c>
      <c r="B79" s="76"/>
      <c r="C79" s="4" t="s">
        <v>15</v>
      </c>
      <c r="D79" s="5">
        <v>0.48</v>
      </c>
      <c r="E79" s="6">
        <v>0.1</v>
      </c>
      <c r="F79" s="9">
        <f t="shared" si="18"/>
        <v>0</v>
      </c>
      <c r="G79" s="9">
        <f t="shared" si="16"/>
        <v>0</v>
      </c>
      <c r="H79" s="6">
        <v>46.85</v>
      </c>
      <c r="I79" s="9">
        <f t="shared" si="19"/>
        <v>0</v>
      </c>
      <c r="J79" s="9">
        <f t="shared" si="17"/>
        <v>0</v>
      </c>
    </row>
    <row r="80" spans="1:10" ht="12.2" hidden="1" customHeight="1" outlineLevel="1" x14ac:dyDescent="0.2">
      <c r="A80" s="76" t="s">
        <v>122</v>
      </c>
      <c r="B80" s="76"/>
      <c r="C80" s="4" t="s">
        <v>60</v>
      </c>
      <c r="D80" s="5">
        <v>1.1000000000000001</v>
      </c>
      <c r="E80" s="6">
        <v>0.13</v>
      </c>
      <c r="F80" s="9">
        <f t="shared" si="18"/>
        <v>0</v>
      </c>
      <c r="G80" s="9">
        <f t="shared" si="16"/>
        <v>0</v>
      </c>
      <c r="H80" s="6">
        <v>33.340000000000003</v>
      </c>
      <c r="I80" s="9">
        <f t="shared" si="19"/>
        <v>0</v>
      </c>
      <c r="J80" s="9">
        <f t="shared" si="17"/>
        <v>0</v>
      </c>
    </row>
    <row r="81" spans="1:10" ht="12.2" hidden="1" customHeight="1" outlineLevel="1" x14ac:dyDescent="0.2">
      <c r="A81" s="76" t="s">
        <v>122</v>
      </c>
      <c r="B81" s="76"/>
      <c r="C81" s="4" t="s">
        <v>60</v>
      </c>
      <c r="D81" s="5">
        <v>1.2</v>
      </c>
      <c r="E81" s="6">
        <v>0.14000000000000001</v>
      </c>
      <c r="F81" s="9">
        <f t="shared" si="18"/>
        <v>0</v>
      </c>
      <c r="G81" s="9">
        <f t="shared" si="16"/>
        <v>0</v>
      </c>
      <c r="H81" s="6">
        <v>124.17</v>
      </c>
      <c r="I81" s="9">
        <f t="shared" si="19"/>
        <v>0</v>
      </c>
      <c r="J81" s="9">
        <f t="shared" si="17"/>
        <v>0</v>
      </c>
    </row>
    <row r="82" spans="1:10" ht="12.2" hidden="1" customHeight="1" outlineLevel="1" x14ac:dyDescent="0.2">
      <c r="A82" s="76" t="s">
        <v>93</v>
      </c>
      <c r="B82" s="76"/>
      <c r="C82" s="4" t="s">
        <v>60</v>
      </c>
      <c r="D82" s="5">
        <v>7.8</v>
      </c>
      <c r="E82" s="6">
        <v>0.45</v>
      </c>
      <c r="F82" s="9">
        <f t="shared" si="18"/>
        <v>0</v>
      </c>
      <c r="G82" s="9">
        <f t="shared" si="16"/>
        <v>0</v>
      </c>
      <c r="H82" s="6">
        <v>35.03</v>
      </c>
      <c r="I82" s="9">
        <f t="shared" si="19"/>
        <v>0</v>
      </c>
      <c r="J82" s="9">
        <f t="shared" si="17"/>
        <v>0</v>
      </c>
    </row>
    <row r="83" spans="1:10" ht="12.2" hidden="1" customHeight="1" outlineLevel="1" x14ac:dyDescent="0.2">
      <c r="A83" s="76" t="s">
        <v>61</v>
      </c>
      <c r="B83" s="76"/>
      <c r="C83" s="4" t="s">
        <v>15</v>
      </c>
      <c r="D83" s="5">
        <v>8.1999999999999993</v>
      </c>
      <c r="E83" s="6">
        <v>0.19</v>
      </c>
      <c r="F83" s="9">
        <f t="shared" si="18"/>
        <v>0</v>
      </c>
      <c r="G83" s="9">
        <f t="shared" si="16"/>
        <v>0</v>
      </c>
      <c r="H83" s="6">
        <v>148.26</v>
      </c>
      <c r="I83" s="9">
        <f t="shared" si="19"/>
        <v>0</v>
      </c>
      <c r="J83" s="9">
        <f t="shared" si="17"/>
        <v>0</v>
      </c>
    </row>
    <row r="84" spans="1:10" ht="12.2" hidden="1" customHeight="1" outlineLevel="1" x14ac:dyDescent="0.2">
      <c r="A84" s="76" t="s">
        <v>125</v>
      </c>
      <c r="B84" s="76"/>
      <c r="C84" s="4" t="s">
        <v>17</v>
      </c>
      <c r="D84" s="5">
        <v>1.2</v>
      </c>
      <c r="E84" s="6">
        <v>0.1</v>
      </c>
      <c r="F84" s="9">
        <f t="shared" si="18"/>
        <v>0</v>
      </c>
      <c r="G84" s="9">
        <f t="shared" si="16"/>
        <v>0</v>
      </c>
      <c r="H84" s="6">
        <v>175.93</v>
      </c>
      <c r="I84" s="9">
        <f t="shared" si="19"/>
        <v>0</v>
      </c>
      <c r="J84" s="9">
        <f t="shared" si="17"/>
        <v>0</v>
      </c>
    </row>
    <row r="85" spans="1:10" ht="12.2" hidden="1" customHeight="1" outlineLevel="1" x14ac:dyDescent="0.2">
      <c r="A85" s="76" t="s">
        <v>133</v>
      </c>
      <c r="B85" s="76"/>
      <c r="C85" s="4" t="s">
        <v>42</v>
      </c>
      <c r="D85" s="5">
        <v>1</v>
      </c>
      <c r="E85" s="6">
        <v>0.4</v>
      </c>
      <c r="F85" s="9">
        <f t="shared" si="18"/>
        <v>0</v>
      </c>
      <c r="G85" s="9">
        <f t="shared" si="16"/>
        <v>0</v>
      </c>
      <c r="H85" s="6">
        <v>392.32</v>
      </c>
      <c r="I85" s="9">
        <f t="shared" si="19"/>
        <v>0</v>
      </c>
      <c r="J85" s="9">
        <f t="shared" si="17"/>
        <v>0</v>
      </c>
    </row>
    <row r="86" spans="1:10" ht="12.2" hidden="1" customHeight="1" outlineLevel="1" x14ac:dyDescent="0.2">
      <c r="A86" s="76" t="s">
        <v>135</v>
      </c>
      <c r="B86" s="76"/>
      <c r="C86" s="4" t="s">
        <v>42</v>
      </c>
      <c r="D86" s="5">
        <v>1</v>
      </c>
      <c r="E86" s="6">
        <v>1.07</v>
      </c>
      <c r="F86" s="9">
        <f t="shared" si="18"/>
        <v>0</v>
      </c>
      <c r="G86" s="9">
        <f t="shared" si="16"/>
        <v>0</v>
      </c>
      <c r="H86" s="6">
        <v>8063.33</v>
      </c>
      <c r="I86" s="9">
        <f t="shared" si="19"/>
        <v>0</v>
      </c>
      <c r="J86" s="9">
        <f t="shared" si="17"/>
        <v>0</v>
      </c>
    </row>
    <row r="87" spans="1:10" ht="12.2" hidden="1" customHeight="1" outlineLevel="1" x14ac:dyDescent="0.2">
      <c r="A87" s="76" t="s">
        <v>127</v>
      </c>
      <c r="B87" s="76"/>
      <c r="C87" s="4" t="s">
        <v>60</v>
      </c>
      <c r="D87" s="5">
        <v>7.8</v>
      </c>
      <c r="E87" s="6">
        <v>0.9</v>
      </c>
      <c r="F87" s="9">
        <f t="shared" si="18"/>
        <v>0</v>
      </c>
      <c r="G87" s="9">
        <f t="shared" si="16"/>
        <v>0</v>
      </c>
      <c r="H87" s="6">
        <v>1214.1500000000001</v>
      </c>
      <c r="I87" s="9">
        <f t="shared" si="19"/>
        <v>0</v>
      </c>
      <c r="J87" s="9">
        <f t="shared" si="17"/>
        <v>0</v>
      </c>
    </row>
    <row r="88" spans="1:10" ht="12.2" hidden="1" customHeight="1" outlineLevel="1" x14ac:dyDescent="0.2">
      <c r="A88" s="76" t="s">
        <v>128</v>
      </c>
      <c r="B88" s="76"/>
      <c r="C88" s="4" t="s">
        <v>15</v>
      </c>
      <c r="D88" s="5">
        <v>24</v>
      </c>
      <c r="E88" s="6">
        <v>0.28000000000000003</v>
      </c>
      <c r="F88" s="9">
        <f t="shared" si="18"/>
        <v>0</v>
      </c>
      <c r="G88" s="9">
        <f t="shared" si="16"/>
        <v>0</v>
      </c>
      <c r="H88" s="6">
        <v>170.88</v>
      </c>
      <c r="I88" s="9">
        <f t="shared" si="19"/>
        <v>0</v>
      </c>
      <c r="J88" s="9">
        <f t="shared" si="17"/>
        <v>0</v>
      </c>
    </row>
    <row r="89" spans="1:10" ht="12.2" hidden="1" customHeight="1" outlineLevel="1" x14ac:dyDescent="0.2">
      <c r="A89" s="76" t="s">
        <v>129</v>
      </c>
      <c r="B89" s="76"/>
      <c r="C89" s="4" t="s">
        <v>15</v>
      </c>
      <c r="D89" s="5">
        <v>7.8</v>
      </c>
      <c r="E89" s="6">
        <v>1.17</v>
      </c>
      <c r="F89" s="9">
        <f t="shared" si="18"/>
        <v>0</v>
      </c>
      <c r="G89" s="9">
        <f t="shared" si="16"/>
        <v>0</v>
      </c>
      <c r="H89" s="6">
        <v>529.78</v>
      </c>
      <c r="I89" s="9">
        <f t="shared" si="19"/>
        <v>0</v>
      </c>
      <c r="J89" s="9">
        <f t="shared" si="17"/>
        <v>0</v>
      </c>
    </row>
    <row r="90" spans="1:10" ht="12.2" hidden="1" customHeight="1" outlineLevel="1" x14ac:dyDescent="0.2">
      <c r="A90" s="76" t="s">
        <v>130</v>
      </c>
      <c r="B90" s="76"/>
      <c r="C90" s="4" t="s">
        <v>15</v>
      </c>
      <c r="D90" s="5">
        <v>8.1999999999999993</v>
      </c>
      <c r="E90" s="6">
        <v>0.94</v>
      </c>
      <c r="F90" s="9">
        <f t="shared" si="18"/>
        <v>0</v>
      </c>
      <c r="G90" s="9">
        <f t="shared" si="16"/>
        <v>0</v>
      </c>
      <c r="H90" s="6">
        <v>392.87</v>
      </c>
      <c r="I90" s="9">
        <f t="shared" si="19"/>
        <v>0</v>
      </c>
      <c r="J90" s="9">
        <f t="shared" si="17"/>
        <v>0</v>
      </c>
    </row>
    <row r="91" spans="1:10" ht="12.2" customHeight="1" collapsed="1" x14ac:dyDescent="0.2">
      <c r="A91" s="75" t="s">
        <v>19</v>
      </c>
      <c r="B91" s="75"/>
      <c r="C91" s="1"/>
      <c r="D91" s="7"/>
      <c r="E91" s="13">
        <f>SUM(E77:E90)</f>
        <v>6.7200000000000006</v>
      </c>
      <c r="F91" s="12">
        <f>SUM(F77:F90)</f>
        <v>0</v>
      </c>
      <c r="G91" s="12">
        <f t="shared" si="16"/>
        <v>0</v>
      </c>
      <c r="H91" s="13">
        <v>11546.88</v>
      </c>
      <c r="I91" s="12">
        <f>SUM(I77:I90)</f>
        <v>0</v>
      </c>
      <c r="J91" s="14">
        <f>SUM(J77:J90)</f>
        <v>0</v>
      </c>
    </row>
    <row r="92" spans="1:10" ht="12.2" customHeight="1" x14ac:dyDescent="0.2">
      <c r="A92" s="75" t="s">
        <v>137</v>
      </c>
      <c r="B92" s="75"/>
      <c r="C92" s="2" t="s">
        <v>42</v>
      </c>
      <c r="D92" s="3">
        <v>0</v>
      </c>
      <c r="E92" s="1"/>
      <c r="F92" s="1"/>
      <c r="G92" s="1"/>
      <c r="H92" s="1"/>
      <c r="I92" s="1"/>
      <c r="J92" s="1"/>
    </row>
    <row r="93" spans="1:10" ht="12.2" hidden="1" customHeight="1" outlineLevel="1" x14ac:dyDescent="0.2">
      <c r="A93" s="76" t="s">
        <v>120</v>
      </c>
      <c r="B93" s="76"/>
      <c r="C93" s="4" t="s">
        <v>60</v>
      </c>
      <c r="D93" s="5">
        <v>6.4</v>
      </c>
      <c r="E93" s="6">
        <v>0.59</v>
      </c>
      <c r="F93" s="9">
        <f>$D$92*E93</f>
        <v>0</v>
      </c>
      <c r="G93" s="9">
        <f t="shared" ref="G93:G107" si="20">$K$2*F93</f>
        <v>0</v>
      </c>
      <c r="H93" s="6">
        <v>123.14</v>
      </c>
      <c r="I93" s="9">
        <f>$D$92*H93</f>
        <v>0</v>
      </c>
      <c r="J93" s="9">
        <f t="shared" ref="J93:J106" si="21">SUM(G93,I93)</f>
        <v>0</v>
      </c>
    </row>
    <row r="94" spans="1:10" ht="12.2" hidden="1" customHeight="1" outlineLevel="1" x14ac:dyDescent="0.2">
      <c r="A94" s="76" t="s">
        <v>123</v>
      </c>
      <c r="B94" s="76"/>
      <c r="C94" s="4" t="s">
        <v>15</v>
      </c>
      <c r="D94" s="5">
        <v>0.48</v>
      </c>
      <c r="E94" s="6">
        <v>0.1</v>
      </c>
      <c r="F94" s="9">
        <f t="shared" ref="F94:F106" si="22">$D$92*E94</f>
        <v>0</v>
      </c>
      <c r="G94" s="9">
        <f t="shared" si="20"/>
        <v>0</v>
      </c>
      <c r="H94" s="6">
        <v>46.85</v>
      </c>
      <c r="I94" s="9">
        <f t="shared" ref="I94:I106" si="23">$D$92*H94</f>
        <v>0</v>
      </c>
      <c r="J94" s="9">
        <f t="shared" si="21"/>
        <v>0</v>
      </c>
    </row>
    <row r="95" spans="1:10" ht="12.2" hidden="1" customHeight="1" outlineLevel="1" x14ac:dyDescent="0.2">
      <c r="A95" s="76" t="s">
        <v>121</v>
      </c>
      <c r="B95" s="76"/>
      <c r="C95" s="4" t="s">
        <v>15</v>
      </c>
      <c r="D95" s="5">
        <v>0.48</v>
      </c>
      <c r="E95" s="6">
        <v>0.1</v>
      </c>
      <c r="F95" s="9">
        <f t="shared" si="22"/>
        <v>0</v>
      </c>
      <c r="G95" s="9">
        <f t="shared" si="20"/>
        <v>0</v>
      </c>
      <c r="H95" s="6">
        <v>62.21</v>
      </c>
      <c r="I95" s="9">
        <f t="shared" si="23"/>
        <v>0</v>
      </c>
      <c r="J95" s="9">
        <f t="shared" si="21"/>
        <v>0</v>
      </c>
    </row>
    <row r="96" spans="1:10" ht="12.2" hidden="1" customHeight="1" outlineLevel="1" x14ac:dyDescent="0.2">
      <c r="A96" s="76" t="s">
        <v>122</v>
      </c>
      <c r="B96" s="76"/>
      <c r="C96" s="4" t="s">
        <v>60</v>
      </c>
      <c r="D96" s="5">
        <v>1.1000000000000001</v>
      </c>
      <c r="E96" s="6">
        <v>0.13</v>
      </c>
      <c r="F96" s="9">
        <f t="shared" si="22"/>
        <v>0</v>
      </c>
      <c r="G96" s="9">
        <f t="shared" si="20"/>
        <v>0</v>
      </c>
      <c r="H96" s="6">
        <v>33.340000000000003</v>
      </c>
      <c r="I96" s="9">
        <f t="shared" si="23"/>
        <v>0</v>
      </c>
      <c r="J96" s="9">
        <f t="shared" si="21"/>
        <v>0</v>
      </c>
    </row>
    <row r="97" spans="1:10" ht="12.2" hidden="1" customHeight="1" outlineLevel="1" x14ac:dyDescent="0.2">
      <c r="A97" s="76" t="s">
        <v>122</v>
      </c>
      <c r="B97" s="76"/>
      <c r="C97" s="4" t="s">
        <v>60</v>
      </c>
      <c r="D97" s="5">
        <v>1.2</v>
      </c>
      <c r="E97" s="6">
        <v>0.14000000000000001</v>
      </c>
      <c r="F97" s="9">
        <f t="shared" si="22"/>
        <v>0</v>
      </c>
      <c r="G97" s="9">
        <f t="shared" si="20"/>
        <v>0</v>
      </c>
      <c r="H97" s="6">
        <v>124.17</v>
      </c>
      <c r="I97" s="9">
        <f t="shared" si="23"/>
        <v>0</v>
      </c>
      <c r="J97" s="9">
        <f t="shared" si="21"/>
        <v>0</v>
      </c>
    </row>
    <row r="98" spans="1:10" ht="12.2" hidden="1" customHeight="1" outlineLevel="1" x14ac:dyDescent="0.2">
      <c r="A98" s="76" t="s">
        <v>93</v>
      </c>
      <c r="B98" s="76"/>
      <c r="C98" s="4" t="s">
        <v>60</v>
      </c>
      <c r="D98" s="5">
        <v>6</v>
      </c>
      <c r="E98" s="6">
        <v>0.35</v>
      </c>
      <c r="F98" s="9">
        <f t="shared" si="22"/>
        <v>0</v>
      </c>
      <c r="G98" s="9">
        <f t="shared" si="20"/>
        <v>0</v>
      </c>
      <c r="H98" s="6">
        <v>26.94</v>
      </c>
      <c r="I98" s="9">
        <f t="shared" si="23"/>
        <v>0</v>
      </c>
      <c r="J98" s="9">
        <f t="shared" si="21"/>
        <v>0</v>
      </c>
    </row>
    <row r="99" spans="1:10" ht="12.2" hidden="1" customHeight="1" outlineLevel="1" x14ac:dyDescent="0.2">
      <c r="A99" s="76" t="s">
        <v>61</v>
      </c>
      <c r="B99" s="76"/>
      <c r="C99" s="4" t="s">
        <v>15</v>
      </c>
      <c r="D99" s="5">
        <v>6.4</v>
      </c>
      <c r="E99" s="6">
        <v>0.15</v>
      </c>
      <c r="F99" s="9">
        <f t="shared" si="22"/>
        <v>0</v>
      </c>
      <c r="G99" s="9">
        <f t="shared" si="20"/>
        <v>0</v>
      </c>
      <c r="H99" s="6">
        <v>115.71</v>
      </c>
      <c r="I99" s="9">
        <f t="shared" si="23"/>
        <v>0</v>
      </c>
      <c r="J99" s="9">
        <f t="shared" si="21"/>
        <v>0</v>
      </c>
    </row>
    <row r="100" spans="1:10" ht="12.2" hidden="1" customHeight="1" outlineLevel="1" x14ac:dyDescent="0.2">
      <c r="A100" s="76" t="s">
        <v>133</v>
      </c>
      <c r="B100" s="76"/>
      <c r="C100" s="4" t="s">
        <v>42</v>
      </c>
      <c r="D100" s="5">
        <v>1</v>
      </c>
      <c r="E100" s="6">
        <v>0.4</v>
      </c>
      <c r="F100" s="9">
        <f t="shared" si="22"/>
        <v>0</v>
      </c>
      <c r="G100" s="9">
        <f t="shared" si="20"/>
        <v>0</v>
      </c>
      <c r="H100" s="6">
        <v>392.32</v>
      </c>
      <c r="I100" s="9">
        <f t="shared" si="23"/>
        <v>0</v>
      </c>
      <c r="J100" s="9">
        <f t="shared" si="21"/>
        <v>0</v>
      </c>
    </row>
    <row r="101" spans="1:10" ht="12.2" hidden="1" customHeight="1" outlineLevel="1" x14ac:dyDescent="0.2">
      <c r="A101" s="76" t="s">
        <v>125</v>
      </c>
      <c r="B101" s="76"/>
      <c r="C101" s="4" t="s">
        <v>17</v>
      </c>
      <c r="D101" s="5">
        <v>1.2</v>
      </c>
      <c r="E101" s="6">
        <v>0.1</v>
      </c>
      <c r="F101" s="9">
        <f t="shared" si="22"/>
        <v>0</v>
      </c>
      <c r="G101" s="9">
        <f t="shared" si="20"/>
        <v>0</v>
      </c>
      <c r="H101" s="6">
        <v>175.93</v>
      </c>
      <c r="I101" s="9">
        <f t="shared" si="23"/>
        <v>0</v>
      </c>
      <c r="J101" s="9">
        <f t="shared" si="21"/>
        <v>0</v>
      </c>
    </row>
    <row r="102" spans="1:10" ht="12.2" hidden="1" customHeight="1" outlineLevel="1" x14ac:dyDescent="0.2">
      <c r="A102" s="76" t="s">
        <v>135</v>
      </c>
      <c r="B102" s="76"/>
      <c r="C102" s="4" t="s">
        <v>42</v>
      </c>
      <c r="D102" s="5">
        <v>1</v>
      </c>
      <c r="E102" s="6">
        <v>1.07</v>
      </c>
      <c r="F102" s="9">
        <f t="shared" si="22"/>
        <v>0</v>
      </c>
      <c r="G102" s="9">
        <f t="shared" si="20"/>
        <v>0</v>
      </c>
      <c r="H102" s="6">
        <v>8719.33</v>
      </c>
      <c r="I102" s="9">
        <f t="shared" si="23"/>
        <v>0</v>
      </c>
      <c r="J102" s="9">
        <f t="shared" si="21"/>
        <v>0</v>
      </c>
    </row>
    <row r="103" spans="1:10" ht="12.2" hidden="1" customHeight="1" outlineLevel="1" x14ac:dyDescent="0.2">
      <c r="A103" s="76" t="s">
        <v>127</v>
      </c>
      <c r="B103" s="76"/>
      <c r="C103" s="4" t="s">
        <v>60</v>
      </c>
      <c r="D103" s="5">
        <v>6</v>
      </c>
      <c r="E103" s="6">
        <v>0.69</v>
      </c>
      <c r="F103" s="9">
        <f t="shared" si="22"/>
        <v>0</v>
      </c>
      <c r="G103" s="9">
        <f t="shared" si="20"/>
        <v>0</v>
      </c>
      <c r="H103" s="6">
        <v>933.96</v>
      </c>
      <c r="I103" s="9">
        <f t="shared" si="23"/>
        <v>0</v>
      </c>
      <c r="J103" s="9">
        <f t="shared" si="21"/>
        <v>0</v>
      </c>
    </row>
    <row r="104" spans="1:10" ht="12.2" hidden="1" customHeight="1" outlineLevel="1" x14ac:dyDescent="0.2">
      <c r="A104" s="76" t="s">
        <v>128</v>
      </c>
      <c r="B104" s="76"/>
      <c r="C104" s="4" t="s">
        <v>15</v>
      </c>
      <c r="D104" s="5">
        <v>24</v>
      </c>
      <c r="E104" s="6">
        <v>0.28000000000000003</v>
      </c>
      <c r="F104" s="9">
        <f t="shared" si="22"/>
        <v>0</v>
      </c>
      <c r="G104" s="9">
        <f t="shared" si="20"/>
        <v>0</v>
      </c>
      <c r="H104" s="6">
        <v>170.88</v>
      </c>
      <c r="I104" s="9">
        <f t="shared" si="23"/>
        <v>0</v>
      </c>
      <c r="J104" s="9">
        <f t="shared" si="21"/>
        <v>0</v>
      </c>
    </row>
    <row r="105" spans="1:10" ht="12.2" hidden="1" customHeight="1" outlineLevel="1" x14ac:dyDescent="0.2">
      <c r="A105" s="76" t="s">
        <v>129</v>
      </c>
      <c r="B105" s="76"/>
      <c r="C105" s="4" t="s">
        <v>15</v>
      </c>
      <c r="D105" s="5">
        <v>6</v>
      </c>
      <c r="E105" s="6">
        <v>0.9</v>
      </c>
      <c r="F105" s="9">
        <f t="shared" si="22"/>
        <v>0</v>
      </c>
      <c r="G105" s="9">
        <f t="shared" si="20"/>
        <v>0</v>
      </c>
      <c r="H105" s="6">
        <v>407.52</v>
      </c>
      <c r="I105" s="9">
        <f t="shared" si="23"/>
        <v>0</v>
      </c>
      <c r="J105" s="9">
        <f t="shared" si="21"/>
        <v>0</v>
      </c>
    </row>
    <row r="106" spans="1:10" ht="12.2" hidden="1" customHeight="1" outlineLevel="1" x14ac:dyDescent="0.2">
      <c r="A106" s="76" t="s">
        <v>130</v>
      </c>
      <c r="B106" s="76"/>
      <c r="C106" s="4" t="s">
        <v>15</v>
      </c>
      <c r="D106" s="5">
        <v>6.4</v>
      </c>
      <c r="E106" s="6">
        <v>0.74</v>
      </c>
      <c r="F106" s="9">
        <f t="shared" si="22"/>
        <v>0</v>
      </c>
      <c r="G106" s="9">
        <f t="shared" si="20"/>
        <v>0</v>
      </c>
      <c r="H106" s="6">
        <v>306.62</v>
      </c>
      <c r="I106" s="9">
        <f t="shared" si="23"/>
        <v>0</v>
      </c>
      <c r="J106" s="9">
        <f t="shared" si="21"/>
        <v>0</v>
      </c>
    </row>
    <row r="107" spans="1:10" ht="12.2" customHeight="1" collapsed="1" x14ac:dyDescent="0.2">
      <c r="A107" s="75" t="s">
        <v>19</v>
      </c>
      <c r="B107" s="75"/>
      <c r="C107" s="1"/>
      <c r="D107" s="7"/>
      <c r="E107" s="13">
        <f>SUM(E93:E106)</f>
        <v>5.74</v>
      </c>
      <c r="F107" s="12">
        <f>SUM(F93:F106)</f>
        <v>0</v>
      </c>
      <c r="G107" s="12">
        <f t="shared" si="20"/>
        <v>0</v>
      </c>
      <c r="H107" s="13">
        <v>11638.92</v>
      </c>
      <c r="I107" s="12">
        <f>SUM(I93:I106)</f>
        <v>0</v>
      </c>
      <c r="J107" s="14">
        <f>SUM(J93:J106)</f>
        <v>0</v>
      </c>
    </row>
    <row r="108" spans="1:10" ht="21" customHeight="1" x14ac:dyDescent="0.2">
      <c r="A108" s="75" t="s">
        <v>138</v>
      </c>
      <c r="B108" s="75"/>
      <c r="C108" s="2" t="s">
        <v>139</v>
      </c>
      <c r="D108" s="3">
        <v>0</v>
      </c>
      <c r="E108" s="1"/>
      <c r="F108" s="1"/>
      <c r="G108" s="1"/>
      <c r="H108" s="1"/>
      <c r="I108" s="1"/>
      <c r="J108" s="1"/>
    </row>
    <row r="109" spans="1:10" ht="12.2" hidden="1" customHeight="1" outlineLevel="1" x14ac:dyDescent="0.2">
      <c r="A109" s="76" t="s">
        <v>120</v>
      </c>
      <c r="B109" s="76"/>
      <c r="C109" s="4" t="s">
        <v>60</v>
      </c>
      <c r="D109" s="5">
        <v>3.8</v>
      </c>
      <c r="E109" s="6">
        <v>0.35</v>
      </c>
      <c r="F109" s="9">
        <f>$D$108*E109</f>
        <v>0</v>
      </c>
      <c r="G109" s="9">
        <f t="shared" ref="G109:G123" si="24">$K$2*F109</f>
        <v>0</v>
      </c>
      <c r="H109" s="6">
        <v>73.12</v>
      </c>
      <c r="I109" s="9">
        <f>$D$108*H109</f>
        <v>0</v>
      </c>
      <c r="J109" s="9">
        <f t="shared" ref="J109:J122" si="25">SUM(G109,I109)</f>
        <v>0</v>
      </c>
    </row>
    <row r="110" spans="1:10" ht="12.2" hidden="1" customHeight="1" outlineLevel="1" x14ac:dyDescent="0.2">
      <c r="A110" s="76" t="s">
        <v>122</v>
      </c>
      <c r="B110" s="76"/>
      <c r="C110" s="4" t="s">
        <v>60</v>
      </c>
      <c r="D110" s="5">
        <v>1.3</v>
      </c>
      <c r="E110" s="6">
        <v>0.15</v>
      </c>
      <c r="F110" s="9">
        <f t="shared" ref="F110:F122" si="26">$D$108*E110</f>
        <v>0</v>
      </c>
      <c r="G110" s="9">
        <f t="shared" si="24"/>
        <v>0</v>
      </c>
      <c r="H110" s="6">
        <v>39.4</v>
      </c>
      <c r="I110" s="9">
        <f t="shared" ref="I110:I122" si="27">$D$108*H110</f>
        <v>0</v>
      </c>
      <c r="J110" s="9">
        <f t="shared" si="25"/>
        <v>0</v>
      </c>
    </row>
    <row r="111" spans="1:10" ht="12.2" hidden="1" customHeight="1" outlineLevel="1" x14ac:dyDescent="0.2">
      <c r="A111" s="76" t="s">
        <v>123</v>
      </c>
      <c r="B111" s="76"/>
      <c r="C111" s="4" t="s">
        <v>15</v>
      </c>
      <c r="D111" s="5">
        <v>0.56000000000000005</v>
      </c>
      <c r="E111" s="6">
        <v>0.12</v>
      </c>
      <c r="F111" s="9">
        <f t="shared" si="26"/>
        <v>0</v>
      </c>
      <c r="G111" s="9">
        <f t="shared" si="24"/>
        <v>0</v>
      </c>
      <c r="H111" s="6">
        <v>54.66</v>
      </c>
      <c r="I111" s="9">
        <f t="shared" si="27"/>
        <v>0</v>
      </c>
      <c r="J111" s="9">
        <f t="shared" si="25"/>
        <v>0</v>
      </c>
    </row>
    <row r="112" spans="1:10" ht="12.2" hidden="1" customHeight="1" outlineLevel="1" x14ac:dyDescent="0.2">
      <c r="A112" s="76" t="s">
        <v>122</v>
      </c>
      <c r="B112" s="76"/>
      <c r="C112" s="4" t="s">
        <v>60</v>
      </c>
      <c r="D112" s="5">
        <v>1.3</v>
      </c>
      <c r="E112" s="6">
        <v>0.15</v>
      </c>
      <c r="F112" s="9">
        <f t="shared" si="26"/>
        <v>0</v>
      </c>
      <c r="G112" s="9">
        <f t="shared" si="24"/>
        <v>0</v>
      </c>
      <c r="H112" s="6">
        <v>134.51</v>
      </c>
      <c r="I112" s="9">
        <f t="shared" si="27"/>
        <v>0</v>
      </c>
      <c r="J112" s="9">
        <f t="shared" si="25"/>
        <v>0</v>
      </c>
    </row>
    <row r="113" spans="1:10" ht="12.2" hidden="1" customHeight="1" outlineLevel="1" x14ac:dyDescent="0.2">
      <c r="A113" s="76" t="s">
        <v>121</v>
      </c>
      <c r="B113" s="76"/>
      <c r="C113" s="4" t="s">
        <v>15</v>
      </c>
      <c r="D113" s="5">
        <v>0.56000000000000005</v>
      </c>
      <c r="E113" s="6">
        <v>0.12</v>
      </c>
      <c r="F113" s="9">
        <f t="shared" si="26"/>
        <v>0</v>
      </c>
      <c r="G113" s="9">
        <f t="shared" si="24"/>
        <v>0</v>
      </c>
      <c r="H113" s="6">
        <v>72.58</v>
      </c>
      <c r="I113" s="9">
        <f t="shared" si="27"/>
        <v>0</v>
      </c>
      <c r="J113" s="9">
        <f t="shared" si="25"/>
        <v>0</v>
      </c>
    </row>
    <row r="114" spans="1:10" ht="12.2" hidden="1" customHeight="1" outlineLevel="1" x14ac:dyDescent="0.2">
      <c r="A114" s="76" t="s">
        <v>93</v>
      </c>
      <c r="B114" s="76"/>
      <c r="C114" s="4" t="s">
        <v>60</v>
      </c>
      <c r="D114" s="5">
        <v>3.8</v>
      </c>
      <c r="E114" s="6">
        <v>0.22</v>
      </c>
      <c r="F114" s="9">
        <f t="shared" si="26"/>
        <v>0</v>
      </c>
      <c r="G114" s="9">
        <f t="shared" si="24"/>
        <v>0</v>
      </c>
      <c r="H114" s="6">
        <v>17.07</v>
      </c>
      <c r="I114" s="9">
        <f t="shared" si="27"/>
        <v>0</v>
      </c>
      <c r="J114" s="9">
        <f t="shared" si="25"/>
        <v>0</v>
      </c>
    </row>
    <row r="115" spans="1:10" ht="12.2" hidden="1" customHeight="1" outlineLevel="1" x14ac:dyDescent="0.2">
      <c r="A115" s="76" t="s">
        <v>126</v>
      </c>
      <c r="B115" s="76"/>
      <c r="C115" s="4" t="s">
        <v>42</v>
      </c>
      <c r="D115" s="5">
        <v>1</v>
      </c>
      <c r="E115" s="6">
        <v>1.06</v>
      </c>
      <c r="F115" s="9">
        <f t="shared" si="26"/>
        <v>0</v>
      </c>
      <c r="G115" s="9">
        <f t="shared" si="24"/>
        <v>0</v>
      </c>
      <c r="H115" s="6">
        <v>9311.33</v>
      </c>
      <c r="I115" s="9">
        <f t="shared" si="27"/>
        <v>0</v>
      </c>
      <c r="J115" s="9">
        <f t="shared" si="25"/>
        <v>0</v>
      </c>
    </row>
    <row r="116" spans="1:10" ht="12.2" hidden="1" customHeight="1" outlineLevel="1" x14ac:dyDescent="0.2">
      <c r="A116" s="76" t="s">
        <v>124</v>
      </c>
      <c r="B116" s="76"/>
      <c r="C116" s="4" t="s">
        <v>42</v>
      </c>
      <c r="D116" s="5">
        <v>1</v>
      </c>
      <c r="E116" s="6">
        <v>0.4</v>
      </c>
      <c r="F116" s="9">
        <f t="shared" si="26"/>
        <v>0</v>
      </c>
      <c r="G116" s="9">
        <f t="shared" si="24"/>
        <v>0</v>
      </c>
      <c r="H116" s="6">
        <v>246.33</v>
      </c>
      <c r="I116" s="9">
        <f t="shared" si="27"/>
        <v>0</v>
      </c>
      <c r="J116" s="9">
        <f t="shared" si="25"/>
        <v>0</v>
      </c>
    </row>
    <row r="117" spans="1:10" ht="12.2" hidden="1" customHeight="1" outlineLevel="1" x14ac:dyDescent="0.2">
      <c r="A117" s="76" t="s">
        <v>129</v>
      </c>
      <c r="B117" s="76"/>
      <c r="C117" s="4" t="s">
        <v>15</v>
      </c>
      <c r="D117" s="5">
        <v>3.4</v>
      </c>
      <c r="E117" s="6">
        <v>0.51</v>
      </c>
      <c r="F117" s="9">
        <f t="shared" si="26"/>
        <v>0</v>
      </c>
      <c r="G117" s="9">
        <f t="shared" si="24"/>
        <v>0</v>
      </c>
      <c r="H117" s="6">
        <v>230.93</v>
      </c>
      <c r="I117" s="9">
        <f t="shared" si="27"/>
        <v>0</v>
      </c>
      <c r="J117" s="9">
        <f t="shared" si="25"/>
        <v>0</v>
      </c>
    </row>
    <row r="118" spans="1:10" ht="12.2" hidden="1" customHeight="1" outlineLevel="1" x14ac:dyDescent="0.2">
      <c r="A118" s="76" t="s">
        <v>61</v>
      </c>
      <c r="B118" s="76"/>
      <c r="C118" s="4" t="s">
        <v>15</v>
      </c>
      <c r="D118" s="5">
        <v>3.8</v>
      </c>
      <c r="E118" s="6">
        <v>0.09</v>
      </c>
      <c r="F118" s="9">
        <f t="shared" si="26"/>
        <v>0</v>
      </c>
      <c r="G118" s="9">
        <f t="shared" si="24"/>
        <v>0</v>
      </c>
      <c r="H118" s="6">
        <v>68.7</v>
      </c>
      <c r="I118" s="9">
        <f t="shared" si="27"/>
        <v>0</v>
      </c>
      <c r="J118" s="9">
        <f t="shared" si="25"/>
        <v>0</v>
      </c>
    </row>
    <row r="119" spans="1:10" ht="12.2" hidden="1" customHeight="1" outlineLevel="1" x14ac:dyDescent="0.2">
      <c r="A119" s="76" t="s">
        <v>128</v>
      </c>
      <c r="B119" s="76"/>
      <c r="C119" s="4" t="s">
        <v>15</v>
      </c>
      <c r="D119" s="5">
        <v>17</v>
      </c>
      <c r="E119" s="6">
        <v>0.2</v>
      </c>
      <c r="F119" s="9">
        <f t="shared" si="26"/>
        <v>0</v>
      </c>
      <c r="G119" s="9">
        <f t="shared" si="24"/>
        <v>0</v>
      </c>
      <c r="H119" s="6">
        <v>121.04</v>
      </c>
      <c r="I119" s="9">
        <f t="shared" si="27"/>
        <v>0</v>
      </c>
      <c r="J119" s="9">
        <f t="shared" si="25"/>
        <v>0</v>
      </c>
    </row>
    <row r="120" spans="1:10" ht="12.2" hidden="1" customHeight="1" outlineLevel="1" x14ac:dyDescent="0.2">
      <c r="A120" s="76" t="s">
        <v>140</v>
      </c>
      <c r="B120" s="76"/>
      <c r="C120" s="4" t="s">
        <v>60</v>
      </c>
      <c r="D120" s="5">
        <v>3.4</v>
      </c>
      <c r="E120" s="6">
        <v>0.39</v>
      </c>
      <c r="F120" s="9">
        <f t="shared" si="26"/>
        <v>0</v>
      </c>
      <c r="G120" s="9">
        <f t="shared" si="24"/>
        <v>0</v>
      </c>
      <c r="H120" s="6">
        <v>981.98</v>
      </c>
      <c r="I120" s="9">
        <f t="shared" si="27"/>
        <v>0</v>
      </c>
      <c r="J120" s="9">
        <f t="shared" si="25"/>
        <v>0</v>
      </c>
    </row>
    <row r="121" spans="1:10" ht="12.2" hidden="1" customHeight="1" outlineLevel="1" x14ac:dyDescent="0.2">
      <c r="A121" s="76" t="s">
        <v>130</v>
      </c>
      <c r="B121" s="76"/>
      <c r="C121" s="4" t="s">
        <v>15</v>
      </c>
      <c r="D121" s="5">
        <v>3.7</v>
      </c>
      <c r="E121" s="6">
        <v>0.43</v>
      </c>
      <c r="F121" s="9">
        <f t="shared" si="26"/>
        <v>0</v>
      </c>
      <c r="G121" s="9">
        <f t="shared" si="24"/>
        <v>0</v>
      </c>
      <c r="H121" s="6">
        <v>334.15</v>
      </c>
      <c r="I121" s="9">
        <f t="shared" si="27"/>
        <v>0</v>
      </c>
      <c r="J121" s="9">
        <f t="shared" si="25"/>
        <v>0</v>
      </c>
    </row>
    <row r="122" spans="1:10" ht="12.2" hidden="1" customHeight="1" outlineLevel="1" x14ac:dyDescent="0.2">
      <c r="A122" s="76" t="s">
        <v>125</v>
      </c>
      <c r="B122" s="76"/>
      <c r="C122" s="4" t="s">
        <v>17</v>
      </c>
      <c r="D122" s="5">
        <v>1.4</v>
      </c>
      <c r="E122" s="6">
        <v>0.12</v>
      </c>
      <c r="F122" s="9">
        <f t="shared" si="26"/>
        <v>0</v>
      </c>
      <c r="G122" s="9">
        <f t="shared" si="24"/>
        <v>0</v>
      </c>
      <c r="H122" s="6">
        <v>205.25</v>
      </c>
      <c r="I122" s="9">
        <f t="shared" si="27"/>
        <v>0</v>
      </c>
      <c r="J122" s="9">
        <f t="shared" si="25"/>
        <v>0</v>
      </c>
    </row>
    <row r="123" spans="1:10" ht="12.2" customHeight="1" collapsed="1" x14ac:dyDescent="0.2">
      <c r="A123" s="75" t="s">
        <v>19</v>
      </c>
      <c r="B123" s="75"/>
      <c r="C123" s="1"/>
      <c r="D123" s="7"/>
      <c r="E123" s="13">
        <f>SUM(E109:E122)</f>
        <v>4.3100000000000005</v>
      </c>
      <c r="F123" s="12">
        <f>SUM(F109:F122)</f>
        <v>0</v>
      </c>
      <c r="G123" s="12">
        <f t="shared" si="24"/>
        <v>0</v>
      </c>
      <c r="H123" s="13">
        <v>11891.05</v>
      </c>
      <c r="I123" s="12">
        <f>SUM(I109:I122)</f>
        <v>0</v>
      </c>
      <c r="J123" s="14">
        <f>SUM(J109:J122)</f>
        <v>0</v>
      </c>
    </row>
    <row r="124" spans="1:10" ht="12.2" customHeight="1" x14ac:dyDescent="0.2">
      <c r="A124" s="75" t="s">
        <v>141</v>
      </c>
      <c r="B124" s="75"/>
      <c r="C124" s="2" t="s">
        <v>42</v>
      </c>
      <c r="D124" s="3">
        <v>0</v>
      </c>
      <c r="E124" s="1"/>
      <c r="F124" s="1"/>
      <c r="G124" s="1"/>
      <c r="H124" s="1"/>
      <c r="I124" s="1"/>
      <c r="J124" s="1"/>
    </row>
    <row r="125" spans="1:10" ht="12.2" hidden="1" customHeight="1" outlineLevel="1" x14ac:dyDescent="0.2">
      <c r="A125" s="76" t="s">
        <v>130</v>
      </c>
      <c r="B125" s="76"/>
      <c r="C125" s="4" t="s">
        <v>15</v>
      </c>
      <c r="D125" s="5">
        <v>4.4000000000000004</v>
      </c>
      <c r="E125" s="6">
        <v>0.51</v>
      </c>
      <c r="F125" s="9">
        <f>$D$124*E125</f>
        <v>0</v>
      </c>
      <c r="G125" s="9">
        <f t="shared" ref="G125:G138" si="28">$K$2*F125</f>
        <v>0</v>
      </c>
      <c r="H125" s="6">
        <v>397.36</v>
      </c>
      <c r="I125" s="9">
        <f>$D$124*H125</f>
        <v>0</v>
      </c>
      <c r="J125" s="9">
        <f t="shared" ref="J125:J137" si="29">SUM(G125,I125)</f>
        <v>0</v>
      </c>
    </row>
    <row r="126" spans="1:10" ht="12.2" hidden="1" customHeight="1" outlineLevel="1" x14ac:dyDescent="0.2">
      <c r="A126" s="76" t="s">
        <v>124</v>
      </c>
      <c r="B126" s="76"/>
      <c r="C126" s="4" t="s">
        <v>42</v>
      </c>
      <c r="D126" s="5">
        <v>1</v>
      </c>
      <c r="E126" s="6">
        <v>0.4</v>
      </c>
      <c r="F126" s="9">
        <f t="shared" ref="F126:F137" si="30">$D$124*E126</f>
        <v>0</v>
      </c>
      <c r="G126" s="9">
        <f t="shared" si="28"/>
        <v>0</v>
      </c>
      <c r="H126" s="6">
        <v>246.33</v>
      </c>
      <c r="I126" s="9">
        <f t="shared" ref="I126:I137" si="31">$D$124*H126</f>
        <v>0</v>
      </c>
      <c r="J126" s="9">
        <f t="shared" si="29"/>
        <v>0</v>
      </c>
    </row>
    <row r="127" spans="1:10" ht="12.2" hidden="1" customHeight="1" outlineLevel="1" x14ac:dyDescent="0.2">
      <c r="A127" s="76" t="s">
        <v>127</v>
      </c>
      <c r="B127" s="76"/>
      <c r="C127" s="4" t="s">
        <v>60</v>
      </c>
      <c r="D127" s="5">
        <v>4</v>
      </c>
      <c r="E127" s="6">
        <v>0.46</v>
      </c>
      <c r="F127" s="9">
        <f t="shared" si="30"/>
        <v>0</v>
      </c>
      <c r="G127" s="9">
        <f t="shared" si="28"/>
        <v>0</v>
      </c>
      <c r="H127" s="6">
        <v>622.64</v>
      </c>
      <c r="I127" s="9">
        <f t="shared" si="31"/>
        <v>0</v>
      </c>
      <c r="J127" s="9">
        <f t="shared" si="29"/>
        <v>0</v>
      </c>
    </row>
    <row r="128" spans="1:10" ht="12.2" hidden="1" customHeight="1" outlineLevel="1" x14ac:dyDescent="0.2">
      <c r="A128" s="76" t="s">
        <v>129</v>
      </c>
      <c r="B128" s="76"/>
      <c r="C128" s="4" t="s">
        <v>15</v>
      </c>
      <c r="D128" s="5">
        <v>4</v>
      </c>
      <c r="E128" s="6">
        <v>0.6</v>
      </c>
      <c r="F128" s="9">
        <f t="shared" si="30"/>
        <v>0</v>
      </c>
      <c r="G128" s="9">
        <f t="shared" si="28"/>
        <v>0</v>
      </c>
      <c r="H128" s="6">
        <v>271.68</v>
      </c>
      <c r="I128" s="9">
        <f t="shared" si="31"/>
        <v>0</v>
      </c>
      <c r="J128" s="9">
        <f t="shared" si="29"/>
        <v>0</v>
      </c>
    </row>
    <row r="129" spans="1:10" ht="12.2" hidden="1" customHeight="1" outlineLevel="1" x14ac:dyDescent="0.2">
      <c r="A129" s="76" t="s">
        <v>128</v>
      </c>
      <c r="B129" s="76"/>
      <c r="C129" s="4" t="s">
        <v>15</v>
      </c>
      <c r="D129" s="5">
        <v>12</v>
      </c>
      <c r="E129" s="6">
        <v>0.14000000000000001</v>
      </c>
      <c r="F129" s="9">
        <f t="shared" si="30"/>
        <v>0</v>
      </c>
      <c r="G129" s="9">
        <f t="shared" si="28"/>
        <v>0</v>
      </c>
      <c r="H129" s="6">
        <v>85.44</v>
      </c>
      <c r="I129" s="9">
        <f t="shared" si="31"/>
        <v>0</v>
      </c>
      <c r="J129" s="9">
        <f t="shared" si="29"/>
        <v>0</v>
      </c>
    </row>
    <row r="130" spans="1:10" ht="12.2" hidden="1" customHeight="1" outlineLevel="1" x14ac:dyDescent="0.2">
      <c r="A130" s="76" t="s">
        <v>126</v>
      </c>
      <c r="B130" s="76"/>
      <c r="C130" s="4" t="s">
        <v>42</v>
      </c>
      <c r="D130" s="5">
        <v>1</v>
      </c>
      <c r="E130" s="6">
        <v>1.1299999999999999</v>
      </c>
      <c r="F130" s="9">
        <f t="shared" si="30"/>
        <v>0</v>
      </c>
      <c r="G130" s="9">
        <f t="shared" si="28"/>
        <v>0</v>
      </c>
      <c r="H130" s="6">
        <v>6759.33</v>
      </c>
      <c r="I130" s="9">
        <f t="shared" si="31"/>
        <v>0</v>
      </c>
      <c r="J130" s="9">
        <f t="shared" si="29"/>
        <v>0</v>
      </c>
    </row>
    <row r="131" spans="1:10" ht="12.2" hidden="1" customHeight="1" outlineLevel="1" x14ac:dyDescent="0.2">
      <c r="A131" s="76" t="s">
        <v>122</v>
      </c>
      <c r="B131" s="76"/>
      <c r="C131" s="4" t="s">
        <v>60</v>
      </c>
      <c r="D131" s="5">
        <v>1.3</v>
      </c>
      <c r="E131" s="6">
        <v>0.15</v>
      </c>
      <c r="F131" s="9">
        <f t="shared" si="30"/>
        <v>0</v>
      </c>
      <c r="G131" s="9">
        <f t="shared" si="28"/>
        <v>0</v>
      </c>
      <c r="H131" s="6">
        <v>39.4</v>
      </c>
      <c r="I131" s="9">
        <f t="shared" si="31"/>
        <v>0</v>
      </c>
      <c r="J131" s="9">
        <f t="shared" si="29"/>
        <v>0</v>
      </c>
    </row>
    <row r="132" spans="1:10" ht="12.2" hidden="1" customHeight="1" outlineLevel="1" x14ac:dyDescent="0.2">
      <c r="A132" s="76" t="s">
        <v>120</v>
      </c>
      <c r="B132" s="76"/>
      <c r="C132" s="4" t="s">
        <v>60</v>
      </c>
      <c r="D132" s="5">
        <v>4.4000000000000004</v>
      </c>
      <c r="E132" s="6">
        <v>0.4</v>
      </c>
      <c r="F132" s="9">
        <f t="shared" si="30"/>
        <v>0</v>
      </c>
      <c r="G132" s="9">
        <f t="shared" si="28"/>
        <v>0</v>
      </c>
      <c r="H132" s="6">
        <v>84.66</v>
      </c>
      <c r="I132" s="9">
        <f t="shared" si="31"/>
        <v>0</v>
      </c>
      <c r="J132" s="9">
        <f t="shared" si="29"/>
        <v>0</v>
      </c>
    </row>
    <row r="133" spans="1:10" ht="12.2" hidden="1" customHeight="1" outlineLevel="1" x14ac:dyDescent="0.2">
      <c r="A133" s="76" t="s">
        <v>61</v>
      </c>
      <c r="B133" s="76"/>
      <c r="C133" s="4" t="s">
        <v>15</v>
      </c>
      <c r="D133" s="5">
        <v>4.4000000000000004</v>
      </c>
      <c r="E133" s="6">
        <v>0.1</v>
      </c>
      <c r="F133" s="9">
        <f t="shared" si="30"/>
        <v>0</v>
      </c>
      <c r="G133" s="9">
        <f t="shared" si="28"/>
        <v>0</v>
      </c>
      <c r="H133" s="6">
        <v>79.55</v>
      </c>
      <c r="I133" s="9">
        <f t="shared" si="31"/>
        <v>0</v>
      </c>
      <c r="J133" s="9">
        <f t="shared" si="29"/>
        <v>0</v>
      </c>
    </row>
    <row r="134" spans="1:10" ht="12.2" hidden="1" customHeight="1" outlineLevel="1" x14ac:dyDescent="0.2">
      <c r="A134" s="76" t="s">
        <v>93</v>
      </c>
      <c r="B134" s="76"/>
      <c r="C134" s="4" t="s">
        <v>60</v>
      </c>
      <c r="D134" s="5">
        <v>4</v>
      </c>
      <c r="E134" s="6">
        <v>0.23</v>
      </c>
      <c r="F134" s="9">
        <f t="shared" si="30"/>
        <v>0</v>
      </c>
      <c r="G134" s="9">
        <f t="shared" si="28"/>
        <v>0</v>
      </c>
      <c r="H134" s="6">
        <v>17.96</v>
      </c>
      <c r="I134" s="9">
        <f t="shared" si="31"/>
        <v>0</v>
      </c>
      <c r="J134" s="9">
        <f t="shared" si="29"/>
        <v>0</v>
      </c>
    </row>
    <row r="135" spans="1:10" ht="12.2" hidden="1" customHeight="1" outlineLevel="1" x14ac:dyDescent="0.2">
      <c r="A135" s="76" t="s">
        <v>123</v>
      </c>
      <c r="B135" s="76"/>
      <c r="C135" s="4" t="s">
        <v>15</v>
      </c>
      <c r="D135" s="5">
        <v>0.56000000000000005</v>
      </c>
      <c r="E135" s="6">
        <v>0.12</v>
      </c>
      <c r="F135" s="9">
        <f t="shared" si="30"/>
        <v>0</v>
      </c>
      <c r="G135" s="9">
        <f t="shared" si="28"/>
        <v>0</v>
      </c>
      <c r="H135" s="6">
        <v>54.66</v>
      </c>
      <c r="I135" s="9">
        <f t="shared" si="31"/>
        <v>0</v>
      </c>
      <c r="J135" s="9">
        <f t="shared" si="29"/>
        <v>0</v>
      </c>
    </row>
    <row r="136" spans="1:10" ht="12.2" hidden="1" customHeight="1" outlineLevel="1" x14ac:dyDescent="0.2">
      <c r="A136" s="76" t="s">
        <v>122</v>
      </c>
      <c r="B136" s="76"/>
      <c r="C136" s="4" t="s">
        <v>60</v>
      </c>
      <c r="D136" s="5">
        <v>1.4</v>
      </c>
      <c r="E136" s="6">
        <v>0.16</v>
      </c>
      <c r="F136" s="9">
        <f t="shared" si="30"/>
        <v>0</v>
      </c>
      <c r="G136" s="9">
        <f t="shared" si="28"/>
        <v>0</v>
      </c>
      <c r="H136" s="6">
        <v>144.86000000000001</v>
      </c>
      <c r="I136" s="9">
        <f t="shared" si="31"/>
        <v>0</v>
      </c>
      <c r="J136" s="9">
        <f t="shared" si="29"/>
        <v>0</v>
      </c>
    </row>
    <row r="137" spans="1:10" ht="12.2" hidden="1" customHeight="1" outlineLevel="1" x14ac:dyDescent="0.2">
      <c r="A137" s="76" t="s">
        <v>121</v>
      </c>
      <c r="B137" s="76"/>
      <c r="C137" s="4" t="s">
        <v>15</v>
      </c>
      <c r="D137" s="5">
        <v>0.56000000000000005</v>
      </c>
      <c r="E137" s="6">
        <v>0.12</v>
      </c>
      <c r="F137" s="9">
        <f t="shared" si="30"/>
        <v>0</v>
      </c>
      <c r="G137" s="9">
        <f t="shared" si="28"/>
        <v>0</v>
      </c>
      <c r="H137" s="6">
        <v>72.58</v>
      </c>
      <c r="I137" s="9">
        <f t="shared" si="31"/>
        <v>0</v>
      </c>
      <c r="J137" s="9">
        <f t="shared" si="29"/>
        <v>0</v>
      </c>
    </row>
    <row r="138" spans="1:10" ht="12.2" customHeight="1" collapsed="1" x14ac:dyDescent="0.2">
      <c r="A138" s="75" t="s">
        <v>19</v>
      </c>
      <c r="B138" s="75"/>
      <c r="C138" s="1"/>
      <c r="D138" s="7"/>
      <c r="E138" s="13">
        <f>SUM(E125:E137)</f>
        <v>4.5200000000000005</v>
      </c>
      <c r="F138" s="12">
        <f>SUM(F125:F137)</f>
        <v>0</v>
      </c>
      <c r="G138" s="12">
        <f t="shared" si="28"/>
        <v>0</v>
      </c>
      <c r="H138" s="13">
        <v>8876.4500000000007</v>
      </c>
      <c r="I138" s="12">
        <f>SUM(I125:I137)</f>
        <v>0</v>
      </c>
      <c r="J138" s="14">
        <f>SUM(J125:J137)</f>
        <v>0</v>
      </c>
    </row>
    <row r="139" spans="1:10" ht="12.2" customHeight="1" x14ac:dyDescent="0.2">
      <c r="A139" s="87" t="s">
        <v>142</v>
      </c>
      <c r="B139" s="87"/>
      <c r="C139" s="2" t="s">
        <v>42</v>
      </c>
      <c r="D139" s="3">
        <v>0</v>
      </c>
      <c r="E139" s="1"/>
      <c r="F139" s="1"/>
      <c r="G139" s="1"/>
      <c r="H139" s="1"/>
      <c r="I139" s="1"/>
      <c r="J139" s="1"/>
    </row>
    <row r="140" spans="1:10" ht="12.2" hidden="1" customHeight="1" outlineLevel="1" x14ac:dyDescent="0.2">
      <c r="A140" s="76" t="s">
        <v>120</v>
      </c>
      <c r="B140" s="76"/>
      <c r="C140" s="4" t="s">
        <v>60</v>
      </c>
      <c r="D140" s="5">
        <v>4.8</v>
      </c>
      <c r="E140" s="6">
        <v>0.44</v>
      </c>
      <c r="F140" s="9">
        <f>$D$139*E140</f>
        <v>0</v>
      </c>
      <c r="G140" s="9">
        <f t="shared" ref="G140:G154" si="32">$K$2*F140</f>
        <v>0</v>
      </c>
      <c r="H140" s="6">
        <v>92.36</v>
      </c>
      <c r="I140" s="9">
        <f>$D$139*H140</f>
        <v>0</v>
      </c>
      <c r="J140" s="9">
        <f t="shared" ref="J140:J153" si="33">SUM(G140,I140)</f>
        <v>0</v>
      </c>
    </row>
    <row r="141" spans="1:10" ht="12.2" hidden="1" customHeight="1" outlineLevel="1" x14ac:dyDescent="0.2">
      <c r="A141" s="76" t="s">
        <v>123</v>
      </c>
      <c r="B141" s="76"/>
      <c r="C141" s="4" t="s">
        <v>15</v>
      </c>
      <c r="D141" s="5">
        <v>0.56000000000000005</v>
      </c>
      <c r="E141" s="6">
        <v>0.12</v>
      </c>
      <c r="F141" s="9">
        <f t="shared" ref="F141:F153" si="34">$D$139*E141</f>
        <v>0</v>
      </c>
      <c r="G141" s="9">
        <f t="shared" si="32"/>
        <v>0</v>
      </c>
      <c r="H141" s="6">
        <v>54.66</v>
      </c>
      <c r="I141" s="9">
        <f t="shared" ref="I141:I153" si="35">$D$139*H141</f>
        <v>0</v>
      </c>
      <c r="J141" s="9">
        <f t="shared" si="33"/>
        <v>0</v>
      </c>
    </row>
    <row r="142" spans="1:10" ht="12.2" hidden="1" customHeight="1" outlineLevel="1" x14ac:dyDescent="0.2">
      <c r="A142" s="76" t="s">
        <v>121</v>
      </c>
      <c r="B142" s="76"/>
      <c r="C142" s="4" t="s">
        <v>15</v>
      </c>
      <c r="D142" s="5">
        <v>0.56000000000000005</v>
      </c>
      <c r="E142" s="6">
        <v>0.12</v>
      </c>
      <c r="F142" s="9">
        <f t="shared" si="34"/>
        <v>0</v>
      </c>
      <c r="G142" s="9">
        <f t="shared" si="32"/>
        <v>0</v>
      </c>
      <c r="H142" s="6">
        <v>72.58</v>
      </c>
      <c r="I142" s="9">
        <f t="shared" si="35"/>
        <v>0</v>
      </c>
      <c r="J142" s="9">
        <f t="shared" si="33"/>
        <v>0</v>
      </c>
    </row>
    <row r="143" spans="1:10" ht="12.2" hidden="1" customHeight="1" outlineLevel="1" x14ac:dyDescent="0.2">
      <c r="A143" s="76" t="s">
        <v>122</v>
      </c>
      <c r="B143" s="76"/>
      <c r="C143" s="4" t="s">
        <v>60</v>
      </c>
      <c r="D143" s="5">
        <v>1.3</v>
      </c>
      <c r="E143" s="6">
        <v>0.15</v>
      </c>
      <c r="F143" s="9">
        <f t="shared" si="34"/>
        <v>0</v>
      </c>
      <c r="G143" s="9">
        <f t="shared" si="32"/>
        <v>0</v>
      </c>
      <c r="H143" s="6">
        <v>39.4</v>
      </c>
      <c r="I143" s="9">
        <f t="shared" si="35"/>
        <v>0</v>
      </c>
      <c r="J143" s="9">
        <f t="shared" si="33"/>
        <v>0</v>
      </c>
    </row>
    <row r="144" spans="1:10" ht="12.2" hidden="1" customHeight="1" outlineLevel="1" x14ac:dyDescent="0.2">
      <c r="A144" s="76" t="s">
        <v>122</v>
      </c>
      <c r="B144" s="76"/>
      <c r="C144" s="4" t="s">
        <v>60</v>
      </c>
      <c r="D144" s="5">
        <v>1.4</v>
      </c>
      <c r="E144" s="6">
        <v>0.16</v>
      </c>
      <c r="F144" s="9">
        <f t="shared" si="34"/>
        <v>0</v>
      </c>
      <c r="G144" s="9">
        <f t="shared" si="32"/>
        <v>0</v>
      </c>
      <c r="H144" s="6">
        <v>144.86000000000001</v>
      </c>
      <c r="I144" s="9">
        <f t="shared" si="35"/>
        <v>0</v>
      </c>
      <c r="J144" s="9">
        <f t="shared" si="33"/>
        <v>0</v>
      </c>
    </row>
    <row r="145" spans="1:10" ht="12.2" hidden="1" customHeight="1" outlineLevel="1" x14ac:dyDescent="0.2">
      <c r="A145" s="76" t="s">
        <v>93</v>
      </c>
      <c r="B145" s="76"/>
      <c r="C145" s="4" t="s">
        <v>60</v>
      </c>
      <c r="D145" s="5">
        <v>4.4000000000000004</v>
      </c>
      <c r="E145" s="6">
        <v>0.25</v>
      </c>
      <c r="F145" s="9">
        <f t="shared" si="34"/>
        <v>0</v>
      </c>
      <c r="G145" s="9">
        <f t="shared" si="32"/>
        <v>0</v>
      </c>
      <c r="H145" s="6">
        <v>19.760000000000002</v>
      </c>
      <c r="I145" s="9">
        <f t="shared" si="35"/>
        <v>0</v>
      </c>
      <c r="J145" s="9">
        <f t="shared" si="33"/>
        <v>0</v>
      </c>
    </row>
    <row r="146" spans="1:10" ht="12.2" hidden="1" customHeight="1" outlineLevel="1" x14ac:dyDescent="0.2">
      <c r="A146" s="76" t="s">
        <v>61</v>
      </c>
      <c r="B146" s="76"/>
      <c r="C146" s="4" t="s">
        <v>15</v>
      </c>
      <c r="D146" s="5">
        <v>4.8</v>
      </c>
      <c r="E146" s="6">
        <v>0.11</v>
      </c>
      <c r="F146" s="9">
        <f t="shared" si="34"/>
        <v>0</v>
      </c>
      <c r="G146" s="9">
        <f t="shared" si="32"/>
        <v>0</v>
      </c>
      <c r="H146" s="6">
        <v>86.78</v>
      </c>
      <c r="I146" s="9">
        <f t="shared" si="35"/>
        <v>0</v>
      </c>
      <c r="J146" s="9">
        <f t="shared" si="33"/>
        <v>0</v>
      </c>
    </row>
    <row r="147" spans="1:10" ht="12.2" hidden="1" customHeight="1" outlineLevel="1" x14ac:dyDescent="0.2">
      <c r="A147" s="76" t="s">
        <v>133</v>
      </c>
      <c r="B147" s="76"/>
      <c r="C147" s="4" t="s">
        <v>42</v>
      </c>
      <c r="D147" s="5">
        <v>1</v>
      </c>
      <c r="E147" s="6">
        <v>0.4</v>
      </c>
      <c r="F147" s="9">
        <f t="shared" si="34"/>
        <v>0</v>
      </c>
      <c r="G147" s="9">
        <f t="shared" si="32"/>
        <v>0</v>
      </c>
      <c r="H147" s="6">
        <v>392.32</v>
      </c>
      <c r="I147" s="9">
        <f t="shared" si="35"/>
        <v>0</v>
      </c>
      <c r="J147" s="9">
        <f t="shared" si="33"/>
        <v>0</v>
      </c>
    </row>
    <row r="148" spans="1:10" ht="12.2" hidden="1" customHeight="1" outlineLevel="1" x14ac:dyDescent="0.2">
      <c r="A148" s="76" t="s">
        <v>125</v>
      </c>
      <c r="B148" s="76"/>
      <c r="C148" s="4" t="s">
        <v>17</v>
      </c>
      <c r="D148" s="5">
        <v>1.4</v>
      </c>
      <c r="E148" s="6">
        <v>0.12</v>
      </c>
      <c r="F148" s="9">
        <f t="shared" si="34"/>
        <v>0</v>
      </c>
      <c r="G148" s="9">
        <f t="shared" si="32"/>
        <v>0</v>
      </c>
      <c r="H148" s="6">
        <v>205.25</v>
      </c>
      <c r="I148" s="9">
        <f t="shared" si="35"/>
        <v>0</v>
      </c>
      <c r="J148" s="9">
        <f t="shared" si="33"/>
        <v>0</v>
      </c>
    </row>
    <row r="149" spans="1:10" ht="12.2" hidden="1" customHeight="1" outlineLevel="1" x14ac:dyDescent="0.2">
      <c r="A149" s="76" t="s">
        <v>126</v>
      </c>
      <c r="B149" s="76"/>
      <c r="C149" s="4" t="s">
        <v>42</v>
      </c>
      <c r="D149" s="5">
        <v>1</v>
      </c>
      <c r="E149" s="6">
        <v>1.06</v>
      </c>
      <c r="F149" s="9">
        <f t="shared" si="34"/>
        <v>0</v>
      </c>
      <c r="G149" s="9">
        <f t="shared" si="32"/>
        <v>0</v>
      </c>
      <c r="H149" s="6">
        <v>12327.33</v>
      </c>
      <c r="I149" s="9">
        <f t="shared" si="35"/>
        <v>0</v>
      </c>
      <c r="J149" s="9">
        <f t="shared" si="33"/>
        <v>0</v>
      </c>
    </row>
    <row r="150" spans="1:10" ht="12.2" hidden="1" customHeight="1" outlineLevel="1" x14ac:dyDescent="0.2">
      <c r="A150" s="76" t="s">
        <v>127</v>
      </c>
      <c r="B150" s="76"/>
      <c r="C150" s="4" t="s">
        <v>60</v>
      </c>
      <c r="D150" s="5">
        <v>4.4000000000000004</v>
      </c>
      <c r="E150" s="6">
        <v>0.51</v>
      </c>
      <c r="F150" s="9">
        <f t="shared" si="34"/>
        <v>0</v>
      </c>
      <c r="G150" s="9">
        <f t="shared" si="32"/>
        <v>0</v>
      </c>
      <c r="H150" s="6">
        <v>684.9</v>
      </c>
      <c r="I150" s="9">
        <f t="shared" si="35"/>
        <v>0</v>
      </c>
      <c r="J150" s="9">
        <f t="shared" si="33"/>
        <v>0</v>
      </c>
    </row>
    <row r="151" spans="1:10" ht="12.2" hidden="1" customHeight="1" outlineLevel="1" x14ac:dyDescent="0.2">
      <c r="A151" s="76" t="s">
        <v>128</v>
      </c>
      <c r="B151" s="76"/>
      <c r="C151" s="4" t="s">
        <v>15</v>
      </c>
      <c r="D151" s="5">
        <v>13.2</v>
      </c>
      <c r="E151" s="6">
        <v>0.15</v>
      </c>
      <c r="F151" s="9">
        <f t="shared" si="34"/>
        <v>0</v>
      </c>
      <c r="G151" s="9">
        <f t="shared" si="32"/>
        <v>0</v>
      </c>
      <c r="H151" s="6">
        <v>93.98</v>
      </c>
      <c r="I151" s="9">
        <f t="shared" si="35"/>
        <v>0</v>
      </c>
      <c r="J151" s="9">
        <f t="shared" si="33"/>
        <v>0</v>
      </c>
    </row>
    <row r="152" spans="1:10" ht="12.2" hidden="1" customHeight="1" outlineLevel="1" x14ac:dyDescent="0.2">
      <c r="A152" s="76" t="s">
        <v>129</v>
      </c>
      <c r="B152" s="76"/>
      <c r="C152" s="4" t="s">
        <v>15</v>
      </c>
      <c r="D152" s="5">
        <v>4.4000000000000004</v>
      </c>
      <c r="E152" s="6">
        <v>0.66</v>
      </c>
      <c r="F152" s="9">
        <f t="shared" si="34"/>
        <v>0</v>
      </c>
      <c r="G152" s="9">
        <f t="shared" si="32"/>
        <v>0</v>
      </c>
      <c r="H152" s="6">
        <v>298.85000000000002</v>
      </c>
      <c r="I152" s="9">
        <f t="shared" si="35"/>
        <v>0</v>
      </c>
      <c r="J152" s="9">
        <f t="shared" si="33"/>
        <v>0</v>
      </c>
    </row>
    <row r="153" spans="1:10" ht="12.2" hidden="1" customHeight="1" outlineLevel="1" x14ac:dyDescent="0.2">
      <c r="A153" s="76" t="s">
        <v>130</v>
      </c>
      <c r="B153" s="76"/>
      <c r="C153" s="4" t="s">
        <v>15</v>
      </c>
      <c r="D153" s="5">
        <v>4.8</v>
      </c>
      <c r="E153" s="6">
        <v>0.55000000000000004</v>
      </c>
      <c r="F153" s="9">
        <f t="shared" si="34"/>
        <v>0</v>
      </c>
      <c r="G153" s="9">
        <f t="shared" si="32"/>
        <v>0</v>
      </c>
      <c r="H153" s="6">
        <v>229.96</v>
      </c>
      <c r="I153" s="9">
        <f t="shared" si="35"/>
        <v>0</v>
      </c>
      <c r="J153" s="9">
        <f t="shared" si="33"/>
        <v>0</v>
      </c>
    </row>
    <row r="154" spans="1:10" ht="12.2" customHeight="1" collapsed="1" x14ac:dyDescent="0.2">
      <c r="A154" s="75" t="s">
        <v>19</v>
      </c>
      <c r="B154" s="75"/>
      <c r="C154" s="1"/>
      <c r="D154" s="7"/>
      <c r="E154" s="13">
        <f>SUM(E140:E153)</f>
        <v>4.8</v>
      </c>
      <c r="F154" s="12">
        <f>SUM(F140:F153)</f>
        <v>0</v>
      </c>
      <c r="G154" s="12">
        <f t="shared" si="32"/>
        <v>0</v>
      </c>
      <c r="H154" s="13">
        <v>14742.99</v>
      </c>
      <c r="I154" s="12">
        <f>SUM(I140:I153)</f>
        <v>0</v>
      </c>
      <c r="J154" s="14">
        <f>SUM(J140:J153)</f>
        <v>0</v>
      </c>
    </row>
    <row r="155" spans="1:10" ht="12.2" customHeight="1" x14ac:dyDescent="0.2">
      <c r="A155" s="75" t="s">
        <v>143</v>
      </c>
      <c r="B155" s="75"/>
      <c r="C155" s="2" t="s">
        <v>42</v>
      </c>
      <c r="D155" s="3">
        <v>0</v>
      </c>
      <c r="E155" s="1"/>
      <c r="F155" s="1"/>
      <c r="G155" s="1"/>
      <c r="H155" s="1"/>
      <c r="I155" s="1"/>
      <c r="J155" s="1"/>
    </row>
    <row r="156" spans="1:10" ht="12.2" hidden="1" customHeight="1" outlineLevel="1" x14ac:dyDescent="0.2">
      <c r="A156" s="76" t="s">
        <v>120</v>
      </c>
      <c r="B156" s="76"/>
      <c r="C156" s="4" t="s">
        <v>60</v>
      </c>
      <c r="D156" s="5">
        <v>5.2</v>
      </c>
      <c r="E156" s="6">
        <v>0.48</v>
      </c>
      <c r="F156" s="9">
        <f>$D$155*E156</f>
        <v>0</v>
      </c>
      <c r="G156" s="9">
        <f t="shared" ref="G156:G170" si="36">$K$2*F156</f>
        <v>0</v>
      </c>
      <c r="H156" s="6">
        <v>100.04</v>
      </c>
      <c r="I156" s="9">
        <f>$D$155*H156</f>
        <v>0</v>
      </c>
      <c r="J156" s="9">
        <f t="shared" ref="J156:J169" si="37">SUM(G156,I156)</f>
        <v>0</v>
      </c>
    </row>
    <row r="157" spans="1:10" ht="12.2" hidden="1" customHeight="1" outlineLevel="1" x14ac:dyDescent="0.2">
      <c r="A157" s="76" t="s">
        <v>123</v>
      </c>
      <c r="B157" s="76"/>
      <c r="C157" s="4" t="s">
        <v>15</v>
      </c>
      <c r="D157" s="5">
        <v>0.56000000000000005</v>
      </c>
      <c r="E157" s="6">
        <v>0.12</v>
      </c>
      <c r="F157" s="9">
        <f t="shared" ref="F157:F169" si="38">$D$155*E157</f>
        <v>0</v>
      </c>
      <c r="G157" s="9">
        <f t="shared" si="36"/>
        <v>0</v>
      </c>
      <c r="H157" s="6">
        <v>54.66</v>
      </c>
      <c r="I157" s="9">
        <f t="shared" ref="I157:I169" si="39">$D$155*H157</f>
        <v>0</v>
      </c>
      <c r="J157" s="9">
        <f t="shared" si="37"/>
        <v>0</v>
      </c>
    </row>
    <row r="158" spans="1:10" ht="12.2" hidden="1" customHeight="1" outlineLevel="1" x14ac:dyDescent="0.2">
      <c r="A158" s="76" t="s">
        <v>121</v>
      </c>
      <c r="B158" s="76"/>
      <c r="C158" s="4" t="s">
        <v>15</v>
      </c>
      <c r="D158" s="5">
        <v>0.56000000000000005</v>
      </c>
      <c r="E158" s="6">
        <v>0.12</v>
      </c>
      <c r="F158" s="9">
        <f t="shared" si="38"/>
        <v>0</v>
      </c>
      <c r="G158" s="9">
        <f t="shared" si="36"/>
        <v>0</v>
      </c>
      <c r="H158" s="6">
        <v>72.58</v>
      </c>
      <c r="I158" s="9">
        <f t="shared" si="39"/>
        <v>0</v>
      </c>
      <c r="J158" s="9">
        <f t="shared" si="37"/>
        <v>0</v>
      </c>
    </row>
    <row r="159" spans="1:10" ht="12.2" hidden="1" customHeight="1" outlineLevel="1" x14ac:dyDescent="0.2">
      <c r="A159" s="76" t="s">
        <v>122</v>
      </c>
      <c r="B159" s="76"/>
      <c r="C159" s="4" t="s">
        <v>60</v>
      </c>
      <c r="D159" s="5">
        <v>1.3</v>
      </c>
      <c r="E159" s="6">
        <v>0.15</v>
      </c>
      <c r="F159" s="9">
        <f t="shared" si="38"/>
        <v>0</v>
      </c>
      <c r="G159" s="9">
        <f t="shared" si="36"/>
        <v>0</v>
      </c>
      <c r="H159" s="6">
        <v>39.4</v>
      </c>
      <c r="I159" s="9">
        <f t="shared" si="39"/>
        <v>0</v>
      </c>
      <c r="J159" s="9">
        <f t="shared" si="37"/>
        <v>0</v>
      </c>
    </row>
    <row r="160" spans="1:10" ht="12.2" hidden="1" customHeight="1" outlineLevel="1" x14ac:dyDescent="0.2">
      <c r="A160" s="76" t="s">
        <v>122</v>
      </c>
      <c r="B160" s="76"/>
      <c r="C160" s="4" t="s">
        <v>60</v>
      </c>
      <c r="D160" s="5">
        <v>1.4</v>
      </c>
      <c r="E160" s="6">
        <v>0.16</v>
      </c>
      <c r="F160" s="9">
        <f t="shared" si="38"/>
        <v>0</v>
      </c>
      <c r="G160" s="9">
        <f t="shared" si="36"/>
        <v>0</v>
      </c>
      <c r="H160" s="6">
        <v>144.86000000000001</v>
      </c>
      <c r="I160" s="9">
        <f t="shared" si="39"/>
        <v>0</v>
      </c>
      <c r="J160" s="9">
        <f t="shared" si="37"/>
        <v>0</v>
      </c>
    </row>
    <row r="161" spans="1:10" ht="12.2" hidden="1" customHeight="1" outlineLevel="1" x14ac:dyDescent="0.2">
      <c r="A161" s="76" t="s">
        <v>93</v>
      </c>
      <c r="B161" s="76"/>
      <c r="C161" s="4" t="s">
        <v>60</v>
      </c>
      <c r="D161" s="5">
        <v>4.8</v>
      </c>
      <c r="E161" s="6">
        <v>0.28000000000000003</v>
      </c>
      <c r="F161" s="9">
        <f t="shared" si="38"/>
        <v>0</v>
      </c>
      <c r="G161" s="9">
        <f t="shared" si="36"/>
        <v>0</v>
      </c>
      <c r="H161" s="6">
        <v>21.56</v>
      </c>
      <c r="I161" s="9">
        <f t="shared" si="39"/>
        <v>0</v>
      </c>
      <c r="J161" s="9">
        <f t="shared" si="37"/>
        <v>0</v>
      </c>
    </row>
    <row r="162" spans="1:10" ht="12.2" hidden="1" customHeight="1" outlineLevel="1" x14ac:dyDescent="0.2">
      <c r="A162" s="76" t="s">
        <v>61</v>
      </c>
      <c r="B162" s="76"/>
      <c r="C162" s="4" t="s">
        <v>15</v>
      </c>
      <c r="D162" s="5">
        <v>5.2</v>
      </c>
      <c r="E162" s="6">
        <v>0.12</v>
      </c>
      <c r="F162" s="9">
        <f t="shared" si="38"/>
        <v>0</v>
      </c>
      <c r="G162" s="9">
        <f t="shared" si="36"/>
        <v>0</v>
      </c>
      <c r="H162" s="6">
        <v>94.02</v>
      </c>
      <c r="I162" s="9">
        <f t="shared" si="39"/>
        <v>0</v>
      </c>
      <c r="J162" s="9">
        <f t="shared" si="37"/>
        <v>0</v>
      </c>
    </row>
    <row r="163" spans="1:10" ht="12.2" hidden="1" customHeight="1" outlineLevel="1" x14ac:dyDescent="0.2">
      <c r="A163" s="76" t="s">
        <v>133</v>
      </c>
      <c r="B163" s="76"/>
      <c r="C163" s="4" t="s">
        <v>42</v>
      </c>
      <c r="D163" s="5">
        <v>1</v>
      </c>
      <c r="E163" s="6">
        <v>0.4</v>
      </c>
      <c r="F163" s="9">
        <f t="shared" si="38"/>
        <v>0</v>
      </c>
      <c r="G163" s="9">
        <f t="shared" si="36"/>
        <v>0</v>
      </c>
      <c r="H163" s="6">
        <v>392.32</v>
      </c>
      <c r="I163" s="9">
        <f t="shared" si="39"/>
        <v>0</v>
      </c>
      <c r="J163" s="9">
        <f t="shared" si="37"/>
        <v>0</v>
      </c>
    </row>
    <row r="164" spans="1:10" ht="12.2" hidden="1" customHeight="1" outlineLevel="1" x14ac:dyDescent="0.2">
      <c r="A164" s="76" t="s">
        <v>125</v>
      </c>
      <c r="B164" s="76"/>
      <c r="C164" s="4" t="s">
        <v>17</v>
      </c>
      <c r="D164" s="5">
        <v>1.4</v>
      </c>
      <c r="E164" s="6">
        <v>0.12</v>
      </c>
      <c r="F164" s="9">
        <f t="shared" si="38"/>
        <v>0</v>
      </c>
      <c r="G164" s="9">
        <f t="shared" si="36"/>
        <v>0</v>
      </c>
      <c r="H164" s="6">
        <v>205.25</v>
      </c>
      <c r="I164" s="9">
        <f t="shared" si="39"/>
        <v>0</v>
      </c>
      <c r="J164" s="9">
        <f t="shared" si="37"/>
        <v>0</v>
      </c>
    </row>
    <row r="165" spans="1:10" ht="12.2" hidden="1" customHeight="1" outlineLevel="1" x14ac:dyDescent="0.2">
      <c r="A165" s="76" t="s">
        <v>126</v>
      </c>
      <c r="B165" s="76"/>
      <c r="C165" s="4" t="s">
        <v>42</v>
      </c>
      <c r="D165" s="5">
        <v>1</v>
      </c>
      <c r="E165" s="6">
        <v>1.06</v>
      </c>
      <c r="F165" s="9">
        <f t="shared" si="38"/>
        <v>0</v>
      </c>
      <c r="G165" s="9">
        <f t="shared" si="36"/>
        <v>0</v>
      </c>
      <c r="H165" s="6">
        <v>8639.33</v>
      </c>
      <c r="I165" s="9">
        <f t="shared" si="39"/>
        <v>0</v>
      </c>
      <c r="J165" s="9">
        <f t="shared" si="37"/>
        <v>0</v>
      </c>
    </row>
    <row r="166" spans="1:10" ht="12.2" hidden="1" customHeight="1" outlineLevel="1" x14ac:dyDescent="0.2">
      <c r="A166" s="76" t="s">
        <v>127</v>
      </c>
      <c r="B166" s="76"/>
      <c r="C166" s="4" t="s">
        <v>60</v>
      </c>
      <c r="D166" s="5">
        <v>4.8</v>
      </c>
      <c r="E166" s="6">
        <v>0.55000000000000004</v>
      </c>
      <c r="F166" s="9">
        <f t="shared" si="38"/>
        <v>0</v>
      </c>
      <c r="G166" s="9">
        <f t="shared" si="36"/>
        <v>0</v>
      </c>
      <c r="H166" s="6">
        <v>747.17</v>
      </c>
      <c r="I166" s="9">
        <f t="shared" si="39"/>
        <v>0</v>
      </c>
      <c r="J166" s="9">
        <f t="shared" si="37"/>
        <v>0</v>
      </c>
    </row>
    <row r="167" spans="1:10" ht="12.2" hidden="1" customHeight="1" outlineLevel="1" x14ac:dyDescent="0.2">
      <c r="A167" s="76" t="s">
        <v>128</v>
      </c>
      <c r="B167" s="76"/>
      <c r="C167" s="4" t="s">
        <v>15</v>
      </c>
      <c r="D167" s="5">
        <v>19.2</v>
      </c>
      <c r="E167" s="6">
        <v>0.22</v>
      </c>
      <c r="F167" s="9">
        <f t="shared" si="38"/>
        <v>0</v>
      </c>
      <c r="G167" s="9">
        <f t="shared" si="36"/>
        <v>0</v>
      </c>
      <c r="H167" s="6">
        <v>136.69999999999999</v>
      </c>
      <c r="I167" s="9">
        <f t="shared" si="39"/>
        <v>0</v>
      </c>
      <c r="J167" s="9">
        <f t="shared" si="37"/>
        <v>0</v>
      </c>
    </row>
    <row r="168" spans="1:10" ht="12.2" hidden="1" customHeight="1" outlineLevel="1" x14ac:dyDescent="0.2">
      <c r="A168" s="76" t="s">
        <v>129</v>
      </c>
      <c r="B168" s="76"/>
      <c r="C168" s="4" t="s">
        <v>15</v>
      </c>
      <c r="D168" s="5">
        <v>4.8</v>
      </c>
      <c r="E168" s="6">
        <v>0.72</v>
      </c>
      <c r="F168" s="9">
        <f t="shared" si="38"/>
        <v>0</v>
      </c>
      <c r="G168" s="9">
        <f t="shared" si="36"/>
        <v>0</v>
      </c>
      <c r="H168" s="6">
        <v>326.02</v>
      </c>
      <c r="I168" s="9">
        <f t="shared" si="39"/>
        <v>0</v>
      </c>
      <c r="J168" s="9">
        <f t="shared" si="37"/>
        <v>0</v>
      </c>
    </row>
    <row r="169" spans="1:10" ht="12.2" hidden="1" customHeight="1" outlineLevel="1" x14ac:dyDescent="0.2">
      <c r="A169" s="76" t="s">
        <v>130</v>
      </c>
      <c r="B169" s="76"/>
      <c r="C169" s="4" t="s">
        <v>15</v>
      </c>
      <c r="D169" s="5">
        <v>5.2</v>
      </c>
      <c r="E169" s="6">
        <v>0.6</v>
      </c>
      <c r="F169" s="9">
        <f t="shared" si="38"/>
        <v>0</v>
      </c>
      <c r="G169" s="9">
        <f t="shared" si="36"/>
        <v>0</v>
      </c>
      <c r="H169" s="6">
        <v>249.14</v>
      </c>
      <c r="I169" s="9">
        <f t="shared" si="39"/>
        <v>0</v>
      </c>
      <c r="J169" s="9">
        <f t="shared" si="37"/>
        <v>0</v>
      </c>
    </row>
    <row r="170" spans="1:10" ht="12.2" customHeight="1" collapsed="1" x14ac:dyDescent="0.2">
      <c r="A170" s="75" t="s">
        <v>19</v>
      </c>
      <c r="B170" s="75"/>
      <c r="C170" s="1"/>
      <c r="D170" s="7"/>
      <c r="E170" s="13">
        <f>SUM(E156:E169)</f>
        <v>5.1000000000000005</v>
      </c>
      <c r="F170" s="12">
        <f>SUM(F156:F169)</f>
        <v>0</v>
      </c>
      <c r="G170" s="12">
        <f t="shared" si="36"/>
        <v>0</v>
      </c>
      <c r="H170" s="13">
        <v>11223.05</v>
      </c>
      <c r="I170" s="12">
        <f>SUM(I156:I169)</f>
        <v>0</v>
      </c>
      <c r="J170" s="14">
        <f>SUM(J156:J169)</f>
        <v>0</v>
      </c>
    </row>
    <row r="171" spans="1:10" ht="12.2" customHeight="1" x14ac:dyDescent="0.2">
      <c r="A171" s="75" t="s">
        <v>144</v>
      </c>
      <c r="B171" s="75"/>
      <c r="C171" s="2" t="s">
        <v>42</v>
      </c>
      <c r="D171" s="3">
        <v>0</v>
      </c>
      <c r="E171" s="1"/>
      <c r="F171" s="1"/>
      <c r="G171" s="1"/>
      <c r="H171" s="1"/>
      <c r="I171" s="1"/>
      <c r="J171" s="1"/>
    </row>
    <row r="172" spans="1:10" ht="12.2" hidden="1" customHeight="1" outlineLevel="1" x14ac:dyDescent="0.2">
      <c r="A172" s="76" t="s">
        <v>120</v>
      </c>
      <c r="B172" s="76"/>
      <c r="C172" s="4" t="s">
        <v>60</v>
      </c>
      <c r="D172" s="5">
        <v>6.4</v>
      </c>
      <c r="E172" s="6">
        <v>0.59</v>
      </c>
      <c r="F172" s="9">
        <f>$D$171*E172</f>
        <v>0</v>
      </c>
      <c r="G172" s="9">
        <f t="shared" ref="G172:G186" si="40">$K$2*F172</f>
        <v>0</v>
      </c>
      <c r="H172" s="6">
        <v>123.14</v>
      </c>
      <c r="I172" s="9">
        <f>$D$171*H172</f>
        <v>0</v>
      </c>
      <c r="J172" s="9">
        <f t="shared" ref="J172:J185" si="41">SUM(G172,I172)</f>
        <v>0</v>
      </c>
    </row>
    <row r="173" spans="1:10" ht="12.2" hidden="1" customHeight="1" outlineLevel="1" x14ac:dyDescent="0.2">
      <c r="A173" s="76" t="s">
        <v>123</v>
      </c>
      <c r="B173" s="76"/>
      <c r="C173" s="4" t="s">
        <v>15</v>
      </c>
      <c r="D173" s="5">
        <v>0.56000000000000005</v>
      </c>
      <c r="E173" s="6">
        <v>0.12</v>
      </c>
      <c r="F173" s="9">
        <f t="shared" ref="F173:F185" si="42">$D$171*E173</f>
        <v>0</v>
      </c>
      <c r="G173" s="9">
        <f t="shared" si="40"/>
        <v>0</v>
      </c>
      <c r="H173" s="6">
        <v>54.66</v>
      </c>
      <c r="I173" s="9">
        <f t="shared" ref="I173:I185" si="43">$D$171*H173</f>
        <v>0</v>
      </c>
      <c r="J173" s="9">
        <f t="shared" si="41"/>
        <v>0</v>
      </c>
    </row>
    <row r="174" spans="1:10" ht="12.2" hidden="1" customHeight="1" outlineLevel="1" x14ac:dyDescent="0.2">
      <c r="A174" s="76" t="s">
        <v>121</v>
      </c>
      <c r="B174" s="76"/>
      <c r="C174" s="4" t="s">
        <v>15</v>
      </c>
      <c r="D174" s="5">
        <v>0.56000000000000005</v>
      </c>
      <c r="E174" s="6">
        <v>0.12</v>
      </c>
      <c r="F174" s="9">
        <f t="shared" si="42"/>
        <v>0</v>
      </c>
      <c r="G174" s="9">
        <f t="shared" si="40"/>
        <v>0</v>
      </c>
      <c r="H174" s="6">
        <v>72.58</v>
      </c>
      <c r="I174" s="9">
        <f t="shared" si="43"/>
        <v>0</v>
      </c>
      <c r="J174" s="9">
        <f t="shared" si="41"/>
        <v>0</v>
      </c>
    </row>
    <row r="175" spans="1:10" ht="12.2" hidden="1" customHeight="1" outlineLevel="1" x14ac:dyDescent="0.2">
      <c r="A175" s="76" t="s">
        <v>122</v>
      </c>
      <c r="B175" s="76"/>
      <c r="C175" s="4" t="s">
        <v>60</v>
      </c>
      <c r="D175" s="5">
        <v>1.3</v>
      </c>
      <c r="E175" s="6">
        <v>0.15</v>
      </c>
      <c r="F175" s="9">
        <f t="shared" si="42"/>
        <v>0</v>
      </c>
      <c r="G175" s="9">
        <f t="shared" si="40"/>
        <v>0</v>
      </c>
      <c r="H175" s="6">
        <v>39.4</v>
      </c>
      <c r="I175" s="9">
        <f t="shared" si="43"/>
        <v>0</v>
      </c>
      <c r="J175" s="9">
        <f t="shared" si="41"/>
        <v>0</v>
      </c>
    </row>
    <row r="176" spans="1:10" ht="12.2" hidden="1" customHeight="1" outlineLevel="1" x14ac:dyDescent="0.2">
      <c r="A176" s="76" t="s">
        <v>122</v>
      </c>
      <c r="B176" s="76"/>
      <c r="C176" s="4" t="s">
        <v>60</v>
      </c>
      <c r="D176" s="5">
        <v>1.4</v>
      </c>
      <c r="E176" s="6">
        <v>0.16</v>
      </c>
      <c r="F176" s="9">
        <f t="shared" si="42"/>
        <v>0</v>
      </c>
      <c r="G176" s="9">
        <f t="shared" si="40"/>
        <v>0</v>
      </c>
      <c r="H176" s="6">
        <v>144.86000000000001</v>
      </c>
      <c r="I176" s="9">
        <f t="shared" si="43"/>
        <v>0</v>
      </c>
      <c r="J176" s="9">
        <f t="shared" si="41"/>
        <v>0</v>
      </c>
    </row>
    <row r="177" spans="1:10" ht="12.2" hidden="1" customHeight="1" outlineLevel="1" x14ac:dyDescent="0.2">
      <c r="A177" s="76" t="s">
        <v>93</v>
      </c>
      <c r="B177" s="76"/>
      <c r="C177" s="4" t="s">
        <v>60</v>
      </c>
      <c r="D177" s="5">
        <v>6</v>
      </c>
      <c r="E177" s="6">
        <v>0.35</v>
      </c>
      <c r="F177" s="9">
        <f t="shared" si="42"/>
        <v>0</v>
      </c>
      <c r="G177" s="9">
        <f t="shared" si="40"/>
        <v>0</v>
      </c>
      <c r="H177" s="6">
        <v>26.94</v>
      </c>
      <c r="I177" s="9">
        <f t="shared" si="43"/>
        <v>0</v>
      </c>
      <c r="J177" s="9">
        <f t="shared" si="41"/>
        <v>0</v>
      </c>
    </row>
    <row r="178" spans="1:10" ht="12.2" hidden="1" customHeight="1" outlineLevel="1" x14ac:dyDescent="0.2">
      <c r="A178" s="76" t="s">
        <v>61</v>
      </c>
      <c r="B178" s="76"/>
      <c r="C178" s="4" t="s">
        <v>15</v>
      </c>
      <c r="D178" s="5">
        <v>6.4</v>
      </c>
      <c r="E178" s="6">
        <v>0.15</v>
      </c>
      <c r="F178" s="9">
        <f t="shared" si="42"/>
        <v>0</v>
      </c>
      <c r="G178" s="9">
        <f t="shared" si="40"/>
        <v>0</v>
      </c>
      <c r="H178" s="6">
        <v>115.71</v>
      </c>
      <c r="I178" s="9">
        <f t="shared" si="43"/>
        <v>0</v>
      </c>
      <c r="J178" s="9">
        <f t="shared" si="41"/>
        <v>0</v>
      </c>
    </row>
    <row r="179" spans="1:10" ht="12.2" hidden="1" customHeight="1" outlineLevel="1" x14ac:dyDescent="0.2">
      <c r="A179" s="76" t="s">
        <v>145</v>
      </c>
      <c r="B179" s="76"/>
      <c r="C179" s="4" t="s">
        <v>42</v>
      </c>
      <c r="D179" s="5">
        <v>1</v>
      </c>
      <c r="E179" s="6">
        <v>0.4</v>
      </c>
      <c r="F179" s="9">
        <f t="shared" si="42"/>
        <v>0</v>
      </c>
      <c r="G179" s="9">
        <f t="shared" si="40"/>
        <v>0</v>
      </c>
      <c r="H179" s="6">
        <v>559.16999999999996</v>
      </c>
      <c r="I179" s="9">
        <f t="shared" si="43"/>
        <v>0</v>
      </c>
      <c r="J179" s="9">
        <f t="shared" si="41"/>
        <v>0</v>
      </c>
    </row>
    <row r="180" spans="1:10" ht="12.2" hidden="1" customHeight="1" outlineLevel="1" x14ac:dyDescent="0.2">
      <c r="A180" s="76" t="s">
        <v>125</v>
      </c>
      <c r="B180" s="76"/>
      <c r="C180" s="4" t="s">
        <v>17</v>
      </c>
      <c r="D180" s="5">
        <v>1.4</v>
      </c>
      <c r="E180" s="6">
        <v>0.12</v>
      </c>
      <c r="F180" s="9">
        <f t="shared" si="42"/>
        <v>0</v>
      </c>
      <c r="G180" s="9">
        <f t="shared" si="40"/>
        <v>0</v>
      </c>
      <c r="H180" s="6">
        <v>205.25</v>
      </c>
      <c r="I180" s="9">
        <f t="shared" si="43"/>
        <v>0</v>
      </c>
      <c r="J180" s="9">
        <f t="shared" si="41"/>
        <v>0</v>
      </c>
    </row>
    <row r="181" spans="1:10" ht="12.2" hidden="1" customHeight="1" outlineLevel="1" x14ac:dyDescent="0.2">
      <c r="A181" s="76" t="s">
        <v>126</v>
      </c>
      <c r="B181" s="76"/>
      <c r="C181" s="4" t="s">
        <v>42</v>
      </c>
      <c r="D181" s="5">
        <v>1</v>
      </c>
      <c r="E181" s="6">
        <v>1.06</v>
      </c>
      <c r="F181" s="9">
        <f t="shared" si="42"/>
        <v>0</v>
      </c>
      <c r="G181" s="9">
        <f t="shared" si="40"/>
        <v>0</v>
      </c>
      <c r="H181" s="6">
        <v>10599.33</v>
      </c>
      <c r="I181" s="9">
        <f t="shared" si="43"/>
        <v>0</v>
      </c>
      <c r="J181" s="9">
        <f t="shared" si="41"/>
        <v>0</v>
      </c>
    </row>
    <row r="182" spans="1:10" ht="12.2" hidden="1" customHeight="1" outlineLevel="1" x14ac:dyDescent="0.2">
      <c r="A182" s="76" t="s">
        <v>127</v>
      </c>
      <c r="B182" s="76"/>
      <c r="C182" s="4" t="s">
        <v>60</v>
      </c>
      <c r="D182" s="5">
        <v>6</v>
      </c>
      <c r="E182" s="6">
        <v>0.69</v>
      </c>
      <c r="F182" s="9">
        <f t="shared" si="42"/>
        <v>0</v>
      </c>
      <c r="G182" s="9">
        <f t="shared" si="40"/>
        <v>0</v>
      </c>
      <c r="H182" s="6">
        <v>933.96</v>
      </c>
      <c r="I182" s="9">
        <f t="shared" si="43"/>
        <v>0</v>
      </c>
      <c r="J182" s="9">
        <f t="shared" si="41"/>
        <v>0</v>
      </c>
    </row>
    <row r="183" spans="1:10" ht="12.2" hidden="1" customHeight="1" outlineLevel="1" x14ac:dyDescent="0.2">
      <c r="A183" s="76" t="s">
        <v>128</v>
      </c>
      <c r="B183" s="76"/>
      <c r="C183" s="4" t="s">
        <v>15</v>
      </c>
      <c r="D183" s="5">
        <v>25.2</v>
      </c>
      <c r="E183" s="6">
        <v>0.28999999999999998</v>
      </c>
      <c r="F183" s="9">
        <f t="shared" si="42"/>
        <v>0</v>
      </c>
      <c r="G183" s="9">
        <f t="shared" si="40"/>
        <v>0</v>
      </c>
      <c r="H183" s="6">
        <v>179.42</v>
      </c>
      <c r="I183" s="9">
        <f t="shared" si="43"/>
        <v>0</v>
      </c>
      <c r="J183" s="9">
        <f t="shared" si="41"/>
        <v>0</v>
      </c>
    </row>
    <row r="184" spans="1:10" ht="12.2" hidden="1" customHeight="1" outlineLevel="1" x14ac:dyDescent="0.2">
      <c r="A184" s="76" t="s">
        <v>129</v>
      </c>
      <c r="B184" s="76"/>
      <c r="C184" s="4" t="s">
        <v>15</v>
      </c>
      <c r="D184" s="5">
        <v>6</v>
      </c>
      <c r="E184" s="6">
        <v>0.9</v>
      </c>
      <c r="F184" s="9">
        <f t="shared" si="42"/>
        <v>0</v>
      </c>
      <c r="G184" s="9">
        <f t="shared" si="40"/>
        <v>0</v>
      </c>
      <c r="H184" s="6">
        <v>407.52</v>
      </c>
      <c r="I184" s="9">
        <f t="shared" si="43"/>
        <v>0</v>
      </c>
      <c r="J184" s="9">
        <f t="shared" si="41"/>
        <v>0</v>
      </c>
    </row>
    <row r="185" spans="1:10" ht="12.2" hidden="1" customHeight="1" outlineLevel="1" x14ac:dyDescent="0.2">
      <c r="A185" s="76" t="s">
        <v>130</v>
      </c>
      <c r="B185" s="76"/>
      <c r="C185" s="4" t="s">
        <v>15</v>
      </c>
      <c r="D185" s="5">
        <v>6.4</v>
      </c>
      <c r="E185" s="6">
        <v>0.74</v>
      </c>
      <c r="F185" s="9">
        <f t="shared" si="42"/>
        <v>0</v>
      </c>
      <c r="G185" s="9">
        <f t="shared" si="40"/>
        <v>0</v>
      </c>
      <c r="H185" s="6">
        <v>306.62</v>
      </c>
      <c r="I185" s="9">
        <f t="shared" si="43"/>
        <v>0</v>
      </c>
      <c r="J185" s="9">
        <f t="shared" si="41"/>
        <v>0</v>
      </c>
    </row>
    <row r="186" spans="1:10" ht="12.2" customHeight="1" collapsed="1" x14ac:dyDescent="0.2">
      <c r="A186" s="75" t="s">
        <v>19</v>
      </c>
      <c r="B186" s="75"/>
      <c r="C186" s="1"/>
      <c r="D186" s="7"/>
      <c r="E186" s="13">
        <f>SUM(E172:E185)</f>
        <v>5.84</v>
      </c>
      <c r="F186" s="12">
        <f>SUM(F172:F185)</f>
        <v>0</v>
      </c>
      <c r="G186" s="12">
        <f t="shared" si="40"/>
        <v>0</v>
      </c>
      <c r="H186" s="13">
        <v>13768.56</v>
      </c>
      <c r="I186" s="12">
        <f>SUM(I172:I185)</f>
        <v>0</v>
      </c>
      <c r="J186" s="14">
        <f>SUM(J172:J185)</f>
        <v>0</v>
      </c>
    </row>
    <row r="187" spans="1:10" ht="12.2" customHeight="1" x14ac:dyDescent="0.2">
      <c r="A187" s="75" t="s">
        <v>146</v>
      </c>
      <c r="B187" s="75"/>
      <c r="C187" s="2" t="s">
        <v>42</v>
      </c>
      <c r="D187" s="3">
        <v>0</v>
      </c>
      <c r="E187" s="1"/>
      <c r="F187" s="1"/>
      <c r="G187" s="1"/>
      <c r="H187" s="1"/>
      <c r="I187" s="1"/>
      <c r="J187" s="1"/>
    </row>
    <row r="188" spans="1:10" ht="12.2" hidden="1" customHeight="1" outlineLevel="1" x14ac:dyDescent="0.2">
      <c r="A188" s="76" t="s">
        <v>120</v>
      </c>
      <c r="B188" s="76"/>
      <c r="C188" s="4" t="s">
        <v>60</v>
      </c>
      <c r="D188" s="5">
        <v>6.8</v>
      </c>
      <c r="E188" s="6">
        <v>0.63</v>
      </c>
      <c r="F188" s="9">
        <f>$D$187*E188</f>
        <v>0</v>
      </c>
      <c r="G188" s="9">
        <f t="shared" ref="G188:G202" si="44">$K$2*F188</f>
        <v>0</v>
      </c>
      <c r="H188" s="6">
        <v>130.84</v>
      </c>
      <c r="I188" s="9">
        <f>$D$187*H188</f>
        <v>0</v>
      </c>
      <c r="J188" s="9">
        <f t="shared" ref="J188:J201" si="45">SUM(G188,I188)</f>
        <v>0</v>
      </c>
    </row>
    <row r="189" spans="1:10" ht="12.2" hidden="1" customHeight="1" outlineLevel="1" x14ac:dyDescent="0.2">
      <c r="A189" s="76" t="s">
        <v>121</v>
      </c>
      <c r="B189" s="76"/>
      <c r="C189" s="4" t="s">
        <v>15</v>
      </c>
      <c r="D189" s="5">
        <v>0.56000000000000005</v>
      </c>
      <c r="E189" s="6">
        <v>0.12</v>
      </c>
      <c r="F189" s="9">
        <f t="shared" ref="F189:F201" si="46">$D$187*E189</f>
        <v>0</v>
      </c>
      <c r="G189" s="9">
        <f t="shared" si="44"/>
        <v>0</v>
      </c>
      <c r="H189" s="6">
        <v>72.58</v>
      </c>
      <c r="I189" s="9">
        <f t="shared" ref="I189:I201" si="47">$D$187*H189</f>
        <v>0</v>
      </c>
      <c r="J189" s="9">
        <f t="shared" si="45"/>
        <v>0</v>
      </c>
    </row>
    <row r="190" spans="1:10" ht="12.2" hidden="1" customHeight="1" outlineLevel="1" x14ac:dyDescent="0.2">
      <c r="A190" s="76" t="s">
        <v>123</v>
      </c>
      <c r="B190" s="76"/>
      <c r="C190" s="4" t="s">
        <v>15</v>
      </c>
      <c r="D190" s="5">
        <v>0.56000000000000005</v>
      </c>
      <c r="E190" s="6">
        <v>0.12</v>
      </c>
      <c r="F190" s="9">
        <f t="shared" si="46"/>
        <v>0</v>
      </c>
      <c r="G190" s="9">
        <f t="shared" si="44"/>
        <v>0</v>
      </c>
      <c r="H190" s="6">
        <v>54.66</v>
      </c>
      <c r="I190" s="9">
        <f t="shared" si="47"/>
        <v>0</v>
      </c>
      <c r="J190" s="9">
        <f t="shared" si="45"/>
        <v>0</v>
      </c>
    </row>
    <row r="191" spans="1:10" ht="12.2" hidden="1" customHeight="1" outlineLevel="1" x14ac:dyDescent="0.2">
      <c r="A191" s="76" t="s">
        <v>122</v>
      </c>
      <c r="B191" s="76"/>
      <c r="C191" s="4" t="s">
        <v>60</v>
      </c>
      <c r="D191" s="5">
        <v>1.3</v>
      </c>
      <c r="E191" s="6">
        <v>0.15</v>
      </c>
      <c r="F191" s="9">
        <f t="shared" si="46"/>
        <v>0</v>
      </c>
      <c r="G191" s="9">
        <f t="shared" si="44"/>
        <v>0</v>
      </c>
      <c r="H191" s="6">
        <v>39.4</v>
      </c>
      <c r="I191" s="9">
        <f t="shared" si="47"/>
        <v>0</v>
      </c>
      <c r="J191" s="9">
        <f t="shared" si="45"/>
        <v>0</v>
      </c>
    </row>
    <row r="192" spans="1:10" ht="12.2" hidden="1" customHeight="1" outlineLevel="1" x14ac:dyDescent="0.2">
      <c r="A192" s="76" t="s">
        <v>122</v>
      </c>
      <c r="B192" s="76"/>
      <c r="C192" s="4" t="s">
        <v>60</v>
      </c>
      <c r="D192" s="5">
        <v>1.4</v>
      </c>
      <c r="E192" s="6">
        <v>0.16</v>
      </c>
      <c r="F192" s="9">
        <f t="shared" si="46"/>
        <v>0</v>
      </c>
      <c r="G192" s="9">
        <f t="shared" si="44"/>
        <v>0</v>
      </c>
      <c r="H192" s="6">
        <v>144.86000000000001</v>
      </c>
      <c r="I192" s="9">
        <f t="shared" si="47"/>
        <v>0</v>
      </c>
      <c r="J192" s="9">
        <f t="shared" si="45"/>
        <v>0</v>
      </c>
    </row>
    <row r="193" spans="1:10" ht="12.2" hidden="1" customHeight="1" outlineLevel="1" x14ac:dyDescent="0.2">
      <c r="A193" s="76" t="s">
        <v>93</v>
      </c>
      <c r="B193" s="76"/>
      <c r="C193" s="4" t="s">
        <v>60</v>
      </c>
      <c r="D193" s="5">
        <v>6.4</v>
      </c>
      <c r="E193" s="6">
        <v>0.37</v>
      </c>
      <c r="F193" s="9">
        <f t="shared" si="46"/>
        <v>0</v>
      </c>
      <c r="G193" s="9">
        <f t="shared" si="44"/>
        <v>0</v>
      </c>
      <c r="H193" s="6">
        <v>28.74</v>
      </c>
      <c r="I193" s="9">
        <f t="shared" si="47"/>
        <v>0</v>
      </c>
      <c r="J193" s="9">
        <f t="shared" si="45"/>
        <v>0</v>
      </c>
    </row>
    <row r="194" spans="1:10" ht="12.2" hidden="1" customHeight="1" outlineLevel="1" x14ac:dyDescent="0.2">
      <c r="A194" s="76" t="s">
        <v>61</v>
      </c>
      <c r="B194" s="76"/>
      <c r="C194" s="4" t="s">
        <v>15</v>
      </c>
      <c r="D194" s="5">
        <v>6.8</v>
      </c>
      <c r="E194" s="6">
        <v>0.16</v>
      </c>
      <c r="F194" s="9">
        <f t="shared" si="46"/>
        <v>0</v>
      </c>
      <c r="G194" s="9">
        <f t="shared" si="44"/>
        <v>0</v>
      </c>
      <c r="H194" s="6">
        <v>122.94</v>
      </c>
      <c r="I194" s="9">
        <f t="shared" si="47"/>
        <v>0</v>
      </c>
      <c r="J194" s="9">
        <f t="shared" si="45"/>
        <v>0</v>
      </c>
    </row>
    <row r="195" spans="1:10" ht="12.2" hidden="1" customHeight="1" outlineLevel="1" x14ac:dyDescent="0.2">
      <c r="A195" s="76" t="s">
        <v>145</v>
      </c>
      <c r="B195" s="76"/>
      <c r="C195" s="4" t="s">
        <v>42</v>
      </c>
      <c r="D195" s="5">
        <v>1</v>
      </c>
      <c r="E195" s="6">
        <v>0.4</v>
      </c>
      <c r="F195" s="9">
        <f t="shared" si="46"/>
        <v>0</v>
      </c>
      <c r="G195" s="9">
        <f t="shared" si="44"/>
        <v>0</v>
      </c>
      <c r="H195" s="6">
        <v>559.16999999999996</v>
      </c>
      <c r="I195" s="9">
        <f t="shared" si="47"/>
        <v>0</v>
      </c>
      <c r="J195" s="9">
        <f t="shared" si="45"/>
        <v>0</v>
      </c>
    </row>
    <row r="196" spans="1:10" ht="12.2" hidden="1" customHeight="1" outlineLevel="1" x14ac:dyDescent="0.2">
      <c r="A196" s="76" t="s">
        <v>125</v>
      </c>
      <c r="B196" s="76"/>
      <c r="C196" s="4" t="s">
        <v>17</v>
      </c>
      <c r="D196" s="5">
        <v>1.4</v>
      </c>
      <c r="E196" s="6">
        <v>0.12</v>
      </c>
      <c r="F196" s="9">
        <f t="shared" si="46"/>
        <v>0</v>
      </c>
      <c r="G196" s="9">
        <f t="shared" si="44"/>
        <v>0</v>
      </c>
      <c r="H196" s="6">
        <v>205.25</v>
      </c>
      <c r="I196" s="9">
        <f t="shared" si="47"/>
        <v>0</v>
      </c>
      <c r="J196" s="9">
        <f t="shared" si="45"/>
        <v>0</v>
      </c>
    </row>
    <row r="197" spans="1:10" ht="12.2" hidden="1" customHeight="1" outlineLevel="1" x14ac:dyDescent="0.2">
      <c r="A197" s="76" t="s">
        <v>135</v>
      </c>
      <c r="B197" s="76"/>
      <c r="C197" s="4" t="s">
        <v>42</v>
      </c>
      <c r="D197" s="5">
        <v>1</v>
      </c>
      <c r="E197" s="6">
        <v>1.07</v>
      </c>
      <c r="F197" s="9">
        <f t="shared" si="46"/>
        <v>0</v>
      </c>
      <c r="G197" s="9">
        <f t="shared" si="44"/>
        <v>0</v>
      </c>
      <c r="H197" s="6">
        <v>9943.33</v>
      </c>
      <c r="I197" s="9">
        <f t="shared" si="47"/>
        <v>0</v>
      </c>
      <c r="J197" s="9">
        <f t="shared" si="45"/>
        <v>0</v>
      </c>
    </row>
    <row r="198" spans="1:10" ht="12.2" hidden="1" customHeight="1" outlineLevel="1" x14ac:dyDescent="0.2">
      <c r="A198" s="76" t="s">
        <v>127</v>
      </c>
      <c r="B198" s="76"/>
      <c r="C198" s="4" t="s">
        <v>60</v>
      </c>
      <c r="D198" s="5">
        <v>6.4</v>
      </c>
      <c r="E198" s="6">
        <v>0.74</v>
      </c>
      <c r="F198" s="9">
        <f t="shared" si="46"/>
        <v>0</v>
      </c>
      <c r="G198" s="9">
        <f t="shared" si="44"/>
        <v>0</v>
      </c>
      <c r="H198" s="6">
        <v>996.22</v>
      </c>
      <c r="I198" s="9">
        <f t="shared" si="47"/>
        <v>0</v>
      </c>
      <c r="J198" s="9">
        <f t="shared" si="45"/>
        <v>0</v>
      </c>
    </row>
    <row r="199" spans="1:10" ht="12.2" hidden="1" customHeight="1" outlineLevel="1" x14ac:dyDescent="0.2">
      <c r="A199" s="76" t="s">
        <v>128</v>
      </c>
      <c r="B199" s="76"/>
      <c r="C199" s="4" t="s">
        <v>15</v>
      </c>
      <c r="D199" s="5">
        <v>25.6</v>
      </c>
      <c r="E199" s="6">
        <v>0.28999999999999998</v>
      </c>
      <c r="F199" s="9">
        <f t="shared" si="46"/>
        <v>0</v>
      </c>
      <c r="G199" s="9">
        <f t="shared" si="44"/>
        <v>0</v>
      </c>
      <c r="H199" s="6">
        <v>182.27</v>
      </c>
      <c r="I199" s="9">
        <f t="shared" si="47"/>
        <v>0</v>
      </c>
      <c r="J199" s="9">
        <f t="shared" si="45"/>
        <v>0</v>
      </c>
    </row>
    <row r="200" spans="1:10" ht="12.2" hidden="1" customHeight="1" outlineLevel="1" x14ac:dyDescent="0.2">
      <c r="A200" s="76" t="s">
        <v>129</v>
      </c>
      <c r="B200" s="76"/>
      <c r="C200" s="4" t="s">
        <v>15</v>
      </c>
      <c r="D200" s="5">
        <v>6.4</v>
      </c>
      <c r="E200" s="6">
        <v>0.96</v>
      </c>
      <c r="F200" s="9">
        <f t="shared" si="46"/>
        <v>0</v>
      </c>
      <c r="G200" s="9">
        <f t="shared" si="44"/>
        <v>0</v>
      </c>
      <c r="H200" s="6">
        <v>434.69</v>
      </c>
      <c r="I200" s="9">
        <f t="shared" si="47"/>
        <v>0</v>
      </c>
      <c r="J200" s="9">
        <f t="shared" si="45"/>
        <v>0</v>
      </c>
    </row>
    <row r="201" spans="1:10" ht="12.2" hidden="1" customHeight="1" outlineLevel="1" x14ac:dyDescent="0.2">
      <c r="A201" s="76" t="s">
        <v>130</v>
      </c>
      <c r="B201" s="76"/>
      <c r="C201" s="4" t="s">
        <v>15</v>
      </c>
      <c r="D201" s="5">
        <v>6.8</v>
      </c>
      <c r="E201" s="6">
        <v>0.78</v>
      </c>
      <c r="F201" s="9">
        <f t="shared" si="46"/>
        <v>0</v>
      </c>
      <c r="G201" s="9">
        <f t="shared" si="44"/>
        <v>0</v>
      </c>
      <c r="H201" s="6">
        <v>325.77999999999997</v>
      </c>
      <c r="I201" s="9">
        <f t="shared" si="47"/>
        <v>0</v>
      </c>
      <c r="J201" s="9">
        <f t="shared" si="45"/>
        <v>0</v>
      </c>
    </row>
    <row r="202" spans="1:10" ht="12.2" customHeight="1" collapsed="1" x14ac:dyDescent="0.2">
      <c r="A202" s="75" t="s">
        <v>19</v>
      </c>
      <c r="B202" s="75"/>
      <c r="C202" s="1"/>
      <c r="D202" s="7"/>
      <c r="E202" s="13">
        <f>SUM(E188:E201)</f>
        <v>6.07</v>
      </c>
      <c r="F202" s="12">
        <f>SUM(F188:F201)</f>
        <v>0</v>
      </c>
      <c r="G202" s="12">
        <f t="shared" si="44"/>
        <v>0</v>
      </c>
      <c r="H202" s="13">
        <v>13240.73</v>
      </c>
      <c r="I202" s="12">
        <f>SUM(I188:I201)</f>
        <v>0</v>
      </c>
      <c r="J202" s="14">
        <f>SUM(J188:J201)</f>
        <v>0</v>
      </c>
    </row>
    <row r="203" spans="1:10" ht="12.2" customHeight="1" x14ac:dyDescent="0.2">
      <c r="A203" s="75" t="s">
        <v>147</v>
      </c>
      <c r="B203" s="75"/>
      <c r="C203" s="2" t="s">
        <v>42</v>
      </c>
      <c r="D203" s="3">
        <v>0</v>
      </c>
      <c r="E203" s="1"/>
      <c r="F203" s="1"/>
      <c r="G203" s="1"/>
      <c r="H203" s="1"/>
      <c r="I203" s="1"/>
      <c r="J203" s="1"/>
    </row>
    <row r="204" spans="1:10" ht="12.2" hidden="1" customHeight="1" outlineLevel="1" x14ac:dyDescent="0.2">
      <c r="A204" s="76" t="s">
        <v>120</v>
      </c>
      <c r="B204" s="76"/>
      <c r="C204" s="4" t="s">
        <v>60</v>
      </c>
      <c r="D204" s="5">
        <v>4.4000000000000004</v>
      </c>
      <c r="E204" s="6">
        <v>0.4</v>
      </c>
      <c r="F204" s="9">
        <f>$D$203*E204</f>
        <v>0</v>
      </c>
      <c r="G204" s="9">
        <f t="shared" ref="G204:G218" si="48">$K$2*F204</f>
        <v>0</v>
      </c>
      <c r="H204" s="6">
        <v>84.66</v>
      </c>
      <c r="I204" s="9">
        <f>$D$203*H204</f>
        <v>0</v>
      </c>
      <c r="J204" s="9">
        <f t="shared" ref="J204:J217" si="49">SUM(G204,I204)</f>
        <v>0</v>
      </c>
    </row>
    <row r="205" spans="1:10" ht="12.2" hidden="1" customHeight="1" outlineLevel="1" x14ac:dyDescent="0.2">
      <c r="A205" s="76" t="s">
        <v>123</v>
      </c>
      <c r="B205" s="76"/>
      <c r="C205" s="4" t="s">
        <v>15</v>
      </c>
      <c r="D205" s="5">
        <v>0.6</v>
      </c>
      <c r="E205" s="6">
        <v>0.12</v>
      </c>
      <c r="F205" s="9">
        <f t="shared" ref="F205:F217" si="50">$D$203*E205</f>
        <v>0</v>
      </c>
      <c r="G205" s="9">
        <f t="shared" si="48"/>
        <v>0</v>
      </c>
      <c r="H205" s="6">
        <v>58.56</v>
      </c>
      <c r="I205" s="9">
        <f t="shared" ref="I205:I217" si="51">$D$203*H205</f>
        <v>0</v>
      </c>
      <c r="J205" s="9">
        <f t="shared" si="49"/>
        <v>0</v>
      </c>
    </row>
    <row r="206" spans="1:10" ht="12.2" hidden="1" customHeight="1" outlineLevel="1" x14ac:dyDescent="0.2">
      <c r="A206" s="76" t="s">
        <v>121</v>
      </c>
      <c r="B206" s="76"/>
      <c r="C206" s="4" t="s">
        <v>15</v>
      </c>
      <c r="D206" s="5">
        <v>0.6</v>
      </c>
      <c r="E206" s="6">
        <v>0.12</v>
      </c>
      <c r="F206" s="9">
        <f t="shared" si="50"/>
        <v>0</v>
      </c>
      <c r="G206" s="9">
        <f t="shared" si="48"/>
        <v>0</v>
      </c>
      <c r="H206" s="6">
        <v>77.760000000000005</v>
      </c>
      <c r="I206" s="9">
        <f t="shared" si="51"/>
        <v>0</v>
      </c>
      <c r="J206" s="9">
        <f t="shared" si="49"/>
        <v>0</v>
      </c>
    </row>
    <row r="207" spans="1:10" ht="12.2" hidden="1" customHeight="1" outlineLevel="1" x14ac:dyDescent="0.2">
      <c r="A207" s="76" t="s">
        <v>122</v>
      </c>
      <c r="B207" s="76"/>
      <c r="C207" s="4" t="s">
        <v>60</v>
      </c>
      <c r="D207" s="5">
        <v>1.6</v>
      </c>
      <c r="E207" s="6">
        <v>0.18</v>
      </c>
      <c r="F207" s="9">
        <f t="shared" si="50"/>
        <v>0</v>
      </c>
      <c r="G207" s="9">
        <f t="shared" si="48"/>
        <v>0</v>
      </c>
      <c r="H207" s="6">
        <v>165.55</v>
      </c>
      <c r="I207" s="9">
        <f t="shared" si="51"/>
        <v>0</v>
      </c>
      <c r="J207" s="9">
        <f t="shared" si="49"/>
        <v>0</v>
      </c>
    </row>
    <row r="208" spans="1:10" ht="12.2" hidden="1" customHeight="1" outlineLevel="1" x14ac:dyDescent="0.2">
      <c r="A208" s="76" t="s">
        <v>122</v>
      </c>
      <c r="B208" s="76"/>
      <c r="C208" s="4" t="s">
        <v>60</v>
      </c>
      <c r="D208" s="5">
        <v>1.5</v>
      </c>
      <c r="E208" s="6">
        <v>0.17</v>
      </c>
      <c r="F208" s="9">
        <f t="shared" si="50"/>
        <v>0</v>
      </c>
      <c r="G208" s="9">
        <f t="shared" si="48"/>
        <v>0</v>
      </c>
      <c r="H208" s="6">
        <v>45.47</v>
      </c>
      <c r="I208" s="9">
        <f t="shared" si="51"/>
        <v>0</v>
      </c>
      <c r="J208" s="9">
        <f t="shared" si="49"/>
        <v>0</v>
      </c>
    </row>
    <row r="209" spans="1:10" ht="12.2" hidden="1" customHeight="1" outlineLevel="1" x14ac:dyDescent="0.2">
      <c r="A209" s="76" t="s">
        <v>93</v>
      </c>
      <c r="B209" s="76"/>
      <c r="C209" s="4" t="s">
        <v>60</v>
      </c>
      <c r="D209" s="5">
        <v>4</v>
      </c>
      <c r="E209" s="6">
        <v>0.23</v>
      </c>
      <c r="F209" s="9">
        <f t="shared" si="50"/>
        <v>0</v>
      </c>
      <c r="G209" s="9">
        <f t="shared" si="48"/>
        <v>0</v>
      </c>
      <c r="H209" s="6">
        <v>17.96</v>
      </c>
      <c r="I209" s="9">
        <f t="shared" si="51"/>
        <v>0</v>
      </c>
      <c r="J209" s="9">
        <f t="shared" si="49"/>
        <v>0</v>
      </c>
    </row>
    <row r="210" spans="1:10" ht="12.2" hidden="1" customHeight="1" outlineLevel="1" x14ac:dyDescent="0.2">
      <c r="A210" s="76" t="s">
        <v>61</v>
      </c>
      <c r="B210" s="76"/>
      <c r="C210" s="4" t="s">
        <v>15</v>
      </c>
      <c r="D210" s="5">
        <v>4.4000000000000004</v>
      </c>
      <c r="E210" s="6">
        <v>0.1</v>
      </c>
      <c r="F210" s="9">
        <f t="shared" si="50"/>
        <v>0</v>
      </c>
      <c r="G210" s="9">
        <f t="shared" si="48"/>
        <v>0</v>
      </c>
      <c r="H210" s="6">
        <v>79.55</v>
      </c>
      <c r="I210" s="9">
        <f t="shared" si="51"/>
        <v>0</v>
      </c>
      <c r="J210" s="9">
        <f t="shared" si="49"/>
        <v>0</v>
      </c>
    </row>
    <row r="211" spans="1:10" ht="12.2" hidden="1" customHeight="1" outlineLevel="1" x14ac:dyDescent="0.2">
      <c r="A211" s="76" t="s">
        <v>124</v>
      </c>
      <c r="B211" s="76"/>
      <c r="C211" s="4" t="s">
        <v>42</v>
      </c>
      <c r="D211" s="5">
        <v>1</v>
      </c>
      <c r="E211" s="6">
        <v>0.4</v>
      </c>
      <c r="F211" s="9">
        <f t="shared" si="50"/>
        <v>0</v>
      </c>
      <c r="G211" s="9">
        <f t="shared" si="48"/>
        <v>0</v>
      </c>
      <c r="H211" s="6">
        <v>246.33</v>
      </c>
      <c r="I211" s="9">
        <f t="shared" si="51"/>
        <v>0</v>
      </c>
      <c r="J211" s="9">
        <f t="shared" si="49"/>
        <v>0</v>
      </c>
    </row>
    <row r="212" spans="1:10" ht="12.2" hidden="1" customHeight="1" outlineLevel="1" x14ac:dyDescent="0.2">
      <c r="A212" s="76" t="s">
        <v>125</v>
      </c>
      <c r="B212" s="76"/>
      <c r="C212" s="4" t="s">
        <v>17</v>
      </c>
      <c r="D212" s="5">
        <v>1.6</v>
      </c>
      <c r="E212" s="6">
        <v>0.14000000000000001</v>
      </c>
      <c r="F212" s="9">
        <f t="shared" si="50"/>
        <v>0</v>
      </c>
      <c r="G212" s="9">
        <f t="shared" si="48"/>
        <v>0</v>
      </c>
      <c r="H212" s="6">
        <v>234.58</v>
      </c>
      <c r="I212" s="9">
        <f t="shared" si="51"/>
        <v>0</v>
      </c>
      <c r="J212" s="9">
        <f t="shared" si="49"/>
        <v>0</v>
      </c>
    </row>
    <row r="213" spans="1:10" ht="12.2" hidden="1" customHeight="1" outlineLevel="1" x14ac:dyDescent="0.2">
      <c r="A213" s="76" t="s">
        <v>126</v>
      </c>
      <c r="B213" s="76"/>
      <c r="C213" s="4" t="s">
        <v>42</v>
      </c>
      <c r="D213" s="5">
        <v>1</v>
      </c>
      <c r="E213" s="6">
        <v>1.0900000000000001</v>
      </c>
      <c r="F213" s="9">
        <f t="shared" si="50"/>
        <v>0</v>
      </c>
      <c r="G213" s="9">
        <f t="shared" si="48"/>
        <v>0</v>
      </c>
      <c r="H213" s="6">
        <v>6647.33</v>
      </c>
      <c r="I213" s="9">
        <f t="shared" si="51"/>
        <v>0</v>
      </c>
      <c r="J213" s="9">
        <f t="shared" si="49"/>
        <v>0</v>
      </c>
    </row>
    <row r="214" spans="1:10" ht="12.2" hidden="1" customHeight="1" outlineLevel="1" x14ac:dyDescent="0.2">
      <c r="A214" s="76" t="s">
        <v>129</v>
      </c>
      <c r="B214" s="76"/>
      <c r="C214" s="4" t="s">
        <v>15</v>
      </c>
      <c r="D214" s="5">
        <v>4</v>
      </c>
      <c r="E214" s="6">
        <v>0.6</v>
      </c>
      <c r="F214" s="9">
        <f t="shared" si="50"/>
        <v>0</v>
      </c>
      <c r="G214" s="9">
        <f t="shared" si="48"/>
        <v>0</v>
      </c>
      <c r="H214" s="6">
        <v>271.68</v>
      </c>
      <c r="I214" s="9">
        <f t="shared" si="51"/>
        <v>0</v>
      </c>
      <c r="J214" s="9">
        <f t="shared" si="49"/>
        <v>0</v>
      </c>
    </row>
    <row r="215" spans="1:10" ht="12.2" hidden="1" customHeight="1" outlineLevel="1" x14ac:dyDescent="0.2">
      <c r="A215" s="76" t="s">
        <v>128</v>
      </c>
      <c r="B215" s="76"/>
      <c r="C215" s="4" t="s">
        <v>15</v>
      </c>
      <c r="D215" s="5">
        <v>12</v>
      </c>
      <c r="E215" s="6">
        <v>0.14000000000000001</v>
      </c>
      <c r="F215" s="9">
        <f t="shared" si="50"/>
        <v>0</v>
      </c>
      <c r="G215" s="9">
        <f t="shared" si="48"/>
        <v>0</v>
      </c>
      <c r="H215" s="6">
        <v>85.44</v>
      </c>
      <c r="I215" s="9">
        <f t="shared" si="51"/>
        <v>0</v>
      </c>
      <c r="J215" s="9">
        <f t="shared" si="49"/>
        <v>0</v>
      </c>
    </row>
    <row r="216" spans="1:10" ht="12.2" hidden="1" customHeight="1" outlineLevel="1" x14ac:dyDescent="0.2">
      <c r="A216" s="76" t="s">
        <v>127</v>
      </c>
      <c r="B216" s="76"/>
      <c r="C216" s="4" t="s">
        <v>60</v>
      </c>
      <c r="D216" s="5">
        <v>4</v>
      </c>
      <c r="E216" s="6">
        <v>0.46</v>
      </c>
      <c r="F216" s="9">
        <f t="shared" si="50"/>
        <v>0</v>
      </c>
      <c r="G216" s="9">
        <f t="shared" si="48"/>
        <v>0</v>
      </c>
      <c r="H216" s="6">
        <v>622.64</v>
      </c>
      <c r="I216" s="9">
        <f t="shared" si="51"/>
        <v>0</v>
      </c>
      <c r="J216" s="9">
        <f t="shared" si="49"/>
        <v>0</v>
      </c>
    </row>
    <row r="217" spans="1:10" ht="12.2" hidden="1" customHeight="1" outlineLevel="1" x14ac:dyDescent="0.2">
      <c r="A217" s="76" t="s">
        <v>130</v>
      </c>
      <c r="B217" s="76"/>
      <c r="C217" s="4" t="s">
        <v>15</v>
      </c>
      <c r="D217" s="5">
        <v>4.4000000000000004</v>
      </c>
      <c r="E217" s="6">
        <v>0.51</v>
      </c>
      <c r="F217" s="9">
        <f t="shared" si="50"/>
        <v>0</v>
      </c>
      <c r="G217" s="9">
        <f t="shared" si="48"/>
        <v>0</v>
      </c>
      <c r="H217" s="6">
        <v>210.8</v>
      </c>
      <c r="I217" s="9">
        <f t="shared" si="51"/>
        <v>0</v>
      </c>
      <c r="J217" s="9">
        <f t="shared" si="49"/>
        <v>0</v>
      </c>
    </row>
    <row r="218" spans="1:10" ht="12.2" customHeight="1" collapsed="1" x14ac:dyDescent="0.2">
      <c r="A218" s="75" t="s">
        <v>19</v>
      </c>
      <c r="B218" s="75"/>
      <c r="C218" s="1"/>
      <c r="D218" s="7"/>
      <c r="E218" s="13">
        <f>SUM(E204:E217)</f>
        <v>4.66</v>
      </c>
      <c r="F218" s="12">
        <f>SUM(F204:F217)</f>
        <v>0</v>
      </c>
      <c r="G218" s="12">
        <f t="shared" si="48"/>
        <v>0</v>
      </c>
      <c r="H218" s="13">
        <v>8848.31</v>
      </c>
      <c r="I218" s="12">
        <f>SUM(I204:I217)</f>
        <v>0</v>
      </c>
      <c r="J218" s="14">
        <f>SUM(J204:J217)</f>
        <v>0</v>
      </c>
    </row>
    <row r="219" spans="1:10" ht="12.2" customHeight="1" x14ac:dyDescent="0.2">
      <c r="A219" s="75" t="s">
        <v>148</v>
      </c>
      <c r="B219" s="75"/>
      <c r="C219" s="2" t="s">
        <v>42</v>
      </c>
      <c r="D219" s="3">
        <v>0</v>
      </c>
      <c r="E219" s="1"/>
      <c r="F219" s="1"/>
      <c r="G219" s="1"/>
      <c r="H219" s="1"/>
      <c r="I219" s="1"/>
      <c r="J219" s="1"/>
    </row>
    <row r="220" spans="1:10" ht="12.2" hidden="1" customHeight="1" outlineLevel="1" x14ac:dyDescent="0.2">
      <c r="A220" s="76" t="s">
        <v>120</v>
      </c>
      <c r="B220" s="76"/>
      <c r="C220" s="4" t="s">
        <v>60</v>
      </c>
      <c r="D220" s="5">
        <v>4.8</v>
      </c>
      <c r="E220" s="6">
        <v>0.44</v>
      </c>
      <c r="F220" s="9">
        <f>$D$219*E220</f>
        <v>0</v>
      </c>
      <c r="G220" s="9">
        <f t="shared" ref="G220:G234" si="52">$K$2*F220</f>
        <v>0</v>
      </c>
      <c r="H220" s="6">
        <v>92.36</v>
      </c>
      <c r="I220" s="9">
        <f>$D$219*H220</f>
        <v>0</v>
      </c>
      <c r="J220" s="9">
        <f t="shared" ref="J220:J233" si="53">SUM(G220,I220)</f>
        <v>0</v>
      </c>
    </row>
    <row r="221" spans="1:10" ht="12.2" hidden="1" customHeight="1" outlineLevel="1" x14ac:dyDescent="0.2">
      <c r="A221" s="76" t="s">
        <v>123</v>
      </c>
      <c r="B221" s="76"/>
      <c r="C221" s="4" t="s">
        <v>15</v>
      </c>
      <c r="D221" s="5">
        <v>0.6</v>
      </c>
      <c r="E221" s="6">
        <v>0.12</v>
      </c>
      <c r="F221" s="9">
        <f t="shared" ref="F221:F233" si="54">$D$219*E221</f>
        <v>0</v>
      </c>
      <c r="G221" s="9">
        <f t="shared" si="52"/>
        <v>0</v>
      </c>
      <c r="H221" s="6">
        <v>58.56</v>
      </c>
      <c r="I221" s="9">
        <f t="shared" ref="I221:I233" si="55">$D$219*H221</f>
        <v>0</v>
      </c>
      <c r="J221" s="9">
        <f t="shared" si="53"/>
        <v>0</v>
      </c>
    </row>
    <row r="222" spans="1:10" ht="12.2" hidden="1" customHeight="1" outlineLevel="1" x14ac:dyDescent="0.2">
      <c r="A222" s="76" t="s">
        <v>121</v>
      </c>
      <c r="B222" s="76"/>
      <c r="C222" s="4" t="s">
        <v>15</v>
      </c>
      <c r="D222" s="5">
        <v>0.6</v>
      </c>
      <c r="E222" s="6">
        <v>0.12</v>
      </c>
      <c r="F222" s="9">
        <f t="shared" si="54"/>
        <v>0</v>
      </c>
      <c r="G222" s="9">
        <f t="shared" si="52"/>
        <v>0</v>
      </c>
      <c r="H222" s="6">
        <v>77.760000000000005</v>
      </c>
      <c r="I222" s="9">
        <f t="shared" si="55"/>
        <v>0</v>
      </c>
      <c r="J222" s="9">
        <f t="shared" si="53"/>
        <v>0</v>
      </c>
    </row>
    <row r="223" spans="1:10" ht="12.2" hidden="1" customHeight="1" outlineLevel="1" x14ac:dyDescent="0.2">
      <c r="A223" s="76" t="s">
        <v>122</v>
      </c>
      <c r="B223" s="76"/>
      <c r="C223" s="4" t="s">
        <v>60</v>
      </c>
      <c r="D223" s="5">
        <v>1.5</v>
      </c>
      <c r="E223" s="6">
        <v>0.17</v>
      </c>
      <c r="F223" s="9">
        <f t="shared" si="54"/>
        <v>0</v>
      </c>
      <c r="G223" s="9">
        <f t="shared" si="52"/>
        <v>0</v>
      </c>
      <c r="H223" s="6">
        <v>45.47</v>
      </c>
      <c r="I223" s="9">
        <f t="shared" si="55"/>
        <v>0</v>
      </c>
      <c r="J223" s="9">
        <f t="shared" si="53"/>
        <v>0</v>
      </c>
    </row>
    <row r="224" spans="1:10" ht="12.2" hidden="1" customHeight="1" outlineLevel="1" x14ac:dyDescent="0.2">
      <c r="A224" s="76" t="s">
        <v>122</v>
      </c>
      <c r="B224" s="76"/>
      <c r="C224" s="4" t="s">
        <v>60</v>
      </c>
      <c r="D224" s="5">
        <v>1.6</v>
      </c>
      <c r="E224" s="6">
        <v>0.18</v>
      </c>
      <c r="F224" s="9">
        <f t="shared" si="54"/>
        <v>0</v>
      </c>
      <c r="G224" s="9">
        <f t="shared" si="52"/>
        <v>0</v>
      </c>
      <c r="H224" s="6">
        <v>165.55</v>
      </c>
      <c r="I224" s="9">
        <f t="shared" si="55"/>
        <v>0</v>
      </c>
      <c r="J224" s="9">
        <f t="shared" si="53"/>
        <v>0</v>
      </c>
    </row>
    <row r="225" spans="1:10" ht="12.2" hidden="1" customHeight="1" outlineLevel="1" x14ac:dyDescent="0.2">
      <c r="A225" s="76" t="s">
        <v>93</v>
      </c>
      <c r="B225" s="76"/>
      <c r="C225" s="4" t="s">
        <v>60</v>
      </c>
      <c r="D225" s="5">
        <v>4.4000000000000004</v>
      </c>
      <c r="E225" s="6">
        <v>0.25</v>
      </c>
      <c r="F225" s="9">
        <f t="shared" si="54"/>
        <v>0</v>
      </c>
      <c r="G225" s="9">
        <f t="shared" si="52"/>
        <v>0</v>
      </c>
      <c r="H225" s="6">
        <v>19.760000000000002</v>
      </c>
      <c r="I225" s="9">
        <f t="shared" si="55"/>
        <v>0</v>
      </c>
      <c r="J225" s="9">
        <f t="shared" si="53"/>
        <v>0</v>
      </c>
    </row>
    <row r="226" spans="1:10" ht="12.2" hidden="1" customHeight="1" outlineLevel="1" x14ac:dyDescent="0.2">
      <c r="A226" s="76" t="s">
        <v>61</v>
      </c>
      <c r="B226" s="76"/>
      <c r="C226" s="4" t="s">
        <v>15</v>
      </c>
      <c r="D226" s="5">
        <v>4.8</v>
      </c>
      <c r="E226" s="6">
        <v>0.11</v>
      </c>
      <c r="F226" s="9">
        <f t="shared" si="54"/>
        <v>0</v>
      </c>
      <c r="G226" s="9">
        <f t="shared" si="52"/>
        <v>0</v>
      </c>
      <c r="H226" s="6">
        <v>86.78</v>
      </c>
      <c r="I226" s="9">
        <f t="shared" si="55"/>
        <v>0</v>
      </c>
      <c r="J226" s="9">
        <f t="shared" si="53"/>
        <v>0</v>
      </c>
    </row>
    <row r="227" spans="1:10" ht="12.2" hidden="1" customHeight="1" outlineLevel="1" x14ac:dyDescent="0.2">
      <c r="A227" s="76" t="s">
        <v>133</v>
      </c>
      <c r="B227" s="76"/>
      <c r="C227" s="4" t="s">
        <v>42</v>
      </c>
      <c r="D227" s="5">
        <v>1</v>
      </c>
      <c r="E227" s="6">
        <v>0.4</v>
      </c>
      <c r="F227" s="9">
        <f t="shared" si="54"/>
        <v>0</v>
      </c>
      <c r="G227" s="9">
        <f t="shared" si="52"/>
        <v>0</v>
      </c>
      <c r="H227" s="6">
        <v>392.32</v>
      </c>
      <c r="I227" s="9">
        <f t="shared" si="55"/>
        <v>0</v>
      </c>
      <c r="J227" s="9">
        <f t="shared" si="53"/>
        <v>0</v>
      </c>
    </row>
    <row r="228" spans="1:10" ht="12.2" hidden="1" customHeight="1" outlineLevel="1" x14ac:dyDescent="0.2">
      <c r="A228" s="76" t="s">
        <v>125</v>
      </c>
      <c r="B228" s="76"/>
      <c r="C228" s="4" t="s">
        <v>17</v>
      </c>
      <c r="D228" s="5">
        <v>1.6</v>
      </c>
      <c r="E228" s="6">
        <v>0.14000000000000001</v>
      </c>
      <c r="F228" s="9">
        <f t="shared" si="54"/>
        <v>0</v>
      </c>
      <c r="G228" s="9">
        <f t="shared" si="52"/>
        <v>0</v>
      </c>
      <c r="H228" s="6">
        <v>234.58</v>
      </c>
      <c r="I228" s="9">
        <f t="shared" si="55"/>
        <v>0</v>
      </c>
      <c r="J228" s="9">
        <f t="shared" si="53"/>
        <v>0</v>
      </c>
    </row>
    <row r="229" spans="1:10" ht="12.2" hidden="1" customHeight="1" outlineLevel="1" x14ac:dyDescent="0.2">
      <c r="A229" s="76" t="s">
        <v>126</v>
      </c>
      <c r="B229" s="76"/>
      <c r="C229" s="4" t="s">
        <v>42</v>
      </c>
      <c r="D229" s="5">
        <v>1</v>
      </c>
      <c r="E229" s="6">
        <v>1.0900000000000001</v>
      </c>
      <c r="F229" s="9">
        <f t="shared" si="54"/>
        <v>0</v>
      </c>
      <c r="G229" s="9">
        <f t="shared" si="52"/>
        <v>0</v>
      </c>
      <c r="H229" s="6">
        <v>7775.33</v>
      </c>
      <c r="I229" s="9">
        <f t="shared" si="55"/>
        <v>0</v>
      </c>
      <c r="J229" s="9">
        <f t="shared" si="53"/>
        <v>0</v>
      </c>
    </row>
    <row r="230" spans="1:10" ht="12.2" hidden="1" customHeight="1" outlineLevel="1" x14ac:dyDescent="0.2">
      <c r="A230" s="76" t="s">
        <v>127</v>
      </c>
      <c r="B230" s="76"/>
      <c r="C230" s="4" t="s">
        <v>60</v>
      </c>
      <c r="D230" s="5">
        <v>4.4000000000000004</v>
      </c>
      <c r="E230" s="6">
        <v>0.51</v>
      </c>
      <c r="F230" s="9">
        <f t="shared" si="54"/>
        <v>0</v>
      </c>
      <c r="G230" s="9">
        <f t="shared" si="52"/>
        <v>0</v>
      </c>
      <c r="H230" s="6">
        <v>684.9</v>
      </c>
      <c r="I230" s="9">
        <f t="shared" si="55"/>
        <v>0</v>
      </c>
      <c r="J230" s="9">
        <f t="shared" si="53"/>
        <v>0</v>
      </c>
    </row>
    <row r="231" spans="1:10" ht="12.2" hidden="1" customHeight="1" outlineLevel="1" x14ac:dyDescent="0.2">
      <c r="A231" s="76" t="s">
        <v>128</v>
      </c>
      <c r="B231" s="76"/>
      <c r="C231" s="4" t="s">
        <v>15</v>
      </c>
      <c r="D231" s="5">
        <v>13.2</v>
      </c>
      <c r="E231" s="6">
        <v>0.15</v>
      </c>
      <c r="F231" s="9">
        <f t="shared" si="54"/>
        <v>0</v>
      </c>
      <c r="G231" s="9">
        <f t="shared" si="52"/>
        <v>0</v>
      </c>
      <c r="H231" s="6">
        <v>93.98</v>
      </c>
      <c r="I231" s="9">
        <f t="shared" si="55"/>
        <v>0</v>
      </c>
      <c r="J231" s="9">
        <f t="shared" si="53"/>
        <v>0</v>
      </c>
    </row>
    <row r="232" spans="1:10" ht="12.2" hidden="1" customHeight="1" outlineLevel="1" x14ac:dyDescent="0.2">
      <c r="A232" s="76" t="s">
        <v>129</v>
      </c>
      <c r="B232" s="76"/>
      <c r="C232" s="4" t="s">
        <v>15</v>
      </c>
      <c r="D232" s="5">
        <v>4.4000000000000004</v>
      </c>
      <c r="E232" s="6">
        <v>0.66</v>
      </c>
      <c r="F232" s="9">
        <f t="shared" si="54"/>
        <v>0</v>
      </c>
      <c r="G232" s="9">
        <f t="shared" si="52"/>
        <v>0</v>
      </c>
      <c r="H232" s="6">
        <v>298.85000000000002</v>
      </c>
      <c r="I232" s="9">
        <f t="shared" si="55"/>
        <v>0</v>
      </c>
      <c r="J232" s="9">
        <f t="shared" si="53"/>
        <v>0</v>
      </c>
    </row>
    <row r="233" spans="1:10" ht="12.2" hidden="1" customHeight="1" outlineLevel="1" x14ac:dyDescent="0.2">
      <c r="A233" s="76" t="s">
        <v>130</v>
      </c>
      <c r="B233" s="76"/>
      <c r="C233" s="4" t="s">
        <v>15</v>
      </c>
      <c r="D233" s="5">
        <v>4.8</v>
      </c>
      <c r="E233" s="6">
        <v>0.55000000000000004</v>
      </c>
      <c r="F233" s="9">
        <f t="shared" si="54"/>
        <v>0</v>
      </c>
      <c r="G233" s="9">
        <f t="shared" si="52"/>
        <v>0</v>
      </c>
      <c r="H233" s="6">
        <v>229.96</v>
      </c>
      <c r="I233" s="9">
        <f t="shared" si="55"/>
        <v>0</v>
      </c>
      <c r="J233" s="9">
        <f t="shared" si="53"/>
        <v>0</v>
      </c>
    </row>
    <row r="234" spans="1:10" ht="12.2" customHeight="1" collapsed="1" x14ac:dyDescent="0.2">
      <c r="A234" s="75" t="s">
        <v>19</v>
      </c>
      <c r="B234" s="75"/>
      <c r="C234" s="1"/>
      <c r="D234" s="7"/>
      <c r="E234" s="13">
        <f>SUM(E220:E233)</f>
        <v>4.8899999999999997</v>
      </c>
      <c r="F234" s="12">
        <f>SUM(F220:F233)</f>
        <v>0</v>
      </c>
      <c r="G234" s="12">
        <f t="shared" si="52"/>
        <v>0</v>
      </c>
      <c r="H234" s="13">
        <v>10256.16</v>
      </c>
      <c r="I234" s="12">
        <f>SUM(I220:I233)</f>
        <v>0</v>
      </c>
      <c r="J234" s="14">
        <f>SUM(J220:J233)</f>
        <v>0</v>
      </c>
    </row>
    <row r="235" spans="1:10" ht="12.2" customHeight="1" x14ac:dyDescent="0.2">
      <c r="A235" s="75" t="s">
        <v>149</v>
      </c>
      <c r="B235" s="75"/>
      <c r="C235" s="2" t="s">
        <v>42</v>
      </c>
      <c r="D235" s="3">
        <v>0</v>
      </c>
      <c r="E235" s="1"/>
      <c r="F235" s="1"/>
      <c r="G235" s="1"/>
      <c r="H235" s="1"/>
      <c r="I235" s="1"/>
      <c r="J235" s="1"/>
    </row>
    <row r="236" spans="1:10" ht="12.2" hidden="1" customHeight="1" outlineLevel="1" x14ac:dyDescent="0.2">
      <c r="A236" s="76" t="s">
        <v>120</v>
      </c>
      <c r="B236" s="76"/>
      <c r="C236" s="4" t="s">
        <v>60</v>
      </c>
      <c r="D236" s="5">
        <v>5.4</v>
      </c>
      <c r="E236" s="6">
        <v>0.5</v>
      </c>
      <c r="F236" s="9">
        <f>$D$235*E236</f>
        <v>0</v>
      </c>
      <c r="G236" s="9">
        <f t="shared" ref="G236:G250" si="56">$K$2*F236</f>
        <v>0</v>
      </c>
      <c r="H236" s="6">
        <v>103.9</v>
      </c>
      <c r="I236" s="9">
        <f>$D$235*H236</f>
        <v>0</v>
      </c>
      <c r="J236" s="9">
        <f t="shared" ref="J236:J249" si="57">SUM(G236,I236)</f>
        <v>0</v>
      </c>
    </row>
    <row r="237" spans="1:10" ht="12.2" hidden="1" customHeight="1" outlineLevel="1" x14ac:dyDescent="0.2">
      <c r="A237" s="76" t="s">
        <v>123</v>
      </c>
      <c r="B237" s="76"/>
      <c r="C237" s="4" t="s">
        <v>15</v>
      </c>
      <c r="D237" s="5">
        <v>0.56000000000000005</v>
      </c>
      <c r="E237" s="6">
        <v>0.12</v>
      </c>
      <c r="F237" s="9">
        <f t="shared" ref="F237:F249" si="58">$D$235*E237</f>
        <v>0</v>
      </c>
      <c r="G237" s="9">
        <f t="shared" si="56"/>
        <v>0</v>
      </c>
      <c r="H237" s="6">
        <v>54.66</v>
      </c>
      <c r="I237" s="9">
        <f t="shared" ref="I237:I249" si="59">$D$235*H237</f>
        <v>0</v>
      </c>
      <c r="J237" s="9">
        <f t="shared" si="57"/>
        <v>0</v>
      </c>
    </row>
    <row r="238" spans="1:10" ht="12.2" hidden="1" customHeight="1" outlineLevel="1" x14ac:dyDescent="0.2">
      <c r="A238" s="76" t="s">
        <v>121</v>
      </c>
      <c r="B238" s="76"/>
      <c r="C238" s="4" t="s">
        <v>15</v>
      </c>
      <c r="D238" s="5">
        <v>0.56000000000000005</v>
      </c>
      <c r="E238" s="6">
        <v>0.12</v>
      </c>
      <c r="F238" s="9">
        <f t="shared" si="58"/>
        <v>0</v>
      </c>
      <c r="G238" s="9">
        <f t="shared" si="56"/>
        <v>0</v>
      </c>
      <c r="H238" s="6">
        <v>72.58</v>
      </c>
      <c r="I238" s="9">
        <f t="shared" si="59"/>
        <v>0</v>
      </c>
      <c r="J238" s="9">
        <f t="shared" si="57"/>
        <v>0</v>
      </c>
    </row>
    <row r="239" spans="1:10" ht="12.2" hidden="1" customHeight="1" outlineLevel="1" x14ac:dyDescent="0.2">
      <c r="A239" s="76" t="s">
        <v>122</v>
      </c>
      <c r="B239" s="76"/>
      <c r="C239" s="4" t="s">
        <v>60</v>
      </c>
      <c r="D239" s="5">
        <v>1.5</v>
      </c>
      <c r="E239" s="6">
        <v>0.17</v>
      </c>
      <c r="F239" s="9">
        <f t="shared" si="58"/>
        <v>0</v>
      </c>
      <c r="G239" s="9">
        <f t="shared" si="56"/>
        <v>0</v>
      </c>
      <c r="H239" s="6">
        <v>45.47</v>
      </c>
      <c r="I239" s="9">
        <f t="shared" si="59"/>
        <v>0</v>
      </c>
      <c r="J239" s="9">
        <f t="shared" si="57"/>
        <v>0</v>
      </c>
    </row>
    <row r="240" spans="1:10" ht="12.2" hidden="1" customHeight="1" outlineLevel="1" x14ac:dyDescent="0.2">
      <c r="A240" s="76" t="s">
        <v>122</v>
      </c>
      <c r="B240" s="76"/>
      <c r="C240" s="4" t="s">
        <v>60</v>
      </c>
      <c r="D240" s="5">
        <v>1.6</v>
      </c>
      <c r="E240" s="6">
        <v>0.18</v>
      </c>
      <c r="F240" s="9">
        <f t="shared" si="58"/>
        <v>0</v>
      </c>
      <c r="G240" s="9">
        <f t="shared" si="56"/>
        <v>0</v>
      </c>
      <c r="H240" s="6">
        <v>165.55</v>
      </c>
      <c r="I240" s="9">
        <f t="shared" si="59"/>
        <v>0</v>
      </c>
      <c r="J240" s="9">
        <f t="shared" si="57"/>
        <v>0</v>
      </c>
    </row>
    <row r="241" spans="1:10" ht="12.2" hidden="1" customHeight="1" outlineLevel="1" x14ac:dyDescent="0.2">
      <c r="A241" s="76" t="s">
        <v>93</v>
      </c>
      <c r="B241" s="76"/>
      <c r="C241" s="4" t="s">
        <v>60</v>
      </c>
      <c r="D241" s="5">
        <v>5</v>
      </c>
      <c r="E241" s="6">
        <v>0.28999999999999998</v>
      </c>
      <c r="F241" s="9">
        <f t="shared" si="58"/>
        <v>0</v>
      </c>
      <c r="G241" s="9">
        <f t="shared" si="56"/>
        <v>0</v>
      </c>
      <c r="H241" s="6">
        <v>22.45</v>
      </c>
      <c r="I241" s="9">
        <f t="shared" si="59"/>
        <v>0</v>
      </c>
      <c r="J241" s="9">
        <f t="shared" si="57"/>
        <v>0</v>
      </c>
    </row>
    <row r="242" spans="1:10" ht="12.2" hidden="1" customHeight="1" outlineLevel="1" x14ac:dyDescent="0.2">
      <c r="A242" s="76" t="s">
        <v>61</v>
      </c>
      <c r="B242" s="76"/>
      <c r="C242" s="4" t="s">
        <v>15</v>
      </c>
      <c r="D242" s="5">
        <v>5.4</v>
      </c>
      <c r="E242" s="6">
        <v>0.12</v>
      </c>
      <c r="F242" s="9">
        <f t="shared" si="58"/>
        <v>0</v>
      </c>
      <c r="G242" s="9">
        <f t="shared" si="56"/>
        <v>0</v>
      </c>
      <c r="H242" s="6">
        <v>97.63</v>
      </c>
      <c r="I242" s="9">
        <f t="shared" si="59"/>
        <v>0</v>
      </c>
      <c r="J242" s="9">
        <f t="shared" si="57"/>
        <v>0</v>
      </c>
    </row>
    <row r="243" spans="1:10" ht="12.2" hidden="1" customHeight="1" outlineLevel="1" x14ac:dyDescent="0.2">
      <c r="A243" s="76" t="s">
        <v>133</v>
      </c>
      <c r="B243" s="76"/>
      <c r="C243" s="4" t="s">
        <v>42</v>
      </c>
      <c r="D243" s="5">
        <v>1</v>
      </c>
      <c r="E243" s="6">
        <v>0.4</v>
      </c>
      <c r="F243" s="9">
        <f t="shared" si="58"/>
        <v>0</v>
      </c>
      <c r="G243" s="9">
        <f t="shared" si="56"/>
        <v>0</v>
      </c>
      <c r="H243" s="6">
        <v>392.32</v>
      </c>
      <c r="I243" s="9">
        <f t="shared" si="59"/>
        <v>0</v>
      </c>
      <c r="J243" s="9">
        <f t="shared" si="57"/>
        <v>0</v>
      </c>
    </row>
    <row r="244" spans="1:10" ht="12.2" hidden="1" customHeight="1" outlineLevel="1" x14ac:dyDescent="0.2">
      <c r="A244" s="76" t="s">
        <v>125</v>
      </c>
      <c r="B244" s="76"/>
      <c r="C244" s="4" t="s">
        <v>17</v>
      </c>
      <c r="D244" s="5">
        <v>1.6</v>
      </c>
      <c r="E244" s="6">
        <v>0.14000000000000001</v>
      </c>
      <c r="F244" s="9">
        <f t="shared" si="58"/>
        <v>0</v>
      </c>
      <c r="G244" s="9">
        <f t="shared" si="56"/>
        <v>0</v>
      </c>
      <c r="H244" s="6">
        <v>234.58</v>
      </c>
      <c r="I244" s="9">
        <f t="shared" si="59"/>
        <v>0</v>
      </c>
      <c r="J244" s="9">
        <f t="shared" si="57"/>
        <v>0</v>
      </c>
    </row>
    <row r="245" spans="1:10" ht="12.2" hidden="1" customHeight="1" outlineLevel="1" x14ac:dyDescent="0.2">
      <c r="A245" s="76" t="s">
        <v>126</v>
      </c>
      <c r="B245" s="76"/>
      <c r="C245" s="4" t="s">
        <v>42</v>
      </c>
      <c r="D245" s="5">
        <v>1</v>
      </c>
      <c r="E245" s="6">
        <v>1.1299999999999999</v>
      </c>
      <c r="F245" s="9">
        <f t="shared" si="58"/>
        <v>0</v>
      </c>
      <c r="G245" s="9">
        <f t="shared" si="56"/>
        <v>0</v>
      </c>
      <c r="H245" s="6">
        <v>9191.33</v>
      </c>
      <c r="I245" s="9">
        <f t="shared" si="59"/>
        <v>0</v>
      </c>
      <c r="J245" s="9">
        <f t="shared" si="57"/>
        <v>0</v>
      </c>
    </row>
    <row r="246" spans="1:10" ht="12.2" hidden="1" customHeight="1" outlineLevel="1" x14ac:dyDescent="0.2">
      <c r="A246" s="76" t="s">
        <v>127</v>
      </c>
      <c r="B246" s="76"/>
      <c r="C246" s="4" t="s">
        <v>60</v>
      </c>
      <c r="D246" s="5">
        <v>5</v>
      </c>
      <c r="E246" s="6">
        <v>0.57999999999999996</v>
      </c>
      <c r="F246" s="9">
        <f t="shared" si="58"/>
        <v>0</v>
      </c>
      <c r="G246" s="9">
        <f t="shared" si="56"/>
        <v>0</v>
      </c>
      <c r="H246" s="6">
        <v>778.3</v>
      </c>
      <c r="I246" s="9">
        <f t="shared" si="59"/>
        <v>0</v>
      </c>
      <c r="J246" s="9">
        <f t="shared" si="57"/>
        <v>0</v>
      </c>
    </row>
    <row r="247" spans="1:10" ht="12.2" hidden="1" customHeight="1" outlineLevel="1" x14ac:dyDescent="0.2">
      <c r="A247" s="76" t="s">
        <v>128</v>
      </c>
      <c r="B247" s="76"/>
      <c r="C247" s="4" t="s">
        <v>15</v>
      </c>
      <c r="D247" s="5">
        <v>15</v>
      </c>
      <c r="E247" s="6">
        <v>0.17</v>
      </c>
      <c r="F247" s="9">
        <f t="shared" si="58"/>
        <v>0</v>
      </c>
      <c r="G247" s="9">
        <f t="shared" si="56"/>
        <v>0</v>
      </c>
      <c r="H247" s="6">
        <v>106.8</v>
      </c>
      <c r="I247" s="9">
        <f t="shared" si="59"/>
        <v>0</v>
      </c>
      <c r="J247" s="9">
        <f t="shared" si="57"/>
        <v>0</v>
      </c>
    </row>
    <row r="248" spans="1:10" ht="12.2" hidden="1" customHeight="1" outlineLevel="1" x14ac:dyDescent="0.2">
      <c r="A248" s="76" t="s">
        <v>129</v>
      </c>
      <c r="B248" s="76"/>
      <c r="C248" s="4" t="s">
        <v>15</v>
      </c>
      <c r="D248" s="5">
        <v>5</v>
      </c>
      <c r="E248" s="6">
        <v>0.75</v>
      </c>
      <c r="F248" s="9">
        <f t="shared" si="58"/>
        <v>0</v>
      </c>
      <c r="G248" s="9">
        <f t="shared" si="56"/>
        <v>0</v>
      </c>
      <c r="H248" s="6">
        <v>339.6</v>
      </c>
      <c r="I248" s="9">
        <f t="shared" si="59"/>
        <v>0</v>
      </c>
      <c r="J248" s="9">
        <f t="shared" si="57"/>
        <v>0</v>
      </c>
    </row>
    <row r="249" spans="1:10" ht="12.2" hidden="1" customHeight="1" outlineLevel="1" x14ac:dyDescent="0.2">
      <c r="A249" s="76" t="s">
        <v>130</v>
      </c>
      <c r="B249" s="76"/>
      <c r="C249" s="4" t="s">
        <v>15</v>
      </c>
      <c r="D249" s="5">
        <v>5.4</v>
      </c>
      <c r="E249" s="6">
        <v>0.62</v>
      </c>
      <c r="F249" s="9">
        <f t="shared" si="58"/>
        <v>0</v>
      </c>
      <c r="G249" s="9">
        <f t="shared" si="56"/>
        <v>0</v>
      </c>
      <c r="H249" s="6">
        <v>258.70999999999998</v>
      </c>
      <c r="I249" s="9">
        <f t="shared" si="59"/>
        <v>0</v>
      </c>
      <c r="J249" s="9">
        <f t="shared" si="57"/>
        <v>0</v>
      </c>
    </row>
    <row r="250" spans="1:10" ht="12.2" customHeight="1" collapsed="1" x14ac:dyDescent="0.2">
      <c r="A250" s="75" t="s">
        <v>19</v>
      </c>
      <c r="B250" s="75"/>
      <c r="C250" s="1"/>
      <c r="D250" s="7"/>
      <c r="E250" s="13">
        <f>SUM(E236:E249)</f>
        <v>5.29</v>
      </c>
      <c r="F250" s="12">
        <f>SUM(F236:F249)</f>
        <v>0</v>
      </c>
      <c r="G250" s="12">
        <f t="shared" si="56"/>
        <v>0</v>
      </c>
      <c r="H250" s="13">
        <v>11863.88</v>
      </c>
      <c r="I250" s="12">
        <f>SUM(I236:I249)</f>
        <v>0</v>
      </c>
      <c r="J250" s="14">
        <f>SUM(J236:J249)</f>
        <v>0</v>
      </c>
    </row>
    <row r="251" spans="1:10" ht="12.2" customHeight="1" x14ac:dyDescent="0.2">
      <c r="A251" s="75" t="s">
        <v>150</v>
      </c>
      <c r="B251" s="75"/>
      <c r="C251" s="2" t="s">
        <v>42</v>
      </c>
      <c r="D251" s="3">
        <v>0</v>
      </c>
      <c r="E251" s="1"/>
      <c r="F251" s="1"/>
      <c r="G251" s="1"/>
      <c r="H251" s="1"/>
      <c r="I251" s="1"/>
      <c r="J251" s="1"/>
    </row>
    <row r="252" spans="1:10" ht="12.2" hidden="1" customHeight="1" outlineLevel="1" x14ac:dyDescent="0.2">
      <c r="A252" s="76" t="s">
        <v>130</v>
      </c>
      <c r="B252" s="76"/>
      <c r="C252" s="4" t="s">
        <v>15</v>
      </c>
      <c r="D252" s="5">
        <v>6.6</v>
      </c>
      <c r="E252" s="6">
        <v>0.76</v>
      </c>
      <c r="F252" s="9">
        <f>$D$251*E252</f>
        <v>0</v>
      </c>
      <c r="G252" s="9">
        <f t="shared" ref="G252:G265" si="60">$K$2*F252</f>
        <v>0</v>
      </c>
      <c r="H252" s="6">
        <v>316.20999999999998</v>
      </c>
      <c r="I252" s="9">
        <f>$D$251*H252</f>
        <v>0</v>
      </c>
      <c r="J252" s="9">
        <f t="shared" ref="J252:J264" si="61">SUM(G252,I252)</f>
        <v>0</v>
      </c>
    </row>
    <row r="253" spans="1:10" ht="12.2" hidden="1" customHeight="1" outlineLevel="1" x14ac:dyDescent="0.2">
      <c r="A253" s="76" t="s">
        <v>123</v>
      </c>
      <c r="B253" s="76"/>
      <c r="C253" s="4" t="s">
        <v>15</v>
      </c>
      <c r="D253" s="5">
        <v>0.56000000000000005</v>
      </c>
      <c r="E253" s="6">
        <v>0.12</v>
      </c>
      <c r="F253" s="9">
        <f t="shared" ref="F253:F264" si="62">$D$251*E253</f>
        <v>0</v>
      </c>
      <c r="G253" s="9">
        <f t="shared" si="60"/>
        <v>0</v>
      </c>
      <c r="H253" s="6">
        <v>54.66</v>
      </c>
      <c r="I253" s="9">
        <f t="shared" ref="I253:I264" si="63">$D$251*H253</f>
        <v>0</v>
      </c>
      <c r="J253" s="9">
        <f t="shared" si="61"/>
        <v>0</v>
      </c>
    </row>
    <row r="254" spans="1:10" ht="12.2" hidden="1" customHeight="1" outlineLevel="1" x14ac:dyDescent="0.2">
      <c r="A254" s="76" t="s">
        <v>61</v>
      </c>
      <c r="B254" s="76"/>
      <c r="C254" s="4" t="s">
        <v>15</v>
      </c>
      <c r="D254" s="5">
        <v>6.6</v>
      </c>
      <c r="E254" s="6">
        <v>0.15</v>
      </c>
      <c r="F254" s="9">
        <f t="shared" si="62"/>
        <v>0</v>
      </c>
      <c r="G254" s="9">
        <f t="shared" si="60"/>
        <v>0</v>
      </c>
      <c r="H254" s="6">
        <v>119.33</v>
      </c>
      <c r="I254" s="9">
        <f t="shared" si="63"/>
        <v>0</v>
      </c>
      <c r="J254" s="9">
        <f t="shared" si="61"/>
        <v>0</v>
      </c>
    </row>
    <row r="255" spans="1:10" ht="12.2" hidden="1" customHeight="1" outlineLevel="1" x14ac:dyDescent="0.2">
      <c r="A255" s="76" t="s">
        <v>151</v>
      </c>
      <c r="B255" s="76"/>
      <c r="C255" s="4" t="s">
        <v>60</v>
      </c>
      <c r="D255" s="5">
        <v>6.6</v>
      </c>
      <c r="E255" s="6">
        <v>0.38</v>
      </c>
      <c r="F255" s="9">
        <f t="shared" si="62"/>
        <v>0</v>
      </c>
      <c r="G255" s="9">
        <f t="shared" si="60"/>
        <v>0</v>
      </c>
      <c r="H255" s="6">
        <v>26.73</v>
      </c>
      <c r="I255" s="9">
        <f t="shared" si="63"/>
        <v>0</v>
      </c>
      <c r="J255" s="9">
        <f t="shared" si="61"/>
        <v>0</v>
      </c>
    </row>
    <row r="256" spans="1:10" ht="12.2" hidden="1" customHeight="1" outlineLevel="1" x14ac:dyDescent="0.2">
      <c r="A256" s="76" t="s">
        <v>152</v>
      </c>
      <c r="B256" s="76"/>
      <c r="C256" s="4" t="s">
        <v>15</v>
      </c>
      <c r="D256" s="5">
        <v>6.2</v>
      </c>
      <c r="E256" s="6">
        <v>0.93</v>
      </c>
      <c r="F256" s="9">
        <f t="shared" si="62"/>
        <v>0</v>
      </c>
      <c r="G256" s="9">
        <f t="shared" si="60"/>
        <v>0</v>
      </c>
      <c r="H256" s="6">
        <v>607.1</v>
      </c>
      <c r="I256" s="9">
        <f t="shared" si="63"/>
        <v>0</v>
      </c>
      <c r="J256" s="9">
        <f t="shared" si="61"/>
        <v>0</v>
      </c>
    </row>
    <row r="257" spans="1:10" ht="12.2" hidden="1" customHeight="1" outlineLevel="1" x14ac:dyDescent="0.2">
      <c r="A257" s="76" t="s">
        <v>145</v>
      </c>
      <c r="B257" s="76"/>
      <c r="C257" s="4" t="s">
        <v>42</v>
      </c>
      <c r="D257" s="5">
        <v>1</v>
      </c>
      <c r="E257" s="6">
        <v>0.4</v>
      </c>
      <c r="F257" s="9">
        <f t="shared" si="62"/>
        <v>0</v>
      </c>
      <c r="G257" s="9">
        <f t="shared" si="60"/>
        <v>0</v>
      </c>
      <c r="H257" s="6">
        <v>559.16999999999996</v>
      </c>
      <c r="I257" s="9">
        <f t="shared" si="63"/>
        <v>0</v>
      </c>
      <c r="J257" s="9">
        <f t="shared" si="61"/>
        <v>0</v>
      </c>
    </row>
    <row r="258" spans="1:10" ht="12.2" hidden="1" customHeight="1" outlineLevel="1" x14ac:dyDescent="0.2">
      <c r="A258" s="76" t="s">
        <v>127</v>
      </c>
      <c r="B258" s="76"/>
      <c r="C258" s="4" t="s">
        <v>60</v>
      </c>
      <c r="D258" s="5">
        <v>6.2</v>
      </c>
      <c r="E258" s="6">
        <v>0.71</v>
      </c>
      <c r="F258" s="9">
        <f t="shared" si="62"/>
        <v>0</v>
      </c>
      <c r="G258" s="9">
        <f t="shared" si="60"/>
        <v>0</v>
      </c>
      <c r="H258" s="6">
        <v>965.09</v>
      </c>
      <c r="I258" s="9">
        <f t="shared" si="63"/>
        <v>0</v>
      </c>
      <c r="J258" s="9">
        <f t="shared" si="61"/>
        <v>0</v>
      </c>
    </row>
    <row r="259" spans="1:10" ht="12.2" hidden="1" customHeight="1" outlineLevel="1" x14ac:dyDescent="0.2">
      <c r="A259" s="76" t="s">
        <v>122</v>
      </c>
      <c r="B259" s="76"/>
      <c r="C259" s="4" t="s">
        <v>60</v>
      </c>
      <c r="D259" s="5">
        <v>1.5</v>
      </c>
      <c r="E259" s="6">
        <v>0.17</v>
      </c>
      <c r="F259" s="9">
        <f t="shared" si="62"/>
        <v>0</v>
      </c>
      <c r="G259" s="9">
        <f t="shared" si="60"/>
        <v>0</v>
      </c>
      <c r="H259" s="6">
        <v>45.47</v>
      </c>
      <c r="I259" s="9">
        <f t="shared" si="63"/>
        <v>0</v>
      </c>
      <c r="J259" s="9">
        <f t="shared" si="61"/>
        <v>0</v>
      </c>
    </row>
    <row r="260" spans="1:10" ht="12.2" hidden="1" customHeight="1" outlineLevel="1" x14ac:dyDescent="0.2">
      <c r="A260" s="76" t="s">
        <v>122</v>
      </c>
      <c r="B260" s="76"/>
      <c r="C260" s="4" t="s">
        <v>60</v>
      </c>
      <c r="D260" s="5">
        <v>1.6</v>
      </c>
      <c r="E260" s="6">
        <v>0.18</v>
      </c>
      <c r="F260" s="9">
        <f t="shared" si="62"/>
        <v>0</v>
      </c>
      <c r="G260" s="9">
        <f t="shared" si="60"/>
        <v>0</v>
      </c>
      <c r="H260" s="6">
        <v>165.55</v>
      </c>
      <c r="I260" s="9">
        <f t="shared" si="63"/>
        <v>0</v>
      </c>
      <c r="J260" s="9">
        <f t="shared" si="61"/>
        <v>0</v>
      </c>
    </row>
    <row r="261" spans="1:10" ht="12.2" hidden="1" customHeight="1" outlineLevel="1" x14ac:dyDescent="0.2">
      <c r="A261" s="76" t="s">
        <v>121</v>
      </c>
      <c r="B261" s="76"/>
      <c r="C261" s="4" t="s">
        <v>15</v>
      </c>
      <c r="D261" s="5">
        <v>0.56000000000000005</v>
      </c>
      <c r="E261" s="6">
        <v>0.12</v>
      </c>
      <c r="F261" s="9">
        <f t="shared" si="62"/>
        <v>0</v>
      </c>
      <c r="G261" s="9">
        <f t="shared" si="60"/>
        <v>0</v>
      </c>
      <c r="H261" s="6">
        <v>72.58</v>
      </c>
      <c r="I261" s="9">
        <f t="shared" si="63"/>
        <v>0</v>
      </c>
      <c r="J261" s="9">
        <f t="shared" si="61"/>
        <v>0</v>
      </c>
    </row>
    <row r="262" spans="1:10" ht="12.2" hidden="1" customHeight="1" outlineLevel="1" x14ac:dyDescent="0.2">
      <c r="A262" s="76" t="s">
        <v>128</v>
      </c>
      <c r="B262" s="76"/>
      <c r="C262" s="4" t="s">
        <v>15</v>
      </c>
      <c r="D262" s="5">
        <v>24.8</v>
      </c>
      <c r="E262" s="6">
        <v>0.28999999999999998</v>
      </c>
      <c r="F262" s="9">
        <f t="shared" si="62"/>
        <v>0</v>
      </c>
      <c r="G262" s="9">
        <f t="shared" si="60"/>
        <v>0</v>
      </c>
      <c r="H262" s="6">
        <v>176.58</v>
      </c>
      <c r="I262" s="9">
        <f t="shared" si="63"/>
        <v>0</v>
      </c>
      <c r="J262" s="9">
        <f t="shared" si="61"/>
        <v>0</v>
      </c>
    </row>
    <row r="263" spans="1:10" ht="12.2" hidden="1" customHeight="1" outlineLevel="1" x14ac:dyDescent="0.2">
      <c r="A263" s="76" t="s">
        <v>153</v>
      </c>
      <c r="B263" s="76"/>
      <c r="C263" s="4" t="s">
        <v>42</v>
      </c>
      <c r="D263" s="5">
        <v>1</v>
      </c>
      <c r="E263" s="6">
        <v>1.1299999999999999</v>
      </c>
      <c r="F263" s="9">
        <f t="shared" si="62"/>
        <v>0</v>
      </c>
      <c r="G263" s="9">
        <f t="shared" si="60"/>
        <v>0</v>
      </c>
      <c r="H263" s="6">
        <v>9858.2099999999991</v>
      </c>
      <c r="I263" s="9">
        <f t="shared" si="63"/>
        <v>0</v>
      </c>
      <c r="J263" s="9">
        <f t="shared" si="61"/>
        <v>0</v>
      </c>
    </row>
    <row r="264" spans="1:10" ht="12.2" hidden="1" customHeight="1" outlineLevel="1" x14ac:dyDescent="0.2">
      <c r="A264" s="76" t="s">
        <v>120</v>
      </c>
      <c r="B264" s="76"/>
      <c r="C264" s="4" t="s">
        <v>60</v>
      </c>
      <c r="D264" s="5">
        <v>6.6</v>
      </c>
      <c r="E264" s="6">
        <v>0.61</v>
      </c>
      <c r="F264" s="9">
        <f t="shared" si="62"/>
        <v>0</v>
      </c>
      <c r="G264" s="9">
        <f t="shared" si="60"/>
        <v>0</v>
      </c>
      <c r="H264" s="6">
        <v>126.98</v>
      </c>
      <c r="I264" s="9">
        <f t="shared" si="63"/>
        <v>0</v>
      </c>
      <c r="J264" s="9">
        <f t="shared" si="61"/>
        <v>0</v>
      </c>
    </row>
    <row r="265" spans="1:10" ht="12.2" customHeight="1" collapsed="1" x14ac:dyDescent="0.2">
      <c r="A265" s="75" t="s">
        <v>19</v>
      </c>
      <c r="B265" s="75"/>
      <c r="C265" s="1"/>
      <c r="D265" s="7"/>
      <c r="E265" s="13">
        <f>SUM(E252:E264)</f>
        <v>5.95</v>
      </c>
      <c r="F265" s="12">
        <f>SUM(F252:F264)</f>
        <v>0</v>
      </c>
      <c r="G265" s="12">
        <f t="shared" si="60"/>
        <v>0</v>
      </c>
      <c r="H265" s="13">
        <v>13093.66</v>
      </c>
      <c r="I265" s="12">
        <f>SUM(I252:I264)</f>
        <v>0</v>
      </c>
      <c r="J265" s="14">
        <f>SUM(J252:J264)</f>
        <v>0</v>
      </c>
    </row>
    <row r="266" spans="1:10" ht="12.2" customHeight="1" x14ac:dyDescent="0.2">
      <c r="A266" s="75" t="s">
        <v>154</v>
      </c>
      <c r="B266" s="75"/>
      <c r="C266" s="2" t="s">
        <v>42</v>
      </c>
      <c r="D266" s="3">
        <v>0</v>
      </c>
      <c r="E266" s="1"/>
      <c r="F266" s="1"/>
      <c r="G266" s="1"/>
      <c r="H266" s="1"/>
      <c r="I266" s="1"/>
      <c r="J266" s="1"/>
    </row>
    <row r="267" spans="1:10" ht="12.2" hidden="1" customHeight="1" outlineLevel="1" x14ac:dyDescent="0.2">
      <c r="A267" s="76" t="s">
        <v>120</v>
      </c>
      <c r="B267" s="76"/>
      <c r="C267" s="4" t="s">
        <v>60</v>
      </c>
      <c r="D267" s="5">
        <v>6.6</v>
      </c>
      <c r="E267" s="6">
        <v>0.61</v>
      </c>
      <c r="F267" s="9">
        <f>$D$266*E267</f>
        <v>0</v>
      </c>
      <c r="G267" s="9">
        <f t="shared" ref="G267:G281" si="64">$K$2*F267</f>
        <v>0</v>
      </c>
      <c r="H267" s="6">
        <v>126.98</v>
      </c>
      <c r="I267" s="9">
        <f>$D$266*H267</f>
        <v>0</v>
      </c>
      <c r="J267" s="9">
        <f t="shared" ref="J267:J280" si="65">SUM(G267,I267)</f>
        <v>0</v>
      </c>
    </row>
    <row r="268" spans="1:10" ht="12.2" hidden="1" customHeight="1" outlineLevel="1" x14ac:dyDescent="0.2">
      <c r="A268" s="76" t="s">
        <v>122</v>
      </c>
      <c r="B268" s="76"/>
      <c r="C268" s="4" t="s">
        <v>60</v>
      </c>
      <c r="D268" s="5">
        <v>1.7</v>
      </c>
      <c r="E268" s="6">
        <v>0.2</v>
      </c>
      <c r="F268" s="9">
        <f t="shared" ref="F268:F280" si="66">$D$266*E268</f>
        <v>0</v>
      </c>
      <c r="G268" s="9">
        <f t="shared" si="64"/>
        <v>0</v>
      </c>
      <c r="H268" s="6">
        <v>175.9</v>
      </c>
      <c r="I268" s="9">
        <f t="shared" ref="I268:I280" si="67">$D$266*H268</f>
        <v>0</v>
      </c>
      <c r="J268" s="9">
        <f t="shared" si="65"/>
        <v>0</v>
      </c>
    </row>
    <row r="269" spans="1:10" ht="12.2" hidden="1" customHeight="1" outlineLevel="1" x14ac:dyDescent="0.2">
      <c r="A269" s="76" t="s">
        <v>122</v>
      </c>
      <c r="B269" s="76"/>
      <c r="C269" s="4" t="s">
        <v>60</v>
      </c>
      <c r="D269" s="5">
        <v>1.6</v>
      </c>
      <c r="E269" s="6">
        <v>0.18</v>
      </c>
      <c r="F269" s="9">
        <f t="shared" si="66"/>
        <v>0</v>
      </c>
      <c r="G269" s="9">
        <f t="shared" si="64"/>
        <v>0</v>
      </c>
      <c r="H269" s="6">
        <v>48.49</v>
      </c>
      <c r="I269" s="9">
        <f t="shared" si="67"/>
        <v>0</v>
      </c>
      <c r="J269" s="9">
        <f t="shared" si="65"/>
        <v>0</v>
      </c>
    </row>
    <row r="270" spans="1:10" ht="12.2" hidden="1" customHeight="1" outlineLevel="1" x14ac:dyDescent="0.2">
      <c r="A270" s="76" t="s">
        <v>123</v>
      </c>
      <c r="B270" s="76"/>
      <c r="C270" s="4" t="s">
        <v>15</v>
      </c>
      <c r="D270" s="5">
        <v>0.72</v>
      </c>
      <c r="E270" s="6">
        <v>0.15</v>
      </c>
      <c r="F270" s="9">
        <f t="shared" si="66"/>
        <v>0</v>
      </c>
      <c r="G270" s="9">
        <f t="shared" si="64"/>
        <v>0</v>
      </c>
      <c r="H270" s="6">
        <v>70.27</v>
      </c>
      <c r="I270" s="9">
        <f t="shared" si="67"/>
        <v>0</v>
      </c>
      <c r="J270" s="9">
        <f t="shared" si="65"/>
        <v>0</v>
      </c>
    </row>
    <row r="271" spans="1:10" ht="12.2" hidden="1" customHeight="1" outlineLevel="1" x14ac:dyDescent="0.2">
      <c r="A271" s="76" t="s">
        <v>61</v>
      </c>
      <c r="B271" s="76"/>
      <c r="C271" s="4" t="s">
        <v>15</v>
      </c>
      <c r="D271" s="5">
        <v>6.6</v>
      </c>
      <c r="E271" s="6">
        <v>0.15</v>
      </c>
      <c r="F271" s="9">
        <f t="shared" si="66"/>
        <v>0</v>
      </c>
      <c r="G271" s="9">
        <f t="shared" si="64"/>
        <v>0</v>
      </c>
      <c r="H271" s="6">
        <v>119.33</v>
      </c>
      <c r="I271" s="9">
        <f t="shared" si="67"/>
        <v>0</v>
      </c>
      <c r="J271" s="9">
        <f t="shared" si="65"/>
        <v>0</v>
      </c>
    </row>
    <row r="272" spans="1:10" ht="12.2" hidden="1" customHeight="1" outlineLevel="1" x14ac:dyDescent="0.2">
      <c r="A272" s="76" t="s">
        <v>121</v>
      </c>
      <c r="B272" s="76"/>
      <c r="C272" s="4" t="s">
        <v>15</v>
      </c>
      <c r="D272" s="5">
        <v>0.72</v>
      </c>
      <c r="E272" s="6">
        <v>0.15</v>
      </c>
      <c r="F272" s="9">
        <f t="shared" si="66"/>
        <v>0</v>
      </c>
      <c r="G272" s="9">
        <f t="shared" si="64"/>
        <v>0</v>
      </c>
      <c r="H272" s="6">
        <v>93.31</v>
      </c>
      <c r="I272" s="9">
        <f t="shared" si="67"/>
        <v>0</v>
      </c>
      <c r="J272" s="9">
        <f t="shared" si="65"/>
        <v>0</v>
      </c>
    </row>
    <row r="273" spans="1:10" ht="12.2" hidden="1" customHeight="1" outlineLevel="1" x14ac:dyDescent="0.2">
      <c r="A273" s="76" t="s">
        <v>93</v>
      </c>
      <c r="B273" s="76"/>
      <c r="C273" s="4" t="s">
        <v>60</v>
      </c>
      <c r="D273" s="5">
        <v>6.2</v>
      </c>
      <c r="E273" s="6">
        <v>0.36</v>
      </c>
      <c r="F273" s="9">
        <f t="shared" si="66"/>
        <v>0</v>
      </c>
      <c r="G273" s="9">
        <f t="shared" si="64"/>
        <v>0</v>
      </c>
      <c r="H273" s="6">
        <v>27.83</v>
      </c>
      <c r="I273" s="9">
        <f t="shared" si="67"/>
        <v>0</v>
      </c>
      <c r="J273" s="9">
        <f t="shared" si="65"/>
        <v>0</v>
      </c>
    </row>
    <row r="274" spans="1:10" ht="12.2" hidden="1" customHeight="1" outlineLevel="1" x14ac:dyDescent="0.2">
      <c r="A274" s="76" t="s">
        <v>145</v>
      </c>
      <c r="B274" s="76"/>
      <c r="C274" s="4" t="s">
        <v>42</v>
      </c>
      <c r="D274" s="5">
        <v>1</v>
      </c>
      <c r="E274" s="6">
        <v>0.4</v>
      </c>
      <c r="F274" s="9">
        <f t="shared" si="66"/>
        <v>0</v>
      </c>
      <c r="G274" s="9">
        <f t="shared" si="64"/>
        <v>0</v>
      </c>
      <c r="H274" s="6">
        <v>559.16999999999996</v>
      </c>
      <c r="I274" s="9">
        <f t="shared" si="67"/>
        <v>0</v>
      </c>
      <c r="J274" s="9">
        <f t="shared" si="65"/>
        <v>0</v>
      </c>
    </row>
    <row r="275" spans="1:10" ht="12.2" hidden="1" customHeight="1" outlineLevel="1" x14ac:dyDescent="0.2">
      <c r="A275" s="76" t="s">
        <v>125</v>
      </c>
      <c r="B275" s="76"/>
      <c r="C275" s="4" t="s">
        <v>17</v>
      </c>
      <c r="D275" s="5">
        <v>1.8</v>
      </c>
      <c r="E275" s="6">
        <v>0.16</v>
      </c>
      <c r="F275" s="9">
        <f t="shared" si="66"/>
        <v>0</v>
      </c>
      <c r="G275" s="9">
        <f t="shared" si="64"/>
        <v>0</v>
      </c>
      <c r="H275" s="6">
        <v>263.89999999999998</v>
      </c>
      <c r="I275" s="9">
        <f t="shared" si="67"/>
        <v>0</v>
      </c>
      <c r="J275" s="9">
        <f t="shared" si="65"/>
        <v>0</v>
      </c>
    </row>
    <row r="276" spans="1:10" ht="12.2" hidden="1" customHeight="1" outlineLevel="1" x14ac:dyDescent="0.2">
      <c r="A276" s="76" t="s">
        <v>126</v>
      </c>
      <c r="B276" s="76"/>
      <c r="C276" s="4" t="s">
        <v>42</v>
      </c>
      <c r="D276" s="5">
        <v>1</v>
      </c>
      <c r="E276" s="6">
        <v>1.1299999999999999</v>
      </c>
      <c r="F276" s="9">
        <f t="shared" si="66"/>
        <v>0</v>
      </c>
      <c r="G276" s="9">
        <f t="shared" si="64"/>
        <v>0</v>
      </c>
      <c r="H276" s="6">
        <v>8999.33</v>
      </c>
      <c r="I276" s="9">
        <f t="shared" si="67"/>
        <v>0</v>
      </c>
      <c r="J276" s="9">
        <f t="shared" si="65"/>
        <v>0</v>
      </c>
    </row>
    <row r="277" spans="1:10" ht="12.2" hidden="1" customHeight="1" outlineLevel="1" x14ac:dyDescent="0.2">
      <c r="A277" s="76" t="s">
        <v>155</v>
      </c>
      <c r="B277" s="76"/>
      <c r="C277" s="4" t="s">
        <v>15</v>
      </c>
      <c r="D277" s="5">
        <v>20</v>
      </c>
      <c r="E277" s="6">
        <v>0.23</v>
      </c>
      <c r="F277" s="9">
        <f t="shared" si="66"/>
        <v>0</v>
      </c>
      <c r="G277" s="9">
        <f t="shared" si="64"/>
        <v>0</v>
      </c>
      <c r="H277" s="6">
        <v>142.4</v>
      </c>
      <c r="I277" s="9">
        <f t="shared" si="67"/>
        <v>0</v>
      </c>
      <c r="J277" s="9">
        <f t="shared" si="65"/>
        <v>0</v>
      </c>
    </row>
    <row r="278" spans="1:10" ht="12.2" hidden="1" customHeight="1" outlineLevel="1" x14ac:dyDescent="0.2">
      <c r="A278" s="76" t="s">
        <v>129</v>
      </c>
      <c r="B278" s="76"/>
      <c r="C278" s="4" t="s">
        <v>15</v>
      </c>
      <c r="D278" s="5">
        <v>6.2</v>
      </c>
      <c r="E278" s="6">
        <v>0.93</v>
      </c>
      <c r="F278" s="9">
        <f t="shared" si="66"/>
        <v>0</v>
      </c>
      <c r="G278" s="9">
        <f t="shared" si="64"/>
        <v>0</v>
      </c>
      <c r="H278" s="6">
        <v>421.1</v>
      </c>
      <c r="I278" s="9">
        <f t="shared" si="67"/>
        <v>0</v>
      </c>
      <c r="J278" s="9">
        <f t="shared" si="65"/>
        <v>0</v>
      </c>
    </row>
    <row r="279" spans="1:10" ht="12.2" hidden="1" customHeight="1" outlineLevel="1" x14ac:dyDescent="0.2">
      <c r="A279" s="76" t="s">
        <v>140</v>
      </c>
      <c r="B279" s="76"/>
      <c r="C279" s="4" t="s">
        <v>60</v>
      </c>
      <c r="D279" s="5">
        <v>5</v>
      </c>
      <c r="E279" s="6">
        <v>0.57999999999999996</v>
      </c>
      <c r="F279" s="9">
        <f t="shared" si="66"/>
        <v>0</v>
      </c>
      <c r="G279" s="9">
        <f t="shared" si="64"/>
        <v>0</v>
      </c>
      <c r="H279" s="6">
        <v>1090</v>
      </c>
      <c r="I279" s="9">
        <f t="shared" si="67"/>
        <v>0</v>
      </c>
      <c r="J279" s="9">
        <f t="shared" si="65"/>
        <v>0</v>
      </c>
    </row>
    <row r="280" spans="1:10" ht="12.2" hidden="1" customHeight="1" outlineLevel="1" x14ac:dyDescent="0.2">
      <c r="A280" s="76" t="s">
        <v>130</v>
      </c>
      <c r="B280" s="76"/>
      <c r="C280" s="4" t="s">
        <v>15</v>
      </c>
      <c r="D280" s="5">
        <v>5.4</v>
      </c>
      <c r="E280" s="6">
        <v>0.62</v>
      </c>
      <c r="F280" s="9">
        <f t="shared" si="66"/>
        <v>0</v>
      </c>
      <c r="G280" s="9">
        <f t="shared" si="64"/>
        <v>0</v>
      </c>
      <c r="H280" s="6">
        <v>487.67</v>
      </c>
      <c r="I280" s="9">
        <f t="shared" si="67"/>
        <v>0</v>
      </c>
      <c r="J280" s="9">
        <f t="shared" si="65"/>
        <v>0</v>
      </c>
    </row>
    <row r="281" spans="1:10" ht="12.2" customHeight="1" collapsed="1" x14ac:dyDescent="0.2">
      <c r="A281" s="75" t="s">
        <v>19</v>
      </c>
      <c r="B281" s="75"/>
      <c r="C281" s="1"/>
      <c r="D281" s="7"/>
      <c r="E281" s="13">
        <f>SUM(E267:E280)</f>
        <v>5.85</v>
      </c>
      <c r="F281" s="12">
        <f>SUM(F267:F280)</f>
        <v>0</v>
      </c>
      <c r="G281" s="12">
        <f t="shared" si="64"/>
        <v>0</v>
      </c>
      <c r="H281" s="13">
        <v>12625.68</v>
      </c>
      <c r="I281" s="12">
        <f>SUM(I267:I280)</f>
        <v>0</v>
      </c>
      <c r="J281" s="14">
        <f>SUM(J267:J280)</f>
        <v>0</v>
      </c>
    </row>
    <row r="282" spans="1:10" ht="12.2" customHeight="1" x14ac:dyDescent="0.2">
      <c r="A282" s="75" t="s">
        <v>156</v>
      </c>
      <c r="B282" s="75"/>
      <c r="C282" s="2" t="s">
        <v>42</v>
      </c>
      <c r="D282" s="3">
        <v>0</v>
      </c>
      <c r="E282" s="1"/>
      <c r="F282" s="1"/>
      <c r="G282" s="1"/>
      <c r="H282" s="1"/>
      <c r="I282" s="1"/>
      <c r="J282" s="1"/>
    </row>
    <row r="283" spans="1:10" ht="12.2" hidden="1" customHeight="1" outlineLevel="1" x14ac:dyDescent="0.2">
      <c r="A283" s="76" t="s">
        <v>122</v>
      </c>
      <c r="B283" s="76"/>
      <c r="C283" s="4" t="s">
        <v>60</v>
      </c>
      <c r="D283" s="5">
        <v>1</v>
      </c>
      <c r="E283" s="6">
        <v>0.12</v>
      </c>
      <c r="F283" s="9">
        <f>$D$282*E283</f>
        <v>0</v>
      </c>
      <c r="G283" s="9">
        <f t="shared" ref="G283:G296" si="68">$K$2*F283</f>
        <v>0</v>
      </c>
      <c r="H283" s="6">
        <v>103.47</v>
      </c>
      <c r="I283" s="9">
        <f>$D$282*H283</f>
        <v>0</v>
      </c>
      <c r="J283" s="9">
        <f t="shared" ref="J283:J295" si="69">SUM(G283,I283)</f>
        <v>0</v>
      </c>
    </row>
    <row r="284" spans="1:10" ht="12.2" hidden="1" customHeight="1" outlineLevel="1" x14ac:dyDescent="0.2">
      <c r="A284" s="76" t="s">
        <v>122</v>
      </c>
      <c r="B284" s="76"/>
      <c r="C284" s="4" t="s">
        <v>60</v>
      </c>
      <c r="D284" s="5">
        <v>1</v>
      </c>
      <c r="E284" s="6">
        <v>0.12</v>
      </c>
      <c r="F284" s="9">
        <f t="shared" ref="F284:F295" si="70">$D$282*E284</f>
        <v>0</v>
      </c>
      <c r="G284" s="9">
        <f t="shared" si="68"/>
        <v>0</v>
      </c>
      <c r="H284" s="6">
        <v>30.31</v>
      </c>
      <c r="I284" s="9">
        <f t="shared" ref="I284:I295" si="71">$D$282*H284</f>
        <v>0</v>
      </c>
      <c r="J284" s="9">
        <f t="shared" si="69"/>
        <v>0</v>
      </c>
    </row>
    <row r="285" spans="1:10" ht="12.2" hidden="1" customHeight="1" outlineLevel="1" x14ac:dyDescent="0.2">
      <c r="A285" s="76" t="s">
        <v>130</v>
      </c>
      <c r="B285" s="76"/>
      <c r="C285" s="4" t="s">
        <v>15</v>
      </c>
      <c r="D285" s="5">
        <v>6.2</v>
      </c>
      <c r="E285" s="6">
        <v>0.71</v>
      </c>
      <c r="F285" s="9">
        <f t="shared" si="70"/>
        <v>0</v>
      </c>
      <c r="G285" s="9">
        <f t="shared" si="68"/>
        <v>0</v>
      </c>
      <c r="H285" s="6">
        <v>297.05</v>
      </c>
      <c r="I285" s="9">
        <f t="shared" si="71"/>
        <v>0</v>
      </c>
      <c r="J285" s="9">
        <f t="shared" si="69"/>
        <v>0</v>
      </c>
    </row>
    <row r="286" spans="1:10" ht="12.2" hidden="1" customHeight="1" outlineLevel="1" x14ac:dyDescent="0.2">
      <c r="A286" s="76" t="s">
        <v>120</v>
      </c>
      <c r="B286" s="76"/>
      <c r="C286" s="4" t="s">
        <v>60</v>
      </c>
      <c r="D286" s="5">
        <v>6.2</v>
      </c>
      <c r="E286" s="6">
        <v>0.56999999999999995</v>
      </c>
      <c r="F286" s="9">
        <f t="shared" si="70"/>
        <v>0</v>
      </c>
      <c r="G286" s="9">
        <f t="shared" si="68"/>
        <v>0</v>
      </c>
      <c r="H286" s="6">
        <v>119.28</v>
      </c>
      <c r="I286" s="9">
        <f t="shared" si="71"/>
        <v>0</v>
      </c>
      <c r="J286" s="9">
        <f t="shared" si="69"/>
        <v>0</v>
      </c>
    </row>
    <row r="287" spans="1:10" ht="12.2" hidden="1" customHeight="1" outlineLevel="1" x14ac:dyDescent="0.2">
      <c r="A287" s="76" t="s">
        <v>121</v>
      </c>
      <c r="B287" s="76"/>
      <c r="C287" s="4" t="s">
        <v>15</v>
      </c>
      <c r="D287" s="5">
        <v>0.72</v>
      </c>
      <c r="E287" s="6">
        <v>0.15</v>
      </c>
      <c r="F287" s="9">
        <f t="shared" si="70"/>
        <v>0</v>
      </c>
      <c r="G287" s="9">
        <f t="shared" si="68"/>
        <v>0</v>
      </c>
      <c r="H287" s="6">
        <v>93.31</v>
      </c>
      <c r="I287" s="9">
        <f t="shared" si="71"/>
        <v>0</v>
      </c>
      <c r="J287" s="9">
        <f t="shared" si="69"/>
        <v>0</v>
      </c>
    </row>
    <row r="288" spans="1:10" ht="12.2" hidden="1" customHeight="1" outlineLevel="1" x14ac:dyDescent="0.2">
      <c r="A288" s="76" t="s">
        <v>151</v>
      </c>
      <c r="B288" s="76"/>
      <c r="C288" s="4" t="s">
        <v>60</v>
      </c>
      <c r="D288" s="5">
        <v>6.2</v>
      </c>
      <c r="E288" s="6">
        <v>0.36</v>
      </c>
      <c r="F288" s="9">
        <f t="shared" si="70"/>
        <v>0</v>
      </c>
      <c r="G288" s="9">
        <f t="shared" si="68"/>
        <v>0</v>
      </c>
      <c r="H288" s="6">
        <v>25.11</v>
      </c>
      <c r="I288" s="9">
        <f t="shared" si="71"/>
        <v>0</v>
      </c>
      <c r="J288" s="9">
        <f t="shared" si="69"/>
        <v>0</v>
      </c>
    </row>
    <row r="289" spans="1:10" ht="12.2" hidden="1" customHeight="1" outlineLevel="1" x14ac:dyDescent="0.2">
      <c r="A289" s="76" t="s">
        <v>152</v>
      </c>
      <c r="B289" s="76"/>
      <c r="C289" s="4" t="s">
        <v>15</v>
      </c>
      <c r="D289" s="5">
        <v>5.8</v>
      </c>
      <c r="E289" s="6">
        <v>0.87</v>
      </c>
      <c r="F289" s="9">
        <f t="shared" si="70"/>
        <v>0</v>
      </c>
      <c r="G289" s="9">
        <f t="shared" si="68"/>
        <v>0</v>
      </c>
      <c r="H289" s="6">
        <v>567.94000000000005</v>
      </c>
      <c r="I289" s="9">
        <f t="shared" si="71"/>
        <v>0</v>
      </c>
      <c r="J289" s="9">
        <f t="shared" si="69"/>
        <v>0</v>
      </c>
    </row>
    <row r="290" spans="1:10" ht="12.2" hidden="1" customHeight="1" outlineLevel="1" x14ac:dyDescent="0.2">
      <c r="A290" s="76" t="s">
        <v>128</v>
      </c>
      <c r="B290" s="76"/>
      <c r="C290" s="4" t="s">
        <v>15</v>
      </c>
      <c r="D290" s="5">
        <v>23.2</v>
      </c>
      <c r="E290" s="6">
        <v>0.27</v>
      </c>
      <c r="F290" s="9">
        <f t="shared" si="70"/>
        <v>0</v>
      </c>
      <c r="G290" s="9">
        <f t="shared" si="68"/>
        <v>0</v>
      </c>
      <c r="H290" s="6">
        <v>165.18</v>
      </c>
      <c r="I290" s="9">
        <f t="shared" si="71"/>
        <v>0</v>
      </c>
      <c r="J290" s="9">
        <f t="shared" si="69"/>
        <v>0</v>
      </c>
    </row>
    <row r="291" spans="1:10" ht="12.2" hidden="1" customHeight="1" outlineLevel="1" x14ac:dyDescent="0.2">
      <c r="A291" s="76" t="s">
        <v>61</v>
      </c>
      <c r="B291" s="76"/>
      <c r="C291" s="4" t="s">
        <v>15</v>
      </c>
      <c r="D291" s="5">
        <v>6.2</v>
      </c>
      <c r="E291" s="6">
        <v>0.14000000000000001</v>
      </c>
      <c r="F291" s="9">
        <f t="shared" si="70"/>
        <v>0</v>
      </c>
      <c r="G291" s="9">
        <f t="shared" si="68"/>
        <v>0</v>
      </c>
      <c r="H291" s="6">
        <v>112.1</v>
      </c>
      <c r="I291" s="9">
        <f t="shared" si="71"/>
        <v>0</v>
      </c>
      <c r="J291" s="9">
        <f t="shared" si="69"/>
        <v>0</v>
      </c>
    </row>
    <row r="292" spans="1:10" ht="12.2" hidden="1" customHeight="1" outlineLevel="1" x14ac:dyDescent="0.2">
      <c r="A292" s="76" t="s">
        <v>123</v>
      </c>
      <c r="B292" s="76"/>
      <c r="C292" s="4" t="s">
        <v>15</v>
      </c>
      <c r="D292" s="5">
        <v>0.72</v>
      </c>
      <c r="E292" s="6">
        <v>0.15</v>
      </c>
      <c r="F292" s="9">
        <f t="shared" si="70"/>
        <v>0</v>
      </c>
      <c r="G292" s="9">
        <f t="shared" si="68"/>
        <v>0</v>
      </c>
      <c r="H292" s="6">
        <v>70.27</v>
      </c>
      <c r="I292" s="9">
        <f t="shared" si="71"/>
        <v>0</v>
      </c>
      <c r="J292" s="9">
        <f t="shared" si="69"/>
        <v>0</v>
      </c>
    </row>
    <row r="293" spans="1:10" ht="12.2" hidden="1" customHeight="1" outlineLevel="1" x14ac:dyDescent="0.2">
      <c r="A293" s="76" t="s">
        <v>127</v>
      </c>
      <c r="B293" s="76"/>
      <c r="C293" s="4" t="s">
        <v>60</v>
      </c>
      <c r="D293" s="5">
        <v>5.8</v>
      </c>
      <c r="E293" s="6">
        <v>0.67</v>
      </c>
      <c r="F293" s="9">
        <f t="shared" si="70"/>
        <v>0</v>
      </c>
      <c r="G293" s="9">
        <f t="shared" si="68"/>
        <v>0</v>
      </c>
      <c r="H293" s="6">
        <v>902.83</v>
      </c>
      <c r="I293" s="9">
        <f t="shared" si="71"/>
        <v>0</v>
      </c>
      <c r="J293" s="9">
        <f t="shared" si="69"/>
        <v>0</v>
      </c>
    </row>
    <row r="294" spans="1:10" ht="12.2" hidden="1" customHeight="1" outlineLevel="1" x14ac:dyDescent="0.2">
      <c r="A294" s="76" t="s">
        <v>124</v>
      </c>
      <c r="B294" s="76"/>
      <c r="C294" s="4" t="s">
        <v>42</v>
      </c>
      <c r="D294" s="5">
        <v>1</v>
      </c>
      <c r="E294" s="6">
        <v>0.4</v>
      </c>
      <c r="F294" s="9">
        <f t="shared" si="70"/>
        <v>0</v>
      </c>
      <c r="G294" s="9">
        <f t="shared" si="68"/>
        <v>0</v>
      </c>
      <c r="H294" s="6">
        <v>246.33</v>
      </c>
      <c r="I294" s="9">
        <f t="shared" si="71"/>
        <v>0</v>
      </c>
      <c r="J294" s="9">
        <f t="shared" si="69"/>
        <v>0</v>
      </c>
    </row>
    <row r="295" spans="1:10" ht="12.2" hidden="1" customHeight="1" outlineLevel="1" x14ac:dyDescent="0.2">
      <c r="A295" s="76" t="s">
        <v>126</v>
      </c>
      <c r="B295" s="76"/>
      <c r="C295" s="4" t="s">
        <v>42</v>
      </c>
      <c r="D295" s="5">
        <v>1</v>
      </c>
      <c r="E295" s="6">
        <v>1.1299999999999999</v>
      </c>
      <c r="F295" s="9">
        <f t="shared" si="70"/>
        <v>0</v>
      </c>
      <c r="G295" s="9">
        <f t="shared" si="68"/>
        <v>0</v>
      </c>
      <c r="H295" s="6">
        <v>16535.330000000002</v>
      </c>
      <c r="I295" s="9">
        <f t="shared" si="71"/>
        <v>0</v>
      </c>
      <c r="J295" s="9">
        <f t="shared" si="69"/>
        <v>0</v>
      </c>
    </row>
    <row r="296" spans="1:10" ht="12.2" customHeight="1" collapsed="1" x14ac:dyDescent="0.2">
      <c r="A296" s="75" t="s">
        <v>19</v>
      </c>
      <c r="B296" s="75"/>
      <c r="C296" s="1"/>
      <c r="D296" s="7"/>
      <c r="E296" s="13">
        <f>SUM(E283:E295)</f>
        <v>5.66</v>
      </c>
      <c r="F296" s="12">
        <f>SUM(F283:F295)</f>
        <v>0</v>
      </c>
      <c r="G296" s="12">
        <f t="shared" si="68"/>
        <v>0</v>
      </c>
      <c r="H296" s="13">
        <v>19268.509999999998</v>
      </c>
      <c r="I296" s="12">
        <f>SUM(I283:I295)</f>
        <v>0</v>
      </c>
      <c r="J296" s="14">
        <f>SUM(J283:J295)</f>
        <v>0</v>
      </c>
    </row>
    <row r="297" spans="1:10" ht="12.2" customHeight="1" x14ac:dyDescent="0.2">
      <c r="A297" s="75" t="s">
        <v>157</v>
      </c>
      <c r="B297" s="75"/>
      <c r="C297" s="2" t="s">
        <v>42</v>
      </c>
      <c r="D297" s="3">
        <v>0</v>
      </c>
      <c r="E297" s="1"/>
      <c r="F297" s="1"/>
      <c r="G297" s="1"/>
      <c r="H297" s="1"/>
      <c r="I297" s="1"/>
      <c r="J297" s="1"/>
    </row>
    <row r="298" spans="1:10" ht="12.2" hidden="1" customHeight="1" outlineLevel="1" x14ac:dyDescent="0.2">
      <c r="A298" s="76" t="s">
        <v>120</v>
      </c>
      <c r="B298" s="76"/>
      <c r="C298" s="4" t="s">
        <v>60</v>
      </c>
      <c r="D298" s="5">
        <v>6.8</v>
      </c>
      <c r="E298" s="6">
        <v>0.63</v>
      </c>
      <c r="F298" s="9">
        <f>$D$297*E298</f>
        <v>0</v>
      </c>
      <c r="G298" s="9">
        <f t="shared" ref="G298:G311" si="72">$K$2*F298</f>
        <v>0</v>
      </c>
      <c r="H298" s="6">
        <v>130.84</v>
      </c>
      <c r="I298" s="9">
        <f>$D$297*H298</f>
        <v>0</v>
      </c>
      <c r="J298" s="9">
        <f t="shared" ref="J298:J310" si="73">SUM(G298,I298)</f>
        <v>0</v>
      </c>
    </row>
    <row r="299" spans="1:10" ht="12.2" hidden="1" customHeight="1" outlineLevel="1" x14ac:dyDescent="0.2">
      <c r="A299" s="76" t="s">
        <v>122</v>
      </c>
      <c r="B299" s="76"/>
      <c r="C299" s="4" t="s">
        <v>60</v>
      </c>
      <c r="D299" s="5">
        <v>1</v>
      </c>
      <c r="E299" s="6">
        <v>0.12</v>
      </c>
      <c r="F299" s="9">
        <f t="shared" ref="F299:F310" si="74">$D$297*E299</f>
        <v>0</v>
      </c>
      <c r="G299" s="9">
        <f t="shared" si="72"/>
        <v>0</v>
      </c>
      <c r="H299" s="6">
        <v>30.31</v>
      </c>
      <c r="I299" s="9">
        <f t="shared" ref="I299:I310" si="75">$D$297*H299</f>
        <v>0</v>
      </c>
      <c r="J299" s="9">
        <f t="shared" si="73"/>
        <v>0</v>
      </c>
    </row>
    <row r="300" spans="1:10" ht="12.2" hidden="1" customHeight="1" outlineLevel="1" x14ac:dyDescent="0.2">
      <c r="A300" s="76" t="s">
        <v>61</v>
      </c>
      <c r="B300" s="76"/>
      <c r="C300" s="4" t="s">
        <v>15</v>
      </c>
      <c r="D300" s="5">
        <v>6.8</v>
      </c>
      <c r="E300" s="6">
        <v>0.16</v>
      </c>
      <c r="F300" s="9">
        <f t="shared" si="74"/>
        <v>0</v>
      </c>
      <c r="G300" s="9">
        <f t="shared" si="72"/>
        <v>0</v>
      </c>
      <c r="H300" s="6">
        <v>122.94</v>
      </c>
      <c r="I300" s="9">
        <f t="shared" si="75"/>
        <v>0</v>
      </c>
      <c r="J300" s="9">
        <f t="shared" si="73"/>
        <v>0</v>
      </c>
    </row>
    <row r="301" spans="1:10" ht="12.2" hidden="1" customHeight="1" outlineLevel="1" x14ac:dyDescent="0.2">
      <c r="A301" s="76" t="s">
        <v>151</v>
      </c>
      <c r="B301" s="76"/>
      <c r="C301" s="4" t="s">
        <v>60</v>
      </c>
      <c r="D301" s="5">
        <v>6.8</v>
      </c>
      <c r="E301" s="6">
        <v>0.39</v>
      </c>
      <c r="F301" s="9">
        <f t="shared" si="74"/>
        <v>0</v>
      </c>
      <c r="G301" s="9">
        <f t="shared" si="72"/>
        <v>0</v>
      </c>
      <c r="H301" s="6">
        <v>27.54</v>
      </c>
      <c r="I301" s="9">
        <f t="shared" si="75"/>
        <v>0</v>
      </c>
      <c r="J301" s="9">
        <f t="shared" si="73"/>
        <v>0</v>
      </c>
    </row>
    <row r="302" spans="1:10" ht="12.2" hidden="1" customHeight="1" outlineLevel="1" x14ac:dyDescent="0.2">
      <c r="A302" s="76" t="s">
        <v>121</v>
      </c>
      <c r="B302" s="76"/>
      <c r="C302" s="4" t="s">
        <v>15</v>
      </c>
      <c r="D302" s="5">
        <v>0.72</v>
      </c>
      <c r="E302" s="6">
        <v>0.15</v>
      </c>
      <c r="F302" s="9">
        <f t="shared" si="74"/>
        <v>0</v>
      </c>
      <c r="G302" s="9">
        <f t="shared" si="72"/>
        <v>0</v>
      </c>
      <c r="H302" s="6">
        <v>93.31</v>
      </c>
      <c r="I302" s="9">
        <f t="shared" si="75"/>
        <v>0</v>
      </c>
      <c r="J302" s="9">
        <f t="shared" si="73"/>
        <v>0</v>
      </c>
    </row>
    <row r="303" spans="1:10" ht="12.2" hidden="1" customHeight="1" outlineLevel="1" x14ac:dyDescent="0.2">
      <c r="A303" s="76" t="s">
        <v>152</v>
      </c>
      <c r="B303" s="76"/>
      <c r="C303" s="4" t="s">
        <v>15</v>
      </c>
      <c r="D303" s="5">
        <v>6.4</v>
      </c>
      <c r="E303" s="6">
        <v>0.96</v>
      </c>
      <c r="F303" s="9">
        <f t="shared" si="74"/>
        <v>0</v>
      </c>
      <c r="G303" s="9">
        <f t="shared" si="72"/>
        <v>0</v>
      </c>
      <c r="H303" s="6">
        <v>626.69000000000005</v>
      </c>
      <c r="I303" s="9">
        <f t="shared" si="75"/>
        <v>0</v>
      </c>
      <c r="J303" s="9">
        <f t="shared" si="73"/>
        <v>0</v>
      </c>
    </row>
    <row r="304" spans="1:10" ht="12.2" hidden="1" customHeight="1" outlineLevel="1" x14ac:dyDescent="0.2">
      <c r="A304" s="76" t="s">
        <v>128</v>
      </c>
      <c r="B304" s="76"/>
      <c r="C304" s="4" t="s">
        <v>15</v>
      </c>
      <c r="D304" s="5">
        <v>25.6</v>
      </c>
      <c r="E304" s="6">
        <v>0.28999999999999998</v>
      </c>
      <c r="F304" s="9">
        <f t="shared" si="74"/>
        <v>0</v>
      </c>
      <c r="G304" s="9">
        <f t="shared" si="72"/>
        <v>0</v>
      </c>
      <c r="H304" s="6">
        <v>182.27</v>
      </c>
      <c r="I304" s="9">
        <f t="shared" si="75"/>
        <v>0</v>
      </c>
      <c r="J304" s="9">
        <f t="shared" si="73"/>
        <v>0</v>
      </c>
    </row>
    <row r="305" spans="1:10" ht="12.2" hidden="1" customHeight="1" outlineLevel="1" x14ac:dyDescent="0.2">
      <c r="A305" s="76" t="s">
        <v>127</v>
      </c>
      <c r="B305" s="76"/>
      <c r="C305" s="4" t="s">
        <v>60</v>
      </c>
      <c r="D305" s="5">
        <v>6.4</v>
      </c>
      <c r="E305" s="6">
        <v>0.74</v>
      </c>
      <c r="F305" s="9">
        <f t="shared" si="74"/>
        <v>0</v>
      </c>
      <c r="G305" s="9">
        <f t="shared" si="72"/>
        <v>0</v>
      </c>
      <c r="H305" s="6">
        <v>996.22</v>
      </c>
      <c r="I305" s="9">
        <f t="shared" si="75"/>
        <v>0</v>
      </c>
      <c r="J305" s="9">
        <f t="shared" si="73"/>
        <v>0</v>
      </c>
    </row>
    <row r="306" spans="1:10" ht="12.2" hidden="1" customHeight="1" outlineLevel="1" x14ac:dyDescent="0.2">
      <c r="A306" s="76" t="s">
        <v>123</v>
      </c>
      <c r="B306" s="76"/>
      <c r="C306" s="4" t="s">
        <v>15</v>
      </c>
      <c r="D306" s="5">
        <v>1</v>
      </c>
      <c r="E306" s="6">
        <v>0.21</v>
      </c>
      <c r="F306" s="9">
        <f t="shared" si="74"/>
        <v>0</v>
      </c>
      <c r="G306" s="9">
        <f t="shared" si="72"/>
        <v>0</v>
      </c>
      <c r="H306" s="6">
        <v>97.6</v>
      </c>
      <c r="I306" s="9">
        <f t="shared" si="75"/>
        <v>0</v>
      </c>
      <c r="J306" s="9">
        <f t="shared" si="73"/>
        <v>0</v>
      </c>
    </row>
    <row r="307" spans="1:10" ht="12.2" hidden="1" customHeight="1" outlineLevel="1" x14ac:dyDescent="0.2">
      <c r="A307" s="76" t="s">
        <v>122</v>
      </c>
      <c r="B307" s="76"/>
      <c r="C307" s="4" t="s">
        <v>60</v>
      </c>
      <c r="D307" s="5">
        <v>0.72</v>
      </c>
      <c r="E307" s="6">
        <v>0.08</v>
      </c>
      <c r="F307" s="9">
        <f t="shared" si="74"/>
        <v>0</v>
      </c>
      <c r="G307" s="9">
        <f t="shared" si="72"/>
        <v>0</v>
      </c>
      <c r="H307" s="6">
        <v>74.489999999999995</v>
      </c>
      <c r="I307" s="9">
        <f t="shared" si="75"/>
        <v>0</v>
      </c>
      <c r="J307" s="9">
        <f t="shared" si="73"/>
        <v>0</v>
      </c>
    </row>
    <row r="308" spans="1:10" ht="12.2" hidden="1" customHeight="1" outlineLevel="1" x14ac:dyDescent="0.2">
      <c r="A308" s="76" t="s">
        <v>145</v>
      </c>
      <c r="B308" s="76"/>
      <c r="C308" s="4" t="s">
        <v>42</v>
      </c>
      <c r="D308" s="5">
        <v>1</v>
      </c>
      <c r="E308" s="6">
        <v>0.4</v>
      </c>
      <c r="F308" s="9">
        <f t="shared" si="74"/>
        <v>0</v>
      </c>
      <c r="G308" s="9">
        <f t="shared" si="72"/>
        <v>0</v>
      </c>
      <c r="H308" s="6">
        <v>559.16999999999996</v>
      </c>
      <c r="I308" s="9">
        <f t="shared" si="75"/>
        <v>0</v>
      </c>
      <c r="J308" s="9">
        <f t="shared" si="73"/>
        <v>0</v>
      </c>
    </row>
    <row r="309" spans="1:10" ht="12.2" hidden="1" customHeight="1" outlineLevel="1" x14ac:dyDescent="0.2">
      <c r="A309" s="76" t="s">
        <v>130</v>
      </c>
      <c r="B309" s="76"/>
      <c r="C309" s="4" t="s">
        <v>15</v>
      </c>
      <c r="D309" s="5">
        <v>6.8</v>
      </c>
      <c r="E309" s="6">
        <v>0.78</v>
      </c>
      <c r="F309" s="9">
        <f t="shared" si="74"/>
        <v>0</v>
      </c>
      <c r="G309" s="9">
        <f t="shared" si="72"/>
        <v>0</v>
      </c>
      <c r="H309" s="6">
        <v>325.77999999999997</v>
      </c>
      <c r="I309" s="9">
        <f t="shared" si="75"/>
        <v>0</v>
      </c>
      <c r="J309" s="9">
        <f t="shared" si="73"/>
        <v>0</v>
      </c>
    </row>
    <row r="310" spans="1:10" ht="12.2" hidden="1" customHeight="1" outlineLevel="1" x14ac:dyDescent="0.2">
      <c r="A310" s="76" t="s">
        <v>153</v>
      </c>
      <c r="B310" s="76"/>
      <c r="C310" s="4" t="s">
        <v>42</v>
      </c>
      <c r="D310" s="5">
        <v>1</v>
      </c>
      <c r="E310" s="6">
        <v>1.1299999999999999</v>
      </c>
      <c r="F310" s="9">
        <f t="shared" si="74"/>
        <v>0</v>
      </c>
      <c r="G310" s="9">
        <f t="shared" si="72"/>
        <v>0</v>
      </c>
      <c r="H310" s="6">
        <v>10402.209999999999</v>
      </c>
      <c r="I310" s="9">
        <f t="shared" si="75"/>
        <v>0</v>
      </c>
      <c r="J310" s="9">
        <f t="shared" si="73"/>
        <v>0</v>
      </c>
    </row>
    <row r="311" spans="1:10" ht="12.2" customHeight="1" collapsed="1" x14ac:dyDescent="0.2">
      <c r="A311" s="75" t="s">
        <v>19</v>
      </c>
      <c r="B311" s="75"/>
      <c r="C311" s="1"/>
      <c r="D311" s="7"/>
      <c r="E311" s="13">
        <f>SUM(E298:E310)</f>
        <v>6.0400000000000009</v>
      </c>
      <c r="F311" s="12">
        <f>SUM(F298:F310)</f>
        <v>0</v>
      </c>
      <c r="G311" s="12">
        <f t="shared" si="72"/>
        <v>0</v>
      </c>
      <c r="H311" s="13">
        <v>13669.37</v>
      </c>
      <c r="I311" s="12">
        <f>SUM(I298:I310)</f>
        <v>0</v>
      </c>
      <c r="J311" s="14">
        <f>SUM(J298:J310)</f>
        <v>0</v>
      </c>
    </row>
    <row r="312" spans="1:10" ht="12.2" customHeight="1" x14ac:dyDescent="0.2">
      <c r="A312" s="75" t="s">
        <v>158</v>
      </c>
      <c r="B312" s="75"/>
      <c r="C312" s="2" t="s">
        <v>42</v>
      </c>
      <c r="D312" s="3">
        <v>0</v>
      </c>
      <c r="E312" s="1"/>
      <c r="F312" s="1"/>
      <c r="G312" s="1"/>
      <c r="H312" s="1"/>
      <c r="I312" s="1"/>
      <c r="J312" s="1"/>
    </row>
    <row r="313" spans="1:10" ht="12.2" hidden="1" customHeight="1" outlineLevel="1" x14ac:dyDescent="0.2">
      <c r="A313" s="76" t="s">
        <v>133</v>
      </c>
      <c r="B313" s="76"/>
      <c r="C313" s="4" t="s">
        <v>42</v>
      </c>
      <c r="D313" s="5">
        <v>1</v>
      </c>
      <c r="E313" s="6">
        <v>0.4</v>
      </c>
      <c r="F313" s="9">
        <f>$D$312*E313</f>
        <v>0</v>
      </c>
      <c r="G313" s="9">
        <f t="shared" ref="G313:G326" si="76">$K$2*F313</f>
        <v>0</v>
      </c>
      <c r="H313" s="6">
        <v>392.32</v>
      </c>
      <c r="I313" s="9">
        <f>$D$312*H313</f>
        <v>0</v>
      </c>
      <c r="J313" s="9">
        <f t="shared" ref="J313:J325" si="77">SUM(G313,I313)</f>
        <v>0</v>
      </c>
    </row>
    <row r="314" spans="1:10" ht="12.2" hidden="1" customHeight="1" outlineLevel="1" x14ac:dyDescent="0.2">
      <c r="A314" s="76" t="s">
        <v>121</v>
      </c>
      <c r="B314" s="76"/>
      <c r="C314" s="4" t="s">
        <v>15</v>
      </c>
      <c r="D314" s="5">
        <v>0.72</v>
      </c>
      <c r="E314" s="6">
        <v>0.15</v>
      </c>
      <c r="F314" s="9">
        <f t="shared" ref="F314:F325" si="78">$D$312*E314</f>
        <v>0</v>
      </c>
      <c r="G314" s="9">
        <f t="shared" si="76"/>
        <v>0</v>
      </c>
      <c r="H314" s="6">
        <v>93.31</v>
      </c>
      <c r="I314" s="9">
        <f t="shared" ref="I314:I325" si="79">$D$312*H314</f>
        <v>0</v>
      </c>
      <c r="J314" s="9">
        <f t="shared" si="77"/>
        <v>0</v>
      </c>
    </row>
    <row r="315" spans="1:10" ht="12.2" hidden="1" customHeight="1" outlineLevel="1" x14ac:dyDescent="0.2">
      <c r="A315" s="76" t="s">
        <v>127</v>
      </c>
      <c r="B315" s="76"/>
      <c r="C315" s="4" t="s">
        <v>60</v>
      </c>
      <c r="D315" s="5">
        <v>7.4</v>
      </c>
      <c r="E315" s="6">
        <v>0.85</v>
      </c>
      <c r="F315" s="9">
        <f t="shared" si="78"/>
        <v>0</v>
      </c>
      <c r="G315" s="9">
        <f t="shared" si="76"/>
        <v>0</v>
      </c>
      <c r="H315" s="6">
        <v>1151.8800000000001</v>
      </c>
      <c r="I315" s="9">
        <f t="shared" si="79"/>
        <v>0</v>
      </c>
      <c r="J315" s="9">
        <f t="shared" si="77"/>
        <v>0</v>
      </c>
    </row>
    <row r="316" spans="1:10" ht="12.2" hidden="1" customHeight="1" outlineLevel="1" x14ac:dyDescent="0.2">
      <c r="A316" s="76" t="s">
        <v>159</v>
      </c>
      <c r="B316" s="76"/>
      <c r="C316" s="4" t="s">
        <v>15</v>
      </c>
      <c r="D316" s="5">
        <v>7.8</v>
      </c>
      <c r="E316" s="6">
        <v>0.9</v>
      </c>
      <c r="F316" s="9">
        <f t="shared" si="78"/>
        <v>0</v>
      </c>
      <c r="G316" s="9">
        <f t="shared" si="76"/>
        <v>0</v>
      </c>
      <c r="H316" s="6">
        <v>786.31</v>
      </c>
      <c r="I316" s="9">
        <f t="shared" si="79"/>
        <v>0</v>
      </c>
      <c r="J316" s="9">
        <f t="shared" si="77"/>
        <v>0</v>
      </c>
    </row>
    <row r="317" spans="1:10" ht="12.2" hidden="1" customHeight="1" outlineLevel="1" x14ac:dyDescent="0.2">
      <c r="A317" s="76" t="s">
        <v>120</v>
      </c>
      <c r="B317" s="76"/>
      <c r="C317" s="4" t="s">
        <v>60</v>
      </c>
      <c r="D317" s="5">
        <v>7.8</v>
      </c>
      <c r="E317" s="6">
        <v>0.72</v>
      </c>
      <c r="F317" s="9">
        <f t="shared" si="78"/>
        <v>0</v>
      </c>
      <c r="G317" s="9">
        <f t="shared" si="76"/>
        <v>0</v>
      </c>
      <c r="H317" s="6">
        <v>150.08000000000001</v>
      </c>
      <c r="I317" s="9">
        <f t="shared" si="79"/>
        <v>0</v>
      </c>
      <c r="J317" s="9">
        <f t="shared" si="77"/>
        <v>0</v>
      </c>
    </row>
    <row r="318" spans="1:10" ht="12.2" hidden="1" customHeight="1" outlineLevel="1" x14ac:dyDescent="0.2">
      <c r="A318" s="76" t="s">
        <v>129</v>
      </c>
      <c r="B318" s="76"/>
      <c r="C318" s="4" t="s">
        <v>15</v>
      </c>
      <c r="D318" s="5">
        <v>7.4</v>
      </c>
      <c r="E318" s="6">
        <v>1.1100000000000001</v>
      </c>
      <c r="F318" s="9">
        <f t="shared" si="78"/>
        <v>0</v>
      </c>
      <c r="G318" s="9">
        <f t="shared" si="76"/>
        <v>0</v>
      </c>
      <c r="H318" s="6">
        <v>502.61</v>
      </c>
      <c r="I318" s="9">
        <f t="shared" si="79"/>
        <v>0</v>
      </c>
      <c r="J318" s="9">
        <f t="shared" si="77"/>
        <v>0</v>
      </c>
    </row>
    <row r="319" spans="1:10" ht="12.2" hidden="1" customHeight="1" outlineLevel="1" x14ac:dyDescent="0.2">
      <c r="A319" s="76" t="s">
        <v>61</v>
      </c>
      <c r="B319" s="76"/>
      <c r="C319" s="4" t="s">
        <v>15</v>
      </c>
      <c r="D319" s="5">
        <v>7.8</v>
      </c>
      <c r="E319" s="6">
        <v>0.18</v>
      </c>
      <c r="F319" s="9">
        <f t="shared" si="78"/>
        <v>0</v>
      </c>
      <c r="G319" s="9">
        <f t="shared" si="76"/>
        <v>0</v>
      </c>
      <c r="H319" s="6">
        <v>141.02000000000001</v>
      </c>
      <c r="I319" s="9">
        <f t="shared" si="79"/>
        <v>0</v>
      </c>
      <c r="J319" s="9">
        <f t="shared" si="77"/>
        <v>0</v>
      </c>
    </row>
    <row r="320" spans="1:10" ht="12.2" hidden="1" customHeight="1" outlineLevel="1" x14ac:dyDescent="0.2">
      <c r="A320" s="76" t="s">
        <v>123</v>
      </c>
      <c r="B320" s="76"/>
      <c r="C320" s="4" t="s">
        <v>15</v>
      </c>
      <c r="D320" s="5">
        <v>0.72</v>
      </c>
      <c r="E320" s="6">
        <v>0.15</v>
      </c>
      <c r="F320" s="9">
        <f t="shared" si="78"/>
        <v>0</v>
      </c>
      <c r="G320" s="9">
        <f t="shared" si="76"/>
        <v>0</v>
      </c>
      <c r="H320" s="6">
        <v>70.27</v>
      </c>
      <c r="I320" s="9">
        <f t="shared" si="79"/>
        <v>0</v>
      </c>
      <c r="J320" s="9">
        <f t="shared" si="77"/>
        <v>0</v>
      </c>
    </row>
    <row r="321" spans="1:10" ht="12.2" hidden="1" customHeight="1" outlineLevel="1" x14ac:dyDescent="0.2">
      <c r="A321" s="76" t="s">
        <v>128</v>
      </c>
      <c r="B321" s="76"/>
      <c r="C321" s="4" t="s">
        <v>15</v>
      </c>
      <c r="D321" s="5">
        <v>29.6</v>
      </c>
      <c r="E321" s="6">
        <v>0.34</v>
      </c>
      <c r="F321" s="9">
        <f t="shared" si="78"/>
        <v>0</v>
      </c>
      <c r="G321" s="9">
        <f t="shared" si="76"/>
        <v>0</v>
      </c>
      <c r="H321" s="6">
        <v>210.75</v>
      </c>
      <c r="I321" s="9">
        <f t="shared" si="79"/>
        <v>0</v>
      </c>
      <c r="J321" s="9">
        <f t="shared" si="77"/>
        <v>0</v>
      </c>
    </row>
    <row r="322" spans="1:10" ht="12.2" hidden="1" customHeight="1" outlineLevel="1" x14ac:dyDescent="0.2">
      <c r="A322" s="76" t="s">
        <v>122</v>
      </c>
      <c r="B322" s="76"/>
      <c r="C322" s="4" t="s">
        <v>60</v>
      </c>
      <c r="D322" s="5">
        <v>0.7</v>
      </c>
      <c r="E322" s="6">
        <v>0.08</v>
      </c>
      <c r="F322" s="9">
        <f t="shared" si="78"/>
        <v>0</v>
      </c>
      <c r="G322" s="9">
        <f t="shared" si="76"/>
        <v>0</v>
      </c>
      <c r="H322" s="6">
        <v>21.22</v>
      </c>
      <c r="I322" s="9">
        <f t="shared" si="79"/>
        <v>0</v>
      </c>
      <c r="J322" s="9">
        <f t="shared" si="77"/>
        <v>0</v>
      </c>
    </row>
    <row r="323" spans="1:10" ht="12.2" hidden="1" customHeight="1" outlineLevel="1" x14ac:dyDescent="0.2">
      <c r="A323" s="76" t="s">
        <v>122</v>
      </c>
      <c r="B323" s="76"/>
      <c r="C323" s="4" t="s">
        <v>60</v>
      </c>
      <c r="D323" s="5">
        <v>0.8</v>
      </c>
      <c r="E323" s="6">
        <v>0.09</v>
      </c>
      <c r="F323" s="9">
        <f t="shared" si="78"/>
        <v>0</v>
      </c>
      <c r="G323" s="9">
        <f t="shared" si="76"/>
        <v>0</v>
      </c>
      <c r="H323" s="6">
        <v>82.77</v>
      </c>
      <c r="I323" s="9">
        <f t="shared" si="79"/>
        <v>0</v>
      </c>
      <c r="J323" s="9">
        <f t="shared" si="77"/>
        <v>0</v>
      </c>
    </row>
    <row r="324" spans="1:10" ht="12.2" hidden="1" customHeight="1" outlineLevel="1" x14ac:dyDescent="0.2">
      <c r="A324" s="76" t="s">
        <v>151</v>
      </c>
      <c r="B324" s="76"/>
      <c r="C324" s="4" t="s">
        <v>60</v>
      </c>
      <c r="D324" s="5">
        <v>7.4</v>
      </c>
      <c r="E324" s="6">
        <v>0.43</v>
      </c>
      <c r="F324" s="9">
        <f t="shared" si="78"/>
        <v>0</v>
      </c>
      <c r="G324" s="9">
        <f t="shared" si="76"/>
        <v>0</v>
      </c>
      <c r="H324" s="6">
        <v>29.97</v>
      </c>
      <c r="I324" s="9">
        <f t="shared" si="79"/>
        <v>0</v>
      </c>
      <c r="J324" s="9">
        <f t="shared" si="77"/>
        <v>0</v>
      </c>
    </row>
    <row r="325" spans="1:10" ht="12.2" hidden="1" customHeight="1" outlineLevel="1" x14ac:dyDescent="0.2">
      <c r="A325" s="76" t="s">
        <v>160</v>
      </c>
      <c r="B325" s="76"/>
      <c r="C325" s="4" t="s">
        <v>42</v>
      </c>
      <c r="D325" s="5">
        <v>1</v>
      </c>
      <c r="E325" s="6">
        <v>1.1299999999999999</v>
      </c>
      <c r="F325" s="9">
        <f t="shared" si="78"/>
        <v>0</v>
      </c>
      <c r="G325" s="9">
        <f t="shared" si="76"/>
        <v>0</v>
      </c>
      <c r="H325" s="6">
        <v>14202.21</v>
      </c>
      <c r="I325" s="9">
        <f t="shared" si="79"/>
        <v>0</v>
      </c>
      <c r="J325" s="9">
        <f t="shared" si="77"/>
        <v>0</v>
      </c>
    </row>
    <row r="326" spans="1:10" ht="12.2" customHeight="1" collapsed="1" x14ac:dyDescent="0.2">
      <c r="A326" s="75" t="s">
        <v>19</v>
      </c>
      <c r="B326" s="75"/>
      <c r="C326" s="1"/>
      <c r="D326" s="7"/>
      <c r="E326" s="13">
        <f>SUM(E313:E325)</f>
        <v>6.5299999999999994</v>
      </c>
      <c r="F326" s="12">
        <f>SUM(F313:F325)</f>
        <v>0</v>
      </c>
      <c r="G326" s="12">
        <f t="shared" si="76"/>
        <v>0</v>
      </c>
      <c r="H326" s="13">
        <v>17834.72</v>
      </c>
      <c r="I326" s="12">
        <f>SUM(I313:I325)</f>
        <v>0</v>
      </c>
      <c r="J326" s="14">
        <f>SUM(J313:J325)</f>
        <v>0</v>
      </c>
    </row>
    <row r="327" spans="1:10" ht="12.2" customHeight="1" x14ac:dyDescent="0.2">
      <c r="A327" s="75" t="s">
        <v>161</v>
      </c>
      <c r="B327" s="75"/>
      <c r="C327" s="2" t="s">
        <v>42</v>
      </c>
      <c r="D327" s="3">
        <v>0</v>
      </c>
      <c r="E327" s="1"/>
      <c r="F327" s="1"/>
      <c r="G327" s="1"/>
      <c r="H327" s="1"/>
      <c r="I327" s="1"/>
      <c r="J327" s="1"/>
    </row>
    <row r="328" spans="1:10" ht="12.2" hidden="1" customHeight="1" outlineLevel="1" x14ac:dyDescent="0.2">
      <c r="A328" s="76" t="s">
        <v>120</v>
      </c>
      <c r="B328" s="76"/>
      <c r="C328" s="4" t="s">
        <v>60</v>
      </c>
      <c r="D328" s="5">
        <v>6.4</v>
      </c>
      <c r="E328" s="6">
        <v>0.59</v>
      </c>
      <c r="F328" s="9">
        <f>$D$327*E328</f>
        <v>0</v>
      </c>
      <c r="G328" s="9">
        <f t="shared" ref="G328:G341" si="80">$K$2*F328</f>
        <v>0</v>
      </c>
      <c r="H328" s="6">
        <v>123.14</v>
      </c>
      <c r="I328" s="9">
        <f>$D$327*H328</f>
        <v>0</v>
      </c>
      <c r="J328" s="9">
        <f t="shared" ref="J328:J340" si="81">SUM(G328,I328)</f>
        <v>0</v>
      </c>
    </row>
    <row r="329" spans="1:10" ht="12.2" hidden="1" customHeight="1" outlineLevel="1" x14ac:dyDescent="0.2">
      <c r="A329" s="76" t="s">
        <v>122</v>
      </c>
      <c r="B329" s="76"/>
      <c r="C329" s="4" t="s">
        <v>60</v>
      </c>
      <c r="D329" s="5">
        <v>1.4</v>
      </c>
      <c r="E329" s="6">
        <v>0.16</v>
      </c>
      <c r="F329" s="9">
        <f t="shared" ref="F329:F340" si="82">$D$327*E329</f>
        <v>0</v>
      </c>
      <c r="G329" s="9">
        <f t="shared" si="80"/>
        <v>0</v>
      </c>
      <c r="H329" s="6">
        <v>42.44</v>
      </c>
      <c r="I329" s="9">
        <f t="shared" ref="I329:I340" si="83">$D$327*H329</f>
        <v>0</v>
      </c>
      <c r="J329" s="9">
        <f t="shared" si="81"/>
        <v>0</v>
      </c>
    </row>
    <row r="330" spans="1:10" ht="12.2" hidden="1" customHeight="1" outlineLevel="1" x14ac:dyDescent="0.2">
      <c r="A330" s="76" t="s">
        <v>93</v>
      </c>
      <c r="B330" s="76"/>
      <c r="C330" s="4" t="s">
        <v>42</v>
      </c>
      <c r="D330" s="5">
        <v>6.4</v>
      </c>
      <c r="E330" s="6">
        <v>0.37</v>
      </c>
      <c r="F330" s="9">
        <f t="shared" si="82"/>
        <v>0</v>
      </c>
      <c r="G330" s="9">
        <f t="shared" si="80"/>
        <v>0</v>
      </c>
      <c r="H330" s="6">
        <v>224.71</v>
      </c>
      <c r="I330" s="9">
        <f t="shared" si="83"/>
        <v>0</v>
      </c>
      <c r="J330" s="9">
        <f t="shared" si="81"/>
        <v>0</v>
      </c>
    </row>
    <row r="331" spans="1:10" ht="12.2" hidden="1" customHeight="1" outlineLevel="1" x14ac:dyDescent="0.2">
      <c r="A331" s="76" t="s">
        <v>61</v>
      </c>
      <c r="B331" s="76"/>
      <c r="C331" s="4" t="s">
        <v>15</v>
      </c>
      <c r="D331" s="5">
        <v>6.4</v>
      </c>
      <c r="E331" s="6">
        <v>0.15</v>
      </c>
      <c r="F331" s="9">
        <f t="shared" si="82"/>
        <v>0</v>
      </c>
      <c r="G331" s="9">
        <f t="shared" si="80"/>
        <v>0</v>
      </c>
      <c r="H331" s="6">
        <v>115.71</v>
      </c>
      <c r="I331" s="9">
        <f t="shared" si="83"/>
        <v>0</v>
      </c>
      <c r="J331" s="9">
        <f t="shared" si="81"/>
        <v>0</v>
      </c>
    </row>
    <row r="332" spans="1:10" ht="12.2" hidden="1" customHeight="1" outlineLevel="1" x14ac:dyDescent="0.2">
      <c r="A332" s="76" t="s">
        <v>121</v>
      </c>
      <c r="B332" s="76"/>
      <c r="C332" s="4" t="s">
        <v>15</v>
      </c>
      <c r="D332" s="5">
        <v>0.8</v>
      </c>
      <c r="E332" s="6">
        <v>0.17</v>
      </c>
      <c r="F332" s="9">
        <f t="shared" si="82"/>
        <v>0</v>
      </c>
      <c r="G332" s="9">
        <f t="shared" si="80"/>
        <v>0</v>
      </c>
      <c r="H332" s="6">
        <v>103.68</v>
      </c>
      <c r="I332" s="9">
        <f t="shared" si="83"/>
        <v>0</v>
      </c>
      <c r="J332" s="9">
        <f t="shared" si="81"/>
        <v>0</v>
      </c>
    </row>
    <row r="333" spans="1:10" ht="12.2" hidden="1" customHeight="1" outlineLevel="1" x14ac:dyDescent="0.2">
      <c r="A333" s="76" t="s">
        <v>122</v>
      </c>
      <c r="B333" s="76"/>
      <c r="C333" s="4" t="s">
        <v>60</v>
      </c>
      <c r="D333" s="5">
        <v>1.3</v>
      </c>
      <c r="E333" s="6">
        <v>0.15</v>
      </c>
      <c r="F333" s="9">
        <f t="shared" si="82"/>
        <v>0</v>
      </c>
      <c r="G333" s="9">
        <f t="shared" si="80"/>
        <v>0</v>
      </c>
      <c r="H333" s="6">
        <v>134.51</v>
      </c>
      <c r="I333" s="9">
        <f t="shared" si="83"/>
        <v>0</v>
      </c>
      <c r="J333" s="9">
        <f t="shared" si="81"/>
        <v>0</v>
      </c>
    </row>
    <row r="334" spans="1:10" ht="12.2" hidden="1" customHeight="1" outlineLevel="1" x14ac:dyDescent="0.2">
      <c r="A334" s="76" t="s">
        <v>123</v>
      </c>
      <c r="B334" s="76"/>
      <c r="C334" s="4" t="s">
        <v>15</v>
      </c>
      <c r="D334" s="5">
        <v>0.8</v>
      </c>
      <c r="E334" s="6">
        <v>0.17</v>
      </c>
      <c r="F334" s="9">
        <f t="shared" si="82"/>
        <v>0</v>
      </c>
      <c r="G334" s="9">
        <f t="shared" si="80"/>
        <v>0</v>
      </c>
      <c r="H334" s="6">
        <v>78.08</v>
      </c>
      <c r="I334" s="9">
        <f t="shared" si="83"/>
        <v>0</v>
      </c>
      <c r="J334" s="9">
        <f t="shared" si="81"/>
        <v>0</v>
      </c>
    </row>
    <row r="335" spans="1:10" ht="12.2" hidden="1" customHeight="1" outlineLevel="1" x14ac:dyDescent="0.2">
      <c r="A335" s="76" t="s">
        <v>145</v>
      </c>
      <c r="B335" s="76"/>
      <c r="C335" s="4" t="s">
        <v>42</v>
      </c>
      <c r="D335" s="5">
        <v>1</v>
      </c>
      <c r="E335" s="6">
        <v>0.4</v>
      </c>
      <c r="F335" s="9">
        <f t="shared" si="82"/>
        <v>0</v>
      </c>
      <c r="G335" s="9">
        <f t="shared" si="80"/>
        <v>0</v>
      </c>
      <c r="H335" s="6">
        <v>559.16999999999996</v>
      </c>
      <c r="I335" s="9">
        <f t="shared" si="83"/>
        <v>0</v>
      </c>
      <c r="J335" s="9">
        <f t="shared" si="81"/>
        <v>0</v>
      </c>
    </row>
    <row r="336" spans="1:10" ht="12.2" hidden="1" customHeight="1" outlineLevel="1" x14ac:dyDescent="0.2">
      <c r="A336" s="76" t="s">
        <v>153</v>
      </c>
      <c r="B336" s="76"/>
      <c r="C336" s="4" t="s">
        <v>42</v>
      </c>
      <c r="D336" s="5">
        <v>1</v>
      </c>
      <c r="E336" s="6">
        <v>1.1299999999999999</v>
      </c>
      <c r="F336" s="9">
        <f t="shared" si="82"/>
        <v>0</v>
      </c>
      <c r="G336" s="9">
        <f t="shared" si="80"/>
        <v>0</v>
      </c>
      <c r="H336" s="6">
        <v>9191.33</v>
      </c>
      <c r="I336" s="9">
        <f t="shared" si="83"/>
        <v>0</v>
      </c>
      <c r="J336" s="9">
        <f t="shared" si="81"/>
        <v>0</v>
      </c>
    </row>
    <row r="337" spans="1:10" ht="12.2" hidden="1" customHeight="1" outlineLevel="1" x14ac:dyDescent="0.2">
      <c r="A337" s="76" t="s">
        <v>129</v>
      </c>
      <c r="B337" s="76"/>
      <c r="C337" s="4" t="s">
        <v>15</v>
      </c>
      <c r="D337" s="5">
        <v>6</v>
      </c>
      <c r="E337" s="6">
        <v>0.9</v>
      </c>
      <c r="F337" s="9">
        <f t="shared" si="82"/>
        <v>0</v>
      </c>
      <c r="G337" s="9">
        <f t="shared" si="80"/>
        <v>0</v>
      </c>
      <c r="H337" s="6">
        <v>407.52</v>
      </c>
      <c r="I337" s="9">
        <f t="shared" si="83"/>
        <v>0</v>
      </c>
      <c r="J337" s="9">
        <f t="shared" si="81"/>
        <v>0</v>
      </c>
    </row>
    <row r="338" spans="1:10" ht="12.2" hidden="1" customHeight="1" outlineLevel="1" x14ac:dyDescent="0.2">
      <c r="A338" s="76" t="s">
        <v>162</v>
      </c>
      <c r="B338" s="76"/>
      <c r="C338" s="4" t="s">
        <v>15</v>
      </c>
      <c r="D338" s="5">
        <v>24</v>
      </c>
      <c r="E338" s="6">
        <v>0.28000000000000003</v>
      </c>
      <c r="F338" s="9">
        <f t="shared" si="82"/>
        <v>0</v>
      </c>
      <c r="G338" s="9">
        <f t="shared" si="80"/>
        <v>0</v>
      </c>
      <c r="H338" s="6">
        <v>170.88</v>
      </c>
      <c r="I338" s="9">
        <f t="shared" si="83"/>
        <v>0</v>
      </c>
      <c r="J338" s="9">
        <f t="shared" si="81"/>
        <v>0</v>
      </c>
    </row>
    <row r="339" spans="1:10" ht="12.2" hidden="1" customHeight="1" outlineLevel="1" x14ac:dyDescent="0.2">
      <c r="A339" s="76" t="s">
        <v>130</v>
      </c>
      <c r="B339" s="76"/>
      <c r="C339" s="4" t="s">
        <v>15</v>
      </c>
      <c r="D339" s="5">
        <v>6.4</v>
      </c>
      <c r="E339" s="6">
        <v>0.74</v>
      </c>
      <c r="F339" s="9">
        <f t="shared" si="82"/>
        <v>0</v>
      </c>
      <c r="G339" s="9">
        <f t="shared" si="80"/>
        <v>0</v>
      </c>
      <c r="H339" s="6">
        <v>306.62</v>
      </c>
      <c r="I339" s="9">
        <f t="shared" si="83"/>
        <v>0</v>
      </c>
      <c r="J339" s="9">
        <f t="shared" si="81"/>
        <v>0</v>
      </c>
    </row>
    <row r="340" spans="1:10" ht="12.2" hidden="1" customHeight="1" outlineLevel="1" x14ac:dyDescent="0.2">
      <c r="A340" s="76" t="s">
        <v>127</v>
      </c>
      <c r="B340" s="76"/>
      <c r="C340" s="4" t="s">
        <v>60</v>
      </c>
      <c r="D340" s="5">
        <v>6</v>
      </c>
      <c r="E340" s="6">
        <v>0.69</v>
      </c>
      <c r="F340" s="9">
        <f t="shared" si="82"/>
        <v>0</v>
      </c>
      <c r="G340" s="9">
        <f t="shared" si="80"/>
        <v>0</v>
      </c>
      <c r="H340" s="6">
        <v>933.96</v>
      </c>
      <c r="I340" s="9">
        <f t="shared" si="83"/>
        <v>0</v>
      </c>
      <c r="J340" s="9">
        <f t="shared" si="81"/>
        <v>0</v>
      </c>
    </row>
    <row r="341" spans="1:10" ht="12.2" customHeight="1" collapsed="1" x14ac:dyDescent="0.2">
      <c r="A341" s="75" t="s">
        <v>19</v>
      </c>
      <c r="B341" s="75"/>
      <c r="C341" s="1"/>
      <c r="D341" s="7"/>
      <c r="E341" s="13">
        <f>SUM(E328:E340)</f>
        <v>5.9</v>
      </c>
      <c r="F341" s="12">
        <f>SUM(F328:F340)</f>
        <v>0</v>
      </c>
      <c r="G341" s="12">
        <f t="shared" si="80"/>
        <v>0</v>
      </c>
      <c r="H341" s="13">
        <v>12391.75</v>
      </c>
      <c r="I341" s="12">
        <f>SUM(I328:I340)</f>
        <v>0</v>
      </c>
      <c r="J341" s="14">
        <f>SUM(J328:J340)</f>
        <v>0</v>
      </c>
    </row>
    <row r="342" spans="1:10" ht="12.2" customHeight="1" x14ac:dyDescent="0.2">
      <c r="A342" s="75" t="s">
        <v>163</v>
      </c>
      <c r="B342" s="75"/>
      <c r="C342" s="2" t="s">
        <v>42</v>
      </c>
      <c r="D342" s="3">
        <v>0</v>
      </c>
      <c r="E342" s="1"/>
      <c r="F342" s="1"/>
      <c r="G342" s="1"/>
      <c r="H342" s="1"/>
      <c r="I342" s="1"/>
      <c r="J342" s="1"/>
    </row>
    <row r="343" spans="1:10" ht="12.2" hidden="1" customHeight="1" outlineLevel="1" x14ac:dyDescent="0.2">
      <c r="A343" s="76" t="s">
        <v>120</v>
      </c>
      <c r="B343" s="76"/>
      <c r="C343" s="4" t="s">
        <v>60</v>
      </c>
      <c r="D343" s="5">
        <v>2.8</v>
      </c>
      <c r="E343" s="6">
        <v>0.26</v>
      </c>
      <c r="F343" s="9">
        <f>$D$342*E343</f>
        <v>0</v>
      </c>
      <c r="G343" s="9">
        <f t="shared" ref="G343:G357" si="84">$K$2*F343</f>
        <v>0</v>
      </c>
      <c r="H343" s="6">
        <v>53.88</v>
      </c>
      <c r="I343" s="9">
        <f>$D$342*H343</f>
        <v>0</v>
      </c>
      <c r="J343" s="9">
        <f t="shared" ref="J343:J356" si="85">SUM(G343,I343)</f>
        <v>0</v>
      </c>
    </row>
    <row r="344" spans="1:10" ht="12.2" hidden="1" customHeight="1" outlineLevel="1" x14ac:dyDescent="0.2">
      <c r="A344" s="76" t="s">
        <v>121</v>
      </c>
      <c r="B344" s="76"/>
      <c r="C344" s="4" t="s">
        <v>15</v>
      </c>
      <c r="D344" s="5">
        <v>0.32</v>
      </c>
      <c r="E344" s="6">
        <v>7.0000000000000007E-2</v>
      </c>
      <c r="F344" s="9">
        <f t="shared" ref="F344:F356" si="86">$D$342*E344</f>
        <v>0</v>
      </c>
      <c r="G344" s="9">
        <f t="shared" si="84"/>
        <v>0</v>
      </c>
      <c r="H344" s="6">
        <v>41.47</v>
      </c>
      <c r="I344" s="9">
        <f t="shared" ref="I344:I356" si="87">$D$342*H344</f>
        <v>0</v>
      </c>
      <c r="J344" s="9">
        <f t="shared" si="85"/>
        <v>0</v>
      </c>
    </row>
    <row r="345" spans="1:10" ht="12.2" hidden="1" customHeight="1" outlineLevel="1" x14ac:dyDescent="0.2">
      <c r="A345" s="76" t="s">
        <v>122</v>
      </c>
      <c r="B345" s="76"/>
      <c r="C345" s="4" t="s">
        <v>60</v>
      </c>
      <c r="D345" s="5">
        <v>0.8</v>
      </c>
      <c r="E345" s="6">
        <v>0.09</v>
      </c>
      <c r="F345" s="9">
        <f t="shared" si="86"/>
        <v>0</v>
      </c>
      <c r="G345" s="9">
        <f t="shared" si="84"/>
        <v>0</v>
      </c>
      <c r="H345" s="6">
        <v>82.77</v>
      </c>
      <c r="I345" s="9">
        <f t="shared" si="87"/>
        <v>0</v>
      </c>
      <c r="J345" s="9">
        <f t="shared" si="85"/>
        <v>0</v>
      </c>
    </row>
    <row r="346" spans="1:10" ht="12.2" hidden="1" customHeight="1" outlineLevel="1" x14ac:dyDescent="0.2">
      <c r="A346" s="76" t="s">
        <v>123</v>
      </c>
      <c r="B346" s="76"/>
      <c r="C346" s="4" t="s">
        <v>15</v>
      </c>
      <c r="D346" s="5">
        <v>0.32</v>
      </c>
      <c r="E346" s="6">
        <v>7.0000000000000007E-2</v>
      </c>
      <c r="F346" s="9">
        <f t="shared" si="86"/>
        <v>0</v>
      </c>
      <c r="G346" s="9">
        <f t="shared" si="84"/>
        <v>0</v>
      </c>
      <c r="H346" s="6">
        <v>31.23</v>
      </c>
      <c r="I346" s="9">
        <f t="shared" si="87"/>
        <v>0</v>
      </c>
      <c r="J346" s="9">
        <f t="shared" si="85"/>
        <v>0</v>
      </c>
    </row>
    <row r="347" spans="1:10" ht="12.2" hidden="1" customHeight="1" outlineLevel="1" x14ac:dyDescent="0.2">
      <c r="A347" s="76" t="s">
        <v>122</v>
      </c>
      <c r="B347" s="76"/>
      <c r="C347" s="4" t="s">
        <v>60</v>
      </c>
      <c r="D347" s="5">
        <v>0.7</v>
      </c>
      <c r="E347" s="6">
        <v>0.08</v>
      </c>
      <c r="F347" s="9">
        <f t="shared" si="86"/>
        <v>0</v>
      </c>
      <c r="G347" s="9">
        <f t="shared" si="84"/>
        <v>0</v>
      </c>
      <c r="H347" s="6">
        <v>21.22</v>
      </c>
      <c r="I347" s="9">
        <f t="shared" si="87"/>
        <v>0</v>
      </c>
      <c r="J347" s="9">
        <f t="shared" si="85"/>
        <v>0</v>
      </c>
    </row>
    <row r="348" spans="1:10" ht="12.2" hidden="1" customHeight="1" outlineLevel="1" x14ac:dyDescent="0.2">
      <c r="A348" s="76" t="s">
        <v>93</v>
      </c>
      <c r="B348" s="76"/>
      <c r="C348" s="4" t="s">
        <v>60</v>
      </c>
      <c r="D348" s="5">
        <v>2.4</v>
      </c>
      <c r="E348" s="6">
        <v>0.14000000000000001</v>
      </c>
      <c r="F348" s="9">
        <f t="shared" si="86"/>
        <v>0</v>
      </c>
      <c r="G348" s="9">
        <f t="shared" si="84"/>
        <v>0</v>
      </c>
      <c r="H348" s="6">
        <v>10.78</v>
      </c>
      <c r="I348" s="9">
        <f t="shared" si="87"/>
        <v>0</v>
      </c>
      <c r="J348" s="9">
        <f t="shared" si="85"/>
        <v>0</v>
      </c>
    </row>
    <row r="349" spans="1:10" ht="12.2" hidden="1" customHeight="1" outlineLevel="1" x14ac:dyDescent="0.2">
      <c r="A349" s="76" t="s">
        <v>61</v>
      </c>
      <c r="B349" s="76"/>
      <c r="C349" s="4" t="s">
        <v>15</v>
      </c>
      <c r="D349" s="5">
        <v>2.8</v>
      </c>
      <c r="E349" s="6">
        <v>0.06</v>
      </c>
      <c r="F349" s="9">
        <f t="shared" si="86"/>
        <v>0</v>
      </c>
      <c r="G349" s="9">
        <f t="shared" si="84"/>
        <v>0</v>
      </c>
      <c r="H349" s="6">
        <v>50.62</v>
      </c>
      <c r="I349" s="9">
        <f t="shared" si="87"/>
        <v>0</v>
      </c>
      <c r="J349" s="9">
        <f t="shared" si="85"/>
        <v>0</v>
      </c>
    </row>
    <row r="350" spans="1:10" ht="12.2" hidden="1" customHeight="1" outlineLevel="1" x14ac:dyDescent="0.2">
      <c r="A350" s="76" t="s">
        <v>126</v>
      </c>
      <c r="B350" s="76"/>
      <c r="C350" s="4" t="s">
        <v>42</v>
      </c>
      <c r="D350" s="5">
        <v>1</v>
      </c>
      <c r="E350" s="6">
        <v>1.1299999999999999</v>
      </c>
      <c r="F350" s="9">
        <f t="shared" si="86"/>
        <v>0</v>
      </c>
      <c r="G350" s="9">
        <f t="shared" si="84"/>
        <v>0</v>
      </c>
      <c r="H350" s="6">
        <v>5031.33</v>
      </c>
      <c r="I350" s="9">
        <f t="shared" si="87"/>
        <v>0</v>
      </c>
      <c r="J350" s="9">
        <f t="shared" si="85"/>
        <v>0</v>
      </c>
    </row>
    <row r="351" spans="1:10" ht="12.2" hidden="1" customHeight="1" outlineLevel="1" x14ac:dyDescent="0.2">
      <c r="A351" s="76" t="s">
        <v>124</v>
      </c>
      <c r="B351" s="76"/>
      <c r="C351" s="4" t="s">
        <v>42</v>
      </c>
      <c r="D351" s="5">
        <v>1</v>
      </c>
      <c r="E351" s="6">
        <v>0.4</v>
      </c>
      <c r="F351" s="9">
        <f t="shared" si="86"/>
        <v>0</v>
      </c>
      <c r="G351" s="9">
        <f t="shared" si="84"/>
        <v>0</v>
      </c>
      <c r="H351" s="6">
        <v>246.33</v>
      </c>
      <c r="I351" s="9">
        <f t="shared" si="87"/>
        <v>0</v>
      </c>
      <c r="J351" s="9">
        <f t="shared" si="85"/>
        <v>0</v>
      </c>
    </row>
    <row r="352" spans="1:10" ht="12.2" hidden="1" customHeight="1" outlineLevel="1" x14ac:dyDescent="0.2">
      <c r="A352" s="76" t="s">
        <v>125</v>
      </c>
      <c r="B352" s="76"/>
      <c r="C352" s="4" t="s">
        <v>17</v>
      </c>
      <c r="D352" s="5">
        <v>0.8</v>
      </c>
      <c r="E352" s="6">
        <v>7.0000000000000007E-2</v>
      </c>
      <c r="F352" s="9">
        <f t="shared" si="86"/>
        <v>0</v>
      </c>
      <c r="G352" s="9">
        <f t="shared" si="84"/>
        <v>0</v>
      </c>
      <c r="H352" s="6">
        <v>117.29</v>
      </c>
      <c r="I352" s="9">
        <f t="shared" si="87"/>
        <v>0</v>
      </c>
      <c r="J352" s="9">
        <f t="shared" si="85"/>
        <v>0</v>
      </c>
    </row>
    <row r="353" spans="1:10" ht="12.2" hidden="1" customHeight="1" outlineLevel="1" x14ac:dyDescent="0.2">
      <c r="A353" s="76" t="s">
        <v>128</v>
      </c>
      <c r="B353" s="76"/>
      <c r="C353" s="4" t="s">
        <v>15</v>
      </c>
      <c r="D353" s="5">
        <v>9.6</v>
      </c>
      <c r="E353" s="6">
        <v>0.11</v>
      </c>
      <c r="F353" s="9">
        <f t="shared" si="86"/>
        <v>0</v>
      </c>
      <c r="G353" s="9">
        <f t="shared" si="84"/>
        <v>0</v>
      </c>
      <c r="H353" s="6">
        <v>68.349999999999994</v>
      </c>
      <c r="I353" s="9">
        <f t="shared" si="87"/>
        <v>0</v>
      </c>
      <c r="J353" s="9">
        <f t="shared" si="85"/>
        <v>0</v>
      </c>
    </row>
    <row r="354" spans="1:10" ht="12.2" hidden="1" customHeight="1" outlineLevel="1" x14ac:dyDescent="0.2">
      <c r="A354" s="76" t="s">
        <v>129</v>
      </c>
      <c r="B354" s="76"/>
      <c r="C354" s="4" t="s">
        <v>15</v>
      </c>
      <c r="D354" s="5">
        <v>2.4</v>
      </c>
      <c r="E354" s="6">
        <v>0.36</v>
      </c>
      <c r="F354" s="9">
        <f t="shared" si="86"/>
        <v>0</v>
      </c>
      <c r="G354" s="9">
        <f t="shared" si="84"/>
        <v>0</v>
      </c>
      <c r="H354" s="6">
        <v>163.01</v>
      </c>
      <c r="I354" s="9">
        <f t="shared" si="87"/>
        <v>0</v>
      </c>
      <c r="J354" s="9">
        <f t="shared" si="85"/>
        <v>0</v>
      </c>
    </row>
    <row r="355" spans="1:10" ht="12.2" hidden="1" customHeight="1" outlineLevel="1" x14ac:dyDescent="0.2">
      <c r="A355" s="76" t="s">
        <v>127</v>
      </c>
      <c r="B355" s="76"/>
      <c r="C355" s="4" t="s">
        <v>60</v>
      </c>
      <c r="D355" s="5">
        <v>2.4</v>
      </c>
      <c r="E355" s="6">
        <v>0.28000000000000003</v>
      </c>
      <c r="F355" s="9">
        <f t="shared" si="86"/>
        <v>0</v>
      </c>
      <c r="G355" s="9">
        <f t="shared" si="84"/>
        <v>0</v>
      </c>
      <c r="H355" s="6">
        <v>373.58</v>
      </c>
      <c r="I355" s="9">
        <f t="shared" si="87"/>
        <v>0</v>
      </c>
      <c r="J355" s="9">
        <f t="shared" si="85"/>
        <v>0</v>
      </c>
    </row>
    <row r="356" spans="1:10" ht="12.2" hidden="1" customHeight="1" outlineLevel="1" x14ac:dyDescent="0.2">
      <c r="A356" s="76" t="s">
        <v>130</v>
      </c>
      <c r="B356" s="76"/>
      <c r="C356" s="4" t="s">
        <v>15</v>
      </c>
      <c r="D356" s="5">
        <v>2.8</v>
      </c>
      <c r="E356" s="6">
        <v>0.32</v>
      </c>
      <c r="F356" s="9">
        <f t="shared" si="86"/>
        <v>0</v>
      </c>
      <c r="G356" s="9">
        <f t="shared" si="84"/>
        <v>0</v>
      </c>
      <c r="H356" s="6">
        <v>134.13999999999999</v>
      </c>
      <c r="I356" s="9">
        <f t="shared" si="87"/>
        <v>0</v>
      </c>
      <c r="J356" s="9">
        <f t="shared" si="85"/>
        <v>0</v>
      </c>
    </row>
    <row r="357" spans="1:10" ht="12.2" customHeight="1" collapsed="1" x14ac:dyDescent="0.2">
      <c r="A357" s="75" t="s">
        <v>19</v>
      </c>
      <c r="B357" s="75"/>
      <c r="C357" s="1"/>
      <c r="D357" s="7"/>
      <c r="E357" s="13">
        <f>SUM(E343:E356)</f>
        <v>3.4399999999999991</v>
      </c>
      <c r="F357" s="12">
        <f>SUM(F343:F356)</f>
        <v>0</v>
      </c>
      <c r="G357" s="12">
        <f t="shared" si="84"/>
        <v>0</v>
      </c>
      <c r="H357" s="13">
        <v>6426</v>
      </c>
      <c r="I357" s="12">
        <f>SUM(I343:I356)</f>
        <v>0</v>
      </c>
      <c r="J357" s="14">
        <f>SUM(J343:J356)</f>
        <v>0</v>
      </c>
    </row>
    <row r="358" spans="1:10" ht="12.2" customHeight="1" x14ac:dyDescent="0.2">
      <c r="A358" s="75" t="s">
        <v>164</v>
      </c>
      <c r="B358" s="75"/>
      <c r="C358" s="2" t="s">
        <v>42</v>
      </c>
      <c r="D358" s="3">
        <v>0</v>
      </c>
      <c r="E358" s="1"/>
      <c r="F358" s="1"/>
      <c r="G358" s="1"/>
      <c r="H358" s="1"/>
      <c r="I358" s="1"/>
      <c r="J358" s="1"/>
    </row>
    <row r="359" spans="1:10" ht="12.2" hidden="1" customHeight="1" outlineLevel="1" x14ac:dyDescent="0.2">
      <c r="A359" s="76" t="s">
        <v>120</v>
      </c>
      <c r="B359" s="76"/>
      <c r="C359" s="4" t="s">
        <v>60</v>
      </c>
      <c r="D359" s="5">
        <v>4</v>
      </c>
      <c r="E359" s="6">
        <v>0.37</v>
      </c>
      <c r="F359" s="9">
        <f>$D$358*E359</f>
        <v>0</v>
      </c>
      <c r="G359" s="9">
        <f t="shared" ref="G359:G373" si="88">$K$2*F359</f>
        <v>0</v>
      </c>
      <c r="H359" s="6">
        <v>76.959999999999994</v>
      </c>
      <c r="I359" s="9">
        <f>$D$358*H359</f>
        <v>0</v>
      </c>
      <c r="J359" s="9">
        <f t="shared" ref="J359:J372" si="89">SUM(G359,I359)</f>
        <v>0</v>
      </c>
    </row>
    <row r="360" spans="1:10" ht="12.2" hidden="1" customHeight="1" outlineLevel="1" x14ac:dyDescent="0.2">
      <c r="A360" s="76" t="s">
        <v>122</v>
      </c>
      <c r="B360" s="76"/>
      <c r="C360" s="4" t="s">
        <v>60</v>
      </c>
      <c r="D360" s="5">
        <v>0.8</v>
      </c>
      <c r="E360" s="6">
        <v>0.09</v>
      </c>
      <c r="F360" s="9">
        <f t="shared" ref="F360:F372" si="90">$D$358*E360</f>
        <v>0</v>
      </c>
      <c r="G360" s="9">
        <f t="shared" si="88"/>
        <v>0</v>
      </c>
      <c r="H360" s="6">
        <v>82.77</v>
      </c>
      <c r="I360" s="9">
        <f t="shared" ref="I360:I372" si="91">$D$358*H360</f>
        <v>0</v>
      </c>
      <c r="J360" s="9">
        <f t="shared" si="89"/>
        <v>0</v>
      </c>
    </row>
    <row r="361" spans="1:10" ht="12.2" hidden="1" customHeight="1" outlineLevel="1" x14ac:dyDescent="0.2">
      <c r="A361" s="76" t="s">
        <v>123</v>
      </c>
      <c r="B361" s="76"/>
      <c r="C361" s="4" t="s">
        <v>15</v>
      </c>
      <c r="D361" s="5">
        <v>0.32</v>
      </c>
      <c r="E361" s="6">
        <v>7.0000000000000007E-2</v>
      </c>
      <c r="F361" s="9">
        <f t="shared" si="90"/>
        <v>0</v>
      </c>
      <c r="G361" s="9">
        <f t="shared" si="88"/>
        <v>0</v>
      </c>
      <c r="H361" s="6">
        <v>31.23</v>
      </c>
      <c r="I361" s="9">
        <f t="shared" si="91"/>
        <v>0</v>
      </c>
      <c r="J361" s="9">
        <f t="shared" si="89"/>
        <v>0</v>
      </c>
    </row>
    <row r="362" spans="1:10" ht="12.2" hidden="1" customHeight="1" outlineLevel="1" x14ac:dyDescent="0.2">
      <c r="A362" s="76" t="s">
        <v>121</v>
      </c>
      <c r="B362" s="76"/>
      <c r="C362" s="4" t="s">
        <v>15</v>
      </c>
      <c r="D362" s="5">
        <v>0.32</v>
      </c>
      <c r="E362" s="6">
        <v>7.0000000000000007E-2</v>
      </c>
      <c r="F362" s="9">
        <f t="shared" si="90"/>
        <v>0</v>
      </c>
      <c r="G362" s="9">
        <f t="shared" si="88"/>
        <v>0</v>
      </c>
      <c r="H362" s="6">
        <v>41.47</v>
      </c>
      <c r="I362" s="9">
        <f t="shared" si="91"/>
        <v>0</v>
      </c>
      <c r="J362" s="9">
        <f t="shared" si="89"/>
        <v>0</v>
      </c>
    </row>
    <row r="363" spans="1:10" ht="12.2" hidden="1" customHeight="1" outlineLevel="1" x14ac:dyDescent="0.2">
      <c r="A363" s="76" t="s">
        <v>122</v>
      </c>
      <c r="B363" s="76"/>
      <c r="C363" s="4" t="s">
        <v>60</v>
      </c>
      <c r="D363" s="5">
        <v>0.7</v>
      </c>
      <c r="E363" s="6">
        <v>0.08</v>
      </c>
      <c r="F363" s="9">
        <f t="shared" si="90"/>
        <v>0</v>
      </c>
      <c r="G363" s="9">
        <f t="shared" si="88"/>
        <v>0</v>
      </c>
      <c r="H363" s="6">
        <v>21.22</v>
      </c>
      <c r="I363" s="9">
        <f t="shared" si="91"/>
        <v>0</v>
      </c>
      <c r="J363" s="9">
        <f t="shared" si="89"/>
        <v>0</v>
      </c>
    </row>
    <row r="364" spans="1:10" ht="12.2" hidden="1" customHeight="1" outlineLevel="1" x14ac:dyDescent="0.2">
      <c r="A364" s="76" t="s">
        <v>126</v>
      </c>
      <c r="B364" s="76"/>
      <c r="C364" s="4" t="s">
        <v>42</v>
      </c>
      <c r="D364" s="5">
        <v>1</v>
      </c>
      <c r="E364" s="6">
        <v>1.1299999999999999</v>
      </c>
      <c r="F364" s="9">
        <f t="shared" si="90"/>
        <v>0</v>
      </c>
      <c r="G364" s="9">
        <f t="shared" si="88"/>
        <v>0</v>
      </c>
      <c r="H364" s="6">
        <v>6167.33</v>
      </c>
      <c r="I364" s="9">
        <f t="shared" si="91"/>
        <v>0</v>
      </c>
      <c r="J364" s="9">
        <f t="shared" si="89"/>
        <v>0</v>
      </c>
    </row>
    <row r="365" spans="1:10" ht="12.2" hidden="1" customHeight="1" outlineLevel="1" x14ac:dyDescent="0.2">
      <c r="A365" s="76" t="s">
        <v>124</v>
      </c>
      <c r="B365" s="76"/>
      <c r="C365" s="4" t="s">
        <v>42</v>
      </c>
      <c r="D365" s="5">
        <v>1</v>
      </c>
      <c r="E365" s="6">
        <v>0.4</v>
      </c>
      <c r="F365" s="9">
        <f t="shared" si="90"/>
        <v>0</v>
      </c>
      <c r="G365" s="9">
        <f t="shared" si="88"/>
        <v>0</v>
      </c>
      <c r="H365" s="6">
        <v>246.33</v>
      </c>
      <c r="I365" s="9">
        <f t="shared" si="91"/>
        <v>0</v>
      </c>
      <c r="J365" s="9">
        <f t="shared" si="89"/>
        <v>0</v>
      </c>
    </row>
    <row r="366" spans="1:10" ht="12.2" hidden="1" customHeight="1" outlineLevel="1" x14ac:dyDescent="0.2">
      <c r="A366" s="76" t="s">
        <v>125</v>
      </c>
      <c r="B366" s="76"/>
      <c r="C366" s="4" t="s">
        <v>17</v>
      </c>
      <c r="D366" s="5">
        <v>0.8</v>
      </c>
      <c r="E366" s="6">
        <v>7.0000000000000007E-2</v>
      </c>
      <c r="F366" s="9">
        <f t="shared" si="90"/>
        <v>0</v>
      </c>
      <c r="G366" s="9">
        <f t="shared" si="88"/>
        <v>0</v>
      </c>
      <c r="H366" s="6">
        <v>117.29</v>
      </c>
      <c r="I366" s="9">
        <f t="shared" si="91"/>
        <v>0</v>
      </c>
      <c r="J366" s="9">
        <f t="shared" si="89"/>
        <v>0</v>
      </c>
    </row>
    <row r="367" spans="1:10" ht="12.2" hidden="1" customHeight="1" outlineLevel="1" x14ac:dyDescent="0.2">
      <c r="A367" s="76" t="s">
        <v>93</v>
      </c>
      <c r="B367" s="76"/>
      <c r="C367" s="4" t="s">
        <v>60</v>
      </c>
      <c r="D367" s="5">
        <v>3.6</v>
      </c>
      <c r="E367" s="6">
        <v>0.21</v>
      </c>
      <c r="F367" s="9">
        <f t="shared" si="90"/>
        <v>0</v>
      </c>
      <c r="G367" s="9">
        <f t="shared" si="88"/>
        <v>0</v>
      </c>
      <c r="H367" s="6">
        <v>16.16</v>
      </c>
      <c r="I367" s="9">
        <f t="shared" si="91"/>
        <v>0</v>
      </c>
      <c r="J367" s="9">
        <f t="shared" si="89"/>
        <v>0</v>
      </c>
    </row>
    <row r="368" spans="1:10" ht="12.2" hidden="1" customHeight="1" outlineLevel="1" x14ac:dyDescent="0.2">
      <c r="A368" s="76" t="s">
        <v>61</v>
      </c>
      <c r="B368" s="76"/>
      <c r="C368" s="4" t="s">
        <v>15</v>
      </c>
      <c r="D368" s="5">
        <v>4</v>
      </c>
      <c r="E368" s="6">
        <v>0.09</v>
      </c>
      <c r="F368" s="9">
        <f t="shared" si="90"/>
        <v>0</v>
      </c>
      <c r="G368" s="9">
        <f t="shared" si="88"/>
        <v>0</v>
      </c>
      <c r="H368" s="6">
        <v>72.319999999999993</v>
      </c>
      <c r="I368" s="9">
        <f t="shared" si="91"/>
        <v>0</v>
      </c>
      <c r="J368" s="9">
        <f t="shared" si="89"/>
        <v>0</v>
      </c>
    </row>
    <row r="369" spans="1:10" ht="12.2" hidden="1" customHeight="1" outlineLevel="1" x14ac:dyDescent="0.2">
      <c r="A369" s="76" t="s">
        <v>129</v>
      </c>
      <c r="B369" s="76"/>
      <c r="C369" s="4" t="s">
        <v>15</v>
      </c>
      <c r="D369" s="5">
        <v>3.6</v>
      </c>
      <c r="E369" s="6">
        <v>0.54</v>
      </c>
      <c r="F369" s="9">
        <f t="shared" si="90"/>
        <v>0</v>
      </c>
      <c r="G369" s="9">
        <f t="shared" si="88"/>
        <v>0</v>
      </c>
      <c r="H369" s="6">
        <v>244.51</v>
      </c>
      <c r="I369" s="9">
        <f t="shared" si="91"/>
        <v>0</v>
      </c>
      <c r="J369" s="9">
        <f t="shared" si="89"/>
        <v>0</v>
      </c>
    </row>
    <row r="370" spans="1:10" ht="12.2" hidden="1" customHeight="1" outlineLevel="1" x14ac:dyDescent="0.2">
      <c r="A370" s="76" t="s">
        <v>128</v>
      </c>
      <c r="B370" s="76"/>
      <c r="C370" s="4" t="s">
        <v>15</v>
      </c>
      <c r="D370" s="5">
        <v>10.8</v>
      </c>
      <c r="E370" s="6">
        <v>0.12</v>
      </c>
      <c r="F370" s="9">
        <f t="shared" si="90"/>
        <v>0</v>
      </c>
      <c r="G370" s="9">
        <f t="shared" si="88"/>
        <v>0</v>
      </c>
      <c r="H370" s="6">
        <v>76.900000000000006</v>
      </c>
      <c r="I370" s="9">
        <f t="shared" si="91"/>
        <v>0</v>
      </c>
      <c r="J370" s="9">
        <f t="shared" si="89"/>
        <v>0</v>
      </c>
    </row>
    <row r="371" spans="1:10" ht="12.2" hidden="1" customHeight="1" outlineLevel="1" x14ac:dyDescent="0.2">
      <c r="A371" s="76" t="s">
        <v>127</v>
      </c>
      <c r="B371" s="76"/>
      <c r="C371" s="4" t="s">
        <v>60</v>
      </c>
      <c r="D371" s="5">
        <v>3.6</v>
      </c>
      <c r="E371" s="6">
        <v>0.41</v>
      </c>
      <c r="F371" s="9">
        <f t="shared" si="90"/>
        <v>0</v>
      </c>
      <c r="G371" s="9">
        <f t="shared" si="88"/>
        <v>0</v>
      </c>
      <c r="H371" s="6">
        <v>560.38</v>
      </c>
      <c r="I371" s="9">
        <f t="shared" si="91"/>
        <v>0</v>
      </c>
      <c r="J371" s="9">
        <f t="shared" si="89"/>
        <v>0</v>
      </c>
    </row>
    <row r="372" spans="1:10" ht="12.2" hidden="1" customHeight="1" outlineLevel="1" x14ac:dyDescent="0.2">
      <c r="A372" s="76" t="s">
        <v>130</v>
      </c>
      <c r="B372" s="76"/>
      <c r="C372" s="4" t="s">
        <v>15</v>
      </c>
      <c r="D372" s="5">
        <v>4</v>
      </c>
      <c r="E372" s="6">
        <v>0.46</v>
      </c>
      <c r="F372" s="9">
        <f t="shared" si="90"/>
        <v>0</v>
      </c>
      <c r="G372" s="9">
        <f t="shared" si="88"/>
        <v>0</v>
      </c>
      <c r="H372" s="6">
        <v>191.64</v>
      </c>
      <c r="I372" s="9">
        <f t="shared" si="91"/>
        <v>0</v>
      </c>
      <c r="J372" s="9">
        <f t="shared" si="89"/>
        <v>0</v>
      </c>
    </row>
    <row r="373" spans="1:10" ht="12.2" customHeight="1" collapsed="1" x14ac:dyDescent="0.2">
      <c r="A373" s="75" t="s">
        <v>19</v>
      </c>
      <c r="B373" s="75"/>
      <c r="C373" s="1"/>
      <c r="D373" s="7"/>
      <c r="E373" s="13">
        <f>SUM(E359:E372)</f>
        <v>4.1100000000000003</v>
      </c>
      <c r="F373" s="12">
        <f>SUM(F359:F372)</f>
        <v>0</v>
      </c>
      <c r="G373" s="12">
        <f t="shared" si="88"/>
        <v>0</v>
      </c>
      <c r="H373" s="13">
        <v>7946.51</v>
      </c>
      <c r="I373" s="12">
        <f>SUM(I359:I372)</f>
        <v>0</v>
      </c>
      <c r="J373" s="14">
        <f>SUM(J359:J372)</f>
        <v>0</v>
      </c>
    </row>
    <row r="374" spans="1:10" ht="12.2" customHeight="1" x14ac:dyDescent="0.2">
      <c r="A374" s="75" t="s">
        <v>165</v>
      </c>
      <c r="B374" s="75"/>
      <c r="C374" s="2" t="s">
        <v>42</v>
      </c>
      <c r="D374" s="3">
        <v>0</v>
      </c>
      <c r="E374" s="1"/>
      <c r="F374" s="1"/>
      <c r="G374" s="1"/>
      <c r="H374" s="1"/>
      <c r="I374" s="1"/>
      <c r="J374" s="1"/>
    </row>
    <row r="375" spans="1:10" ht="12.2" hidden="1" customHeight="1" outlineLevel="1" x14ac:dyDescent="0.2">
      <c r="A375" s="76" t="s">
        <v>122</v>
      </c>
      <c r="B375" s="76"/>
      <c r="C375" s="4" t="s">
        <v>60</v>
      </c>
      <c r="D375" s="5">
        <v>0.8</v>
      </c>
      <c r="E375" s="6">
        <v>0.09</v>
      </c>
      <c r="F375" s="9">
        <f>$D$374*E375</f>
        <v>0</v>
      </c>
      <c r="G375" s="9">
        <f t="shared" ref="G375:G389" si="92">$K$2*F375</f>
        <v>0</v>
      </c>
      <c r="H375" s="6">
        <v>82.77</v>
      </c>
      <c r="I375" s="9">
        <f>$D$374*H375</f>
        <v>0</v>
      </c>
      <c r="J375" s="9">
        <f t="shared" ref="J375:J388" si="93">SUM(G375,I375)</f>
        <v>0</v>
      </c>
    </row>
    <row r="376" spans="1:10" ht="12.2" hidden="1" customHeight="1" outlineLevel="1" x14ac:dyDescent="0.2">
      <c r="A376" s="76" t="s">
        <v>127</v>
      </c>
      <c r="B376" s="76"/>
      <c r="C376" s="4" t="s">
        <v>60</v>
      </c>
      <c r="D376" s="5">
        <v>4.2</v>
      </c>
      <c r="E376" s="6">
        <v>0.48</v>
      </c>
      <c r="F376" s="9">
        <f t="shared" ref="F376:F388" si="94">$D$374*E376</f>
        <v>0</v>
      </c>
      <c r="G376" s="9">
        <f t="shared" si="92"/>
        <v>0</v>
      </c>
      <c r="H376" s="6">
        <v>653.77</v>
      </c>
      <c r="I376" s="9">
        <f t="shared" ref="I376:I388" si="95">$D$374*H376</f>
        <v>0</v>
      </c>
      <c r="J376" s="9">
        <f t="shared" si="93"/>
        <v>0</v>
      </c>
    </row>
    <row r="377" spans="1:10" ht="12.2" hidden="1" customHeight="1" outlineLevel="1" x14ac:dyDescent="0.2">
      <c r="A377" s="76" t="s">
        <v>129</v>
      </c>
      <c r="B377" s="76"/>
      <c r="C377" s="4" t="s">
        <v>15</v>
      </c>
      <c r="D377" s="5">
        <v>4.2</v>
      </c>
      <c r="E377" s="6">
        <v>0.63</v>
      </c>
      <c r="F377" s="9">
        <f t="shared" si="94"/>
        <v>0</v>
      </c>
      <c r="G377" s="9">
        <f t="shared" si="92"/>
        <v>0</v>
      </c>
      <c r="H377" s="6">
        <v>285.26</v>
      </c>
      <c r="I377" s="9">
        <f t="shared" si="95"/>
        <v>0</v>
      </c>
      <c r="J377" s="9">
        <f t="shared" si="93"/>
        <v>0</v>
      </c>
    </row>
    <row r="378" spans="1:10" ht="12.2" hidden="1" customHeight="1" outlineLevel="1" x14ac:dyDescent="0.2">
      <c r="A378" s="76" t="s">
        <v>93</v>
      </c>
      <c r="B378" s="76"/>
      <c r="C378" s="4" t="s">
        <v>60</v>
      </c>
      <c r="D378" s="5">
        <v>4.2</v>
      </c>
      <c r="E378" s="6">
        <v>0.24</v>
      </c>
      <c r="F378" s="9">
        <f t="shared" si="94"/>
        <v>0</v>
      </c>
      <c r="G378" s="9">
        <f t="shared" si="92"/>
        <v>0</v>
      </c>
      <c r="H378" s="6">
        <v>18.850000000000001</v>
      </c>
      <c r="I378" s="9">
        <f t="shared" si="95"/>
        <v>0</v>
      </c>
      <c r="J378" s="9">
        <f t="shared" si="93"/>
        <v>0</v>
      </c>
    </row>
    <row r="379" spans="1:10" ht="12.2" hidden="1" customHeight="1" outlineLevel="1" x14ac:dyDescent="0.2">
      <c r="A379" s="76" t="s">
        <v>123</v>
      </c>
      <c r="B379" s="76"/>
      <c r="C379" s="4" t="s">
        <v>15</v>
      </c>
      <c r="D379" s="5">
        <v>0.32</v>
      </c>
      <c r="E379" s="6">
        <v>7.0000000000000007E-2</v>
      </c>
      <c r="F379" s="9">
        <f t="shared" si="94"/>
        <v>0</v>
      </c>
      <c r="G379" s="9">
        <f t="shared" si="92"/>
        <v>0</v>
      </c>
      <c r="H379" s="6">
        <v>31.23</v>
      </c>
      <c r="I379" s="9">
        <f t="shared" si="95"/>
        <v>0</v>
      </c>
      <c r="J379" s="9">
        <f t="shared" si="93"/>
        <v>0</v>
      </c>
    </row>
    <row r="380" spans="1:10" ht="12.2" hidden="1" customHeight="1" outlineLevel="1" x14ac:dyDescent="0.2">
      <c r="A380" s="76" t="s">
        <v>61</v>
      </c>
      <c r="B380" s="76"/>
      <c r="C380" s="4" t="s">
        <v>15</v>
      </c>
      <c r="D380" s="5">
        <v>4.5999999999999996</v>
      </c>
      <c r="E380" s="6">
        <v>0.11</v>
      </c>
      <c r="F380" s="9">
        <f t="shared" si="94"/>
        <v>0</v>
      </c>
      <c r="G380" s="9">
        <f t="shared" si="92"/>
        <v>0</v>
      </c>
      <c r="H380" s="6">
        <v>83.17</v>
      </c>
      <c r="I380" s="9">
        <f t="shared" si="95"/>
        <v>0</v>
      </c>
      <c r="J380" s="9">
        <f t="shared" si="93"/>
        <v>0</v>
      </c>
    </row>
    <row r="381" spans="1:10" ht="12.2" hidden="1" customHeight="1" outlineLevel="1" x14ac:dyDescent="0.2">
      <c r="A381" s="76" t="s">
        <v>120</v>
      </c>
      <c r="B381" s="76"/>
      <c r="C381" s="4" t="s">
        <v>60</v>
      </c>
      <c r="D381" s="5">
        <v>4.5999999999999996</v>
      </c>
      <c r="E381" s="6">
        <v>0.42</v>
      </c>
      <c r="F381" s="9">
        <f t="shared" si="94"/>
        <v>0</v>
      </c>
      <c r="G381" s="9">
        <f t="shared" si="92"/>
        <v>0</v>
      </c>
      <c r="H381" s="6">
        <v>88.5</v>
      </c>
      <c r="I381" s="9">
        <f t="shared" si="95"/>
        <v>0</v>
      </c>
      <c r="J381" s="9">
        <f t="shared" si="93"/>
        <v>0</v>
      </c>
    </row>
    <row r="382" spans="1:10" ht="12.2" hidden="1" customHeight="1" outlineLevel="1" x14ac:dyDescent="0.2">
      <c r="A382" s="76" t="s">
        <v>133</v>
      </c>
      <c r="B382" s="76"/>
      <c r="C382" s="4" t="s">
        <v>42</v>
      </c>
      <c r="D382" s="5">
        <v>1</v>
      </c>
      <c r="E382" s="6">
        <v>0.4</v>
      </c>
      <c r="F382" s="9">
        <f t="shared" si="94"/>
        <v>0</v>
      </c>
      <c r="G382" s="9">
        <f t="shared" si="92"/>
        <v>0</v>
      </c>
      <c r="H382" s="6">
        <v>392.32</v>
      </c>
      <c r="I382" s="9">
        <f t="shared" si="95"/>
        <v>0</v>
      </c>
      <c r="J382" s="9">
        <f t="shared" si="93"/>
        <v>0</v>
      </c>
    </row>
    <row r="383" spans="1:10" ht="12.2" hidden="1" customHeight="1" outlineLevel="1" x14ac:dyDescent="0.2">
      <c r="A383" s="76" t="s">
        <v>125</v>
      </c>
      <c r="B383" s="76"/>
      <c r="C383" s="4" t="s">
        <v>17</v>
      </c>
      <c r="D383" s="5">
        <v>0.8</v>
      </c>
      <c r="E383" s="6">
        <v>7.0000000000000007E-2</v>
      </c>
      <c r="F383" s="9">
        <f t="shared" si="94"/>
        <v>0</v>
      </c>
      <c r="G383" s="9">
        <f t="shared" si="92"/>
        <v>0</v>
      </c>
      <c r="H383" s="6">
        <v>117.29</v>
      </c>
      <c r="I383" s="9">
        <f t="shared" si="95"/>
        <v>0</v>
      </c>
      <c r="J383" s="9">
        <f t="shared" si="93"/>
        <v>0</v>
      </c>
    </row>
    <row r="384" spans="1:10" ht="12.2" hidden="1" customHeight="1" outlineLevel="1" x14ac:dyDescent="0.2">
      <c r="A384" s="76" t="s">
        <v>130</v>
      </c>
      <c r="B384" s="76"/>
      <c r="C384" s="4" t="s">
        <v>15</v>
      </c>
      <c r="D384" s="5">
        <v>4.5999999999999996</v>
      </c>
      <c r="E384" s="6">
        <v>0.53</v>
      </c>
      <c r="F384" s="9">
        <f t="shared" si="94"/>
        <v>0</v>
      </c>
      <c r="G384" s="9">
        <f t="shared" si="92"/>
        <v>0</v>
      </c>
      <c r="H384" s="6">
        <v>220.39</v>
      </c>
      <c r="I384" s="9">
        <f t="shared" si="95"/>
        <v>0</v>
      </c>
      <c r="J384" s="9">
        <f t="shared" si="93"/>
        <v>0</v>
      </c>
    </row>
    <row r="385" spans="1:10" ht="12.2" hidden="1" customHeight="1" outlineLevel="1" x14ac:dyDescent="0.2">
      <c r="A385" s="76" t="s">
        <v>135</v>
      </c>
      <c r="B385" s="76"/>
      <c r="C385" s="4" t="s">
        <v>42</v>
      </c>
      <c r="D385" s="5">
        <v>1</v>
      </c>
      <c r="E385" s="6">
        <v>1.07</v>
      </c>
      <c r="F385" s="9">
        <f t="shared" si="94"/>
        <v>0</v>
      </c>
      <c r="G385" s="9">
        <f t="shared" si="92"/>
        <v>0</v>
      </c>
      <c r="H385" s="6">
        <v>5151.33</v>
      </c>
      <c r="I385" s="9">
        <f t="shared" si="95"/>
        <v>0</v>
      </c>
      <c r="J385" s="9">
        <f t="shared" si="93"/>
        <v>0</v>
      </c>
    </row>
    <row r="386" spans="1:10" ht="12.2" hidden="1" customHeight="1" outlineLevel="1" x14ac:dyDescent="0.2">
      <c r="A386" s="76" t="s">
        <v>121</v>
      </c>
      <c r="B386" s="76"/>
      <c r="C386" s="4" t="s">
        <v>15</v>
      </c>
      <c r="D386" s="5">
        <v>0.32</v>
      </c>
      <c r="E386" s="6">
        <v>7.0000000000000007E-2</v>
      </c>
      <c r="F386" s="9">
        <f t="shared" si="94"/>
        <v>0</v>
      </c>
      <c r="G386" s="9">
        <f t="shared" si="92"/>
        <v>0</v>
      </c>
      <c r="H386" s="6">
        <v>41.47</v>
      </c>
      <c r="I386" s="9">
        <f t="shared" si="95"/>
        <v>0</v>
      </c>
      <c r="J386" s="9">
        <f t="shared" si="93"/>
        <v>0</v>
      </c>
    </row>
    <row r="387" spans="1:10" ht="12.2" hidden="1" customHeight="1" outlineLevel="1" x14ac:dyDescent="0.2">
      <c r="A387" s="76" t="s">
        <v>128</v>
      </c>
      <c r="B387" s="76"/>
      <c r="C387" s="4" t="s">
        <v>15</v>
      </c>
      <c r="D387" s="5">
        <v>12.6</v>
      </c>
      <c r="E387" s="6">
        <v>0.14000000000000001</v>
      </c>
      <c r="F387" s="9">
        <f t="shared" si="94"/>
        <v>0</v>
      </c>
      <c r="G387" s="9">
        <f t="shared" si="92"/>
        <v>0</v>
      </c>
      <c r="H387" s="6">
        <v>89.71</v>
      </c>
      <c r="I387" s="9">
        <f t="shared" si="95"/>
        <v>0</v>
      </c>
      <c r="J387" s="9">
        <f t="shared" si="93"/>
        <v>0</v>
      </c>
    </row>
    <row r="388" spans="1:10" ht="12.2" hidden="1" customHeight="1" outlineLevel="1" x14ac:dyDescent="0.2">
      <c r="A388" s="76" t="s">
        <v>122</v>
      </c>
      <c r="B388" s="76"/>
      <c r="C388" s="4" t="s">
        <v>60</v>
      </c>
      <c r="D388" s="5">
        <v>0.7</v>
      </c>
      <c r="E388" s="6">
        <v>0.08</v>
      </c>
      <c r="F388" s="9">
        <f t="shared" si="94"/>
        <v>0</v>
      </c>
      <c r="G388" s="9">
        <f t="shared" si="92"/>
        <v>0</v>
      </c>
      <c r="H388" s="6">
        <v>21.22</v>
      </c>
      <c r="I388" s="9">
        <f t="shared" si="95"/>
        <v>0</v>
      </c>
      <c r="J388" s="9">
        <f t="shared" si="93"/>
        <v>0</v>
      </c>
    </row>
    <row r="389" spans="1:10" ht="12.2" customHeight="1" collapsed="1" x14ac:dyDescent="0.2">
      <c r="A389" s="75" t="s">
        <v>19</v>
      </c>
      <c r="B389" s="75"/>
      <c r="C389" s="1"/>
      <c r="D389" s="7"/>
      <c r="E389" s="13">
        <f>SUM(E375:E388)</f>
        <v>4.4000000000000004</v>
      </c>
      <c r="F389" s="12">
        <f>SUM(F375:F388)</f>
        <v>0</v>
      </c>
      <c r="G389" s="12">
        <f t="shared" si="92"/>
        <v>0</v>
      </c>
      <c r="H389" s="13">
        <v>7277.28</v>
      </c>
      <c r="I389" s="12">
        <f>SUM(I375:I388)</f>
        <v>0</v>
      </c>
      <c r="J389" s="14">
        <f>SUM(J375:J388)</f>
        <v>0</v>
      </c>
    </row>
    <row r="390" spans="1:10" ht="12.2" customHeight="1" x14ac:dyDescent="0.2">
      <c r="A390" s="75" t="s">
        <v>166</v>
      </c>
      <c r="B390" s="75"/>
      <c r="C390" s="2" t="s">
        <v>42</v>
      </c>
      <c r="D390" s="3">
        <v>0</v>
      </c>
      <c r="E390" s="1"/>
      <c r="F390" s="1"/>
      <c r="G390" s="1"/>
      <c r="H390" s="1"/>
      <c r="I390" s="1"/>
      <c r="J390" s="1"/>
    </row>
    <row r="391" spans="1:10" ht="12.2" hidden="1" customHeight="1" outlineLevel="1" x14ac:dyDescent="0.2">
      <c r="A391" s="76" t="s">
        <v>122</v>
      </c>
      <c r="B391" s="76"/>
      <c r="C391" s="4" t="s">
        <v>60</v>
      </c>
      <c r="D391" s="5">
        <v>0.8</v>
      </c>
      <c r="E391" s="6">
        <v>0.09</v>
      </c>
      <c r="F391" s="9">
        <f>$D$390*E391</f>
        <v>0</v>
      </c>
      <c r="G391" s="9">
        <f t="shared" ref="G391:G405" si="96">$K$2*F391</f>
        <v>0</v>
      </c>
      <c r="H391" s="6">
        <v>82.77</v>
      </c>
      <c r="I391" s="9">
        <f>$D$390*H391</f>
        <v>0</v>
      </c>
      <c r="J391" s="9">
        <f t="shared" ref="J391:J404" si="97">SUM(G391,I391)</f>
        <v>0</v>
      </c>
    </row>
    <row r="392" spans="1:10" ht="12.2" hidden="1" customHeight="1" outlineLevel="1" x14ac:dyDescent="0.2">
      <c r="A392" s="76" t="s">
        <v>123</v>
      </c>
      <c r="B392" s="76"/>
      <c r="C392" s="4" t="s">
        <v>15</v>
      </c>
      <c r="D392" s="5">
        <v>0.32</v>
      </c>
      <c r="E392" s="6">
        <v>7.0000000000000007E-2</v>
      </c>
      <c r="F392" s="9">
        <f t="shared" ref="F392:F404" si="98">$D$390*E392</f>
        <v>0</v>
      </c>
      <c r="G392" s="9">
        <f t="shared" si="96"/>
        <v>0</v>
      </c>
      <c r="H392" s="6">
        <v>31.23</v>
      </c>
      <c r="I392" s="9">
        <f t="shared" ref="I392:I404" si="99">$D$390*H392</f>
        <v>0</v>
      </c>
      <c r="J392" s="9">
        <f t="shared" si="97"/>
        <v>0</v>
      </c>
    </row>
    <row r="393" spans="1:10" ht="12.2" hidden="1" customHeight="1" outlineLevel="1" x14ac:dyDescent="0.2">
      <c r="A393" s="76" t="s">
        <v>121</v>
      </c>
      <c r="B393" s="76"/>
      <c r="C393" s="4" t="s">
        <v>15</v>
      </c>
      <c r="D393" s="5">
        <v>0.32</v>
      </c>
      <c r="E393" s="6">
        <v>7.0000000000000007E-2</v>
      </c>
      <c r="F393" s="9">
        <f t="shared" si="98"/>
        <v>0</v>
      </c>
      <c r="G393" s="9">
        <f t="shared" si="96"/>
        <v>0</v>
      </c>
      <c r="H393" s="6">
        <v>41.47</v>
      </c>
      <c r="I393" s="9">
        <f t="shared" si="99"/>
        <v>0</v>
      </c>
      <c r="J393" s="9">
        <f t="shared" si="97"/>
        <v>0</v>
      </c>
    </row>
    <row r="394" spans="1:10" ht="12.2" hidden="1" customHeight="1" outlineLevel="1" x14ac:dyDescent="0.2">
      <c r="A394" s="76" t="s">
        <v>122</v>
      </c>
      <c r="B394" s="76"/>
      <c r="C394" s="4" t="s">
        <v>60</v>
      </c>
      <c r="D394" s="5">
        <v>0.7</v>
      </c>
      <c r="E394" s="6">
        <v>0.08</v>
      </c>
      <c r="F394" s="9">
        <f t="shared" si="98"/>
        <v>0</v>
      </c>
      <c r="G394" s="9">
        <f t="shared" si="96"/>
        <v>0</v>
      </c>
      <c r="H394" s="6">
        <v>21.22</v>
      </c>
      <c r="I394" s="9">
        <f t="shared" si="99"/>
        <v>0</v>
      </c>
      <c r="J394" s="9">
        <f t="shared" si="97"/>
        <v>0</v>
      </c>
    </row>
    <row r="395" spans="1:10" ht="12.2" hidden="1" customHeight="1" outlineLevel="1" x14ac:dyDescent="0.2">
      <c r="A395" s="76" t="s">
        <v>129</v>
      </c>
      <c r="B395" s="76"/>
      <c r="C395" s="4" t="s">
        <v>15</v>
      </c>
      <c r="D395" s="5">
        <v>4.8</v>
      </c>
      <c r="E395" s="6">
        <v>0.72</v>
      </c>
      <c r="F395" s="9">
        <f t="shared" si="98"/>
        <v>0</v>
      </c>
      <c r="G395" s="9">
        <f t="shared" si="96"/>
        <v>0</v>
      </c>
      <c r="H395" s="6">
        <v>326.02</v>
      </c>
      <c r="I395" s="9">
        <f t="shared" si="99"/>
        <v>0</v>
      </c>
      <c r="J395" s="9">
        <f t="shared" si="97"/>
        <v>0</v>
      </c>
    </row>
    <row r="396" spans="1:10" ht="12.2" hidden="1" customHeight="1" outlineLevel="1" x14ac:dyDescent="0.2">
      <c r="A396" s="76" t="s">
        <v>167</v>
      </c>
      <c r="B396" s="76"/>
      <c r="C396" s="4" t="s">
        <v>42</v>
      </c>
      <c r="D396" s="5">
        <v>1</v>
      </c>
      <c r="E396" s="6">
        <v>1.07</v>
      </c>
      <c r="F396" s="9">
        <f t="shared" si="98"/>
        <v>0</v>
      </c>
      <c r="G396" s="9">
        <f t="shared" si="96"/>
        <v>0</v>
      </c>
      <c r="H396" s="6">
        <v>5815.33</v>
      </c>
      <c r="I396" s="9">
        <f t="shared" si="99"/>
        <v>0</v>
      </c>
      <c r="J396" s="9">
        <f t="shared" si="97"/>
        <v>0</v>
      </c>
    </row>
    <row r="397" spans="1:10" ht="12.2" hidden="1" customHeight="1" outlineLevel="1" x14ac:dyDescent="0.2">
      <c r="A397" s="76" t="s">
        <v>133</v>
      </c>
      <c r="B397" s="76"/>
      <c r="C397" s="4" t="s">
        <v>42</v>
      </c>
      <c r="D397" s="5">
        <v>1</v>
      </c>
      <c r="E397" s="6">
        <v>0.4</v>
      </c>
      <c r="F397" s="9">
        <f t="shared" si="98"/>
        <v>0</v>
      </c>
      <c r="G397" s="9">
        <f t="shared" si="96"/>
        <v>0</v>
      </c>
      <c r="H397" s="6">
        <v>392.32</v>
      </c>
      <c r="I397" s="9">
        <f t="shared" si="99"/>
        <v>0</v>
      </c>
      <c r="J397" s="9">
        <f t="shared" si="97"/>
        <v>0</v>
      </c>
    </row>
    <row r="398" spans="1:10" ht="12.2" hidden="1" customHeight="1" outlineLevel="1" x14ac:dyDescent="0.2">
      <c r="A398" s="76" t="s">
        <v>125</v>
      </c>
      <c r="B398" s="76"/>
      <c r="C398" s="4" t="s">
        <v>17</v>
      </c>
      <c r="D398" s="5">
        <v>0.8</v>
      </c>
      <c r="E398" s="6">
        <v>7.0000000000000007E-2</v>
      </c>
      <c r="F398" s="9">
        <f t="shared" si="98"/>
        <v>0</v>
      </c>
      <c r="G398" s="9">
        <f t="shared" si="96"/>
        <v>0</v>
      </c>
      <c r="H398" s="6">
        <v>117.29</v>
      </c>
      <c r="I398" s="9">
        <f t="shared" si="99"/>
        <v>0</v>
      </c>
      <c r="J398" s="9">
        <f t="shared" si="97"/>
        <v>0</v>
      </c>
    </row>
    <row r="399" spans="1:10" ht="12.2" hidden="1" customHeight="1" outlineLevel="1" x14ac:dyDescent="0.2">
      <c r="A399" s="76" t="s">
        <v>93</v>
      </c>
      <c r="B399" s="76"/>
      <c r="C399" s="4" t="s">
        <v>60</v>
      </c>
      <c r="D399" s="5">
        <v>4.8</v>
      </c>
      <c r="E399" s="6">
        <v>0.28000000000000003</v>
      </c>
      <c r="F399" s="9">
        <f t="shared" si="98"/>
        <v>0</v>
      </c>
      <c r="G399" s="9">
        <f t="shared" si="96"/>
        <v>0</v>
      </c>
      <c r="H399" s="6">
        <v>21.56</v>
      </c>
      <c r="I399" s="9">
        <f t="shared" si="99"/>
        <v>0</v>
      </c>
      <c r="J399" s="9">
        <f t="shared" si="97"/>
        <v>0</v>
      </c>
    </row>
    <row r="400" spans="1:10" ht="12.2" hidden="1" customHeight="1" outlineLevel="1" x14ac:dyDescent="0.2">
      <c r="A400" s="76" t="s">
        <v>61</v>
      </c>
      <c r="B400" s="76"/>
      <c r="C400" s="4" t="s">
        <v>15</v>
      </c>
      <c r="D400" s="5">
        <v>5.2</v>
      </c>
      <c r="E400" s="6">
        <v>0.12</v>
      </c>
      <c r="F400" s="9">
        <f t="shared" si="98"/>
        <v>0</v>
      </c>
      <c r="G400" s="9">
        <f t="shared" si="96"/>
        <v>0</v>
      </c>
      <c r="H400" s="6">
        <v>94.02</v>
      </c>
      <c r="I400" s="9">
        <f t="shared" si="99"/>
        <v>0</v>
      </c>
      <c r="J400" s="9">
        <f t="shared" si="97"/>
        <v>0</v>
      </c>
    </row>
    <row r="401" spans="1:10" ht="12.2" hidden="1" customHeight="1" outlineLevel="1" x14ac:dyDescent="0.2">
      <c r="A401" s="76" t="s">
        <v>120</v>
      </c>
      <c r="B401" s="76"/>
      <c r="C401" s="4" t="s">
        <v>60</v>
      </c>
      <c r="D401" s="5">
        <v>5.2</v>
      </c>
      <c r="E401" s="6">
        <v>0.48</v>
      </c>
      <c r="F401" s="9">
        <f t="shared" si="98"/>
        <v>0</v>
      </c>
      <c r="G401" s="9">
        <f t="shared" si="96"/>
        <v>0</v>
      </c>
      <c r="H401" s="6">
        <v>100.04</v>
      </c>
      <c r="I401" s="9">
        <f t="shared" si="99"/>
        <v>0</v>
      </c>
      <c r="J401" s="9">
        <f t="shared" si="97"/>
        <v>0</v>
      </c>
    </row>
    <row r="402" spans="1:10" ht="12.2" hidden="1" customHeight="1" outlineLevel="1" x14ac:dyDescent="0.2">
      <c r="A402" s="76" t="s">
        <v>128</v>
      </c>
      <c r="B402" s="76"/>
      <c r="C402" s="4" t="s">
        <v>15</v>
      </c>
      <c r="D402" s="5">
        <v>19.2</v>
      </c>
      <c r="E402" s="6">
        <v>0.22</v>
      </c>
      <c r="F402" s="9">
        <f t="shared" si="98"/>
        <v>0</v>
      </c>
      <c r="G402" s="9">
        <f t="shared" si="96"/>
        <v>0</v>
      </c>
      <c r="H402" s="6">
        <v>136.69999999999999</v>
      </c>
      <c r="I402" s="9">
        <f t="shared" si="99"/>
        <v>0</v>
      </c>
      <c r="J402" s="9">
        <f t="shared" si="97"/>
        <v>0</v>
      </c>
    </row>
    <row r="403" spans="1:10" ht="12.2" hidden="1" customHeight="1" outlineLevel="1" x14ac:dyDescent="0.2">
      <c r="A403" s="76" t="s">
        <v>127</v>
      </c>
      <c r="B403" s="76"/>
      <c r="C403" s="4" t="s">
        <v>60</v>
      </c>
      <c r="D403" s="5">
        <v>4.8</v>
      </c>
      <c r="E403" s="6">
        <v>0.55000000000000004</v>
      </c>
      <c r="F403" s="9">
        <f t="shared" si="98"/>
        <v>0</v>
      </c>
      <c r="G403" s="9">
        <f t="shared" si="96"/>
        <v>0</v>
      </c>
      <c r="H403" s="6">
        <v>747.17</v>
      </c>
      <c r="I403" s="9">
        <f t="shared" si="99"/>
        <v>0</v>
      </c>
      <c r="J403" s="9">
        <f t="shared" si="97"/>
        <v>0</v>
      </c>
    </row>
    <row r="404" spans="1:10" ht="12.2" hidden="1" customHeight="1" outlineLevel="1" x14ac:dyDescent="0.2">
      <c r="A404" s="76" t="s">
        <v>130</v>
      </c>
      <c r="B404" s="76"/>
      <c r="C404" s="4" t="s">
        <v>15</v>
      </c>
      <c r="D404" s="5">
        <v>5.2</v>
      </c>
      <c r="E404" s="6">
        <v>0.6</v>
      </c>
      <c r="F404" s="9">
        <f t="shared" si="98"/>
        <v>0</v>
      </c>
      <c r="G404" s="9">
        <f t="shared" si="96"/>
        <v>0</v>
      </c>
      <c r="H404" s="6">
        <v>249.14</v>
      </c>
      <c r="I404" s="9">
        <f t="shared" si="99"/>
        <v>0</v>
      </c>
      <c r="J404" s="9">
        <f t="shared" si="97"/>
        <v>0</v>
      </c>
    </row>
    <row r="405" spans="1:10" ht="12.2" customHeight="1" collapsed="1" x14ac:dyDescent="0.2">
      <c r="A405" s="75" t="s">
        <v>19</v>
      </c>
      <c r="B405" s="75"/>
      <c r="C405" s="1"/>
      <c r="D405" s="7"/>
      <c r="E405" s="13">
        <f>SUM(E391:E404)</f>
        <v>4.8199999999999994</v>
      </c>
      <c r="F405" s="12">
        <f>SUM(F391:F404)</f>
        <v>0</v>
      </c>
      <c r="G405" s="12">
        <f t="shared" si="96"/>
        <v>0</v>
      </c>
      <c r="H405" s="13">
        <v>8176.28</v>
      </c>
      <c r="I405" s="12">
        <f>SUM(I391:I404)</f>
        <v>0</v>
      </c>
      <c r="J405" s="14">
        <f>SUM(J391:J404)</f>
        <v>0</v>
      </c>
    </row>
    <row r="406" spans="1:10" ht="12.2" customHeight="1" x14ac:dyDescent="0.2">
      <c r="A406" s="75" t="s">
        <v>168</v>
      </c>
      <c r="B406" s="75"/>
      <c r="C406" s="2" t="s">
        <v>42</v>
      </c>
      <c r="D406" s="3">
        <v>0</v>
      </c>
      <c r="E406" s="1"/>
      <c r="F406" s="1"/>
      <c r="G406" s="1"/>
      <c r="H406" s="1"/>
      <c r="I406" s="1"/>
      <c r="J406" s="1"/>
    </row>
    <row r="407" spans="1:10" ht="12.2" hidden="1" customHeight="1" outlineLevel="1" x14ac:dyDescent="0.2">
      <c r="A407" s="76" t="s">
        <v>120</v>
      </c>
      <c r="B407" s="76"/>
      <c r="C407" s="4" t="s">
        <v>60</v>
      </c>
      <c r="D407" s="5">
        <v>5.6</v>
      </c>
      <c r="E407" s="6">
        <v>0.52</v>
      </c>
      <c r="F407" s="9">
        <f>$D$406*E407</f>
        <v>0</v>
      </c>
      <c r="G407" s="9">
        <f t="shared" ref="G407:G421" si="100">$K$2*F407</f>
        <v>0</v>
      </c>
      <c r="H407" s="6">
        <v>107.74</v>
      </c>
      <c r="I407" s="9">
        <f>$D$406*H407</f>
        <v>0</v>
      </c>
      <c r="J407" s="9">
        <f t="shared" ref="J407:J420" si="101">SUM(G407,I407)</f>
        <v>0</v>
      </c>
    </row>
    <row r="408" spans="1:10" ht="12.2" hidden="1" customHeight="1" outlineLevel="1" x14ac:dyDescent="0.2">
      <c r="A408" s="76" t="s">
        <v>122</v>
      </c>
      <c r="B408" s="76"/>
      <c r="C408" s="4" t="s">
        <v>60</v>
      </c>
      <c r="D408" s="5">
        <v>0.8</v>
      </c>
      <c r="E408" s="6">
        <v>0.09</v>
      </c>
      <c r="F408" s="9">
        <f t="shared" ref="F408:F420" si="102">$D$406*E408</f>
        <v>0</v>
      </c>
      <c r="G408" s="9">
        <f t="shared" si="100"/>
        <v>0</v>
      </c>
      <c r="H408" s="6">
        <v>82.77</v>
      </c>
      <c r="I408" s="9">
        <f t="shared" ref="I408:I420" si="103">$D$406*H408</f>
        <v>0</v>
      </c>
      <c r="J408" s="9">
        <f t="shared" si="101"/>
        <v>0</v>
      </c>
    </row>
    <row r="409" spans="1:10" ht="12.2" hidden="1" customHeight="1" outlineLevel="1" x14ac:dyDescent="0.2">
      <c r="A409" s="76" t="s">
        <v>123</v>
      </c>
      <c r="B409" s="76"/>
      <c r="C409" s="4" t="s">
        <v>15</v>
      </c>
      <c r="D409" s="5">
        <v>0.32</v>
      </c>
      <c r="E409" s="6">
        <v>7.0000000000000007E-2</v>
      </c>
      <c r="F409" s="9">
        <f t="shared" si="102"/>
        <v>0</v>
      </c>
      <c r="G409" s="9">
        <f t="shared" si="100"/>
        <v>0</v>
      </c>
      <c r="H409" s="6">
        <v>31.23</v>
      </c>
      <c r="I409" s="9">
        <f t="shared" si="103"/>
        <v>0</v>
      </c>
      <c r="J409" s="9">
        <f t="shared" si="101"/>
        <v>0</v>
      </c>
    </row>
    <row r="410" spans="1:10" ht="12.2" hidden="1" customHeight="1" outlineLevel="1" x14ac:dyDescent="0.2">
      <c r="A410" s="76" t="s">
        <v>121</v>
      </c>
      <c r="B410" s="76"/>
      <c r="C410" s="4" t="s">
        <v>15</v>
      </c>
      <c r="D410" s="5">
        <v>0.32</v>
      </c>
      <c r="E410" s="6">
        <v>7.0000000000000007E-2</v>
      </c>
      <c r="F410" s="9">
        <f t="shared" si="102"/>
        <v>0</v>
      </c>
      <c r="G410" s="9">
        <f t="shared" si="100"/>
        <v>0</v>
      </c>
      <c r="H410" s="6">
        <v>41.47</v>
      </c>
      <c r="I410" s="9">
        <f t="shared" si="103"/>
        <v>0</v>
      </c>
      <c r="J410" s="9">
        <f t="shared" si="101"/>
        <v>0</v>
      </c>
    </row>
    <row r="411" spans="1:10" ht="12.2" hidden="1" customHeight="1" outlineLevel="1" x14ac:dyDescent="0.2">
      <c r="A411" s="76" t="s">
        <v>122</v>
      </c>
      <c r="B411" s="76"/>
      <c r="C411" s="4" t="s">
        <v>60</v>
      </c>
      <c r="D411" s="5">
        <v>0.7</v>
      </c>
      <c r="E411" s="6">
        <v>0.08</v>
      </c>
      <c r="F411" s="9">
        <f t="shared" si="102"/>
        <v>0</v>
      </c>
      <c r="G411" s="9">
        <f t="shared" si="100"/>
        <v>0</v>
      </c>
      <c r="H411" s="6">
        <v>21.22</v>
      </c>
      <c r="I411" s="9">
        <f t="shared" si="103"/>
        <v>0</v>
      </c>
      <c r="J411" s="9">
        <f t="shared" si="101"/>
        <v>0</v>
      </c>
    </row>
    <row r="412" spans="1:10" ht="12.2" hidden="1" customHeight="1" outlineLevel="1" x14ac:dyDescent="0.2">
      <c r="A412" s="76" t="s">
        <v>135</v>
      </c>
      <c r="B412" s="76"/>
      <c r="C412" s="4" t="s">
        <v>42</v>
      </c>
      <c r="D412" s="5">
        <v>1</v>
      </c>
      <c r="E412" s="6">
        <v>1.07</v>
      </c>
      <c r="F412" s="9">
        <f t="shared" si="102"/>
        <v>0</v>
      </c>
      <c r="G412" s="9">
        <f t="shared" si="100"/>
        <v>0</v>
      </c>
      <c r="H412" s="6">
        <v>6279.33</v>
      </c>
      <c r="I412" s="9">
        <f t="shared" si="103"/>
        <v>0</v>
      </c>
      <c r="J412" s="9">
        <f t="shared" si="101"/>
        <v>0</v>
      </c>
    </row>
    <row r="413" spans="1:10" ht="12.2" hidden="1" customHeight="1" outlineLevel="1" x14ac:dyDescent="0.2">
      <c r="A413" s="76" t="s">
        <v>125</v>
      </c>
      <c r="B413" s="76"/>
      <c r="C413" s="4" t="s">
        <v>17</v>
      </c>
      <c r="D413" s="5">
        <v>0.8</v>
      </c>
      <c r="E413" s="6">
        <v>7.0000000000000007E-2</v>
      </c>
      <c r="F413" s="9">
        <f t="shared" si="102"/>
        <v>0</v>
      </c>
      <c r="G413" s="9">
        <f t="shared" si="100"/>
        <v>0</v>
      </c>
      <c r="H413" s="6">
        <v>117.29</v>
      </c>
      <c r="I413" s="9">
        <f t="shared" si="103"/>
        <v>0</v>
      </c>
      <c r="J413" s="9">
        <f t="shared" si="101"/>
        <v>0</v>
      </c>
    </row>
    <row r="414" spans="1:10" ht="12.2" hidden="1" customHeight="1" outlineLevel="1" x14ac:dyDescent="0.2">
      <c r="A414" s="76" t="s">
        <v>133</v>
      </c>
      <c r="B414" s="76"/>
      <c r="C414" s="4" t="s">
        <v>42</v>
      </c>
      <c r="D414" s="5">
        <v>1</v>
      </c>
      <c r="E414" s="6">
        <v>0.4</v>
      </c>
      <c r="F414" s="9">
        <f t="shared" si="102"/>
        <v>0</v>
      </c>
      <c r="G414" s="9">
        <f t="shared" si="100"/>
        <v>0</v>
      </c>
      <c r="H414" s="6">
        <v>392.32</v>
      </c>
      <c r="I414" s="9">
        <f t="shared" si="103"/>
        <v>0</v>
      </c>
      <c r="J414" s="9">
        <f t="shared" si="101"/>
        <v>0</v>
      </c>
    </row>
    <row r="415" spans="1:10" ht="12.2" hidden="1" customHeight="1" outlineLevel="1" x14ac:dyDescent="0.2">
      <c r="A415" s="76" t="s">
        <v>129</v>
      </c>
      <c r="B415" s="76"/>
      <c r="C415" s="4" t="s">
        <v>15</v>
      </c>
      <c r="D415" s="5">
        <v>5.2</v>
      </c>
      <c r="E415" s="6">
        <v>0.78</v>
      </c>
      <c r="F415" s="9">
        <f t="shared" si="102"/>
        <v>0</v>
      </c>
      <c r="G415" s="9">
        <f t="shared" si="100"/>
        <v>0</v>
      </c>
      <c r="H415" s="6">
        <v>353.18</v>
      </c>
      <c r="I415" s="9">
        <f t="shared" si="103"/>
        <v>0</v>
      </c>
      <c r="J415" s="9">
        <f t="shared" si="101"/>
        <v>0</v>
      </c>
    </row>
    <row r="416" spans="1:10" ht="12.2" hidden="1" customHeight="1" outlineLevel="1" x14ac:dyDescent="0.2">
      <c r="A416" s="76" t="s">
        <v>93</v>
      </c>
      <c r="B416" s="76"/>
      <c r="C416" s="4" t="s">
        <v>60</v>
      </c>
      <c r="D416" s="5">
        <v>5.2</v>
      </c>
      <c r="E416" s="6">
        <v>0.3</v>
      </c>
      <c r="F416" s="9">
        <f t="shared" si="102"/>
        <v>0</v>
      </c>
      <c r="G416" s="9">
        <f t="shared" si="100"/>
        <v>0</v>
      </c>
      <c r="H416" s="6">
        <v>23.34</v>
      </c>
      <c r="I416" s="9">
        <f t="shared" si="103"/>
        <v>0</v>
      </c>
      <c r="J416" s="9">
        <f t="shared" si="101"/>
        <v>0</v>
      </c>
    </row>
    <row r="417" spans="1:10" ht="12.2" hidden="1" customHeight="1" outlineLevel="1" x14ac:dyDescent="0.2">
      <c r="A417" s="76" t="s">
        <v>61</v>
      </c>
      <c r="B417" s="76"/>
      <c r="C417" s="4" t="s">
        <v>15</v>
      </c>
      <c r="D417" s="5">
        <v>5.6</v>
      </c>
      <c r="E417" s="6">
        <v>0.13</v>
      </c>
      <c r="F417" s="9">
        <f t="shared" si="102"/>
        <v>0</v>
      </c>
      <c r="G417" s="9">
        <f t="shared" si="100"/>
        <v>0</v>
      </c>
      <c r="H417" s="6">
        <v>101.25</v>
      </c>
      <c r="I417" s="9">
        <f t="shared" si="103"/>
        <v>0</v>
      </c>
      <c r="J417" s="9">
        <f t="shared" si="101"/>
        <v>0</v>
      </c>
    </row>
    <row r="418" spans="1:10" ht="12.2" hidden="1" customHeight="1" outlineLevel="1" x14ac:dyDescent="0.2">
      <c r="A418" s="76" t="s">
        <v>128</v>
      </c>
      <c r="B418" s="76"/>
      <c r="C418" s="4" t="s">
        <v>15</v>
      </c>
      <c r="D418" s="5">
        <v>20.8</v>
      </c>
      <c r="E418" s="6">
        <v>0.24</v>
      </c>
      <c r="F418" s="9">
        <f t="shared" si="102"/>
        <v>0</v>
      </c>
      <c r="G418" s="9">
        <f t="shared" si="100"/>
        <v>0</v>
      </c>
      <c r="H418" s="6">
        <v>148.1</v>
      </c>
      <c r="I418" s="9">
        <f t="shared" si="103"/>
        <v>0</v>
      </c>
      <c r="J418" s="9">
        <f t="shared" si="101"/>
        <v>0</v>
      </c>
    </row>
    <row r="419" spans="1:10" ht="12.2" hidden="1" customHeight="1" outlineLevel="1" x14ac:dyDescent="0.2">
      <c r="A419" s="76" t="s">
        <v>127</v>
      </c>
      <c r="B419" s="76"/>
      <c r="C419" s="4" t="s">
        <v>60</v>
      </c>
      <c r="D419" s="5">
        <v>5.2</v>
      </c>
      <c r="E419" s="6">
        <v>0.6</v>
      </c>
      <c r="F419" s="9">
        <f t="shared" si="102"/>
        <v>0</v>
      </c>
      <c r="G419" s="9">
        <f t="shared" si="100"/>
        <v>0</v>
      </c>
      <c r="H419" s="6">
        <v>809.43</v>
      </c>
      <c r="I419" s="9">
        <f t="shared" si="103"/>
        <v>0</v>
      </c>
      <c r="J419" s="9">
        <f t="shared" si="101"/>
        <v>0</v>
      </c>
    </row>
    <row r="420" spans="1:10" ht="12.2" hidden="1" customHeight="1" outlineLevel="1" x14ac:dyDescent="0.2">
      <c r="A420" s="76" t="s">
        <v>130</v>
      </c>
      <c r="B420" s="76"/>
      <c r="C420" s="4" t="s">
        <v>15</v>
      </c>
      <c r="D420" s="5">
        <v>5.6</v>
      </c>
      <c r="E420" s="6">
        <v>0.64</v>
      </c>
      <c r="F420" s="9">
        <f t="shared" si="102"/>
        <v>0</v>
      </c>
      <c r="G420" s="9">
        <f t="shared" si="100"/>
        <v>0</v>
      </c>
      <c r="H420" s="6">
        <v>268.3</v>
      </c>
      <c r="I420" s="9">
        <f t="shared" si="103"/>
        <v>0</v>
      </c>
      <c r="J420" s="9">
        <f t="shared" si="101"/>
        <v>0</v>
      </c>
    </row>
    <row r="421" spans="1:10" ht="12.2" customHeight="1" collapsed="1" x14ac:dyDescent="0.2">
      <c r="A421" s="75" t="s">
        <v>19</v>
      </c>
      <c r="B421" s="75"/>
      <c r="C421" s="1"/>
      <c r="D421" s="7"/>
      <c r="E421" s="13">
        <f>SUM(E407:E420)</f>
        <v>5.0599999999999996</v>
      </c>
      <c r="F421" s="12">
        <f>SUM(F407:F420)</f>
        <v>0</v>
      </c>
      <c r="G421" s="12">
        <f t="shared" si="100"/>
        <v>0</v>
      </c>
      <c r="H421" s="13">
        <v>8776.9699999999993</v>
      </c>
      <c r="I421" s="12">
        <f>SUM(I407:I420)</f>
        <v>0</v>
      </c>
      <c r="J421" s="14">
        <f>SUM(J407:J420)</f>
        <v>0</v>
      </c>
    </row>
    <row r="422" spans="1:10" ht="12.2" customHeight="1" x14ac:dyDescent="0.2">
      <c r="A422" s="75" t="s">
        <v>169</v>
      </c>
      <c r="B422" s="75"/>
      <c r="C422" s="2" t="s">
        <v>42</v>
      </c>
      <c r="D422" s="3">
        <v>0</v>
      </c>
      <c r="E422" s="1"/>
      <c r="F422" s="1"/>
      <c r="G422" s="1"/>
      <c r="H422" s="1"/>
      <c r="I422" s="1"/>
      <c r="J422" s="1"/>
    </row>
    <row r="423" spans="1:10" ht="12.2" hidden="1" customHeight="1" outlineLevel="1" x14ac:dyDescent="0.2">
      <c r="A423" s="76" t="s">
        <v>120</v>
      </c>
      <c r="B423" s="76"/>
      <c r="C423" s="4" t="s">
        <v>60</v>
      </c>
      <c r="D423" s="5">
        <v>3.2</v>
      </c>
      <c r="E423" s="6">
        <v>0.28999999999999998</v>
      </c>
      <c r="F423" s="9">
        <f>$D$422*E423</f>
        <v>0</v>
      </c>
      <c r="G423" s="9">
        <f t="shared" ref="G423:G437" si="104">$K$2*F423</f>
        <v>0</v>
      </c>
      <c r="H423" s="6">
        <v>61.56</v>
      </c>
      <c r="I423" s="9">
        <f>$D$422*H423</f>
        <v>0</v>
      </c>
      <c r="J423" s="9">
        <f t="shared" ref="J423:J436" si="105">SUM(G423,I423)</f>
        <v>0</v>
      </c>
    </row>
    <row r="424" spans="1:10" ht="12.2" hidden="1" customHeight="1" outlineLevel="1" x14ac:dyDescent="0.2">
      <c r="A424" s="76" t="s">
        <v>122</v>
      </c>
      <c r="B424" s="76"/>
      <c r="C424" s="4" t="s">
        <v>60</v>
      </c>
      <c r="D424" s="5">
        <v>1</v>
      </c>
      <c r="E424" s="6">
        <v>0.12</v>
      </c>
      <c r="F424" s="9">
        <f t="shared" ref="F424:F436" si="106">$D$422*E424</f>
        <v>0</v>
      </c>
      <c r="G424" s="9">
        <f t="shared" si="104"/>
        <v>0</v>
      </c>
      <c r="H424" s="6">
        <v>30.31</v>
      </c>
      <c r="I424" s="9">
        <f t="shared" ref="I424:I436" si="107">$D$422*H424</f>
        <v>0</v>
      </c>
      <c r="J424" s="9">
        <f t="shared" si="105"/>
        <v>0</v>
      </c>
    </row>
    <row r="425" spans="1:10" ht="12.2" hidden="1" customHeight="1" outlineLevel="1" x14ac:dyDescent="0.2">
      <c r="A425" s="76" t="s">
        <v>123</v>
      </c>
      <c r="B425" s="76"/>
      <c r="C425" s="4" t="s">
        <v>15</v>
      </c>
      <c r="D425" s="5">
        <v>0.4</v>
      </c>
      <c r="E425" s="6">
        <v>0.08</v>
      </c>
      <c r="F425" s="9">
        <f t="shared" si="106"/>
        <v>0</v>
      </c>
      <c r="G425" s="9">
        <f t="shared" si="104"/>
        <v>0</v>
      </c>
      <c r="H425" s="6">
        <v>39.04</v>
      </c>
      <c r="I425" s="9">
        <f t="shared" si="107"/>
        <v>0</v>
      </c>
      <c r="J425" s="9">
        <f t="shared" si="105"/>
        <v>0</v>
      </c>
    </row>
    <row r="426" spans="1:10" ht="12.2" hidden="1" customHeight="1" outlineLevel="1" x14ac:dyDescent="0.2">
      <c r="A426" s="76" t="s">
        <v>122</v>
      </c>
      <c r="B426" s="76"/>
      <c r="C426" s="4" t="s">
        <v>60</v>
      </c>
      <c r="D426" s="5">
        <v>1</v>
      </c>
      <c r="E426" s="6">
        <v>0.12</v>
      </c>
      <c r="F426" s="9">
        <f t="shared" si="106"/>
        <v>0</v>
      </c>
      <c r="G426" s="9">
        <f t="shared" si="104"/>
        <v>0</v>
      </c>
      <c r="H426" s="6">
        <v>103.47</v>
      </c>
      <c r="I426" s="9">
        <f t="shared" si="107"/>
        <v>0</v>
      </c>
      <c r="J426" s="9">
        <f t="shared" si="105"/>
        <v>0</v>
      </c>
    </row>
    <row r="427" spans="1:10" ht="12.2" hidden="1" customHeight="1" outlineLevel="1" x14ac:dyDescent="0.2">
      <c r="A427" s="76" t="s">
        <v>121</v>
      </c>
      <c r="B427" s="76"/>
      <c r="C427" s="4" t="s">
        <v>15</v>
      </c>
      <c r="D427" s="5">
        <v>0.4</v>
      </c>
      <c r="E427" s="6">
        <v>0.08</v>
      </c>
      <c r="F427" s="9">
        <f t="shared" si="106"/>
        <v>0</v>
      </c>
      <c r="G427" s="9">
        <f t="shared" si="104"/>
        <v>0</v>
      </c>
      <c r="H427" s="6">
        <v>51.84</v>
      </c>
      <c r="I427" s="9">
        <f t="shared" si="107"/>
        <v>0</v>
      </c>
      <c r="J427" s="9">
        <f t="shared" si="105"/>
        <v>0</v>
      </c>
    </row>
    <row r="428" spans="1:10" ht="12.2" hidden="1" customHeight="1" outlineLevel="1" x14ac:dyDescent="0.2">
      <c r="A428" s="76" t="s">
        <v>93</v>
      </c>
      <c r="B428" s="76"/>
      <c r="C428" s="4" t="s">
        <v>60</v>
      </c>
      <c r="D428" s="5">
        <v>2.8</v>
      </c>
      <c r="E428" s="6">
        <v>0.16</v>
      </c>
      <c r="F428" s="9">
        <f t="shared" si="106"/>
        <v>0</v>
      </c>
      <c r="G428" s="9">
        <f t="shared" si="104"/>
        <v>0</v>
      </c>
      <c r="H428" s="6">
        <v>12.58</v>
      </c>
      <c r="I428" s="9">
        <f t="shared" si="107"/>
        <v>0</v>
      </c>
      <c r="J428" s="9">
        <f t="shared" si="105"/>
        <v>0</v>
      </c>
    </row>
    <row r="429" spans="1:10" ht="12.2" hidden="1" customHeight="1" outlineLevel="1" x14ac:dyDescent="0.2">
      <c r="A429" s="76" t="s">
        <v>61</v>
      </c>
      <c r="B429" s="76"/>
      <c r="C429" s="4" t="s">
        <v>15</v>
      </c>
      <c r="D429" s="5">
        <v>3.2</v>
      </c>
      <c r="E429" s="6">
        <v>7.0000000000000007E-2</v>
      </c>
      <c r="F429" s="9">
        <f t="shared" si="106"/>
        <v>0</v>
      </c>
      <c r="G429" s="9">
        <f t="shared" si="104"/>
        <v>0</v>
      </c>
      <c r="H429" s="6">
        <v>57.86</v>
      </c>
      <c r="I429" s="9">
        <f t="shared" si="107"/>
        <v>0</v>
      </c>
      <c r="J429" s="9">
        <f t="shared" si="105"/>
        <v>0</v>
      </c>
    </row>
    <row r="430" spans="1:10" ht="12.2" hidden="1" customHeight="1" outlineLevel="1" x14ac:dyDescent="0.2">
      <c r="A430" s="76" t="s">
        <v>124</v>
      </c>
      <c r="B430" s="76"/>
      <c r="C430" s="4" t="s">
        <v>42</v>
      </c>
      <c r="D430" s="5">
        <v>1</v>
      </c>
      <c r="E430" s="6">
        <v>0.4</v>
      </c>
      <c r="F430" s="9">
        <f t="shared" si="106"/>
        <v>0</v>
      </c>
      <c r="G430" s="9">
        <f t="shared" si="104"/>
        <v>0</v>
      </c>
      <c r="H430" s="6">
        <v>246.33</v>
      </c>
      <c r="I430" s="9">
        <f t="shared" si="107"/>
        <v>0</v>
      </c>
      <c r="J430" s="9">
        <f t="shared" si="105"/>
        <v>0</v>
      </c>
    </row>
    <row r="431" spans="1:10" ht="12.2" hidden="1" customHeight="1" outlineLevel="1" x14ac:dyDescent="0.2">
      <c r="A431" s="76" t="s">
        <v>125</v>
      </c>
      <c r="B431" s="76"/>
      <c r="C431" s="4" t="s">
        <v>17</v>
      </c>
      <c r="D431" s="5">
        <v>1</v>
      </c>
      <c r="E431" s="6">
        <v>0.09</v>
      </c>
      <c r="F431" s="9">
        <f t="shared" si="106"/>
        <v>0</v>
      </c>
      <c r="G431" s="9">
        <f t="shared" si="104"/>
        <v>0</v>
      </c>
      <c r="H431" s="6">
        <v>146.61000000000001</v>
      </c>
      <c r="I431" s="9">
        <f t="shared" si="107"/>
        <v>0</v>
      </c>
      <c r="J431" s="9">
        <f t="shared" si="105"/>
        <v>0</v>
      </c>
    </row>
    <row r="432" spans="1:10" ht="12.2" hidden="1" customHeight="1" outlineLevel="1" x14ac:dyDescent="0.2">
      <c r="A432" s="76" t="s">
        <v>126</v>
      </c>
      <c r="B432" s="76"/>
      <c r="C432" s="4" t="s">
        <v>42</v>
      </c>
      <c r="D432" s="5">
        <v>1</v>
      </c>
      <c r="E432" s="6">
        <v>1.1299999999999999</v>
      </c>
      <c r="F432" s="9">
        <f t="shared" si="106"/>
        <v>0</v>
      </c>
      <c r="G432" s="9">
        <f t="shared" si="104"/>
        <v>0</v>
      </c>
      <c r="H432" s="6">
        <v>5031.33</v>
      </c>
      <c r="I432" s="9">
        <f t="shared" si="107"/>
        <v>0</v>
      </c>
      <c r="J432" s="9">
        <f t="shared" si="105"/>
        <v>0</v>
      </c>
    </row>
    <row r="433" spans="1:10" ht="12.2" hidden="1" customHeight="1" outlineLevel="1" x14ac:dyDescent="0.2">
      <c r="A433" s="76" t="s">
        <v>129</v>
      </c>
      <c r="B433" s="76"/>
      <c r="C433" s="4" t="s">
        <v>15</v>
      </c>
      <c r="D433" s="5">
        <v>2.8</v>
      </c>
      <c r="E433" s="6">
        <v>0.42</v>
      </c>
      <c r="F433" s="9">
        <f t="shared" si="106"/>
        <v>0</v>
      </c>
      <c r="G433" s="9">
        <f t="shared" si="104"/>
        <v>0</v>
      </c>
      <c r="H433" s="6">
        <v>190.18</v>
      </c>
      <c r="I433" s="9">
        <f t="shared" si="107"/>
        <v>0</v>
      </c>
      <c r="J433" s="9">
        <f t="shared" si="105"/>
        <v>0</v>
      </c>
    </row>
    <row r="434" spans="1:10" ht="12.2" hidden="1" customHeight="1" outlineLevel="1" x14ac:dyDescent="0.2">
      <c r="A434" s="76" t="s">
        <v>128</v>
      </c>
      <c r="B434" s="76"/>
      <c r="C434" s="4" t="s">
        <v>15</v>
      </c>
      <c r="D434" s="5">
        <v>11.2</v>
      </c>
      <c r="E434" s="6">
        <v>0.13</v>
      </c>
      <c r="F434" s="9">
        <f t="shared" si="106"/>
        <v>0</v>
      </c>
      <c r="G434" s="9">
        <f t="shared" si="104"/>
        <v>0</v>
      </c>
      <c r="H434" s="6">
        <v>79.739999999999995</v>
      </c>
      <c r="I434" s="9">
        <f t="shared" si="107"/>
        <v>0</v>
      </c>
      <c r="J434" s="9">
        <f t="shared" si="105"/>
        <v>0</v>
      </c>
    </row>
    <row r="435" spans="1:10" ht="12.2" hidden="1" customHeight="1" outlineLevel="1" x14ac:dyDescent="0.2">
      <c r="A435" s="76" t="s">
        <v>127</v>
      </c>
      <c r="B435" s="76"/>
      <c r="C435" s="4" t="s">
        <v>60</v>
      </c>
      <c r="D435" s="5">
        <v>2.8</v>
      </c>
      <c r="E435" s="6">
        <v>0.32</v>
      </c>
      <c r="F435" s="9">
        <f t="shared" si="106"/>
        <v>0</v>
      </c>
      <c r="G435" s="9">
        <f t="shared" si="104"/>
        <v>0</v>
      </c>
      <c r="H435" s="6">
        <v>435.85</v>
      </c>
      <c r="I435" s="9">
        <f t="shared" si="107"/>
        <v>0</v>
      </c>
      <c r="J435" s="9">
        <f t="shared" si="105"/>
        <v>0</v>
      </c>
    </row>
    <row r="436" spans="1:10" ht="12.2" hidden="1" customHeight="1" outlineLevel="1" x14ac:dyDescent="0.2">
      <c r="A436" s="76" t="s">
        <v>130</v>
      </c>
      <c r="B436" s="76"/>
      <c r="C436" s="4" t="s">
        <v>15</v>
      </c>
      <c r="D436" s="5">
        <v>3.2</v>
      </c>
      <c r="E436" s="6">
        <v>0.37</v>
      </c>
      <c r="F436" s="9">
        <f t="shared" si="106"/>
        <v>0</v>
      </c>
      <c r="G436" s="9">
        <f t="shared" si="104"/>
        <v>0</v>
      </c>
      <c r="H436" s="6">
        <v>153.32</v>
      </c>
      <c r="I436" s="9">
        <f t="shared" si="107"/>
        <v>0</v>
      </c>
      <c r="J436" s="9">
        <f t="shared" si="105"/>
        <v>0</v>
      </c>
    </row>
    <row r="437" spans="1:10" ht="12.2" customHeight="1" collapsed="1" x14ac:dyDescent="0.2">
      <c r="A437" s="75" t="s">
        <v>19</v>
      </c>
      <c r="B437" s="75"/>
      <c r="C437" s="1"/>
      <c r="D437" s="7"/>
      <c r="E437" s="13">
        <f>SUM(E423:E436)</f>
        <v>3.78</v>
      </c>
      <c r="F437" s="12">
        <f>SUM(F423:F436)</f>
        <v>0</v>
      </c>
      <c r="G437" s="12">
        <f t="shared" si="104"/>
        <v>0</v>
      </c>
      <c r="H437" s="13">
        <v>6640.02</v>
      </c>
      <c r="I437" s="12">
        <f>SUM(I423:I436)</f>
        <v>0</v>
      </c>
      <c r="J437" s="14">
        <f>SUM(J423:J436)</f>
        <v>0</v>
      </c>
    </row>
    <row r="438" spans="1:10" ht="12.2" customHeight="1" x14ac:dyDescent="0.2">
      <c r="A438" s="75" t="s">
        <v>170</v>
      </c>
      <c r="B438" s="75"/>
      <c r="C438" s="2" t="s">
        <v>42</v>
      </c>
      <c r="D438" s="3">
        <v>0</v>
      </c>
      <c r="E438" s="1"/>
      <c r="F438" s="1"/>
      <c r="G438" s="1"/>
      <c r="H438" s="1"/>
      <c r="I438" s="1"/>
      <c r="J438" s="1"/>
    </row>
    <row r="439" spans="1:10" ht="12.2" hidden="1" customHeight="1" outlineLevel="1" x14ac:dyDescent="0.2">
      <c r="A439" s="76" t="s">
        <v>120</v>
      </c>
      <c r="B439" s="76"/>
      <c r="C439" s="4" t="s">
        <v>60</v>
      </c>
      <c r="D439" s="5">
        <v>3.6</v>
      </c>
      <c r="E439" s="6">
        <v>0.33</v>
      </c>
      <c r="F439" s="9">
        <f>$D$438*E439</f>
        <v>0</v>
      </c>
      <c r="G439" s="9">
        <f t="shared" ref="G439:G453" si="108">$K$2*F439</f>
        <v>0</v>
      </c>
      <c r="H439" s="6">
        <v>69.260000000000005</v>
      </c>
      <c r="I439" s="9">
        <f>$D$438*H439</f>
        <v>0</v>
      </c>
      <c r="J439" s="9">
        <f t="shared" ref="J439:J452" si="109">SUM(G439,I439)</f>
        <v>0</v>
      </c>
    </row>
    <row r="440" spans="1:10" ht="12.2" hidden="1" customHeight="1" outlineLevel="1" x14ac:dyDescent="0.2">
      <c r="A440" s="76" t="s">
        <v>122</v>
      </c>
      <c r="B440" s="76"/>
      <c r="C440" s="4" t="s">
        <v>60</v>
      </c>
      <c r="D440" s="5">
        <v>1</v>
      </c>
      <c r="E440" s="6">
        <v>0.12</v>
      </c>
      <c r="F440" s="9">
        <f t="shared" ref="F440:F452" si="110">$D$438*E440</f>
        <v>0</v>
      </c>
      <c r="G440" s="9">
        <f t="shared" si="108"/>
        <v>0</v>
      </c>
      <c r="H440" s="6">
        <v>30.31</v>
      </c>
      <c r="I440" s="9">
        <f t="shared" ref="I440:I452" si="111">$D$438*H440</f>
        <v>0</v>
      </c>
      <c r="J440" s="9">
        <f t="shared" si="109"/>
        <v>0</v>
      </c>
    </row>
    <row r="441" spans="1:10" ht="12.2" hidden="1" customHeight="1" outlineLevel="1" x14ac:dyDescent="0.2">
      <c r="A441" s="76" t="s">
        <v>123</v>
      </c>
      <c r="B441" s="76"/>
      <c r="C441" s="4" t="s">
        <v>15</v>
      </c>
      <c r="D441" s="5">
        <v>0.4</v>
      </c>
      <c r="E441" s="6">
        <v>0.08</v>
      </c>
      <c r="F441" s="9">
        <f t="shared" si="110"/>
        <v>0</v>
      </c>
      <c r="G441" s="9">
        <f t="shared" si="108"/>
        <v>0</v>
      </c>
      <c r="H441" s="6">
        <v>39.04</v>
      </c>
      <c r="I441" s="9">
        <f t="shared" si="111"/>
        <v>0</v>
      </c>
      <c r="J441" s="9">
        <f t="shared" si="109"/>
        <v>0</v>
      </c>
    </row>
    <row r="442" spans="1:10" ht="12.2" hidden="1" customHeight="1" outlineLevel="1" x14ac:dyDescent="0.2">
      <c r="A442" s="76" t="s">
        <v>121</v>
      </c>
      <c r="B442" s="76"/>
      <c r="C442" s="4" t="s">
        <v>15</v>
      </c>
      <c r="D442" s="5">
        <v>0.4</v>
      </c>
      <c r="E442" s="6">
        <v>0.08</v>
      </c>
      <c r="F442" s="9">
        <f t="shared" si="110"/>
        <v>0</v>
      </c>
      <c r="G442" s="9">
        <f t="shared" si="108"/>
        <v>0</v>
      </c>
      <c r="H442" s="6">
        <v>51.84</v>
      </c>
      <c r="I442" s="9">
        <f t="shared" si="111"/>
        <v>0</v>
      </c>
      <c r="J442" s="9">
        <f t="shared" si="109"/>
        <v>0</v>
      </c>
    </row>
    <row r="443" spans="1:10" ht="12.2" hidden="1" customHeight="1" outlineLevel="1" x14ac:dyDescent="0.2">
      <c r="A443" s="76" t="s">
        <v>122</v>
      </c>
      <c r="B443" s="76"/>
      <c r="C443" s="4" t="s">
        <v>60</v>
      </c>
      <c r="D443" s="5">
        <v>1</v>
      </c>
      <c r="E443" s="6">
        <v>0.12</v>
      </c>
      <c r="F443" s="9">
        <f t="shared" si="110"/>
        <v>0</v>
      </c>
      <c r="G443" s="9">
        <f t="shared" si="108"/>
        <v>0</v>
      </c>
      <c r="H443" s="6">
        <v>103.47</v>
      </c>
      <c r="I443" s="9">
        <f t="shared" si="111"/>
        <v>0</v>
      </c>
      <c r="J443" s="9">
        <f t="shared" si="109"/>
        <v>0</v>
      </c>
    </row>
    <row r="444" spans="1:10" ht="12.2" hidden="1" customHeight="1" outlineLevel="1" x14ac:dyDescent="0.2">
      <c r="A444" s="76" t="s">
        <v>93</v>
      </c>
      <c r="B444" s="76"/>
      <c r="C444" s="4" t="s">
        <v>60</v>
      </c>
      <c r="D444" s="5">
        <v>3.2</v>
      </c>
      <c r="E444" s="6">
        <v>0.18</v>
      </c>
      <c r="F444" s="9">
        <f t="shared" si="110"/>
        <v>0</v>
      </c>
      <c r="G444" s="9">
        <f t="shared" si="108"/>
        <v>0</v>
      </c>
      <c r="H444" s="6">
        <v>14.36</v>
      </c>
      <c r="I444" s="9">
        <f t="shared" si="111"/>
        <v>0</v>
      </c>
      <c r="J444" s="9">
        <f t="shared" si="109"/>
        <v>0</v>
      </c>
    </row>
    <row r="445" spans="1:10" ht="12.2" hidden="1" customHeight="1" outlineLevel="1" x14ac:dyDescent="0.2">
      <c r="A445" s="76" t="s">
        <v>61</v>
      </c>
      <c r="B445" s="76"/>
      <c r="C445" s="4" t="s">
        <v>15</v>
      </c>
      <c r="D445" s="5">
        <v>3.6</v>
      </c>
      <c r="E445" s="6">
        <v>0.08</v>
      </c>
      <c r="F445" s="9">
        <f t="shared" si="110"/>
        <v>0</v>
      </c>
      <c r="G445" s="9">
        <f t="shared" si="108"/>
        <v>0</v>
      </c>
      <c r="H445" s="6">
        <v>65.09</v>
      </c>
      <c r="I445" s="9">
        <f t="shared" si="111"/>
        <v>0</v>
      </c>
      <c r="J445" s="9">
        <f t="shared" si="109"/>
        <v>0</v>
      </c>
    </row>
    <row r="446" spans="1:10" ht="12.2" hidden="1" customHeight="1" outlineLevel="1" x14ac:dyDescent="0.2">
      <c r="A446" s="76" t="s">
        <v>124</v>
      </c>
      <c r="B446" s="76"/>
      <c r="C446" s="4" t="s">
        <v>42</v>
      </c>
      <c r="D446" s="5">
        <v>1</v>
      </c>
      <c r="E446" s="6">
        <v>0.4</v>
      </c>
      <c r="F446" s="9">
        <f t="shared" si="110"/>
        <v>0</v>
      </c>
      <c r="G446" s="9">
        <f t="shared" si="108"/>
        <v>0</v>
      </c>
      <c r="H446" s="6">
        <v>246.33</v>
      </c>
      <c r="I446" s="9">
        <f t="shared" si="111"/>
        <v>0</v>
      </c>
      <c r="J446" s="9">
        <f t="shared" si="109"/>
        <v>0</v>
      </c>
    </row>
    <row r="447" spans="1:10" ht="12.2" hidden="1" customHeight="1" outlineLevel="1" x14ac:dyDescent="0.2">
      <c r="A447" s="76" t="s">
        <v>125</v>
      </c>
      <c r="B447" s="76"/>
      <c r="C447" s="4" t="s">
        <v>17</v>
      </c>
      <c r="D447" s="5">
        <v>1</v>
      </c>
      <c r="E447" s="6">
        <v>0.09</v>
      </c>
      <c r="F447" s="9">
        <f t="shared" si="110"/>
        <v>0</v>
      </c>
      <c r="G447" s="9">
        <f t="shared" si="108"/>
        <v>0</v>
      </c>
      <c r="H447" s="6">
        <v>146.61000000000001</v>
      </c>
      <c r="I447" s="9">
        <f t="shared" si="111"/>
        <v>0</v>
      </c>
      <c r="J447" s="9">
        <f t="shared" si="109"/>
        <v>0</v>
      </c>
    </row>
    <row r="448" spans="1:10" ht="12.2" hidden="1" customHeight="1" outlineLevel="1" x14ac:dyDescent="0.2">
      <c r="A448" s="76" t="s">
        <v>126</v>
      </c>
      <c r="B448" s="76"/>
      <c r="C448" s="4" t="s">
        <v>42</v>
      </c>
      <c r="D448" s="5">
        <v>1</v>
      </c>
      <c r="E448" s="6">
        <v>1.1299999999999999</v>
      </c>
      <c r="F448" s="9">
        <f t="shared" si="110"/>
        <v>0</v>
      </c>
      <c r="G448" s="9">
        <f t="shared" si="108"/>
        <v>0</v>
      </c>
      <c r="H448" s="6">
        <v>5895.33</v>
      </c>
      <c r="I448" s="9">
        <f t="shared" si="111"/>
        <v>0</v>
      </c>
      <c r="J448" s="9">
        <f t="shared" si="109"/>
        <v>0</v>
      </c>
    </row>
    <row r="449" spans="1:10" ht="12.2" hidden="1" customHeight="1" outlineLevel="1" x14ac:dyDescent="0.2">
      <c r="A449" s="76" t="s">
        <v>129</v>
      </c>
      <c r="B449" s="76"/>
      <c r="C449" s="4" t="s">
        <v>15</v>
      </c>
      <c r="D449" s="5">
        <v>3.2</v>
      </c>
      <c r="E449" s="6">
        <v>0.48</v>
      </c>
      <c r="F449" s="9">
        <f t="shared" si="110"/>
        <v>0</v>
      </c>
      <c r="G449" s="9">
        <f t="shared" si="108"/>
        <v>0</v>
      </c>
      <c r="H449" s="6">
        <v>217.34</v>
      </c>
      <c r="I449" s="9">
        <f t="shared" si="111"/>
        <v>0</v>
      </c>
      <c r="J449" s="9">
        <f t="shared" si="109"/>
        <v>0</v>
      </c>
    </row>
    <row r="450" spans="1:10" ht="12.2" hidden="1" customHeight="1" outlineLevel="1" x14ac:dyDescent="0.2">
      <c r="A450" s="76" t="s">
        <v>128</v>
      </c>
      <c r="B450" s="76"/>
      <c r="C450" s="4" t="s">
        <v>15</v>
      </c>
      <c r="D450" s="5">
        <v>12.8</v>
      </c>
      <c r="E450" s="6">
        <v>0.15</v>
      </c>
      <c r="F450" s="9">
        <f t="shared" si="110"/>
        <v>0</v>
      </c>
      <c r="G450" s="9">
        <f t="shared" si="108"/>
        <v>0</v>
      </c>
      <c r="H450" s="6">
        <v>91.14</v>
      </c>
      <c r="I450" s="9">
        <f t="shared" si="111"/>
        <v>0</v>
      </c>
      <c r="J450" s="9">
        <f t="shared" si="109"/>
        <v>0</v>
      </c>
    </row>
    <row r="451" spans="1:10" ht="12.2" hidden="1" customHeight="1" outlineLevel="1" x14ac:dyDescent="0.2">
      <c r="A451" s="76" t="s">
        <v>127</v>
      </c>
      <c r="B451" s="76"/>
      <c r="C451" s="4" t="s">
        <v>60</v>
      </c>
      <c r="D451" s="5">
        <v>3.2</v>
      </c>
      <c r="E451" s="6">
        <v>0.37</v>
      </c>
      <c r="F451" s="9">
        <f t="shared" si="110"/>
        <v>0</v>
      </c>
      <c r="G451" s="9">
        <f t="shared" si="108"/>
        <v>0</v>
      </c>
      <c r="H451" s="6">
        <v>498.11</v>
      </c>
      <c r="I451" s="9">
        <f t="shared" si="111"/>
        <v>0</v>
      </c>
      <c r="J451" s="9">
        <f t="shared" si="109"/>
        <v>0</v>
      </c>
    </row>
    <row r="452" spans="1:10" ht="12.2" hidden="1" customHeight="1" outlineLevel="1" x14ac:dyDescent="0.2">
      <c r="A452" s="76" t="s">
        <v>130</v>
      </c>
      <c r="B452" s="76"/>
      <c r="C452" s="4" t="s">
        <v>15</v>
      </c>
      <c r="D452" s="5">
        <v>3.6</v>
      </c>
      <c r="E452" s="6">
        <v>0.41</v>
      </c>
      <c r="F452" s="9">
        <f t="shared" si="110"/>
        <v>0</v>
      </c>
      <c r="G452" s="9">
        <f t="shared" si="108"/>
        <v>0</v>
      </c>
      <c r="H452" s="6">
        <v>172.48</v>
      </c>
      <c r="I452" s="9">
        <f t="shared" si="111"/>
        <v>0</v>
      </c>
      <c r="J452" s="9">
        <f t="shared" si="109"/>
        <v>0</v>
      </c>
    </row>
    <row r="453" spans="1:10" ht="12.2" customHeight="1" collapsed="1" x14ac:dyDescent="0.2">
      <c r="A453" s="75" t="s">
        <v>19</v>
      </c>
      <c r="B453" s="75"/>
      <c r="C453" s="1"/>
      <c r="D453" s="7"/>
      <c r="E453" s="13">
        <f>SUM(E439:E452)</f>
        <v>4.0199999999999996</v>
      </c>
      <c r="F453" s="12">
        <f>SUM(F439:F452)</f>
        <v>0</v>
      </c>
      <c r="G453" s="12">
        <f t="shared" si="108"/>
        <v>0</v>
      </c>
      <c r="H453" s="13">
        <v>7640.71</v>
      </c>
      <c r="I453" s="12">
        <f>SUM(I439:I452)</f>
        <v>0</v>
      </c>
      <c r="J453" s="14">
        <f>SUM(J439:J452)</f>
        <v>0</v>
      </c>
    </row>
    <row r="454" spans="1:10" ht="12.2" customHeight="1" x14ac:dyDescent="0.2">
      <c r="A454" s="75" t="s">
        <v>171</v>
      </c>
      <c r="B454" s="75"/>
      <c r="C454" s="2" t="s">
        <v>42</v>
      </c>
      <c r="D454" s="3">
        <v>0</v>
      </c>
      <c r="E454" s="1"/>
      <c r="F454" s="1"/>
      <c r="G454" s="1"/>
      <c r="H454" s="1"/>
      <c r="I454" s="1"/>
      <c r="J454" s="1"/>
    </row>
    <row r="455" spans="1:10" ht="12.2" hidden="1" customHeight="1" outlineLevel="1" x14ac:dyDescent="0.2">
      <c r="A455" s="76" t="s">
        <v>120</v>
      </c>
      <c r="B455" s="76"/>
      <c r="C455" s="4" t="s">
        <v>60</v>
      </c>
      <c r="D455" s="5">
        <v>4</v>
      </c>
      <c r="E455" s="6">
        <v>0.37</v>
      </c>
      <c r="F455" s="9">
        <f>$D$454*E455</f>
        <v>0</v>
      </c>
      <c r="G455" s="9">
        <f t="shared" ref="G455:G469" si="112">$K$2*F455</f>
        <v>0</v>
      </c>
      <c r="H455" s="6">
        <v>76.959999999999994</v>
      </c>
      <c r="I455" s="9">
        <f>$D$454*H455</f>
        <v>0</v>
      </c>
      <c r="J455" s="9">
        <f t="shared" ref="J455:J468" si="113">SUM(G455,I455)</f>
        <v>0</v>
      </c>
    </row>
    <row r="456" spans="1:10" ht="12.2" hidden="1" customHeight="1" outlineLevel="1" x14ac:dyDescent="0.2">
      <c r="A456" s="76" t="s">
        <v>122</v>
      </c>
      <c r="B456" s="76"/>
      <c r="C456" s="4" t="s">
        <v>60</v>
      </c>
      <c r="D456" s="5">
        <v>1</v>
      </c>
      <c r="E456" s="6">
        <v>0.12</v>
      </c>
      <c r="F456" s="9">
        <f t="shared" ref="F456:F468" si="114">$D$454*E456</f>
        <v>0</v>
      </c>
      <c r="G456" s="9">
        <f t="shared" si="112"/>
        <v>0</v>
      </c>
      <c r="H456" s="6">
        <v>103.47</v>
      </c>
      <c r="I456" s="9">
        <f t="shared" ref="I456:I468" si="115">$D$454*H456</f>
        <v>0</v>
      </c>
      <c r="J456" s="9">
        <f t="shared" si="113"/>
        <v>0</v>
      </c>
    </row>
    <row r="457" spans="1:10" ht="12.2" hidden="1" customHeight="1" outlineLevel="1" x14ac:dyDescent="0.2">
      <c r="A457" s="76" t="s">
        <v>121</v>
      </c>
      <c r="B457" s="76"/>
      <c r="C457" s="4" t="s">
        <v>15</v>
      </c>
      <c r="D457" s="5">
        <v>0.4</v>
      </c>
      <c r="E457" s="6">
        <v>0.08</v>
      </c>
      <c r="F457" s="9">
        <f t="shared" si="114"/>
        <v>0</v>
      </c>
      <c r="G457" s="9">
        <f t="shared" si="112"/>
        <v>0</v>
      </c>
      <c r="H457" s="6">
        <v>51.84</v>
      </c>
      <c r="I457" s="9">
        <f t="shared" si="115"/>
        <v>0</v>
      </c>
      <c r="J457" s="9">
        <f t="shared" si="113"/>
        <v>0</v>
      </c>
    </row>
    <row r="458" spans="1:10" ht="12.2" hidden="1" customHeight="1" outlineLevel="1" x14ac:dyDescent="0.2">
      <c r="A458" s="76" t="s">
        <v>123</v>
      </c>
      <c r="B458" s="76"/>
      <c r="C458" s="4" t="s">
        <v>15</v>
      </c>
      <c r="D458" s="5">
        <v>0.4</v>
      </c>
      <c r="E458" s="6">
        <v>0.08</v>
      </c>
      <c r="F458" s="9">
        <f t="shared" si="114"/>
        <v>0</v>
      </c>
      <c r="G458" s="9">
        <f t="shared" si="112"/>
        <v>0</v>
      </c>
      <c r="H458" s="6">
        <v>39.04</v>
      </c>
      <c r="I458" s="9">
        <f t="shared" si="115"/>
        <v>0</v>
      </c>
      <c r="J458" s="9">
        <f t="shared" si="113"/>
        <v>0</v>
      </c>
    </row>
    <row r="459" spans="1:10" ht="12.2" hidden="1" customHeight="1" outlineLevel="1" x14ac:dyDescent="0.2">
      <c r="A459" s="76" t="s">
        <v>122</v>
      </c>
      <c r="B459" s="76"/>
      <c r="C459" s="4" t="s">
        <v>60</v>
      </c>
      <c r="D459" s="5">
        <v>1</v>
      </c>
      <c r="E459" s="6">
        <v>0.12</v>
      </c>
      <c r="F459" s="9">
        <f t="shared" si="114"/>
        <v>0</v>
      </c>
      <c r="G459" s="9">
        <f t="shared" si="112"/>
        <v>0</v>
      </c>
      <c r="H459" s="6">
        <v>30.31</v>
      </c>
      <c r="I459" s="9">
        <f t="shared" si="115"/>
        <v>0</v>
      </c>
      <c r="J459" s="9">
        <f t="shared" si="113"/>
        <v>0</v>
      </c>
    </row>
    <row r="460" spans="1:10" ht="12.2" hidden="1" customHeight="1" outlineLevel="1" x14ac:dyDescent="0.2">
      <c r="A460" s="76" t="s">
        <v>93</v>
      </c>
      <c r="B460" s="76"/>
      <c r="C460" s="4" t="s">
        <v>60</v>
      </c>
      <c r="D460" s="5">
        <v>3.6</v>
      </c>
      <c r="E460" s="6">
        <v>0.21</v>
      </c>
      <c r="F460" s="9">
        <f t="shared" si="114"/>
        <v>0</v>
      </c>
      <c r="G460" s="9">
        <f t="shared" si="112"/>
        <v>0</v>
      </c>
      <c r="H460" s="6">
        <v>16.16</v>
      </c>
      <c r="I460" s="9">
        <f t="shared" si="115"/>
        <v>0</v>
      </c>
      <c r="J460" s="9">
        <f t="shared" si="113"/>
        <v>0</v>
      </c>
    </row>
    <row r="461" spans="1:10" ht="12.2" hidden="1" customHeight="1" outlineLevel="1" x14ac:dyDescent="0.2">
      <c r="A461" s="76" t="s">
        <v>61</v>
      </c>
      <c r="B461" s="76"/>
      <c r="C461" s="4" t="s">
        <v>15</v>
      </c>
      <c r="D461" s="5">
        <v>4</v>
      </c>
      <c r="E461" s="6">
        <v>0.09</v>
      </c>
      <c r="F461" s="9">
        <f t="shared" si="114"/>
        <v>0</v>
      </c>
      <c r="G461" s="9">
        <f t="shared" si="112"/>
        <v>0</v>
      </c>
      <c r="H461" s="6">
        <v>72.319999999999993</v>
      </c>
      <c r="I461" s="9">
        <f t="shared" si="115"/>
        <v>0</v>
      </c>
      <c r="J461" s="9">
        <f t="shared" si="113"/>
        <v>0</v>
      </c>
    </row>
    <row r="462" spans="1:10" ht="12.2" hidden="1" customHeight="1" outlineLevel="1" x14ac:dyDescent="0.2">
      <c r="A462" s="76" t="s">
        <v>124</v>
      </c>
      <c r="B462" s="76"/>
      <c r="C462" s="4" t="s">
        <v>42</v>
      </c>
      <c r="D462" s="5">
        <v>1</v>
      </c>
      <c r="E462" s="6">
        <v>0.4</v>
      </c>
      <c r="F462" s="9">
        <f t="shared" si="114"/>
        <v>0</v>
      </c>
      <c r="G462" s="9">
        <f t="shared" si="112"/>
        <v>0</v>
      </c>
      <c r="H462" s="6">
        <v>246.33</v>
      </c>
      <c r="I462" s="9">
        <f t="shared" si="115"/>
        <v>0</v>
      </c>
      <c r="J462" s="9">
        <f t="shared" si="113"/>
        <v>0</v>
      </c>
    </row>
    <row r="463" spans="1:10" ht="12.2" hidden="1" customHeight="1" outlineLevel="1" x14ac:dyDescent="0.2">
      <c r="A463" s="76" t="s">
        <v>125</v>
      </c>
      <c r="B463" s="76"/>
      <c r="C463" s="4" t="s">
        <v>17</v>
      </c>
      <c r="D463" s="5">
        <v>1</v>
      </c>
      <c r="E463" s="6">
        <v>0.09</v>
      </c>
      <c r="F463" s="9">
        <f t="shared" si="114"/>
        <v>0</v>
      </c>
      <c r="G463" s="9">
        <f t="shared" si="112"/>
        <v>0</v>
      </c>
      <c r="H463" s="6">
        <v>146.61000000000001</v>
      </c>
      <c r="I463" s="9">
        <f t="shared" si="115"/>
        <v>0</v>
      </c>
      <c r="J463" s="9">
        <f t="shared" si="113"/>
        <v>0</v>
      </c>
    </row>
    <row r="464" spans="1:10" ht="12.2" hidden="1" customHeight="1" outlineLevel="1" x14ac:dyDescent="0.2">
      <c r="A464" s="76" t="s">
        <v>126</v>
      </c>
      <c r="B464" s="76"/>
      <c r="C464" s="4" t="s">
        <v>42</v>
      </c>
      <c r="D464" s="5">
        <v>1</v>
      </c>
      <c r="E464" s="6">
        <v>1.1299999999999999</v>
      </c>
      <c r="F464" s="9">
        <f t="shared" si="114"/>
        <v>0</v>
      </c>
      <c r="G464" s="9">
        <f t="shared" si="112"/>
        <v>0</v>
      </c>
      <c r="H464" s="6">
        <v>6567.33</v>
      </c>
      <c r="I464" s="9">
        <f t="shared" si="115"/>
        <v>0</v>
      </c>
      <c r="J464" s="9">
        <f t="shared" si="113"/>
        <v>0</v>
      </c>
    </row>
    <row r="465" spans="1:10" ht="12.2" hidden="1" customHeight="1" outlineLevel="1" x14ac:dyDescent="0.2">
      <c r="A465" s="76" t="s">
        <v>128</v>
      </c>
      <c r="B465" s="76"/>
      <c r="C465" s="4" t="s">
        <v>15</v>
      </c>
      <c r="D465" s="5">
        <v>14.4</v>
      </c>
      <c r="E465" s="6">
        <v>0.17</v>
      </c>
      <c r="F465" s="9">
        <f t="shared" si="114"/>
        <v>0</v>
      </c>
      <c r="G465" s="9">
        <f t="shared" si="112"/>
        <v>0</v>
      </c>
      <c r="H465" s="6">
        <v>102.53</v>
      </c>
      <c r="I465" s="9">
        <f t="shared" si="115"/>
        <v>0</v>
      </c>
      <c r="J465" s="9">
        <f t="shared" si="113"/>
        <v>0</v>
      </c>
    </row>
    <row r="466" spans="1:10" ht="12.2" hidden="1" customHeight="1" outlineLevel="1" x14ac:dyDescent="0.2">
      <c r="A466" s="76" t="s">
        <v>129</v>
      </c>
      <c r="B466" s="76"/>
      <c r="C466" s="4" t="s">
        <v>15</v>
      </c>
      <c r="D466" s="5">
        <v>3.6</v>
      </c>
      <c r="E466" s="6">
        <v>0.54</v>
      </c>
      <c r="F466" s="9">
        <f t="shared" si="114"/>
        <v>0</v>
      </c>
      <c r="G466" s="9">
        <f t="shared" si="112"/>
        <v>0</v>
      </c>
      <c r="H466" s="6">
        <v>244.51</v>
      </c>
      <c r="I466" s="9">
        <f t="shared" si="115"/>
        <v>0</v>
      </c>
      <c r="J466" s="9">
        <f t="shared" si="113"/>
        <v>0</v>
      </c>
    </row>
    <row r="467" spans="1:10" ht="12.2" hidden="1" customHeight="1" outlineLevel="1" x14ac:dyDescent="0.2">
      <c r="A467" s="76" t="s">
        <v>127</v>
      </c>
      <c r="B467" s="76"/>
      <c r="C467" s="4" t="s">
        <v>60</v>
      </c>
      <c r="D467" s="5">
        <v>3.6</v>
      </c>
      <c r="E467" s="6">
        <v>0.41</v>
      </c>
      <c r="F467" s="9">
        <f t="shared" si="114"/>
        <v>0</v>
      </c>
      <c r="G467" s="9">
        <f t="shared" si="112"/>
        <v>0</v>
      </c>
      <c r="H467" s="6">
        <v>560.38</v>
      </c>
      <c r="I467" s="9">
        <f t="shared" si="115"/>
        <v>0</v>
      </c>
      <c r="J467" s="9">
        <f t="shared" si="113"/>
        <v>0</v>
      </c>
    </row>
    <row r="468" spans="1:10" ht="12.2" hidden="1" customHeight="1" outlineLevel="1" x14ac:dyDescent="0.2">
      <c r="A468" s="76" t="s">
        <v>130</v>
      </c>
      <c r="B468" s="76"/>
      <c r="C468" s="4" t="s">
        <v>15</v>
      </c>
      <c r="D468" s="5">
        <v>4</v>
      </c>
      <c r="E468" s="6">
        <v>0.46</v>
      </c>
      <c r="F468" s="9">
        <f t="shared" si="114"/>
        <v>0</v>
      </c>
      <c r="G468" s="9">
        <f t="shared" si="112"/>
        <v>0</v>
      </c>
      <c r="H468" s="6">
        <v>191.64</v>
      </c>
      <c r="I468" s="9">
        <f t="shared" si="115"/>
        <v>0</v>
      </c>
      <c r="J468" s="9">
        <f t="shared" si="113"/>
        <v>0</v>
      </c>
    </row>
    <row r="469" spans="1:10" ht="12.2" customHeight="1" collapsed="1" x14ac:dyDescent="0.2">
      <c r="A469" s="75" t="s">
        <v>19</v>
      </c>
      <c r="B469" s="75"/>
      <c r="C469" s="1"/>
      <c r="D469" s="7"/>
      <c r="E469" s="13">
        <f>SUM(E455:E468)</f>
        <v>4.2699999999999996</v>
      </c>
      <c r="F469" s="12">
        <f>SUM(F455:F468)</f>
        <v>0</v>
      </c>
      <c r="G469" s="12">
        <f t="shared" si="112"/>
        <v>0</v>
      </c>
      <c r="H469" s="13">
        <v>8449.43</v>
      </c>
      <c r="I469" s="12">
        <f>SUM(I455:I468)</f>
        <v>0</v>
      </c>
      <c r="J469" s="14">
        <f>SUM(J455:J468)</f>
        <v>0</v>
      </c>
    </row>
    <row r="470" spans="1:10" ht="12.2" customHeight="1" x14ac:dyDescent="0.2">
      <c r="A470" s="75" t="s">
        <v>172</v>
      </c>
      <c r="B470" s="75"/>
      <c r="C470" s="2" t="s">
        <v>42</v>
      </c>
      <c r="D470" s="3">
        <v>0</v>
      </c>
      <c r="E470" s="1"/>
      <c r="F470" s="1"/>
      <c r="G470" s="1"/>
      <c r="H470" s="1"/>
      <c r="I470" s="1"/>
      <c r="J470" s="1"/>
    </row>
    <row r="471" spans="1:10" ht="12.2" hidden="1" customHeight="1" outlineLevel="1" x14ac:dyDescent="0.2">
      <c r="A471" s="76" t="s">
        <v>120</v>
      </c>
      <c r="B471" s="76"/>
      <c r="C471" s="4" t="s">
        <v>60</v>
      </c>
      <c r="D471" s="5">
        <v>4.4000000000000004</v>
      </c>
      <c r="E471" s="6">
        <v>0.4</v>
      </c>
      <c r="F471" s="9">
        <f>$D$470*E471</f>
        <v>0</v>
      </c>
      <c r="G471" s="9">
        <f t="shared" ref="G471:G485" si="116">$K$2*F471</f>
        <v>0</v>
      </c>
      <c r="H471" s="6">
        <v>84.66</v>
      </c>
      <c r="I471" s="9">
        <f>$D$470*H471</f>
        <v>0</v>
      </c>
      <c r="J471" s="9">
        <f t="shared" ref="J471:J484" si="117">SUM(G471,I471)</f>
        <v>0</v>
      </c>
    </row>
    <row r="472" spans="1:10" ht="12.2" hidden="1" customHeight="1" outlineLevel="1" x14ac:dyDescent="0.2">
      <c r="A472" s="76" t="s">
        <v>122</v>
      </c>
      <c r="B472" s="76"/>
      <c r="C472" s="4" t="s">
        <v>60</v>
      </c>
      <c r="D472" s="5">
        <v>1</v>
      </c>
      <c r="E472" s="6">
        <v>0.12</v>
      </c>
      <c r="F472" s="9">
        <f t="shared" ref="F472:F484" si="118">$D$470*E472</f>
        <v>0</v>
      </c>
      <c r="G472" s="9">
        <f t="shared" si="116"/>
        <v>0</v>
      </c>
      <c r="H472" s="6">
        <v>30.31</v>
      </c>
      <c r="I472" s="9">
        <f t="shared" ref="I472:I484" si="119">$D$470*H472</f>
        <v>0</v>
      </c>
      <c r="J472" s="9">
        <f t="shared" si="117"/>
        <v>0</v>
      </c>
    </row>
    <row r="473" spans="1:10" ht="12.2" hidden="1" customHeight="1" outlineLevel="1" x14ac:dyDescent="0.2">
      <c r="A473" s="76" t="s">
        <v>122</v>
      </c>
      <c r="B473" s="76"/>
      <c r="C473" s="4" t="s">
        <v>60</v>
      </c>
      <c r="D473" s="5">
        <v>1</v>
      </c>
      <c r="E473" s="6">
        <v>0.12</v>
      </c>
      <c r="F473" s="9">
        <f t="shared" si="118"/>
        <v>0</v>
      </c>
      <c r="G473" s="9">
        <f t="shared" si="116"/>
        <v>0</v>
      </c>
      <c r="H473" s="6">
        <v>103.47</v>
      </c>
      <c r="I473" s="9">
        <f t="shared" si="119"/>
        <v>0</v>
      </c>
      <c r="J473" s="9">
        <f t="shared" si="117"/>
        <v>0</v>
      </c>
    </row>
    <row r="474" spans="1:10" ht="12.2" hidden="1" customHeight="1" outlineLevel="1" x14ac:dyDescent="0.2">
      <c r="A474" s="76" t="s">
        <v>121</v>
      </c>
      <c r="B474" s="76"/>
      <c r="C474" s="4" t="s">
        <v>15</v>
      </c>
      <c r="D474" s="5">
        <v>0.4</v>
      </c>
      <c r="E474" s="6">
        <v>0.08</v>
      </c>
      <c r="F474" s="9">
        <f t="shared" si="118"/>
        <v>0</v>
      </c>
      <c r="G474" s="9">
        <f t="shared" si="116"/>
        <v>0</v>
      </c>
      <c r="H474" s="6">
        <v>51.84</v>
      </c>
      <c r="I474" s="9">
        <f t="shared" si="119"/>
        <v>0</v>
      </c>
      <c r="J474" s="9">
        <f t="shared" si="117"/>
        <v>0</v>
      </c>
    </row>
    <row r="475" spans="1:10" ht="12.2" hidden="1" customHeight="1" outlineLevel="1" x14ac:dyDescent="0.2">
      <c r="A475" s="76" t="s">
        <v>123</v>
      </c>
      <c r="B475" s="76"/>
      <c r="C475" s="4" t="s">
        <v>15</v>
      </c>
      <c r="D475" s="5">
        <v>0.4</v>
      </c>
      <c r="E475" s="6">
        <v>0.08</v>
      </c>
      <c r="F475" s="9">
        <f t="shared" si="118"/>
        <v>0</v>
      </c>
      <c r="G475" s="9">
        <f t="shared" si="116"/>
        <v>0</v>
      </c>
      <c r="H475" s="6">
        <v>39.04</v>
      </c>
      <c r="I475" s="9">
        <f t="shared" si="119"/>
        <v>0</v>
      </c>
      <c r="J475" s="9">
        <f t="shared" si="117"/>
        <v>0</v>
      </c>
    </row>
    <row r="476" spans="1:10" ht="12.2" hidden="1" customHeight="1" outlineLevel="1" x14ac:dyDescent="0.2">
      <c r="A476" s="76" t="s">
        <v>93</v>
      </c>
      <c r="B476" s="76"/>
      <c r="C476" s="4" t="s">
        <v>60</v>
      </c>
      <c r="D476" s="5">
        <v>4</v>
      </c>
      <c r="E476" s="6">
        <v>0.23</v>
      </c>
      <c r="F476" s="9">
        <f t="shared" si="118"/>
        <v>0</v>
      </c>
      <c r="G476" s="9">
        <f t="shared" si="116"/>
        <v>0</v>
      </c>
      <c r="H476" s="6">
        <v>17.96</v>
      </c>
      <c r="I476" s="9">
        <f t="shared" si="119"/>
        <v>0</v>
      </c>
      <c r="J476" s="9">
        <f t="shared" si="117"/>
        <v>0</v>
      </c>
    </row>
    <row r="477" spans="1:10" ht="12.2" hidden="1" customHeight="1" outlineLevel="1" x14ac:dyDescent="0.2">
      <c r="A477" s="76" t="s">
        <v>61</v>
      </c>
      <c r="B477" s="76"/>
      <c r="C477" s="4" t="s">
        <v>15</v>
      </c>
      <c r="D477" s="5">
        <v>4.4000000000000004</v>
      </c>
      <c r="E477" s="6">
        <v>0.1</v>
      </c>
      <c r="F477" s="9">
        <f t="shared" si="118"/>
        <v>0</v>
      </c>
      <c r="G477" s="9">
        <f t="shared" si="116"/>
        <v>0</v>
      </c>
      <c r="H477" s="6">
        <v>79.55</v>
      </c>
      <c r="I477" s="9">
        <f t="shared" si="119"/>
        <v>0</v>
      </c>
      <c r="J477" s="9">
        <f t="shared" si="117"/>
        <v>0</v>
      </c>
    </row>
    <row r="478" spans="1:10" ht="12.2" hidden="1" customHeight="1" outlineLevel="1" x14ac:dyDescent="0.2">
      <c r="A478" s="76" t="s">
        <v>133</v>
      </c>
      <c r="B478" s="76"/>
      <c r="C478" s="4" t="s">
        <v>42</v>
      </c>
      <c r="D478" s="5">
        <v>1</v>
      </c>
      <c r="E478" s="6">
        <v>0.4</v>
      </c>
      <c r="F478" s="9">
        <f t="shared" si="118"/>
        <v>0</v>
      </c>
      <c r="G478" s="9">
        <f t="shared" si="116"/>
        <v>0</v>
      </c>
      <c r="H478" s="6">
        <v>392.32</v>
      </c>
      <c r="I478" s="9">
        <f t="shared" si="119"/>
        <v>0</v>
      </c>
      <c r="J478" s="9">
        <f t="shared" si="117"/>
        <v>0</v>
      </c>
    </row>
    <row r="479" spans="1:10" ht="12.2" hidden="1" customHeight="1" outlineLevel="1" x14ac:dyDescent="0.2">
      <c r="A479" s="76" t="s">
        <v>126</v>
      </c>
      <c r="B479" s="76"/>
      <c r="C479" s="4" t="s">
        <v>42</v>
      </c>
      <c r="D479" s="5">
        <v>1</v>
      </c>
      <c r="E479" s="6">
        <v>1.1299999999999999</v>
      </c>
      <c r="F479" s="9">
        <f t="shared" si="118"/>
        <v>0</v>
      </c>
      <c r="G479" s="9">
        <f t="shared" si="116"/>
        <v>0</v>
      </c>
      <c r="H479" s="6">
        <v>7271.33</v>
      </c>
      <c r="I479" s="9">
        <f t="shared" si="119"/>
        <v>0</v>
      </c>
      <c r="J479" s="9">
        <f t="shared" si="117"/>
        <v>0</v>
      </c>
    </row>
    <row r="480" spans="1:10" ht="12.2" hidden="1" customHeight="1" outlineLevel="1" x14ac:dyDescent="0.2">
      <c r="A480" s="76" t="s">
        <v>125</v>
      </c>
      <c r="B480" s="76"/>
      <c r="C480" s="4" t="s">
        <v>17</v>
      </c>
      <c r="D480" s="5">
        <v>1</v>
      </c>
      <c r="E480" s="6">
        <v>0.09</v>
      </c>
      <c r="F480" s="9">
        <f t="shared" si="118"/>
        <v>0</v>
      </c>
      <c r="G480" s="9">
        <f t="shared" si="116"/>
        <v>0</v>
      </c>
      <c r="H480" s="6">
        <v>146.61000000000001</v>
      </c>
      <c r="I480" s="9">
        <f t="shared" si="119"/>
        <v>0</v>
      </c>
      <c r="J480" s="9">
        <f t="shared" si="117"/>
        <v>0</v>
      </c>
    </row>
    <row r="481" spans="1:10" ht="12.2" hidden="1" customHeight="1" outlineLevel="1" x14ac:dyDescent="0.2">
      <c r="A481" s="76" t="s">
        <v>128</v>
      </c>
      <c r="B481" s="76"/>
      <c r="C481" s="4" t="s">
        <v>15</v>
      </c>
      <c r="D481" s="5">
        <v>16</v>
      </c>
      <c r="E481" s="6">
        <v>0.18</v>
      </c>
      <c r="F481" s="9">
        <f t="shared" si="118"/>
        <v>0</v>
      </c>
      <c r="G481" s="9">
        <f t="shared" si="116"/>
        <v>0</v>
      </c>
      <c r="H481" s="6">
        <v>113.92</v>
      </c>
      <c r="I481" s="9">
        <f t="shared" si="119"/>
        <v>0</v>
      </c>
      <c r="J481" s="9">
        <f t="shared" si="117"/>
        <v>0</v>
      </c>
    </row>
    <row r="482" spans="1:10" ht="12.2" hidden="1" customHeight="1" outlineLevel="1" x14ac:dyDescent="0.2">
      <c r="A482" s="76" t="s">
        <v>129</v>
      </c>
      <c r="B482" s="76"/>
      <c r="C482" s="4" t="s">
        <v>15</v>
      </c>
      <c r="D482" s="5">
        <v>4</v>
      </c>
      <c r="E482" s="6">
        <v>0.6</v>
      </c>
      <c r="F482" s="9">
        <f t="shared" si="118"/>
        <v>0</v>
      </c>
      <c r="G482" s="9">
        <f t="shared" si="116"/>
        <v>0</v>
      </c>
      <c r="H482" s="6">
        <v>271.68</v>
      </c>
      <c r="I482" s="9">
        <f t="shared" si="119"/>
        <v>0</v>
      </c>
      <c r="J482" s="9">
        <f t="shared" si="117"/>
        <v>0</v>
      </c>
    </row>
    <row r="483" spans="1:10" ht="12.2" hidden="1" customHeight="1" outlineLevel="1" x14ac:dyDescent="0.2">
      <c r="A483" s="76" t="s">
        <v>127</v>
      </c>
      <c r="B483" s="76"/>
      <c r="C483" s="4" t="s">
        <v>60</v>
      </c>
      <c r="D483" s="5">
        <v>4</v>
      </c>
      <c r="E483" s="6">
        <v>0.46</v>
      </c>
      <c r="F483" s="9">
        <f t="shared" si="118"/>
        <v>0</v>
      </c>
      <c r="G483" s="9">
        <f t="shared" si="116"/>
        <v>0</v>
      </c>
      <c r="H483" s="6">
        <v>622.64</v>
      </c>
      <c r="I483" s="9">
        <f t="shared" si="119"/>
        <v>0</v>
      </c>
      <c r="J483" s="9">
        <f t="shared" si="117"/>
        <v>0</v>
      </c>
    </row>
    <row r="484" spans="1:10" ht="12.2" hidden="1" customHeight="1" outlineLevel="1" x14ac:dyDescent="0.2">
      <c r="A484" s="76" t="s">
        <v>130</v>
      </c>
      <c r="B484" s="76"/>
      <c r="C484" s="4" t="s">
        <v>15</v>
      </c>
      <c r="D484" s="5">
        <v>4.4000000000000004</v>
      </c>
      <c r="E484" s="6">
        <v>0.51</v>
      </c>
      <c r="F484" s="9">
        <f t="shared" si="118"/>
        <v>0</v>
      </c>
      <c r="G484" s="9">
        <f t="shared" si="116"/>
        <v>0</v>
      </c>
      <c r="H484" s="6">
        <v>210.8</v>
      </c>
      <c r="I484" s="9">
        <f t="shared" si="119"/>
        <v>0</v>
      </c>
      <c r="J484" s="9">
        <f t="shared" si="117"/>
        <v>0</v>
      </c>
    </row>
    <row r="485" spans="1:10" ht="12.2" customHeight="1" collapsed="1" x14ac:dyDescent="0.2">
      <c r="A485" s="75" t="s">
        <v>19</v>
      </c>
      <c r="B485" s="75"/>
      <c r="C485" s="1"/>
      <c r="D485" s="7"/>
      <c r="E485" s="13">
        <f>SUM(E471:E484)</f>
        <v>4.5</v>
      </c>
      <c r="F485" s="12">
        <f>SUM(F471:F484)</f>
        <v>0</v>
      </c>
      <c r="G485" s="12">
        <f t="shared" si="116"/>
        <v>0</v>
      </c>
      <c r="H485" s="13">
        <v>9436.1299999999992</v>
      </c>
      <c r="I485" s="12">
        <f>SUM(I471:I484)</f>
        <v>0</v>
      </c>
      <c r="J485" s="14">
        <f>SUM(J471:J484)</f>
        <v>0</v>
      </c>
    </row>
    <row r="486" spans="1:10" ht="12.2" customHeight="1" x14ac:dyDescent="0.2">
      <c r="A486" s="75" t="s">
        <v>173</v>
      </c>
      <c r="B486" s="75"/>
      <c r="C486" s="2" t="s">
        <v>42</v>
      </c>
      <c r="D486" s="3">
        <v>0</v>
      </c>
      <c r="E486" s="1"/>
      <c r="F486" s="1"/>
      <c r="G486" s="1"/>
      <c r="H486" s="1"/>
      <c r="I486" s="1"/>
      <c r="J486" s="1"/>
    </row>
    <row r="487" spans="1:10" ht="12.2" hidden="1" customHeight="1" outlineLevel="1" x14ac:dyDescent="0.2">
      <c r="A487" s="76" t="s">
        <v>120</v>
      </c>
      <c r="B487" s="76"/>
      <c r="C487" s="4" t="s">
        <v>60</v>
      </c>
      <c r="D487" s="5">
        <v>4.8</v>
      </c>
      <c r="E487" s="6">
        <v>0.44</v>
      </c>
      <c r="F487" s="9">
        <f>$D$486*E487</f>
        <v>0</v>
      </c>
      <c r="G487" s="9">
        <f t="shared" ref="G487:G501" si="120">$K$2*F487</f>
        <v>0</v>
      </c>
      <c r="H487" s="6">
        <v>92.36</v>
      </c>
      <c r="I487" s="9">
        <f>$D$486*H487</f>
        <v>0</v>
      </c>
      <c r="J487" s="9">
        <f t="shared" ref="J487:J500" si="121">SUM(G487,I487)</f>
        <v>0</v>
      </c>
    </row>
    <row r="488" spans="1:10" ht="12.2" hidden="1" customHeight="1" outlineLevel="1" x14ac:dyDescent="0.2">
      <c r="A488" s="76" t="s">
        <v>122</v>
      </c>
      <c r="B488" s="76"/>
      <c r="C488" s="4" t="s">
        <v>60</v>
      </c>
      <c r="D488" s="5">
        <v>1</v>
      </c>
      <c r="E488" s="6">
        <v>0.12</v>
      </c>
      <c r="F488" s="9">
        <f t="shared" ref="F488:F500" si="122">$D$486*E488</f>
        <v>0</v>
      </c>
      <c r="G488" s="9">
        <f t="shared" si="120"/>
        <v>0</v>
      </c>
      <c r="H488" s="6">
        <v>30.31</v>
      </c>
      <c r="I488" s="9">
        <f t="shared" ref="I488:I500" si="123">$D$486*H488</f>
        <v>0</v>
      </c>
      <c r="J488" s="9">
        <f t="shared" si="121"/>
        <v>0</v>
      </c>
    </row>
    <row r="489" spans="1:10" ht="12.2" hidden="1" customHeight="1" outlineLevel="1" x14ac:dyDescent="0.2">
      <c r="A489" s="76" t="s">
        <v>123</v>
      </c>
      <c r="B489" s="76"/>
      <c r="C489" s="4" t="s">
        <v>15</v>
      </c>
      <c r="D489" s="5">
        <v>0.4</v>
      </c>
      <c r="E489" s="6">
        <v>0.08</v>
      </c>
      <c r="F489" s="9">
        <f t="shared" si="122"/>
        <v>0</v>
      </c>
      <c r="G489" s="9">
        <f t="shared" si="120"/>
        <v>0</v>
      </c>
      <c r="H489" s="6">
        <v>39.04</v>
      </c>
      <c r="I489" s="9">
        <f t="shared" si="123"/>
        <v>0</v>
      </c>
      <c r="J489" s="9">
        <f t="shared" si="121"/>
        <v>0</v>
      </c>
    </row>
    <row r="490" spans="1:10" ht="12.2" hidden="1" customHeight="1" outlineLevel="1" x14ac:dyDescent="0.2">
      <c r="A490" s="76" t="s">
        <v>122</v>
      </c>
      <c r="B490" s="76"/>
      <c r="C490" s="4" t="s">
        <v>60</v>
      </c>
      <c r="D490" s="5">
        <v>1</v>
      </c>
      <c r="E490" s="6">
        <v>0.12</v>
      </c>
      <c r="F490" s="9">
        <f t="shared" si="122"/>
        <v>0</v>
      </c>
      <c r="G490" s="9">
        <f t="shared" si="120"/>
        <v>0</v>
      </c>
      <c r="H490" s="6">
        <v>103.47</v>
      </c>
      <c r="I490" s="9">
        <f t="shared" si="123"/>
        <v>0</v>
      </c>
      <c r="J490" s="9">
        <f t="shared" si="121"/>
        <v>0</v>
      </c>
    </row>
    <row r="491" spans="1:10" ht="12.2" hidden="1" customHeight="1" outlineLevel="1" x14ac:dyDescent="0.2">
      <c r="A491" s="76" t="s">
        <v>121</v>
      </c>
      <c r="B491" s="76"/>
      <c r="C491" s="4" t="s">
        <v>15</v>
      </c>
      <c r="D491" s="5">
        <v>0.4</v>
      </c>
      <c r="E491" s="6">
        <v>0.08</v>
      </c>
      <c r="F491" s="9">
        <f t="shared" si="122"/>
        <v>0</v>
      </c>
      <c r="G491" s="9">
        <f t="shared" si="120"/>
        <v>0</v>
      </c>
      <c r="H491" s="6">
        <v>51.84</v>
      </c>
      <c r="I491" s="9">
        <f t="shared" si="123"/>
        <v>0</v>
      </c>
      <c r="J491" s="9">
        <f t="shared" si="121"/>
        <v>0</v>
      </c>
    </row>
    <row r="492" spans="1:10" ht="12.2" hidden="1" customHeight="1" outlineLevel="1" x14ac:dyDescent="0.2">
      <c r="A492" s="76" t="s">
        <v>61</v>
      </c>
      <c r="B492" s="76"/>
      <c r="C492" s="4" t="s">
        <v>15</v>
      </c>
      <c r="D492" s="5">
        <v>4.8</v>
      </c>
      <c r="E492" s="6">
        <v>0.11</v>
      </c>
      <c r="F492" s="9">
        <f t="shared" si="122"/>
        <v>0</v>
      </c>
      <c r="G492" s="9">
        <f t="shared" si="120"/>
        <v>0</v>
      </c>
      <c r="H492" s="6">
        <v>86.78</v>
      </c>
      <c r="I492" s="9">
        <f t="shared" si="123"/>
        <v>0</v>
      </c>
      <c r="J492" s="9">
        <f t="shared" si="121"/>
        <v>0</v>
      </c>
    </row>
    <row r="493" spans="1:10" ht="12.2" hidden="1" customHeight="1" outlineLevel="1" x14ac:dyDescent="0.2">
      <c r="A493" s="76" t="s">
        <v>93</v>
      </c>
      <c r="B493" s="76"/>
      <c r="C493" s="4" t="s">
        <v>60</v>
      </c>
      <c r="D493" s="5">
        <v>4.4000000000000004</v>
      </c>
      <c r="E493" s="6">
        <v>0.25</v>
      </c>
      <c r="F493" s="9">
        <f t="shared" si="122"/>
        <v>0</v>
      </c>
      <c r="G493" s="9">
        <f t="shared" si="120"/>
        <v>0</v>
      </c>
      <c r="H493" s="6">
        <v>19.760000000000002</v>
      </c>
      <c r="I493" s="9">
        <f t="shared" si="123"/>
        <v>0</v>
      </c>
      <c r="J493" s="9">
        <f t="shared" si="121"/>
        <v>0</v>
      </c>
    </row>
    <row r="494" spans="1:10" ht="12.2" hidden="1" customHeight="1" outlineLevel="1" x14ac:dyDescent="0.2">
      <c r="A494" s="76" t="s">
        <v>133</v>
      </c>
      <c r="B494" s="76"/>
      <c r="C494" s="4" t="s">
        <v>42</v>
      </c>
      <c r="D494" s="5">
        <v>1</v>
      </c>
      <c r="E494" s="6">
        <v>0.4</v>
      </c>
      <c r="F494" s="9">
        <f t="shared" si="122"/>
        <v>0</v>
      </c>
      <c r="G494" s="9">
        <f t="shared" si="120"/>
        <v>0</v>
      </c>
      <c r="H494" s="6">
        <v>392.32</v>
      </c>
      <c r="I494" s="9">
        <f t="shared" si="123"/>
        <v>0</v>
      </c>
      <c r="J494" s="9">
        <f t="shared" si="121"/>
        <v>0</v>
      </c>
    </row>
    <row r="495" spans="1:10" ht="12.2" hidden="1" customHeight="1" outlineLevel="1" x14ac:dyDescent="0.2">
      <c r="A495" s="76" t="s">
        <v>125</v>
      </c>
      <c r="B495" s="76"/>
      <c r="C495" s="4" t="s">
        <v>17</v>
      </c>
      <c r="D495" s="5">
        <v>1</v>
      </c>
      <c r="E495" s="6">
        <v>0.09</v>
      </c>
      <c r="F495" s="9">
        <f t="shared" si="122"/>
        <v>0</v>
      </c>
      <c r="G495" s="9">
        <f t="shared" si="120"/>
        <v>0</v>
      </c>
      <c r="H495" s="6">
        <v>146.61000000000001</v>
      </c>
      <c r="I495" s="9">
        <f t="shared" si="123"/>
        <v>0</v>
      </c>
      <c r="J495" s="9">
        <f t="shared" si="121"/>
        <v>0</v>
      </c>
    </row>
    <row r="496" spans="1:10" ht="12.2" hidden="1" customHeight="1" outlineLevel="1" x14ac:dyDescent="0.2">
      <c r="A496" s="76" t="s">
        <v>126</v>
      </c>
      <c r="B496" s="76"/>
      <c r="C496" s="4" t="s">
        <v>42</v>
      </c>
      <c r="D496" s="5">
        <v>1</v>
      </c>
      <c r="E496" s="6">
        <v>1.1299999999999999</v>
      </c>
      <c r="F496" s="9">
        <f t="shared" si="122"/>
        <v>0</v>
      </c>
      <c r="G496" s="9">
        <f t="shared" si="120"/>
        <v>0</v>
      </c>
      <c r="H496" s="6">
        <v>7903.33</v>
      </c>
      <c r="I496" s="9">
        <f t="shared" si="123"/>
        <v>0</v>
      </c>
      <c r="J496" s="9">
        <f t="shared" si="121"/>
        <v>0</v>
      </c>
    </row>
    <row r="497" spans="1:10" ht="12.2" hidden="1" customHeight="1" outlineLevel="1" x14ac:dyDescent="0.2">
      <c r="A497" s="76" t="s">
        <v>128</v>
      </c>
      <c r="B497" s="76"/>
      <c r="C497" s="4" t="s">
        <v>15</v>
      </c>
      <c r="D497" s="5">
        <v>17.600000000000001</v>
      </c>
      <c r="E497" s="6">
        <v>0.2</v>
      </c>
      <c r="F497" s="9">
        <f t="shared" si="122"/>
        <v>0</v>
      </c>
      <c r="G497" s="9">
        <f t="shared" si="120"/>
        <v>0</v>
      </c>
      <c r="H497" s="6">
        <v>125.31</v>
      </c>
      <c r="I497" s="9">
        <f t="shared" si="123"/>
        <v>0</v>
      </c>
      <c r="J497" s="9">
        <f t="shared" si="121"/>
        <v>0</v>
      </c>
    </row>
    <row r="498" spans="1:10" ht="12.2" hidden="1" customHeight="1" outlineLevel="1" x14ac:dyDescent="0.2">
      <c r="A498" s="76" t="s">
        <v>129</v>
      </c>
      <c r="B498" s="76"/>
      <c r="C498" s="4" t="s">
        <v>15</v>
      </c>
      <c r="D498" s="5">
        <v>4.4000000000000004</v>
      </c>
      <c r="E498" s="6">
        <v>0.66</v>
      </c>
      <c r="F498" s="9">
        <f t="shared" si="122"/>
        <v>0</v>
      </c>
      <c r="G498" s="9">
        <f t="shared" si="120"/>
        <v>0</v>
      </c>
      <c r="H498" s="6">
        <v>298.85000000000002</v>
      </c>
      <c r="I498" s="9">
        <f t="shared" si="123"/>
        <v>0</v>
      </c>
      <c r="J498" s="9">
        <f t="shared" si="121"/>
        <v>0</v>
      </c>
    </row>
    <row r="499" spans="1:10" ht="12.2" hidden="1" customHeight="1" outlineLevel="1" x14ac:dyDescent="0.2">
      <c r="A499" s="76" t="s">
        <v>127</v>
      </c>
      <c r="B499" s="76"/>
      <c r="C499" s="4" t="s">
        <v>60</v>
      </c>
      <c r="D499" s="5">
        <v>4.4000000000000004</v>
      </c>
      <c r="E499" s="6">
        <v>0.51</v>
      </c>
      <c r="F499" s="9">
        <f t="shared" si="122"/>
        <v>0</v>
      </c>
      <c r="G499" s="9">
        <f t="shared" si="120"/>
        <v>0</v>
      </c>
      <c r="H499" s="6">
        <v>684.9</v>
      </c>
      <c r="I499" s="9">
        <f t="shared" si="123"/>
        <v>0</v>
      </c>
      <c r="J499" s="9">
        <f t="shared" si="121"/>
        <v>0</v>
      </c>
    </row>
    <row r="500" spans="1:10" ht="12.2" hidden="1" customHeight="1" outlineLevel="1" x14ac:dyDescent="0.2">
      <c r="A500" s="76" t="s">
        <v>130</v>
      </c>
      <c r="B500" s="76"/>
      <c r="C500" s="4" t="s">
        <v>15</v>
      </c>
      <c r="D500" s="5">
        <v>4.8</v>
      </c>
      <c r="E500" s="6">
        <v>0.55000000000000004</v>
      </c>
      <c r="F500" s="9">
        <f t="shared" si="122"/>
        <v>0</v>
      </c>
      <c r="G500" s="9">
        <f t="shared" si="120"/>
        <v>0</v>
      </c>
      <c r="H500" s="6">
        <v>229.96</v>
      </c>
      <c r="I500" s="9">
        <f t="shared" si="123"/>
        <v>0</v>
      </c>
      <c r="J500" s="9">
        <f t="shared" si="121"/>
        <v>0</v>
      </c>
    </row>
    <row r="501" spans="1:10" ht="12.2" customHeight="1" collapsed="1" x14ac:dyDescent="0.2">
      <c r="A501" s="75" t="s">
        <v>19</v>
      </c>
      <c r="B501" s="75"/>
      <c r="C501" s="1"/>
      <c r="D501" s="7"/>
      <c r="E501" s="13">
        <f>SUM(E487:E500)</f>
        <v>4.74</v>
      </c>
      <c r="F501" s="12">
        <f>SUM(F487:F500)</f>
        <v>0</v>
      </c>
      <c r="G501" s="12">
        <f t="shared" si="120"/>
        <v>0</v>
      </c>
      <c r="H501" s="13">
        <v>10204.84</v>
      </c>
      <c r="I501" s="12">
        <f>SUM(I487:I500)</f>
        <v>0</v>
      </c>
      <c r="J501" s="14">
        <f>SUM(J487:J500)</f>
        <v>0</v>
      </c>
    </row>
    <row r="502" spans="1:10" ht="12.2" customHeight="1" x14ac:dyDescent="0.2">
      <c r="A502" s="75" t="s">
        <v>174</v>
      </c>
      <c r="B502" s="75"/>
      <c r="C502" s="2" t="s">
        <v>42</v>
      </c>
      <c r="D502" s="3">
        <v>0</v>
      </c>
      <c r="E502" s="1"/>
      <c r="F502" s="1"/>
      <c r="G502" s="1"/>
      <c r="H502" s="1"/>
      <c r="I502" s="1"/>
      <c r="J502" s="1"/>
    </row>
    <row r="503" spans="1:10" ht="21" hidden="1" customHeight="1" outlineLevel="1" x14ac:dyDescent="0.2">
      <c r="A503" s="76" t="s">
        <v>175</v>
      </c>
      <c r="B503" s="76"/>
      <c r="C503" s="4" t="s">
        <v>15</v>
      </c>
      <c r="D503" s="5">
        <v>1.8</v>
      </c>
      <c r="E503" s="6">
        <v>0.17</v>
      </c>
      <c r="F503" s="9">
        <f>$D$502*E503</f>
        <v>0</v>
      </c>
      <c r="G503" s="9">
        <f t="shared" ref="G503:G511" si="124">$K$2*F503</f>
        <v>0</v>
      </c>
      <c r="H503" s="6">
        <v>23.71</v>
      </c>
      <c r="I503" s="9">
        <f>$D$502*H503</f>
        <v>0</v>
      </c>
      <c r="J503" s="9">
        <f t="shared" ref="J503:J510" si="125">SUM(G503,I503)</f>
        <v>0</v>
      </c>
    </row>
    <row r="504" spans="1:10" ht="12.2" hidden="1" customHeight="1" outlineLevel="1" x14ac:dyDescent="0.2">
      <c r="A504" s="76" t="s">
        <v>176</v>
      </c>
      <c r="B504" s="76"/>
      <c r="C504" s="4" t="s">
        <v>42</v>
      </c>
      <c r="D504" s="5">
        <v>0.8</v>
      </c>
      <c r="E504" s="6">
        <v>0.26</v>
      </c>
      <c r="F504" s="9">
        <f t="shared" ref="F504:F510" si="126">$D$502*E504</f>
        <v>0</v>
      </c>
      <c r="G504" s="9">
        <f t="shared" si="124"/>
        <v>0</v>
      </c>
      <c r="H504" s="6">
        <v>87.4</v>
      </c>
      <c r="I504" s="9">
        <f t="shared" ref="I504:I510" si="127">$D$502*H504</f>
        <v>0</v>
      </c>
      <c r="J504" s="9">
        <f t="shared" si="125"/>
        <v>0</v>
      </c>
    </row>
    <row r="505" spans="1:10" ht="12.2" hidden="1" customHeight="1" outlineLevel="1" x14ac:dyDescent="0.2">
      <c r="A505" s="76" t="s">
        <v>177</v>
      </c>
      <c r="B505" s="76"/>
      <c r="C505" s="4" t="s">
        <v>42</v>
      </c>
      <c r="D505" s="5">
        <v>1</v>
      </c>
      <c r="E505" s="6">
        <v>2.2999999999999998</v>
      </c>
      <c r="F505" s="9">
        <f t="shared" si="126"/>
        <v>0</v>
      </c>
      <c r="G505" s="9">
        <f t="shared" si="124"/>
        <v>0</v>
      </c>
      <c r="H505" s="6">
        <v>244.08</v>
      </c>
      <c r="I505" s="9">
        <f t="shared" si="127"/>
        <v>0</v>
      </c>
      <c r="J505" s="9">
        <f t="shared" si="125"/>
        <v>0</v>
      </c>
    </row>
    <row r="506" spans="1:10" ht="12.2" hidden="1" customHeight="1" outlineLevel="1" x14ac:dyDescent="0.2">
      <c r="A506" s="76" t="s">
        <v>126</v>
      </c>
      <c r="B506" s="76"/>
      <c r="C506" s="4" t="s">
        <v>42</v>
      </c>
      <c r="D506" s="5">
        <v>1</v>
      </c>
      <c r="E506" s="6">
        <v>1.1299999999999999</v>
      </c>
      <c r="F506" s="9">
        <f t="shared" si="126"/>
        <v>0</v>
      </c>
      <c r="G506" s="9">
        <f t="shared" si="124"/>
        <v>0</v>
      </c>
      <c r="H506" s="6">
        <v>5031.33</v>
      </c>
      <c r="I506" s="9">
        <f t="shared" si="127"/>
        <v>0</v>
      </c>
      <c r="J506" s="9">
        <f t="shared" si="125"/>
        <v>0</v>
      </c>
    </row>
    <row r="507" spans="1:10" ht="12.2" hidden="1" customHeight="1" outlineLevel="1" x14ac:dyDescent="0.2">
      <c r="A507" s="76" t="s">
        <v>140</v>
      </c>
      <c r="B507" s="76"/>
      <c r="C507" s="4" t="s">
        <v>60</v>
      </c>
      <c r="D507" s="5">
        <v>2.4</v>
      </c>
      <c r="E507" s="6">
        <v>0.28000000000000003</v>
      </c>
      <c r="F507" s="9">
        <f t="shared" si="126"/>
        <v>0</v>
      </c>
      <c r="G507" s="9">
        <f t="shared" si="124"/>
        <v>0</v>
      </c>
      <c r="H507" s="6">
        <v>523.20000000000005</v>
      </c>
      <c r="I507" s="9">
        <f t="shared" si="127"/>
        <v>0</v>
      </c>
      <c r="J507" s="9">
        <f t="shared" si="125"/>
        <v>0</v>
      </c>
    </row>
    <row r="508" spans="1:10" ht="12.2" hidden="1" customHeight="1" outlineLevel="1" x14ac:dyDescent="0.2">
      <c r="A508" s="76" t="s">
        <v>155</v>
      </c>
      <c r="B508" s="76"/>
      <c r="C508" s="4" t="s">
        <v>15</v>
      </c>
      <c r="D508" s="5">
        <v>9.6</v>
      </c>
      <c r="E508" s="6">
        <v>0.11</v>
      </c>
      <c r="F508" s="9">
        <f t="shared" si="126"/>
        <v>0</v>
      </c>
      <c r="G508" s="9">
        <f t="shared" si="124"/>
        <v>0</v>
      </c>
      <c r="H508" s="6">
        <v>68.349999999999994</v>
      </c>
      <c r="I508" s="9">
        <f t="shared" si="127"/>
        <v>0</v>
      </c>
      <c r="J508" s="9">
        <f t="shared" si="125"/>
        <v>0</v>
      </c>
    </row>
    <row r="509" spans="1:10" ht="12.2" hidden="1" customHeight="1" outlineLevel="1" x14ac:dyDescent="0.2">
      <c r="A509" s="76" t="s">
        <v>130</v>
      </c>
      <c r="B509" s="76"/>
      <c r="C509" s="4" t="s">
        <v>15</v>
      </c>
      <c r="D509" s="5">
        <v>2.8</v>
      </c>
      <c r="E509" s="6">
        <v>0.32</v>
      </c>
      <c r="F509" s="9">
        <f t="shared" si="126"/>
        <v>0</v>
      </c>
      <c r="G509" s="9">
        <f t="shared" si="124"/>
        <v>0</v>
      </c>
      <c r="H509" s="6">
        <v>252.87</v>
      </c>
      <c r="I509" s="9">
        <f t="shared" si="127"/>
        <v>0</v>
      </c>
      <c r="J509" s="9">
        <f t="shared" si="125"/>
        <v>0</v>
      </c>
    </row>
    <row r="510" spans="1:10" ht="12.2" hidden="1" customHeight="1" outlineLevel="1" x14ac:dyDescent="0.2">
      <c r="A510" s="76" t="s">
        <v>129</v>
      </c>
      <c r="B510" s="76"/>
      <c r="C510" s="4" t="s">
        <v>15</v>
      </c>
      <c r="D510" s="5">
        <v>2.4</v>
      </c>
      <c r="E510" s="6">
        <v>0.36</v>
      </c>
      <c r="F510" s="9">
        <f t="shared" si="126"/>
        <v>0</v>
      </c>
      <c r="G510" s="9">
        <f t="shared" si="124"/>
        <v>0</v>
      </c>
      <c r="H510" s="6">
        <v>163.01</v>
      </c>
      <c r="I510" s="9">
        <f t="shared" si="127"/>
        <v>0</v>
      </c>
      <c r="J510" s="9">
        <f t="shared" si="125"/>
        <v>0</v>
      </c>
    </row>
    <row r="511" spans="1:10" ht="12.2" customHeight="1" collapsed="1" x14ac:dyDescent="0.2">
      <c r="A511" s="75" t="s">
        <v>19</v>
      </c>
      <c r="B511" s="75"/>
      <c r="C511" s="1"/>
      <c r="D511" s="7"/>
      <c r="E511" s="13">
        <f>SUM(E503:E510)</f>
        <v>4.9300000000000006</v>
      </c>
      <c r="F511" s="12">
        <f>SUM(F503:F510)</f>
        <v>0</v>
      </c>
      <c r="G511" s="12">
        <f t="shared" si="124"/>
        <v>0</v>
      </c>
      <c r="H511" s="13">
        <v>6393.95</v>
      </c>
      <c r="I511" s="12">
        <f>SUM(I503:I510)</f>
        <v>0</v>
      </c>
      <c r="J511" s="14">
        <f>SUM(J503:J510)</f>
        <v>0</v>
      </c>
    </row>
    <row r="512" spans="1:10" ht="12.2" customHeight="1" x14ac:dyDescent="0.2">
      <c r="A512" s="75" t="s">
        <v>178</v>
      </c>
      <c r="B512" s="75"/>
      <c r="C512" s="2" t="s">
        <v>42</v>
      </c>
      <c r="D512" s="3">
        <v>0</v>
      </c>
      <c r="E512" s="1"/>
      <c r="F512" s="1"/>
      <c r="G512" s="1"/>
      <c r="H512" s="1"/>
      <c r="I512" s="1"/>
      <c r="J512" s="1"/>
    </row>
    <row r="513" spans="1:10" ht="21" hidden="1" customHeight="1" outlineLevel="1" x14ac:dyDescent="0.2">
      <c r="A513" s="76" t="s">
        <v>175</v>
      </c>
      <c r="B513" s="76"/>
      <c r="C513" s="4" t="s">
        <v>15</v>
      </c>
      <c r="D513" s="5">
        <v>2</v>
      </c>
      <c r="E513" s="6">
        <v>0.18</v>
      </c>
      <c r="F513" s="9">
        <f>$D$512*E513</f>
        <v>0</v>
      </c>
      <c r="G513" s="9">
        <f t="shared" ref="G513:G521" si="128">$K$2*F513</f>
        <v>0</v>
      </c>
      <c r="H513" s="6">
        <v>26.34</v>
      </c>
      <c r="I513" s="9">
        <f>$D$512*H513</f>
        <v>0</v>
      </c>
      <c r="J513" s="9">
        <f t="shared" ref="J513:J520" si="129">SUM(G513,I513)</f>
        <v>0</v>
      </c>
    </row>
    <row r="514" spans="1:10" ht="12.2" hidden="1" customHeight="1" outlineLevel="1" x14ac:dyDescent="0.2">
      <c r="A514" s="76" t="s">
        <v>176</v>
      </c>
      <c r="B514" s="76"/>
      <c r="C514" s="4" t="s">
        <v>42</v>
      </c>
      <c r="D514" s="5">
        <v>0.8</v>
      </c>
      <c r="E514" s="6">
        <v>0.26</v>
      </c>
      <c r="F514" s="9">
        <f t="shared" ref="F514:F520" si="130">$D$512*E514</f>
        <v>0</v>
      </c>
      <c r="G514" s="9">
        <f t="shared" si="128"/>
        <v>0</v>
      </c>
      <c r="H514" s="6">
        <v>87.4</v>
      </c>
      <c r="I514" s="9">
        <f t="shared" ref="I514:I520" si="131">$D$512*H514</f>
        <v>0</v>
      </c>
      <c r="J514" s="9">
        <f t="shared" si="129"/>
        <v>0</v>
      </c>
    </row>
    <row r="515" spans="1:10" ht="12.2" hidden="1" customHeight="1" outlineLevel="1" x14ac:dyDescent="0.2">
      <c r="A515" s="76" t="s">
        <v>177</v>
      </c>
      <c r="B515" s="76"/>
      <c r="C515" s="4" t="s">
        <v>42</v>
      </c>
      <c r="D515" s="5">
        <v>1</v>
      </c>
      <c r="E515" s="6">
        <v>2.2999999999999998</v>
      </c>
      <c r="F515" s="9">
        <f t="shared" si="130"/>
        <v>0</v>
      </c>
      <c r="G515" s="9">
        <f t="shared" si="128"/>
        <v>0</v>
      </c>
      <c r="H515" s="6">
        <v>244.08</v>
      </c>
      <c r="I515" s="9">
        <f t="shared" si="131"/>
        <v>0</v>
      </c>
      <c r="J515" s="9">
        <f t="shared" si="129"/>
        <v>0</v>
      </c>
    </row>
    <row r="516" spans="1:10" ht="12.2" hidden="1" customHeight="1" outlineLevel="1" x14ac:dyDescent="0.2">
      <c r="A516" s="76" t="s">
        <v>126</v>
      </c>
      <c r="B516" s="76"/>
      <c r="C516" s="4" t="s">
        <v>42</v>
      </c>
      <c r="D516" s="5">
        <v>1</v>
      </c>
      <c r="E516" s="6">
        <v>1.1299999999999999</v>
      </c>
      <c r="F516" s="9">
        <f t="shared" si="130"/>
        <v>0</v>
      </c>
      <c r="G516" s="9">
        <f t="shared" si="128"/>
        <v>0</v>
      </c>
      <c r="H516" s="6">
        <v>5503.33</v>
      </c>
      <c r="I516" s="9">
        <f t="shared" si="131"/>
        <v>0</v>
      </c>
      <c r="J516" s="9">
        <f t="shared" si="129"/>
        <v>0</v>
      </c>
    </row>
    <row r="517" spans="1:10" ht="12.2" hidden="1" customHeight="1" outlineLevel="1" x14ac:dyDescent="0.2">
      <c r="A517" s="76" t="s">
        <v>155</v>
      </c>
      <c r="B517" s="76"/>
      <c r="C517" s="4" t="s">
        <v>15</v>
      </c>
      <c r="D517" s="5">
        <v>9.6</v>
      </c>
      <c r="E517" s="6">
        <v>0.11</v>
      </c>
      <c r="F517" s="9">
        <f t="shared" si="130"/>
        <v>0</v>
      </c>
      <c r="G517" s="9">
        <f t="shared" si="128"/>
        <v>0</v>
      </c>
      <c r="H517" s="6">
        <v>68.349999999999994</v>
      </c>
      <c r="I517" s="9">
        <f t="shared" si="131"/>
        <v>0</v>
      </c>
      <c r="J517" s="9">
        <f t="shared" si="129"/>
        <v>0</v>
      </c>
    </row>
    <row r="518" spans="1:10" ht="12.2" hidden="1" customHeight="1" outlineLevel="1" x14ac:dyDescent="0.2">
      <c r="A518" s="76" t="s">
        <v>140</v>
      </c>
      <c r="B518" s="76"/>
      <c r="C518" s="4" t="s">
        <v>60</v>
      </c>
      <c r="D518" s="5">
        <v>2.8</v>
      </c>
      <c r="E518" s="6">
        <v>0.32</v>
      </c>
      <c r="F518" s="9">
        <f t="shared" si="130"/>
        <v>0</v>
      </c>
      <c r="G518" s="9">
        <f t="shared" si="128"/>
        <v>0</v>
      </c>
      <c r="H518" s="6">
        <v>610.4</v>
      </c>
      <c r="I518" s="9">
        <f t="shared" si="131"/>
        <v>0</v>
      </c>
      <c r="J518" s="9">
        <f t="shared" si="129"/>
        <v>0</v>
      </c>
    </row>
    <row r="519" spans="1:10" ht="12.2" hidden="1" customHeight="1" outlineLevel="1" x14ac:dyDescent="0.2">
      <c r="A519" s="76" t="s">
        <v>129</v>
      </c>
      <c r="B519" s="76"/>
      <c r="C519" s="4" t="s">
        <v>15</v>
      </c>
      <c r="D519" s="5">
        <v>2.8</v>
      </c>
      <c r="E519" s="6">
        <v>0.42</v>
      </c>
      <c r="F519" s="9">
        <f t="shared" si="130"/>
        <v>0</v>
      </c>
      <c r="G519" s="9">
        <f t="shared" si="128"/>
        <v>0</v>
      </c>
      <c r="H519" s="6">
        <v>190.18</v>
      </c>
      <c r="I519" s="9">
        <f t="shared" si="131"/>
        <v>0</v>
      </c>
      <c r="J519" s="9">
        <f t="shared" si="129"/>
        <v>0</v>
      </c>
    </row>
    <row r="520" spans="1:10" ht="12.2" hidden="1" customHeight="1" outlineLevel="1" x14ac:dyDescent="0.2">
      <c r="A520" s="76" t="s">
        <v>130</v>
      </c>
      <c r="B520" s="76"/>
      <c r="C520" s="4" t="s">
        <v>15</v>
      </c>
      <c r="D520" s="5">
        <v>3.2</v>
      </c>
      <c r="E520" s="6">
        <v>0.37</v>
      </c>
      <c r="F520" s="9">
        <f t="shared" si="130"/>
        <v>0</v>
      </c>
      <c r="G520" s="9">
        <f t="shared" si="128"/>
        <v>0</v>
      </c>
      <c r="H520" s="6">
        <v>288.99</v>
      </c>
      <c r="I520" s="9">
        <f t="shared" si="131"/>
        <v>0</v>
      </c>
      <c r="J520" s="9">
        <f t="shared" si="129"/>
        <v>0</v>
      </c>
    </row>
    <row r="521" spans="1:10" ht="12.2" customHeight="1" collapsed="1" x14ac:dyDescent="0.2">
      <c r="A521" s="75" t="s">
        <v>19</v>
      </c>
      <c r="B521" s="75"/>
      <c r="C521" s="1"/>
      <c r="D521" s="1"/>
      <c r="E521" s="13">
        <f>SUM(E513:E520)</f>
        <v>5.09</v>
      </c>
      <c r="F521" s="12">
        <f>SUM(F513:F520)</f>
        <v>0</v>
      </c>
      <c r="G521" s="12">
        <f t="shared" si="128"/>
        <v>0</v>
      </c>
      <c r="H521" s="13">
        <v>7019.07</v>
      </c>
      <c r="I521" s="12">
        <f>SUM(I513:I520)</f>
        <v>0</v>
      </c>
      <c r="J521" s="14">
        <f>SUM(J513:J520)</f>
        <v>0</v>
      </c>
    </row>
    <row r="522" spans="1:10" ht="12.2" customHeight="1" x14ac:dyDescent="0.2">
      <c r="A522" s="75" t="s">
        <v>179</v>
      </c>
      <c r="B522" s="75"/>
      <c r="C522" s="2" t="s">
        <v>42</v>
      </c>
      <c r="D522" s="3">
        <v>0</v>
      </c>
      <c r="E522" s="1"/>
      <c r="F522" s="1"/>
      <c r="G522" s="1"/>
      <c r="H522" s="1"/>
      <c r="I522" s="1"/>
      <c r="J522" s="1"/>
    </row>
    <row r="523" spans="1:10" ht="21" hidden="1" customHeight="1" outlineLevel="1" x14ac:dyDescent="0.2">
      <c r="A523" s="76" t="s">
        <v>175</v>
      </c>
      <c r="B523" s="76"/>
      <c r="C523" s="4" t="s">
        <v>15</v>
      </c>
      <c r="D523" s="5">
        <v>2.2000000000000002</v>
      </c>
      <c r="E523" s="6">
        <v>0.2</v>
      </c>
      <c r="F523" s="9">
        <f>$D$522*E523</f>
        <v>0</v>
      </c>
      <c r="G523" s="9">
        <f t="shared" ref="G523:G531" si="132">$K$2*F523</f>
        <v>0</v>
      </c>
      <c r="H523" s="6">
        <v>28.97</v>
      </c>
      <c r="I523" s="9">
        <f>$D$522*H523</f>
        <v>0</v>
      </c>
      <c r="J523" s="9">
        <f t="shared" ref="J523:J530" si="133">SUM(G523,I523)</f>
        <v>0</v>
      </c>
    </row>
    <row r="524" spans="1:10" ht="12.2" hidden="1" customHeight="1" outlineLevel="1" x14ac:dyDescent="0.2">
      <c r="A524" s="76" t="s">
        <v>176</v>
      </c>
      <c r="B524" s="76"/>
      <c r="C524" s="4" t="s">
        <v>42</v>
      </c>
      <c r="D524" s="5">
        <v>0.8</v>
      </c>
      <c r="E524" s="6">
        <v>0.26</v>
      </c>
      <c r="F524" s="9">
        <f t="shared" ref="F524:F530" si="134">$D$522*E524</f>
        <v>0</v>
      </c>
      <c r="G524" s="9">
        <f t="shared" si="132"/>
        <v>0</v>
      </c>
      <c r="H524" s="6">
        <v>87.4</v>
      </c>
      <c r="I524" s="9">
        <f t="shared" ref="I524:I530" si="135">$D$522*H524</f>
        <v>0</v>
      </c>
      <c r="J524" s="9">
        <f t="shared" si="133"/>
        <v>0</v>
      </c>
    </row>
    <row r="525" spans="1:10" ht="12.2" hidden="1" customHeight="1" outlineLevel="1" x14ac:dyDescent="0.2">
      <c r="A525" s="76" t="s">
        <v>177</v>
      </c>
      <c r="B525" s="76"/>
      <c r="C525" s="4" t="s">
        <v>42</v>
      </c>
      <c r="D525" s="5">
        <v>1</v>
      </c>
      <c r="E525" s="6">
        <v>2.2999999999999998</v>
      </c>
      <c r="F525" s="9">
        <f t="shared" si="134"/>
        <v>0</v>
      </c>
      <c r="G525" s="9">
        <f t="shared" si="132"/>
        <v>0</v>
      </c>
      <c r="H525" s="6">
        <v>244.08</v>
      </c>
      <c r="I525" s="9">
        <f t="shared" si="135"/>
        <v>0</v>
      </c>
      <c r="J525" s="9">
        <f t="shared" si="133"/>
        <v>0</v>
      </c>
    </row>
    <row r="526" spans="1:10" ht="12.2" hidden="1" customHeight="1" outlineLevel="1" x14ac:dyDescent="0.2">
      <c r="A526" s="76" t="s">
        <v>126</v>
      </c>
      <c r="B526" s="76"/>
      <c r="C526" s="4" t="s">
        <v>42</v>
      </c>
      <c r="D526" s="5">
        <v>1</v>
      </c>
      <c r="E526" s="6">
        <v>1.1299999999999999</v>
      </c>
      <c r="F526" s="9">
        <f t="shared" si="134"/>
        <v>0</v>
      </c>
      <c r="G526" s="9">
        <f t="shared" si="132"/>
        <v>0</v>
      </c>
      <c r="H526" s="6">
        <v>5967.33</v>
      </c>
      <c r="I526" s="9">
        <f t="shared" si="135"/>
        <v>0</v>
      </c>
      <c r="J526" s="9">
        <f t="shared" si="133"/>
        <v>0</v>
      </c>
    </row>
    <row r="527" spans="1:10" ht="12.2" hidden="1" customHeight="1" outlineLevel="1" x14ac:dyDescent="0.2">
      <c r="A527" s="76" t="s">
        <v>140</v>
      </c>
      <c r="B527" s="76"/>
      <c r="C527" s="4" t="s">
        <v>60</v>
      </c>
      <c r="D527" s="5">
        <v>3.2</v>
      </c>
      <c r="E527" s="6">
        <v>0.37</v>
      </c>
      <c r="F527" s="9">
        <f t="shared" si="134"/>
        <v>0</v>
      </c>
      <c r="G527" s="9">
        <f t="shared" si="132"/>
        <v>0</v>
      </c>
      <c r="H527" s="6">
        <v>697.6</v>
      </c>
      <c r="I527" s="9">
        <f t="shared" si="135"/>
        <v>0</v>
      </c>
      <c r="J527" s="9">
        <f t="shared" si="133"/>
        <v>0</v>
      </c>
    </row>
    <row r="528" spans="1:10" ht="12.2" hidden="1" customHeight="1" outlineLevel="1" x14ac:dyDescent="0.2">
      <c r="A528" s="76" t="s">
        <v>155</v>
      </c>
      <c r="B528" s="76"/>
      <c r="C528" s="4" t="s">
        <v>15</v>
      </c>
      <c r="D528" s="5">
        <v>12.8</v>
      </c>
      <c r="E528" s="6">
        <v>0.15</v>
      </c>
      <c r="F528" s="9">
        <f t="shared" si="134"/>
        <v>0</v>
      </c>
      <c r="G528" s="9">
        <f t="shared" si="132"/>
        <v>0</v>
      </c>
      <c r="H528" s="6">
        <v>91.14</v>
      </c>
      <c r="I528" s="9">
        <f t="shared" si="135"/>
        <v>0</v>
      </c>
      <c r="J528" s="9">
        <f t="shared" si="133"/>
        <v>0</v>
      </c>
    </row>
    <row r="529" spans="1:10" ht="12.2" hidden="1" customHeight="1" outlineLevel="1" x14ac:dyDescent="0.2">
      <c r="A529" s="76" t="s">
        <v>129</v>
      </c>
      <c r="B529" s="76"/>
      <c r="C529" s="4" t="s">
        <v>15</v>
      </c>
      <c r="D529" s="5">
        <v>3.2</v>
      </c>
      <c r="E529" s="6">
        <v>0.48</v>
      </c>
      <c r="F529" s="9">
        <f t="shared" si="134"/>
        <v>0</v>
      </c>
      <c r="G529" s="9">
        <f t="shared" si="132"/>
        <v>0</v>
      </c>
      <c r="H529" s="6">
        <v>217.34</v>
      </c>
      <c r="I529" s="9">
        <f t="shared" si="135"/>
        <v>0</v>
      </c>
      <c r="J529" s="9">
        <f t="shared" si="133"/>
        <v>0</v>
      </c>
    </row>
    <row r="530" spans="1:10" ht="12.2" hidden="1" customHeight="1" outlineLevel="1" x14ac:dyDescent="0.2">
      <c r="A530" s="76" t="s">
        <v>130</v>
      </c>
      <c r="B530" s="76"/>
      <c r="C530" s="4" t="s">
        <v>15</v>
      </c>
      <c r="D530" s="5">
        <v>3.6</v>
      </c>
      <c r="E530" s="6">
        <v>0.41</v>
      </c>
      <c r="F530" s="9">
        <f t="shared" si="134"/>
        <v>0</v>
      </c>
      <c r="G530" s="9">
        <f t="shared" si="132"/>
        <v>0</v>
      </c>
      <c r="H530" s="6">
        <v>325.12</v>
      </c>
      <c r="I530" s="9">
        <f t="shared" si="135"/>
        <v>0</v>
      </c>
      <c r="J530" s="9">
        <f t="shared" si="133"/>
        <v>0</v>
      </c>
    </row>
    <row r="531" spans="1:10" ht="12.2" customHeight="1" collapsed="1" x14ac:dyDescent="0.2">
      <c r="A531" s="75" t="s">
        <v>19</v>
      </c>
      <c r="B531" s="75"/>
      <c r="C531" s="1"/>
      <c r="D531" s="7"/>
      <c r="E531" s="13">
        <f>SUM(E523:E530)</f>
        <v>5.3000000000000007</v>
      </c>
      <c r="F531" s="12">
        <f>SUM(F523:F530)</f>
        <v>0</v>
      </c>
      <c r="G531" s="12">
        <f t="shared" si="132"/>
        <v>0</v>
      </c>
      <c r="H531" s="13">
        <v>7658.98</v>
      </c>
      <c r="I531" s="12">
        <f>SUM(I523:I530)</f>
        <v>0</v>
      </c>
      <c r="J531" s="14">
        <f>SUM(J523:J530)</f>
        <v>0</v>
      </c>
    </row>
    <row r="532" spans="1:10" ht="12.2" customHeight="1" x14ac:dyDescent="0.2">
      <c r="A532" s="75" t="s">
        <v>180</v>
      </c>
      <c r="B532" s="75"/>
      <c r="C532" s="2" t="s">
        <v>42</v>
      </c>
      <c r="D532" s="3">
        <v>0</v>
      </c>
      <c r="E532" s="1"/>
      <c r="F532" s="1"/>
      <c r="G532" s="1"/>
      <c r="H532" s="1"/>
      <c r="I532" s="1"/>
      <c r="J532" s="1"/>
    </row>
    <row r="533" spans="1:10" ht="21" hidden="1" customHeight="1" outlineLevel="1" x14ac:dyDescent="0.2">
      <c r="A533" s="76" t="s">
        <v>175</v>
      </c>
      <c r="B533" s="76"/>
      <c r="C533" s="4" t="s">
        <v>15</v>
      </c>
      <c r="D533" s="5">
        <v>2.5</v>
      </c>
      <c r="E533" s="6">
        <v>0.23</v>
      </c>
      <c r="F533" s="9">
        <f>$D$532*E533</f>
        <v>0</v>
      </c>
      <c r="G533" s="9">
        <f t="shared" ref="G533:G541" si="136">$K$2*F533</f>
        <v>0</v>
      </c>
      <c r="H533" s="6">
        <v>32.92</v>
      </c>
      <c r="I533" s="9">
        <f>$D$532*H533</f>
        <v>0</v>
      </c>
      <c r="J533" s="9">
        <f t="shared" ref="J533:J540" si="137">SUM(G533,I533)</f>
        <v>0</v>
      </c>
    </row>
    <row r="534" spans="1:10" ht="12.2" hidden="1" customHeight="1" outlineLevel="1" x14ac:dyDescent="0.2">
      <c r="A534" s="76" t="s">
        <v>176</v>
      </c>
      <c r="B534" s="76"/>
      <c r="C534" s="4" t="s">
        <v>42</v>
      </c>
      <c r="D534" s="5">
        <v>0.8</v>
      </c>
      <c r="E534" s="6">
        <v>0.26</v>
      </c>
      <c r="F534" s="9">
        <f t="shared" ref="F534:F540" si="138">$D$532*E534</f>
        <v>0</v>
      </c>
      <c r="G534" s="9">
        <f t="shared" si="136"/>
        <v>0</v>
      </c>
      <c r="H534" s="6">
        <v>87.4</v>
      </c>
      <c r="I534" s="9">
        <f t="shared" ref="I534:I540" si="139">$D$532*H534</f>
        <v>0</v>
      </c>
      <c r="J534" s="9">
        <f t="shared" si="137"/>
        <v>0</v>
      </c>
    </row>
    <row r="535" spans="1:10" ht="12.2" hidden="1" customHeight="1" outlineLevel="1" x14ac:dyDescent="0.2">
      <c r="A535" s="76" t="s">
        <v>177</v>
      </c>
      <c r="B535" s="76"/>
      <c r="C535" s="4" t="s">
        <v>42</v>
      </c>
      <c r="D535" s="5">
        <v>1</v>
      </c>
      <c r="E535" s="6">
        <v>2.2999999999999998</v>
      </c>
      <c r="F535" s="9">
        <f t="shared" si="138"/>
        <v>0</v>
      </c>
      <c r="G535" s="9">
        <f t="shared" si="136"/>
        <v>0</v>
      </c>
      <c r="H535" s="6">
        <v>244.08</v>
      </c>
      <c r="I535" s="9">
        <f t="shared" si="139"/>
        <v>0</v>
      </c>
      <c r="J535" s="9">
        <f t="shared" si="137"/>
        <v>0</v>
      </c>
    </row>
    <row r="536" spans="1:10" ht="12.2" hidden="1" customHeight="1" outlineLevel="1" x14ac:dyDescent="0.2">
      <c r="A536" s="76" t="s">
        <v>126</v>
      </c>
      <c r="B536" s="76"/>
      <c r="C536" s="4" t="s">
        <v>42</v>
      </c>
      <c r="D536" s="5">
        <v>1</v>
      </c>
      <c r="E536" s="6">
        <v>1.1299999999999999</v>
      </c>
      <c r="F536" s="9">
        <f t="shared" si="138"/>
        <v>0</v>
      </c>
      <c r="G536" s="9">
        <f t="shared" si="136"/>
        <v>0</v>
      </c>
      <c r="H536" s="6">
        <v>6167.33</v>
      </c>
      <c r="I536" s="9">
        <f t="shared" si="139"/>
        <v>0</v>
      </c>
      <c r="J536" s="9">
        <f t="shared" si="137"/>
        <v>0</v>
      </c>
    </row>
    <row r="537" spans="1:10" ht="12.2" hidden="1" customHeight="1" outlineLevel="1" x14ac:dyDescent="0.2">
      <c r="A537" s="76" t="s">
        <v>140</v>
      </c>
      <c r="B537" s="76"/>
      <c r="C537" s="4" t="s">
        <v>60</v>
      </c>
      <c r="D537" s="5">
        <v>3.6</v>
      </c>
      <c r="E537" s="6">
        <v>0.41</v>
      </c>
      <c r="F537" s="9">
        <f t="shared" si="138"/>
        <v>0</v>
      </c>
      <c r="G537" s="9">
        <f t="shared" si="136"/>
        <v>0</v>
      </c>
      <c r="H537" s="6">
        <v>784.8</v>
      </c>
      <c r="I537" s="9">
        <f t="shared" si="139"/>
        <v>0</v>
      </c>
      <c r="J537" s="9">
        <f t="shared" si="137"/>
        <v>0</v>
      </c>
    </row>
    <row r="538" spans="1:10" ht="12.2" hidden="1" customHeight="1" outlineLevel="1" x14ac:dyDescent="0.2">
      <c r="A538" s="76" t="s">
        <v>155</v>
      </c>
      <c r="B538" s="76"/>
      <c r="C538" s="4" t="s">
        <v>15</v>
      </c>
      <c r="D538" s="5">
        <v>14.4</v>
      </c>
      <c r="E538" s="6">
        <v>0.17</v>
      </c>
      <c r="F538" s="9">
        <f t="shared" si="138"/>
        <v>0</v>
      </c>
      <c r="G538" s="9">
        <f t="shared" si="136"/>
        <v>0</v>
      </c>
      <c r="H538" s="6">
        <v>102.53</v>
      </c>
      <c r="I538" s="9">
        <f t="shared" si="139"/>
        <v>0</v>
      </c>
      <c r="J538" s="9">
        <f t="shared" si="137"/>
        <v>0</v>
      </c>
    </row>
    <row r="539" spans="1:10" ht="12.2" hidden="1" customHeight="1" outlineLevel="1" x14ac:dyDescent="0.2">
      <c r="A539" s="76" t="s">
        <v>129</v>
      </c>
      <c r="B539" s="76"/>
      <c r="C539" s="4" t="s">
        <v>15</v>
      </c>
      <c r="D539" s="5">
        <v>3.6</v>
      </c>
      <c r="E539" s="6">
        <v>0.54</v>
      </c>
      <c r="F539" s="9">
        <f t="shared" si="138"/>
        <v>0</v>
      </c>
      <c r="G539" s="9">
        <f t="shared" si="136"/>
        <v>0</v>
      </c>
      <c r="H539" s="6">
        <v>244.51</v>
      </c>
      <c r="I539" s="9">
        <f t="shared" si="139"/>
        <v>0</v>
      </c>
      <c r="J539" s="9">
        <f t="shared" si="137"/>
        <v>0</v>
      </c>
    </row>
    <row r="540" spans="1:10" ht="12.2" hidden="1" customHeight="1" outlineLevel="1" x14ac:dyDescent="0.2">
      <c r="A540" s="76" t="s">
        <v>130</v>
      </c>
      <c r="B540" s="76"/>
      <c r="C540" s="4" t="s">
        <v>15</v>
      </c>
      <c r="D540" s="5">
        <v>4</v>
      </c>
      <c r="E540" s="6">
        <v>0.46</v>
      </c>
      <c r="F540" s="9">
        <f t="shared" si="138"/>
        <v>0</v>
      </c>
      <c r="G540" s="9">
        <f t="shared" si="136"/>
        <v>0</v>
      </c>
      <c r="H540" s="6">
        <v>361.24</v>
      </c>
      <c r="I540" s="9">
        <f t="shared" si="139"/>
        <v>0</v>
      </c>
      <c r="J540" s="9">
        <f t="shared" si="137"/>
        <v>0</v>
      </c>
    </row>
    <row r="541" spans="1:10" ht="12.2" customHeight="1" collapsed="1" x14ac:dyDescent="0.2">
      <c r="A541" s="75" t="s">
        <v>19</v>
      </c>
      <c r="B541" s="75"/>
      <c r="C541" s="1"/>
      <c r="D541" s="7"/>
      <c r="E541" s="13">
        <f>SUM(E533:E540)</f>
        <v>5.5</v>
      </c>
      <c r="F541" s="12">
        <f>SUM(F533:F540)</f>
        <v>0</v>
      </c>
      <c r="G541" s="12">
        <f t="shared" si="136"/>
        <v>0</v>
      </c>
      <c r="H541" s="13">
        <v>8024.81</v>
      </c>
      <c r="I541" s="12">
        <f>SUM(I533:I540)</f>
        <v>0</v>
      </c>
      <c r="J541" s="14">
        <f>SUM(J533:J540)</f>
        <v>0</v>
      </c>
    </row>
    <row r="542" spans="1:10" ht="12.2" customHeight="1" x14ac:dyDescent="0.2">
      <c r="A542" s="75" t="s">
        <v>181</v>
      </c>
      <c r="B542" s="75"/>
      <c r="C542" s="2" t="s">
        <v>42</v>
      </c>
      <c r="D542" s="3">
        <v>0</v>
      </c>
      <c r="E542" s="1"/>
      <c r="F542" s="1"/>
      <c r="G542" s="1"/>
      <c r="H542" s="1"/>
      <c r="I542" s="1"/>
      <c r="J542" s="1"/>
    </row>
    <row r="543" spans="1:10" ht="21" hidden="1" customHeight="1" outlineLevel="1" x14ac:dyDescent="0.2">
      <c r="A543" s="76" t="s">
        <v>175</v>
      </c>
      <c r="B543" s="76"/>
      <c r="C543" s="4" t="s">
        <v>15</v>
      </c>
      <c r="D543" s="5">
        <v>2.8</v>
      </c>
      <c r="E543" s="6">
        <v>0.26</v>
      </c>
      <c r="F543" s="9">
        <f>$D$542*E543</f>
        <v>0</v>
      </c>
      <c r="G543" s="9">
        <f t="shared" ref="G543:G551" si="140">$K$2*F543</f>
        <v>0</v>
      </c>
      <c r="H543" s="6">
        <v>36.880000000000003</v>
      </c>
      <c r="I543" s="9">
        <f>$D$542*H543</f>
        <v>0</v>
      </c>
      <c r="J543" s="9">
        <f t="shared" ref="J543:J550" si="141">SUM(G543,I543)</f>
        <v>0</v>
      </c>
    </row>
    <row r="544" spans="1:10" ht="12" hidden="1" customHeight="1" outlineLevel="1" x14ac:dyDescent="0.2">
      <c r="A544" s="76" t="s">
        <v>176</v>
      </c>
      <c r="B544" s="76"/>
      <c r="C544" s="4" t="s">
        <v>42</v>
      </c>
      <c r="D544" s="5">
        <v>0.8</v>
      </c>
      <c r="E544" s="6">
        <v>0.26</v>
      </c>
      <c r="F544" s="9">
        <f t="shared" ref="F544:F550" si="142">$D$542*E544</f>
        <v>0</v>
      </c>
      <c r="G544" s="9">
        <f t="shared" si="140"/>
        <v>0</v>
      </c>
      <c r="H544" s="6">
        <v>87.4</v>
      </c>
      <c r="I544" s="9">
        <f t="shared" ref="I544:I550" si="143">$D$542*H544</f>
        <v>0</v>
      </c>
      <c r="J544" s="9">
        <f t="shared" si="141"/>
        <v>0</v>
      </c>
    </row>
    <row r="545" spans="1:10" ht="12.2" hidden="1" customHeight="1" outlineLevel="1" x14ac:dyDescent="0.2">
      <c r="A545" s="76" t="s">
        <v>177</v>
      </c>
      <c r="B545" s="76"/>
      <c r="C545" s="4" t="s">
        <v>42</v>
      </c>
      <c r="D545" s="5">
        <v>1</v>
      </c>
      <c r="E545" s="6">
        <v>2.2999999999999998</v>
      </c>
      <c r="F545" s="9">
        <f t="shared" si="142"/>
        <v>0</v>
      </c>
      <c r="G545" s="9">
        <f t="shared" si="140"/>
        <v>0</v>
      </c>
      <c r="H545" s="6">
        <v>244.08</v>
      </c>
      <c r="I545" s="9">
        <f t="shared" si="143"/>
        <v>0</v>
      </c>
      <c r="J545" s="9">
        <f t="shared" si="141"/>
        <v>0</v>
      </c>
    </row>
    <row r="546" spans="1:10" ht="12.2" hidden="1" customHeight="1" outlineLevel="1" x14ac:dyDescent="0.2">
      <c r="A546" s="76" t="s">
        <v>126</v>
      </c>
      <c r="B546" s="76"/>
      <c r="C546" s="4" t="s">
        <v>42</v>
      </c>
      <c r="D546" s="5">
        <v>1</v>
      </c>
      <c r="E546" s="6">
        <v>1.1299999999999999</v>
      </c>
      <c r="F546" s="9">
        <f t="shared" si="142"/>
        <v>0</v>
      </c>
      <c r="G546" s="9">
        <f t="shared" si="140"/>
        <v>0</v>
      </c>
      <c r="H546" s="6">
        <v>6599.33</v>
      </c>
      <c r="I546" s="9">
        <f t="shared" si="143"/>
        <v>0</v>
      </c>
      <c r="J546" s="9">
        <f t="shared" si="141"/>
        <v>0</v>
      </c>
    </row>
    <row r="547" spans="1:10" ht="12.2" hidden="1" customHeight="1" outlineLevel="1" x14ac:dyDescent="0.2">
      <c r="A547" s="76" t="s">
        <v>140</v>
      </c>
      <c r="B547" s="76"/>
      <c r="C547" s="4" t="s">
        <v>60</v>
      </c>
      <c r="D547" s="5">
        <v>4</v>
      </c>
      <c r="E547" s="6">
        <v>0.46</v>
      </c>
      <c r="F547" s="9">
        <f t="shared" si="142"/>
        <v>0</v>
      </c>
      <c r="G547" s="9">
        <f t="shared" si="140"/>
        <v>0</v>
      </c>
      <c r="H547" s="6">
        <v>872</v>
      </c>
      <c r="I547" s="9">
        <f t="shared" si="143"/>
        <v>0</v>
      </c>
      <c r="J547" s="9">
        <f t="shared" si="141"/>
        <v>0</v>
      </c>
    </row>
    <row r="548" spans="1:10" ht="12.2" hidden="1" customHeight="1" outlineLevel="1" x14ac:dyDescent="0.2">
      <c r="A548" s="76" t="s">
        <v>155</v>
      </c>
      <c r="B548" s="76"/>
      <c r="C548" s="4" t="s">
        <v>15</v>
      </c>
      <c r="D548" s="5">
        <v>14.4</v>
      </c>
      <c r="E548" s="6">
        <v>0.17</v>
      </c>
      <c r="F548" s="9">
        <f t="shared" si="142"/>
        <v>0</v>
      </c>
      <c r="G548" s="9">
        <f t="shared" si="140"/>
        <v>0</v>
      </c>
      <c r="H548" s="6">
        <v>102.53</v>
      </c>
      <c r="I548" s="9">
        <f t="shared" si="143"/>
        <v>0</v>
      </c>
      <c r="J548" s="9">
        <f t="shared" si="141"/>
        <v>0</v>
      </c>
    </row>
    <row r="549" spans="1:10" ht="12.2" hidden="1" customHeight="1" outlineLevel="1" x14ac:dyDescent="0.2">
      <c r="A549" s="76" t="s">
        <v>129</v>
      </c>
      <c r="B549" s="76"/>
      <c r="C549" s="4" t="s">
        <v>15</v>
      </c>
      <c r="D549" s="5">
        <v>4</v>
      </c>
      <c r="E549" s="6">
        <v>0.6</v>
      </c>
      <c r="F549" s="9">
        <f t="shared" si="142"/>
        <v>0</v>
      </c>
      <c r="G549" s="9">
        <f t="shared" si="140"/>
        <v>0</v>
      </c>
      <c r="H549" s="6">
        <v>271.68</v>
      </c>
      <c r="I549" s="9">
        <f t="shared" si="143"/>
        <v>0</v>
      </c>
      <c r="J549" s="9">
        <f t="shared" si="141"/>
        <v>0</v>
      </c>
    </row>
    <row r="550" spans="1:10" ht="12.2" hidden="1" customHeight="1" outlineLevel="1" x14ac:dyDescent="0.2">
      <c r="A550" s="76" t="s">
        <v>130</v>
      </c>
      <c r="B550" s="76"/>
      <c r="C550" s="4" t="s">
        <v>15</v>
      </c>
      <c r="D550" s="5">
        <v>4.4000000000000004</v>
      </c>
      <c r="E550" s="6">
        <v>0.51</v>
      </c>
      <c r="F550" s="9">
        <f t="shared" si="142"/>
        <v>0</v>
      </c>
      <c r="G550" s="9">
        <f t="shared" si="140"/>
        <v>0</v>
      </c>
      <c r="H550" s="6">
        <v>397.36</v>
      </c>
      <c r="I550" s="9">
        <f t="shared" si="143"/>
        <v>0</v>
      </c>
      <c r="J550" s="9">
        <f t="shared" si="141"/>
        <v>0</v>
      </c>
    </row>
    <row r="551" spans="1:10" ht="12.2" customHeight="1" collapsed="1" x14ac:dyDescent="0.2">
      <c r="A551" s="75" t="s">
        <v>19</v>
      </c>
      <c r="B551" s="75"/>
      <c r="C551" s="1"/>
      <c r="D551" s="7"/>
      <c r="E551" s="13">
        <f>SUM(E543:E550)</f>
        <v>5.6899999999999995</v>
      </c>
      <c r="F551" s="12">
        <f>SUM(F543:F550)</f>
        <v>0</v>
      </c>
      <c r="G551" s="12">
        <f t="shared" si="140"/>
        <v>0</v>
      </c>
      <c r="H551" s="13">
        <v>8611.26</v>
      </c>
      <c r="I551" s="12">
        <f>SUM(I543:I550)</f>
        <v>0</v>
      </c>
      <c r="J551" s="14">
        <f>SUM(J543:J550)</f>
        <v>0</v>
      </c>
    </row>
    <row r="552" spans="1:10" ht="12.2" customHeight="1" x14ac:dyDescent="0.2">
      <c r="A552" s="75" t="s">
        <v>182</v>
      </c>
      <c r="B552" s="75"/>
      <c r="C552" s="2" t="s">
        <v>42</v>
      </c>
      <c r="D552" s="3">
        <v>0</v>
      </c>
      <c r="E552" s="1"/>
      <c r="F552" s="1"/>
      <c r="G552" s="1"/>
      <c r="H552" s="1"/>
      <c r="I552" s="1"/>
      <c r="J552" s="1"/>
    </row>
    <row r="553" spans="1:10" ht="21" hidden="1" customHeight="1" outlineLevel="1" x14ac:dyDescent="0.2">
      <c r="A553" s="76" t="s">
        <v>175</v>
      </c>
      <c r="B553" s="76"/>
      <c r="C553" s="4" t="s">
        <v>15</v>
      </c>
      <c r="D553" s="5">
        <v>2.2000000000000002</v>
      </c>
      <c r="E553" s="6">
        <v>0.2</v>
      </c>
      <c r="F553" s="9">
        <f>$D$552*E553</f>
        <v>0</v>
      </c>
      <c r="G553" s="9">
        <f t="shared" ref="G553:G561" si="144">$K$2*F553</f>
        <v>0</v>
      </c>
      <c r="H553" s="6">
        <v>28.97</v>
      </c>
      <c r="I553" s="9">
        <f>$D$552*H553</f>
        <v>0</v>
      </c>
      <c r="J553" s="9">
        <f t="shared" ref="J553:J560" si="145">SUM(G553,I553)</f>
        <v>0</v>
      </c>
    </row>
    <row r="554" spans="1:10" ht="12" hidden="1" customHeight="1" outlineLevel="1" x14ac:dyDescent="0.2">
      <c r="A554" s="76" t="s">
        <v>176</v>
      </c>
      <c r="B554" s="76"/>
      <c r="C554" s="4" t="s">
        <v>42</v>
      </c>
      <c r="D554" s="5">
        <v>1</v>
      </c>
      <c r="E554" s="6">
        <v>0.32</v>
      </c>
      <c r="F554" s="9">
        <f t="shared" ref="F554:F560" si="146">$D$552*E554</f>
        <v>0</v>
      </c>
      <c r="G554" s="9">
        <f t="shared" si="144"/>
        <v>0</v>
      </c>
      <c r="H554" s="6">
        <v>109.25</v>
      </c>
      <c r="I554" s="9">
        <f t="shared" ref="I554:I560" si="147">$D$552*H554</f>
        <v>0</v>
      </c>
      <c r="J554" s="9">
        <f t="shared" si="145"/>
        <v>0</v>
      </c>
    </row>
    <row r="555" spans="1:10" ht="12.2" hidden="1" customHeight="1" outlineLevel="1" x14ac:dyDescent="0.2">
      <c r="A555" s="76" t="s">
        <v>177</v>
      </c>
      <c r="B555" s="76"/>
      <c r="C555" s="4" t="s">
        <v>42</v>
      </c>
      <c r="D555" s="5">
        <v>1</v>
      </c>
      <c r="E555" s="6">
        <v>2.2999999999999998</v>
      </c>
      <c r="F555" s="9">
        <f t="shared" si="146"/>
        <v>0</v>
      </c>
      <c r="G555" s="9">
        <f t="shared" si="144"/>
        <v>0</v>
      </c>
      <c r="H555" s="6">
        <v>244.08</v>
      </c>
      <c r="I555" s="9">
        <f t="shared" si="147"/>
        <v>0</v>
      </c>
      <c r="J555" s="9">
        <f t="shared" si="145"/>
        <v>0</v>
      </c>
    </row>
    <row r="556" spans="1:10" ht="12.2" hidden="1" customHeight="1" outlineLevel="1" x14ac:dyDescent="0.2">
      <c r="A556" s="76" t="s">
        <v>126</v>
      </c>
      <c r="B556" s="76"/>
      <c r="C556" s="4" t="s">
        <v>42</v>
      </c>
      <c r="D556" s="5">
        <v>1</v>
      </c>
      <c r="E556" s="6">
        <v>1.1299999999999999</v>
      </c>
      <c r="F556" s="9">
        <f t="shared" si="146"/>
        <v>0</v>
      </c>
      <c r="G556" s="9">
        <f t="shared" si="144"/>
        <v>0</v>
      </c>
      <c r="H556" s="6">
        <v>5031.33</v>
      </c>
      <c r="I556" s="9">
        <f t="shared" si="147"/>
        <v>0</v>
      </c>
      <c r="J556" s="9">
        <f t="shared" si="145"/>
        <v>0</v>
      </c>
    </row>
    <row r="557" spans="1:10" ht="12.2" hidden="1" customHeight="1" outlineLevel="1" x14ac:dyDescent="0.2">
      <c r="A557" s="76" t="s">
        <v>140</v>
      </c>
      <c r="B557" s="76"/>
      <c r="C557" s="4" t="s">
        <v>60</v>
      </c>
      <c r="D557" s="5">
        <v>2.8</v>
      </c>
      <c r="E557" s="6">
        <v>0.32</v>
      </c>
      <c r="F557" s="9">
        <f t="shared" si="146"/>
        <v>0</v>
      </c>
      <c r="G557" s="9">
        <f t="shared" si="144"/>
        <v>0</v>
      </c>
      <c r="H557" s="6">
        <v>610.4</v>
      </c>
      <c r="I557" s="9">
        <f t="shared" si="147"/>
        <v>0</v>
      </c>
      <c r="J557" s="9">
        <f t="shared" si="145"/>
        <v>0</v>
      </c>
    </row>
    <row r="558" spans="1:10" ht="12.2" hidden="1" customHeight="1" outlineLevel="1" x14ac:dyDescent="0.2">
      <c r="A558" s="76" t="s">
        <v>155</v>
      </c>
      <c r="B558" s="76"/>
      <c r="C558" s="4" t="s">
        <v>15</v>
      </c>
      <c r="D558" s="5">
        <v>11.2</v>
      </c>
      <c r="E558" s="6">
        <v>0.13</v>
      </c>
      <c r="F558" s="9">
        <f t="shared" si="146"/>
        <v>0</v>
      </c>
      <c r="G558" s="9">
        <f t="shared" si="144"/>
        <v>0</v>
      </c>
      <c r="H558" s="6">
        <v>79.739999999999995</v>
      </c>
      <c r="I558" s="9">
        <f t="shared" si="147"/>
        <v>0</v>
      </c>
      <c r="J558" s="9">
        <f t="shared" si="145"/>
        <v>0</v>
      </c>
    </row>
    <row r="559" spans="1:10" ht="12.2" hidden="1" customHeight="1" outlineLevel="1" x14ac:dyDescent="0.2">
      <c r="A559" s="76" t="s">
        <v>129</v>
      </c>
      <c r="B559" s="76"/>
      <c r="C559" s="4" t="s">
        <v>15</v>
      </c>
      <c r="D559" s="5">
        <v>2.8</v>
      </c>
      <c r="E559" s="6">
        <v>0.42</v>
      </c>
      <c r="F559" s="9">
        <f t="shared" si="146"/>
        <v>0</v>
      </c>
      <c r="G559" s="9">
        <f t="shared" si="144"/>
        <v>0</v>
      </c>
      <c r="H559" s="6">
        <v>190.18</v>
      </c>
      <c r="I559" s="9">
        <f t="shared" si="147"/>
        <v>0</v>
      </c>
      <c r="J559" s="9">
        <f t="shared" si="145"/>
        <v>0</v>
      </c>
    </row>
    <row r="560" spans="1:10" ht="12.2" hidden="1" customHeight="1" outlineLevel="1" x14ac:dyDescent="0.2">
      <c r="A560" s="76" t="s">
        <v>130</v>
      </c>
      <c r="B560" s="76"/>
      <c r="C560" s="4" t="s">
        <v>15</v>
      </c>
      <c r="D560" s="5">
        <v>3.2</v>
      </c>
      <c r="E560" s="6">
        <v>0.37</v>
      </c>
      <c r="F560" s="9">
        <f t="shared" si="146"/>
        <v>0</v>
      </c>
      <c r="G560" s="9">
        <f t="shared" si="144"/>
        <v>0</v>
      </c>
      <c r="H560" s="6">
        <v>288.99</v>
      </c>
      <c r="I560" s="9">
        <f t="shared" si="147"/>
        <v>0</v>
      </c>
      <c r="J560" s="9">
        <f t="shared" si="145"/>
        <v>0</v>
      </c>
    </row>
    <row r="561" spans="1:10" ht="12.2" customHeight="1" collapsed="1" x14ac:dyDescent="0.2">
      <c r="A561" s="75" t="s">
        <v>19</v>
      </c>
      <c r="B561" s="75"/>
      <c r="C561" s="1"/>
      <c r="D561" s="7"/>
      <c r="E561" s="13">
        <f>SUM(E553:E560)</f>
        <v>5.1899999999999995</v>
      </c>
      <c r="F561" s="12">
        <f>SUM(F553:F560)</f>
        <v>0</v>
      </c>
      <c r="G561" s="12">
        <f t="shared" si="144"/>
        <v>0</v>
      </c>
      <c r="H561" s="13">
        <v>6582.94</v>
      </c>
      <c r="I561" s="12">
        <f>SUM(I553:I560)</f>
        <v>0</v>
      </c>
      <c r="J561" s="14">
        <f>SUM(J553:J560)</f>
        <v>0</v>
      </c>
    </row>
    <row r="562" spans="1:10" ht="12.2" customHeight="1" x14ac:dyDescent="0.2">
      <c r="A562" s="75" t="s">
        <v>183</v>
      </c>
      <c r="B562" s="75"/>
      <c r="C562" s="2" t="s">
        <v>42</v>
      </c>
      <c r="D562" s="3">
        <v>0</v>
      </c>
      <c r="E562" s="1"/>
      <c r="F562" s="1"/>
      <c r="G562" s="1"/>
      <c r="H562" s="1"/>
      <c r="I562" s="1"/>
      <c r="J562" s="1"/>
    </row>
    <row r="563" spans="1:10" ht="21" hidden="1" customHeight="1" outlineLevel="1" x14ac:dyDescent="0.2">
      <c r="A563" s="76" t="s">
        <v>175</v>
      </c>
      <c r="B563" s="76"/>
      <c r="C563" s="4" t="s">
        <v>15</v>
      </c>
      <c r="D563" s="5">
        <v>2.2000000000000002</v>
      </c>
      <c r="E563" s="6">
        <v>0.2</v>
      </c>
      <c r="F563" s="9">
        <f>$D$562*E563</f>
        <v>0</v>
      </c>
      <c r="G563" s="9">
        <f t="shared" ref="G563:G571" si="148">$K$2*F563</f>
        <v>0</v>
      </c>
      <c r="H563" s="6">
        <v>28.97</v>
      </c>
      <c r="I563" s="9">
        <f>$D$562*H563</f>
        <v>0</v>
      </c>
      <c r="J563" s="9">
        <f t="shared" ref="J563:J570" si="149">SUM(G563,I563)</f>
        <v>0</v>
      </c>
    </row>
    <row r="564" spans="1:10" ht="12.2" hidden="1" customHeight="1" outlineLevel="1" x14ac:dyDescent="0.2">
      <c r="A564" s="76" t="s">
        <v>176</v>
      </c>
      <c r="B564" s="76"/>
      <c r="C564" s="4" t="s">
        <v>42</v>
      </c>
      <c r="D564" s="5">
        <v>1</v>
      </c>
      <c r="E564" s="6">
        <v>0.32</v>
      </c>
      <c r="F564" s="9">
        <f t="shared" ref="F564:F570" si="150">$D$562*E564</f>
        <v>0</v>
      </c>
      <c r="G564" s="9">
        <f t="shared" si="148"/>
        <v>0</v>
      </c>
      <c r="H564" s="6">
        <v>109.25</v>
      </c>
      <c r="I564" s="9">
        <f t="shared" ref="I564:I570" si="151">$D$562*H564</f>
        <v>0</v>
      </c>
      <c r="J564" s="9">
        <f t="shared" si="149"/>
        <v>0</v>
      </c>
    </row>
    <row r="565" spans="1:10" ht="12.2" hidden="1" customHeight="1" outlineLevel="1" x14ac:dyDescent="0.2">
      <c r="A565" s="76" t="s">
        <v>177</v>
      </c>
      <c r="B565" s="76"/>
      <c r="C565" s="4" t="s">
        <v>42</v>
      </c>
      <c r="D565" s="5">
        <v>1</v>
      </c>
      <c r="E565" s="6">
        <v>2.2999999999999998</v>
      </c>
      <c r="F565" s="9">
        <f t="shared" si="150"/>
        <v>0</v>
      </c>
      <c r="G565" s="9">
        <f t="shared" si="148"/>
        <v>0</v>
      </c>
      <c r="H565" s="6">
        <v>244.08</v>
      </c>
      <c r="I565" s="9">
        <f t="shared" si="151"/>
        <v>0</v>
      </c>
      <c r="J565" s="9">
        <f t="shared" si="149"/>
        <v>0</v>
      </c>
    </row>
    <row r="566" spans="1:10" ht="12.2" hidden="1" customHeight="1" outlineLevel="1" x14ac:dyDescent="0.2">
      <c r="A566" s="76" t="s">
        <v>126</v>
      </c>
      <c r="B566" s="76"/>
      <c r="C566" s="4" t="s">
        <v>42</v>
      </c>
      <c r="D566" s="5">
        <v>1</v>
      </c>
      <c r="E566" s="6">
        <v>1.1299999999999999</v>
      </c>
      <c r="F566" s="9">
        <f t="shared" si="150"/>
        <v>0</v>
      </c>
      <c r="G566" s="9">
        <f t="shared" si="148"/>
        <v>0</v>
      </c>
      <c r="H566" s="6">
        <v>5895.33</v>
      </c>
      <c r="I566" s="9">
        <f t="shared" si="151"/>
        <v>0</v>
      </c>
      <c r="J566" s="9">
        <f t="shared" si="149"/>
        <v>0</v>
      </c>
    </row>
    <row r="567" spans="1:10" ht="12.2" hidden="1" customHeight="1" outlineLevel="1" x14ac:dyDescent="0.2">
      <c r="A567" s="76" t="s">
        <v>140</v>
      </c>
      <c r="B567" s="76"/>
      <c r="C567" s="4" t="s">
        <v>60</v>
      </c>
      <c r="D567" s="5">
        <v>2.8</v>
      </c>
      <c r="E567" s="6">
        <v>0.32</v>
      </c>
      <c r="F567" s="9">
        <f t="shared" si="150"/>
        <v>0</v>
      </c>
      <c r="G567" s="9">
        <f t="shared" si="148"/>
        <v>0</v>
      </c>
      <c r="H567" s="6">
        <v>610.4</v>
      </c>
      <c r="I567" s="9">
        <f t="shared" si="151"/>
        <v>0</v>
      </c>
      <c r="J567" s="9">
        <f t="shared" si="149"/>
        <v>0</v>
      </c>
    </row>
    <row r="568" spans="1:10" ht="12.2" hidden="1" customHeight="1" outlineLevel="1" x14ac:dyDescent="0.2">
      <c r="A568" s="76" t="s">
        <v>155</v>
      </c>
      <c r="B568" s="76"/>
      <c r="C568" s="4" t="s">
        <v>15</v>
      </c>
      <c r="D568" s="5">
        <v>11.2</v>
      </c>
      <c r="E568" s="6">
        <v>0.13</v>
      </c>
      <c r="F568" s="9">
        <f t="shared" si="150"/>
        <v>0</v>
      </c>
      <c r="G568" s="9">
        <f t="shared" si="148"/>
        <v>0</v>
      </c>
      <c r="H568" s="6">
        <v>79.739999999999995</v>
      </c>
      <c r="I568" s="9">
        <f t="shared" si="151"/>
        <v>0</v>
      </c>
      <c r="J568" s="9">
        <f t="shared" si="149"/>
        <v>0</v>
      </c>
    </row>
    <row r="569" spans="1:10" ht="12.2" hidden="1" customHeight="1" outlineLevel="1" x14ac:dyDescent="0.2">
      <c r="A569" s="76" t="s">
        <v>129</v>
      </c>
      <c r="B569" s="76"/>
      <c r="C569" s="4" t="s">
        <v>15</v>
      </c>
      <c r="D569" s="5">
        <v>2.8</v>
      </c>
      <c r="E569" s="6">
        <v>0.42</v>
      </c>
      <c r="F569" s="9">
        <f t="shared" si="150"/>
        <v>0</v>
      </c>
      <c r="G569" s="9">
        <f t="shared" si="148"/>
        <v>0</v>
      </c>
      <c r="H569" s="6">
        <v>190.18</v>
      </c>
      <c r="I569" s="9">
        <f t="shared" si="151"/>
        <v>0</v>
      </c>
      <c r="J569" s="9">
        <f t="shared" si="149"/>
        <v>0</v>
      </c>
    </row>
    <row r="570" spans="1:10" ht="12.2" hidden="1" customHeight="1" outlineLevel="1" x14ac:dyDescent="0.2">
      <c r="A570" s="76" t="s">
        <v>130</v>
      </c>
      <c r="B570" s="76"/>
      <c r="C570" s="4" t="s">
        <v>15</v>
      </c>
      <c r="D570" s="5">
        <v>3.2</v>
      </c>
      <c r="E570" s="6">
        <v>0.37</v>
      </c>
      <c r="F570" s="9">
        <f t="shared" si="150"/>
        <v>0</v>
      </c>
      <c r="G570" s="9">
        <f t="shared" si="148"/>
        <v>0</v>
      </c>
      <c r="H570" s="6">
        <v>288.99</v>
      </c>
      <c r="I570" s="9">
        <f t="shared" si="151"/>
        <v>0</v>
      </c>
      <c r="J570" s="9">
        <f t="shared" si="149"/>
        <v>0</v>
      </c>
    </row>
    <row r="571" spans="1:10" ht="12.2" customHeight="1" collapsed="1" x14ac:dyDescent="0.2">
      <c r="A571" s="75" t="s">
        <v>19</v>
      </c>
      <c r="B571" s="75"/>
      <c r="C571" s="1"/>
      <c r="D571" s="7"/>
      <c r="E571" s="13">
        <f>SUM(E563:E570)</f>
        <v>5.1899999999999995</v>
      </c>
      <c r="F571" s="12">
        <f>SUM(F563:F570)</f>
        <v>0</v>
      </c>
      <c r="G571" s="12">
        <f t="shared" si="148"/>
        <v>0</v>
      </c>
      <c r="H571" s="13">
        <v>7446.94</v>
      </c>
      <c r="I571" s="12">
        <f>SUM(I563:I570)</f>
        <v>0</v>
      </c>
      <c r="J571" s="14">
        <f>SUM(J563:J570)</f>
        <v>0</v>
      </c>
    </row>
    <row r="572" spans="1:10" ht="12.2" customHeight="1" x14ac:dyDescent="0.2">
      <c r="A572" s="75" t="s">
        <v>184</v>
      </c>
      <c r="B572" s="75"/>
      <c r="C572" s="2" t="s">
        <v>42</v>
      </c>
      <c r="D572" s="3">
        <v>0</v>
      </c>
      <c r="E572" s="1"/>
      <c r="F572" s="1"/>
      <c r="G572" s="1"/>
      <c r="H572" s="1"/>
      <c r="I572" s="1"/>
      <c r="J572" s="1"/>
    </row>
    <row r="573" spans="1:10" ht="21" hidden="1" customHeight="1" outlineLevel="1" x14ac:dyDescent="0.2">
      <c r="A573" s="76" t="s">
        <v>175</v>
      </c>
      <c r="B573" s="76"/>
      <c r="C573" s="4" t="s">
        <v>15</v>
      </c>
      <c r="D573" s="5">
        <v>2.6</v>
      </c>
      <c r="E573" s="6">
        <v>0.24</v>
      </c>
      <c r="F573" s="9">
        <f>$D$572*E573</f>
        <v>0</v>
      </c>
      <c r="G573" s="9">
        <f t="shared" ref="G573:G581" si="152">$K$2*F573</f>
        <v>0</v>
      </c>
      <c r="H573" s="6">
        <v>34.24</v>
      </c>
      <c r="I573" s="9">
        <f>$D$572*H573</f>
        <v>0</v>
      </c>
      <c r="J573" s="9">
        <f t="shared" ref="J573:J580" si="153">SUM(G573,I573)</f>
        <v>0</v>
      </c>
    </row>
    <row r="574" spans="1:10" ht="12.2" hidden="1" customHeight="1" outlineLevel="1" x14ac:dyDescent="0.2">
      <c r="A574" s="76" t="s">
        <v>176</v>
      </c>
      <c r="B574" s="76"/>
      <c r="C574" s="4" t="s">
        <v>42</v>
      </c>
      <c r="D574" s="5">
        <v>1</v>
      </c>
      <c r="E574" s="6">
        <v>0.32</v>
      </c>
      <c r="F574" s="9">
        <f t="shared" ref="F574:F580" si="154">$D$572*E574</f>
        <v>0</v>
      </c>
      <c r="G574" s="9">
        <f t="shared" si="152"/>
        <v>0</v>
      </c>
      <c r="H574" s="6">
        <v>109.25</v>
      </c>
      <c r="I574" s="9">
        <f t="shared" ref="I574:I580" si="155">$D$572*H574</f>
        <v>0</v>
      </c>
      <c r="J574" s="9">
        <f t="shared" si="153"/>
        <v>0</v>
      </c>
    </row>
    <row r="575" spans="1:10" ht="12.2" hidden="1" customHeight="1" outlineLevel="1" x14ac:dyDescent="0.2">
      <c r="A575" s="76" t="s">
        <v>177</v>
      </c>
      <c r="B575" s="76"/>
      <c r="C575" s="4" t="s">
        <v>42</v>
      </c>
      <c r="D575" s="5">
        <v>1</v>
      </c>
      <c r="E575" s="6">
        <v>2.2999999999999998</v>
      </c>
      <c r="F575" s="9">
        <f t="shared" si="154"/>
        <v>0</v>
      </c>
      <c r="G575" s="9">
        <f t="shared" si="152"/>
        <v>0</v>
      </c>
      <c r="H575" s="6">
        <v>244.08</v>
      </c>
      <c r="I575" s="9">
        <f t="shared" si="155"/>
        <v>0</v>
      </c>
      <c r="J575" s="9">
        <f t="shared" si="153"/>
        <v>0</v>
      </c>
    </row>
    <row r="576" spans="1:10" ht="12.2" hidden="1" customHeight="1" outlineLevel="1" x14ac:dyDescent="0.2">
      <c r="A576" s="76" t="s">
        <v>126</v>
      </c>
      <c r="B576" s="76"/>
      <c r="C576" s="4" t="s">
        <v>42</v>
      </c>
      <c r="D576" s="5">
        <v>1</v>
      </c>
      <c r="E576" s="6">
        <v>1.1299999999999999</v>
      </c>
      <c r="F576" s="9">
        <f t="shared" si="154"/>
        <v>0</v>
      </c>
      <c r="G576" s="9">
        <f t="shared" si="152"/>
        <v>0</v>
      </c>
      <c r="H576" s="6">
        <v>6567.33</v>
      </c>
      <c r="I576" s="9">
        <f t="shared" si="155"/>
        <v>0</v>
      </c>
      <c r="J576" s="9">
        <f t="shared" si="153"/>
        <v>0</v>
      </c>
    </row>
    <row r="577" spans="1:10" ht="12.2" hidden="1" customHeight="1" outlineLevel="1" x14ac:dyDescent="0.2">
      <c r="A577" s="76" t="s">
        <v>140</v>
      </c>
      <c r="B577" s="76"/>
      <c r="C577" s="4" t="s">
        <v>60</v>
      </c>
      <c r="D577" s="5">
        <v>3.6</v>
      </c>
      <c r="E577" s="6">
        <v>0.41</v>
      </c>
      <c r="F577" s="9">
        <f t="shared" si="154"/>
        <v>0</v>
      </c>
      <c r="G577" s="9">
        <f t="shared" si="152"/>
        <v>0</v>
      </c>
      <c r="H577" s="6">
        <v>784.8</v>
      </c>
      <c r="I577" s="9">
        <f t="shared" si="155"/>
        <v>0</v>
      </c>
      <c r="J577" s="9">
        <f t="shared" si="153"/>
        <v>0</v>
      </c>
    </row>
    <row r="578" spans="1:10" ht="12.2" hidden="1" customHeight="1" outlineLevel="1" x14ac:dyDescent="0.2">
      <c r="A578" s="76" t="s">
        <v>155</v>
      </c>
      <c r="B578" s="76"/>
      <c r="C578" s="4" t="s">
        <v>15</v>
      </c>
      <c r="D578" s="5">
        <v>14.4</v>
      </c>
      <c r="E578" s="6">
        <v>0.17</v>
      </c>
      <c r="F578" s="9">
        <f t="shared" si="154"/>
        <v>0</v>
      </c>
      <c r="G578" s="9">
        <f t="shared" si="152"/>
        <v>0</v>
      </c>
      <c r="H578" s="6">
        <v>102.53</v>
      </c>
      <c r="I578" s="9">
        <f t="shared" si="155"/>
        <v>0</v>
      </c>
      <c r="J578" s="9">
        <f t="shared" si="153"/>
        <v>0</v>
      </c>
    </row>
    <row r="579" spans="1:10" ht="12.2" hidden="1" customHeight="1" outlineLevel="1" x14ac:dyDescent="0.2">
      <c r="A579" s="76" t="s">
        <v>129</v>
      </c>
      <c r="B579" s="76"/>
      <c r="C579" s="4" t="s">
        <v>15</v>
      </c>
      <c r="D579" s="5">
        <v>3.6</v>
      </c>
      <c r="E579" s="6">
        <v>0.54</v>
      </c>
      <c r="F579" s="9">
        <f t="shared" si="154"/>
        <v>0</v>
      </c>
      <c r="G579" s="9">
        <f t="shared" si="152"/>
        <v>0</v>
      </c>
      <c r="H579" s="6">
        <v>244.51</v>
      </c>
      <c r="I579" s="9">
        <f t="shared" si="155"/>
        <v>0</v>
      </c>
      <c r="J579" s="9">
        <f t="shared" si="153"/>
        <v>0</v>
      </c>
    </row>
    <row r="580" spans="1:10" ht="12.2" hidden="1" customHeight="1" outlineLevel="1" x14ac:dyDescent="0.2">
      <c r="A580" s="76" t="s">
        <v>130</v>
      </c>
      <c r="B580" s="76"/>
      <c r="C580" s="4" t="s">
        <v>15</v>
      </c>
      <c r="D580" s="5">
        <v>4</v>
      </c>
      <c r="E580" s="6">
        <v>0.46</v>
      </c>
      <c r="F580" s="9">
        <f t="shared" si="154"/>
        <v>0</v>
      </c>
      <c r="G580" s="9">
        <f t="shared" si="152"/>
        <v>0</v>
      </c>
      <c r="H580" s="6">
        <v>361.24</v>
      </c>
      <c r="I580" s="9">
        <f t="shared" si="155"/>
        <v>0</v>
      </c>
      <c r="J580" s="9">
        <f t="shared" si="153"/>
        <v>0</v>
      </c>
    </row>
    <row r="581" spans="1:10" ht="12.2" customHeight="1" collapsed="1" x14ac:dyDescent="0.2">
      <c r="A581" s="75" t="s">
        <v>19</v>
      </c>
      <c r="B581" s="75"/>
      <c r="C581" s="1"/>
      <c r="D581" s="7"/>
      <c r="E581" s="13">
        <f>SUM(E573:E580)</f>
        <v>5.5699999999999994</v>
      </c>
      <c r="F581" s="12">
        <f>SUM(F573:F580)</f>
        <v>0</v>
      </c>
      <c r="G581" s="12">
        <f t="shared" si="152"/>
        <v>0</v>
      </c>
      <c r="H581" s="13">
        <v>8447.98</v>
      </c>
      <c r="I581" s="12">
        <f>SUM(I573:I580)</f>
        <v>0</v>
      </c>
      <c r="J581" s="14">
        <f>SUM(J573:J580)</f>
        <v>0</v>
      </c>
    </row>
    <row r="582" spans="1:10" ht="12.2" customHeight="1" x14ac:dyDescent="0.2">
      <c r="A582" s="75" t="s">
        <v>185</v>
      </c>
      <c r="B582" s="75"/>
      <c r="C582" s="2" t="s">
        <v>42</v>
      </c>
      <c r="D582" s="3">
        <v>0</v>
      </c>
      <c r="E582" s="1"/>
      <c r="F582" s="1"/>
      <c r="G582" s="1"/>
      <c r="H582" s="1"/>
      <c r="I582" s="1"/>
      <c r="J582" s="1"/>
    </row>
    <row r="583" spans="1:10" ht="21" hidden="1" customHeight="1" outlineLevel="1" x14ac:dyDescent="0.2">
      <c r="A583" s="76" t="s">
        <v>175</v>
      </c>
      <c r="B583" s="76"/>
      <c r="C583" s="4" t="s">
        <v>15</v>
      </c>
      <c r="D583" s="5">
        <v>2.8</v>
      </c>
      <c r="E583" s="6">
        <v>0.26</v>
      </c>
      <c r="F583" s="9">
        <f>$D$582*E583</f>
        <v>0</v>
      </c>
      <c r="G583" s="9">
        <f t="shared" ref="G583:G591" si="156">$K$2*F583</f>
        <v>0</v>
      </c>
      <c r="H583" s="6">
        <v>36.880000000000003</v>
      </c>
      <c r="I583" s="9">
        <f>$D$582*H583</f>
        <v>0</v>
      </c>
      <c r="J583" s="9">
        <f t="shared" ref="J583:J590" si="157">SUM(G583,I583)</f>
        <v>0</v>
      </c>
    </row>
    <row r="584" spans="1:10" ht="12.2" hidden="1" customHeight="1" outlineLevel="1" x14ac:dyDescent="0.2">
      <c r="A584" s="76" t="s">
        <v>176</v>
      </c>
      <c r="B584" s="76"/>
      <c r="C584" s="4" t="s">
        <v>42</v>
      </c>
      <c r="D584" s="5">
        <v>1</v>
      </c>
      <c r="E584" s="6">
        <v>0.32</v>
      </c>
      <c r="F584" s="9">
        <f t="shared" ref="F584:F590" si="158">$D$582*E584</f>
        <v>0</v>
      </c>
      <c r="G584" s="9">
        <f t="shared" si="156"/>
        <v>0</v>
      </c>
      <c r="H584" s="6">
        <v>109.25</v>
      </c>
      <c r="I584" s="9">
        <f t="shared" ref="I584:I590" si="159">$D$582*H584</f>
        <v>0</v>
      </c>
      <c r="J584" s="9">
        <f t="shared" si="157"/>
        <v>0</v>
      </c>
    </row>
    <row r="585" spans="1:10" ht="12.2" hidden="1" customHeight="1" outlineLevel="1" x14ac:dyDescent="0.2">
      <c r="A585" s="76" t="s">
        <v>177</v>
      </c>
      <c r="B585" s="76"/>
      <c r="C585" s="4" t="s">
        <v>42</v>
      </c>
      <c r="D585" s="5">
        <v>1</v>
      </c>
      <c r="E585" s="6">
        <v>2.2999999999999998</v>
      </c>
      <c r="F585" s="9">
        <f t="shared" si="158"/>
        <v>0</v>
      </c>
      <c r="G585" s="9">
        <f t="shared" si="156"/>
        <v>0</v>
      </c>
      <c r="H585" s="6">
        <v>244.08</v>
      </c>
      <c r="I585" s="9">
        <f t="shared" si="159"/>
        <v>0</v>
      </c>
      <c r="J585" s="9">
        <f t="shared" si="157"/>
        <v>0</v>
      </c>
    </row>
    <row r="586" spans="1:10" ht="12.2" hidden="1" customHeight="1" outlineLevel="1" x14ac:dyDescent="0.2">
      <c r="A586" s="76" t="s">
        <v>126</v>
      </c>
      <c r="B586" s="76"/>
      <c r="C586" s="4" t="s">
        <v>42</v>
      </c>
      <c r="D586" s="5">
        <v>1</v>
      </c>
      <c r="E586" s="6">
        <v>1.1299999999999999</v>
      </c>
      <c r="F586" s="9">
        <f t="shared" si="158"/>
        <v>0</v>
      </c>
      <c r="G586" s="9">
        <f t="shared" si="156"/>
        <v>0</v>
      </c>
      <c r="H586" s="6">
        <v>7271.33</v>
      </c>
      <c r="I586" s="9">
        <f t="shared" si="159"/>
        <v>0</v>
      </c>
      <c r="J586" s="9">
        <f t="shared" si="157"/>
        <v>0</v>
      </c>
    </row>
    <row r="587" spans="1:10" ht="12.2" hidden="1" customHeight="1" outlineLevel="1" x14ac:dyDescent="0.2">
      <c r="A587" s="76" t="s">
        <v>140</v>
      </c>
      <c r="B587" s="76"/>
      <c r="C587" s="4" t="s">
        <v>60</v>
      </c>
      <c r="D587" s="5">
        <v>4</v>
      </c>
      <c r="E587" s="6">
        <v>0.46</v>
      </c>
      <c r="F587" s="9">
        <f t="shared" si="158"/>
        <v>0</v>
      </c>
      <c r="G587" s="9">
        <f t="shared" si="156"/>
        <v>0</v>
      </c>
      <c r="H587" s="6">
        <v>872</v>
      </c>
      <c r="I587" s="9">
        <f t="shared" si="159"/>
        <v>0</v>
      </c>
      <c r="J587" s="9">
        <f t="shared" si="157"/>
        <v>0</v>
      </c>
    </row>
    <row r="588" spans="1:10" ht="12.2" hidden="1" customHeight="1" outlineLevel="1" x14ac:dyDescent="0.2">
      <c r="A588" s="76" t="s">
        <v>155</v>
      </c>
      <c r="B588" s="76"/>
      <c r="C588" s="4" t="s">
        <v>15</v>
      </c>
      <c r="D588" s="5">
        <v>15.2</v>
      </c>
      <c r="E588" s="6">
        <v>0.17</v>
      </c>
      <c r="F588" s="9">
        <f t="shared" si="158"/>
        <v>0</v>
      </c>
      <c r="G588" s="9">
        <f t="shared" si="156"/>
        <v>0</v>
      </c>
      <c r="H588" s="6">
        <v>108.22</v>
      </c>
      <c r="I588" s="9">
        <f t="shared" si="159"/>
        <v>0</v>
      </c>
      <c r="J588" s="9">
        <f t="shared" si="157"/>
        <v>0</v>
      </c>
    </row>
    <row r="589" spans="1:10" ht="12.2" hidden="1" customHeight="1" outlineLevel="1" x14ac:dyDescent="0.2">
      <c r="A589" s="76" t="s">
        <v>129</v>
      </c>
      <c r="B589" s="76"/>
      <c r="C589" s="4" t="s">
        <v>15</v>
      </c>
      <c r="D589" s="5">
        <v>4</v>
      </c>
      <c r="E589" s="6">
        <v>0.6</v>
      </c>
      <c r="F589" s="9">
        <f t="shared" si="158"/>
        <v>0</v>
      </c>
      <c r="G589" s="9">
        <f t="shared" si="156"/>
        <v>0</v>
      </c>
      <c r="H589" s="6">
        <v>271.68</v>
      </c>
      <c r="I589" s="9">
        <f t="shared" si="159"/>
        <v>0</v>
      </c>
      <c r="J589" s="9">
        <f t="shared" si="157"/>
        <v>0</v>
      </c>
    </row>
    <row r="590" spans="1:10" ht="12.2" hidden="1" customHeight="1" outlineLevel="1" x14ac:dyDescent="0.2">
      <c r="A590" s="76" t="s">
        <v>130</v>
      </c>
      <c r="B590" s="76"/>
      <c r="C590" s="4" t="s">
        <v>15</v>
      </c>
      <c r="D590" s="5">
        <v>4.4000000000000004</v>
      </c>
      <c r="E590" s="6">
        <v>0.51</v>
      </c>
      <c r="F590" s="9">
        <f t="shared" si="158"/>
        <v>0</v>
      </c>
      <c r="G590" s="9">
        <f t="shared" si="156"/>
        <v>0</v>
      </c>
      <c r="H590" s="6">
        <v>397.36</v>
      </c>
      <c r="I590" s="9">
        <f t="shared" si="159"/>
        <v>0</v>
      </c>
      <c r="J590" s="9">
        <f t="shared" si="157"/>
        <v>0</v>
      </c>
    </row>
    <row r="591" spans="1:10" ht="12.2" customHeight="1" collapsed="1" x14ac:dyDescent="0.2">
      <c r="A591" s="75" t="s">
        <v>19</v>
      </c>
      <c r="B591" s="75"/>
      <c r="C591" s="1"/>
      <c r="D591" s="7"/>
      <c r="E591" s="13">
        <f>SUM(E583:E590)</f>
        <v>5.7499999999999991</v>
      </c>
      <c r="F591" s="12">
        <f>SUM(F583:F590)</f>
        <v>0</v>
      </c>
      <c r="G591" s="12">
        <f t="shared" si="156"/>
        <v>0</v>
      </c>
      <c r="H591" s="13">
        <v>9310.7999999999993</v>
      </c>
      <c r="I591" s="12">
        <f>SUM(I583:I590)</f>
        <v>0</v>
      </c>
      <c r="J591" s="14">
        <f>SUM(J583:J590)</f>
        <v>0</v>
      </c>
    </row>
    <row r="592" spans="1:10" ht="12.2" customHeight="1" x14ac:dyDescent="0.2">
      <c r="A592" s="75" t="s">
        <v>186</v>
      </c>
      <c r="B592" s="75"/>
      <c r="C592" s="2" t="s">
        <v>42</v>
      </c>
      <c r="D592" s="3">
        <v>0</v>
      </c>
      <c r="E592" s="1"/>
      <c r="F592" s="1"/>
      <c r="G592" s="1"/>
      <c r="H592" s="1"/>
      <c r="I592" s="1"/>
      <c r="J592" s="1"/>
    </row>
    <row r="593" spans="1:10" ht="21" hidden="1" customHeight="1" outlineLevel="1" x14ac:dyDescent="0.2">
      <c r="A593" s="76" t="s">
        <v>175</v>
      </c>
      <c r="B593" s="76"/>
      <c r="C593" s="4" t="s">
        <v>15</v>
      </c>
      <c r="D593" s="5">
        <v>3.1</v>
      </c>
      <c r="E593" s="6">
        <v>0.28999999999999998</v>
      </c>
      <c r="F593" s="9">
        <f>$D$592*E593</f>
        <v>0</v>
      </c>
      <c r="G593" s="9">
        <f t="shared" ref="G593:G601" si="160">$K$2*F593</f>
        <v>0</v>
      </c>
      <c r="H593" s="6">
        <v>40.83</v>
      </c>
      <c r="I593" s="9">
        <f>$D$592*H593</f>
        <v>0</v>
      </c>
      <c r="J593" s="9">
        <f t="shared" ref="J593:J600" si="161">SUM(G593,I593)</f>
        <v>0</v>
      </c>
    </row>
    <row r="594" spans="1:10" ht="12.2" hidden="1" customHeight="1" outlineLevel="1" x14ac:dyDescent="0.2">
      <c r="A594" s="76" t="s">
        <v>176</v>
      </c>
      <c r="B594" s="76"/>
      <c r="C594" s="4" t="s">
        <v>42</v>
      </c>
      <c r="D594" s="5">
        <v>1</v>
      </c>
      <c r="E594" s="6">
        <v>0.32</v>
      </c>
      <c r="F594" s="9">
        <f t="shared" ref="F594:F600" si="162">$D$592*E594</f>
        <v>0</v>
      </c>
      <c r="G594" s="9">
        <f t="shared" si="160"/>
        <v>0</v>
      </c>
      <c r="H594" s="6">
        <v>109.25</v>
      </c>
      <c r="I594" s="9">
        <f t="shared" ref="I594:I600" si="163">$D$592*H594</f>
        <v>0</v>
      </c>
      <c r="J594" s="9">
        <f t="shared" si="161"/>
        <v>0</v>
      </c>
    </row>
    <row r="595" spans="1:10" ht="12.2" hidden="1" customHeight="1" outlineLevel="1" x14ac:dyDescent="0.2">
      <c r="A595" s="76" t="s">
        <v>177</v>
      </c>
      <c r="B595" s="76"/>
      <c r="C595" s="4" t="s">
        <v>42</v>
      </c>
      <c r="D595" s="5">
        <v>1</v>
      </c>
      <c r="E595" s="6">
        <v>2.2999999999999998</v>
      </c>
      <c r="F595" s="9">
        <f t="shared" si="162"/>
        <v>0</v>
      </c>
      <c r="G595" s="9">
        <f t="shared" si="160"/>
        <v>0</v>
      </c>
      <c r="H595" s="6">
        <v>244.08</v>
      </c>
      <c r="I595" s="9">
        <f t="shared" si="163"/>
        <v>0</v>
      </c>
      <c r="J595" s="9">
        <f t="shared" si="161"/>
        <v>0</v>
      </c>
    </row>
    <row r="596" spans="1:10" ht="12.2" hidden="1" customHeight="1" outlineLevel="1" x14ac:dyDescent="0.2">
      <c r="A596" s="76" t="s">
        <v>126</v>
      </c>
      <c r="B596" s="76"/>
      <c r="C596" s="4" t="s">
        <v>42</v>
      </c>
      <c r="D596" s="5">
        <v>1</v>
      </c>
      <c r="E596" s="6">
        <v>1.1299999999999999</v>
      </c>
      <c r="F596" s="9">
        <f t="shared" si="162"/>
        <v>0</v>
      </c>
      <c r="G596" s="9">
        <f t="shared" si="160"/>
        <v>0</v>
      </c>
      <c r="H596" s="6">
        <v>7903.33</v>
      </c>
      <c r="I596" s="9">
        <f t="shared" si="163"/>
        <v>0</v>
      </c>
      <c r="J596" s="9">
        <f t="shared" si="161"/>
        <v>0</v>
      </c>
    </row>
    <row r="597" spans="1:10" ht="12.2" hidden="1" customHeight="1" outlineLevel="1" x14ac:dyDescent="0.2">
      <c r="A597" s="76" t="s">
        <v>140</v>
      </c>
      <c r="B597" s="76"/>
      <c r="C597" s="4" t="s">
        <v>60</v>
      </c>
      <c r="D597" s="5">
        <v>4.4000000000000004</v>
      </c>
      <c r="E597" s="6">
        <v>0.51</v>
      </c>
      <c r="F597" s="9">
        <f t="shared" si="162"/>
        <v>0</v>
      </c>
      <c r="G597" s="9">
        <f t="shared" si="160"/>
        <v>0</v>
      </c>
      <c r="H597" s="6">
        <v>959.2</v>
      </c>
      <c r="I597" s="9">
        <f t="shared" si="163"/>
        <v>0</v>
      </c>
      <c r="J597" s="9">
        <f t="shared" si="161"/>
        <v>0</v>
      </c>
    </row>
    <row r="598" spans="1:10" ht="12.2" hidden="1" customHeight="1" outlineLevel="1" x14ac:dyDescent="0.2">
      <c r="A598" s="76" t="s">
        <v>155</v>
      </c>
      <c r="B598" s="76"/>
      <c r="C598" s="4" t="s">
        <v>15</v>
      </c>
      <c r="D598" s="5">
        <v>15.2</v>
      </c>
      <c r="E598" s="6">
        <v>0.17</v>
      </c>
      <c r="F598" s="9">
        <f t="shared" si="162"/>
        <v>0</v>
      </c>
      <c r="G598" s="9">
        <f t="shared" si="160"/>
        <v>0</v>
      </c>
      <c r="H598" s="6">
        <v>108.22</v>
      </c>
      <c r="I598" s="9">
        <f t="shared" si="163"/>
        <v>0</v>
      </c>
      <c r="J598" s="9">
        <f t="shared" si="161"/>
        <v>0</v>
      </c>
    </row>
    <row r="599" spans="1:10" ht="12.2" hidden="1" customHeight="1" outlineLevel="1" x14ac:dyDescent="0.2">
      <c r="A599" s="76" t="s">
        <v>129</v>
      </c>
      <c r="B599" s="76"/>
      <c r="C599" s="4" t="s">
        <v>15</v>
      </c>
      <c r="D599" s="5">
        <v>4.4000000000000004</v>
      </c>
      <c r="E599" s="6">
        <v>0.66</v>
      </c>
      <c r="F599" s="9">
        <f t="shared" si="162"/>
        <v>0</v>
      </c>
      <c r="G599" s="9">
        <f t="shared" si="160"/>
        <v>0</v>
      </c>
      <c r="H599" s="6">
        <v>298.85000000000002</v>
      </c>
      <c r="I599" s="9">
        <f t="shared" si="163"/>
        <v>0</v>
      </c>
      <c r="J599" s="9">
        <f t="shared" si="161"/>
        <v>0</v>
      </c>
    </row>
    <row r="600" spans="1:10" ht="12.2" hidden="1" customHeight="1" outlineLevel="1" x14ac:dyDescent="0.2">
      <c r="A600" s="76" t="s">
        <v>130</v>
      </c>
      <c r="B600" s="76"/>
      <c r="C600" s="4" t="s">
        <v>15</v>
      </c>
      <c r="D600" s="5">
        <v>4.8</v>
      </c>
      <c r="E600" s="6">
        <v>0.55000000000000004</v>
      </c>
      <c r="F600" s="9">
        <f t="shared" si="162"/>
        <v>0</v>
      </c>
      <c r="G600" s="9">
        <f t="shared" si="160"/>
        <v>0</v>
      </c>
      <c r="H600" s="6">
        <v>433.49</v>
      </c>
      <c r="I600" s="9">
        <f t="shared" si="163"/>
        <v>0</v>
      </c>
      <c r="J600" s="9">
        <f t="shared" si="161"/>
        <v>0</v>
      </c>
    </row>
    <row r="601" spans="1:10" ht="12.2" customHeight="1" collapsed="1" x14ac:dyDescent="0.2">
      <c r="A601" s="75" t="s">
        <v>19</v>
      </c>
      <c r="B601" s="75"/>
      <c r="C601" s="1"/>
      <c r="D601" s="7"/>
      <c r="E601" s="13">
        <f>SUM(E593:E600)</f>
        <v>5.9299999999999988</v>
      </c>
      <c r="F601" s="12">
        <f>SUM(F593:F600)</f>
        <v>0</v>
      </c>
      <c r="G601" s="12">
        <f t="shared" si="160"/>
        <v>0</v>
      </c>
      <c r="H601" s="13">
        <v>10097.25</v>
      </c>
      <c r="I601" s="12">
        <f>SUM(I593:I600)</f>
        <v>0</v>
      </c>
      <c r="J601" s="14">
        <f>SUM(J593:J600)</f>
        <v>0</v>
      </c>
    </row>
    <row r="602" spans="1:10" ht="12.2" customHeight="1" x14ac:dyDescent="0.2">
      <c r="A602" s="75" t="s">
        <v>187</v>
      </c>
      <c r="B602" s="75"/>
      <c r="C602" s="2" t="s">
        <v>42</v>
      </c>
      <c r="D602" s="3">
        <v>0</v>
      </c>
      <c r="E602" s="1"/>
      <c r="F602" s="1"/>
      <c r="G602" s="1"/>
      <c r="H602" s="1"/>
      <c r="I602" s="1"/>
      <c r="J602" s="1"/>
    </row>
    <row r="603" spans="1:10" ht="21" hidden="1" customHeight="1" outlineLevel="1" x14ac:dyDescent="0.2">
      <c r="A603" s="76" t="s">
        <v>175</v>
      </c>
      <c r="B603" s="76"/>
      <c r="C603" s="4" t="s">
        <v>15</v>
      </c>
      <c r="D603" s="5">
        <v>2.4</v>
      </c>
      <c r="E603" s="6">
        <v>0.22</v>
      </c>
      <c r="F603" s="9">
        <f>$D$602*E603</f>
        <v>0</v>
      </c>
      <c r="G603" s="9">
        <f t="shared" ref="G603:G611" si="164">$K$2*F603</f>
        <v>0</v>
      </c>
      <c r="H603" s="6">
        <v>31.61</v>
      </c>
      <c r="I603" s="9">
        <f>$D$602*H603</f>
        <v>0</v>
      </c>
      <c r="J603" s="9">
        <f t="shared" ref="J603:J610" si="165">SUM(G603,I603)</f>
        <v>0</v>
      </c>
    </row>
    <row r="604" spans="1:10" ht="12.2" hidden="1" customHeight="1" outlineLevel="1" x14ac:dyDescent="0.2">
      <c r="A604" s="76" t="s">
        <v>176</v>
      </c>
      <c r="B604" s="76"/>
      <c r="C604" s="4" t="s">
        <v>42</v>
      </c>
      <c r="D604" s="5">
        <v>1.2</v>
      </c>
      <c r="E604" s="6">
        <v>0.39</v>
      </c>
      <c r="F604" s="9">
        <f t="shared" ref="F604:F610" si="166">$D$602*E604</f>
        <v>0</v>
      </c>
      <c r="G604" s="9">
        <f t="shared" si="164"/>
        <v>0</v>
      </c>
      <c r="H604" s="6">
        <v>131.1</v>
      </c>
      <c r="I604" s="9">
        <f t="shared" ref="I604:I610" si="167">$D$602*H604</f>
        <v>0</v>
      </c>
      <c r="J604" s="9">
        <f t="shared" si="165"/>
        <v>0</v>
      </c>
    </row>
    <row r="605" spans="1:10" ht="12.2" hidden="1" customHeight="1" outlineLevel="1" x14ac:dyDescent="0.2">
      <c r="A605" s="76" t="s">
        <v>177</v>
      </c>
      <c r="B605" s="76"/>
      <c r="C605" s="4" t="s">
        <v>42</v>
      </c>
      <c r="D605" s="5">
        <v>1</v>
      </c>
      <c r="E605" s="6">
        <v>2.2999999999999998</v>
      </c>
      <c r="F605" s="9">
        <f t="shared" si="166"/>
        <v>0</v>
      </c>
      <c r="G605" s="9">
        <f t="shared" si="164"/>
        <v>0</v>
      </c>
      <c r="H605" s="6">
        <v>244.08</v>
      </c>
      <c r="I605" s="9">
        <f t="shared" si="167"/>
        <v>0</v>
      </c>
      <c r="J605" s="9">
        <f t="shared" si="165"/>
        <v>0</v>
      </c>
    </row>
    <row r="606" spans="1:10" ht="12.2" hidden="1" customHeight="1" outlineLevel="1" x14ac:dyDescent="0.2">
      <c r="A606" s="76" t="s">
        <v>126</v>
      </c>
      <c r="B606" s="76"/>
      <c r="C606" s="4" t="s">
        <v>42</v>
      </c>
      <c r="D606" s="5">
        <v>1</v>
      </c>
      <c r="E606" s="6">
        <v>1.1299999999999999</v>
      </c>
      <c r="F606" s="9">
        <f t="shared" si="166"/>
        <v>0</v>
      </c>
      <c r="G606" s="9">
        <f t="shared" si="164"/>
        <v>0</v>
      </c>
      <c r="H606" s="6">
        <v>5311.33</v>
      </c>
      <c r="I606" s="9">
        <f t="shared" si="167"/>
        <v>0</v>
      </c>
      <c r="J606" s="9">
        <f t="shared" si="165"/>
        <v>0</v>
      </c>
    </row>
    <row r="607" spans="1:10" ht="12.2" hidden="1" customHeight="1" outlineLevel="1" x14ac:dyDescent="0.2">
      <c r="A607" s="76" t="s">
        <v>140</v>
      </c>
      <c r="B607" s="76"/>
      <c r="C607" s="4" t="s">
        <v>60</v>
      </c>
      <c r="D607" s="5">
        <v>3.6</v>
      </c>
      <c r="E607" s="6">
        <v>0.41</v>
      </c>
      <c r="F607" s="9">
        <f t="shared" si="166"/>
        <v>0</v>
      </c>
      <c r="G607" s="9">
        <f t="shared" si="164"/>
        <v>0</v>
      </c>
      <c r="H607" s="6">
        <v>784.8</v>
      </c>
      <c r="I607" s="9">
        <f t="shared" si="167"/>
        <v>0</v>
      </c>
      <c r="J607" s="9">
        <f t="shared" si="165"/>
        <v>0</v>
      </c>
    </row>
    <row r="608" spans="1:10" ht="12.2" hidden="1" customHeight="1" outlineLevel="1" x14ac:dyDescent="0.2">
      <c r="A608" s="76" t="s">
        <v>155</v>
      </c>
      <c r="B608" s="76"/>
      <c r="C608" s="4" t="s">
        <v>15</v>
      </c>
      <c r="D608" s="5">
        <v>14.4</v>
      </c>
      <c r="E608" s="6">
        <v>0.17</v>
      </c>
      <c r="F608" s="9">
        <f t="shared" si="166"/>
        <v>0</v>
      </c>
      <c r="G608" s="9">
        <f t="shared" si="164"/>
        <v>0</v>
      </c>
      <c r="H608" s="6">
        <v>102.53</v>
      </c>
      <c r="I608" s="9">
        <f t="shared" si="167"/>
        <v>0</v>
      </c>
      <c r="J608" s="9">
        <f t="shared" si="165"/>
        <v>0</v>
      </c>
    </row>
    <row r="609" spans="1:10" ht="12.2" hidden="1" customHeight="1" outlineLevel="1" x14ac:dyDescent="0.2">
      <c r="A609" s="76" t="s">
        <v>129</v>
      </c>
      <c r="B609" s="76"/>
      <c r="C609" s="4" t="s">
        <v>15</v>
      </c>
      <c r="D609" s="5">
        <v>3.6</v>
      </c>
      <c r="E609" s="6">
        <v>0.54</v>
      </c>
      <c r="F609" s="9">
        <f t="shared" si="166"/>
        <v>0</v>
      </c>
      <c r="G609" s="9">
        <f t="shared" si="164"/>
        <v>0</v>
      </c>
      <c r="H609" s="6">
        <v>244.51</v>
      </c>
      <c r="I609" s="9">
        <f t="shared" si="167"/>
        <v>0</v>
      </c>
      <c r="J609" s="9">
        <f t="shared" si="165"/>
        <v>0</v>
      </c>
    </row>
    <row r="610" spans="1:10" ht="12.2" hidden="1" customHeight="1" outlineLevel="1" x14ac:dyDescent="0.2">
      <c r="A610" s="76" t="s">
        <v>130</v>
      </c>
      <c r="B610" s="76"/>
      <c r="C610" s="4" t="s">
        <v>15</v>
      </c>
      <c r="D610" s="5">
        <v>4</v>
      </c>
      <c r="E610" s="6">
        <v>0.46</v>
      </c>
      <c r="F610" s="9">
        <f t="shared" si="166"/>
        <v>0</v>
      </c>
      <c r="G610" s="9">
        <f t="shared" si="164"/>
        <v>0</v>
      </c>
      <c r="H610" s="6">
        <v>361.24</v>
      </c>
      <c r="I610" s="9">
        <f t="shared" si="167"/>
        <v>0</v>
      </c>
      <c r="J610" s="9">
        <f t="shared" si="165"/>
        <v>0</v>
      </c>
    </row>
    <row r="611" spans="1:10" ht="12.2" customHeight="1" collapsed="1" x14ac:dyDescent="0.2">
      <c r="A611" s="75" t="s">
        <v>19</v>
      </c>
      <c r="B611" s="75"/>
      <c r="C611" s="1"/>
      <c r="D611" s="7"/>
      <c r="E611" s="13">
        <f>SUM(E603:E610)</f>
        <v>5.6199999999999992</v>
      </c>
      <c r="F611" s="12">
        <f>SUM(F603:F610)</f>
        <v>0</v>
      </c>
      <c r="G611" s="12">
        <f t="shared" si="164"/>
        <v>0</v>
      </c>
      <c r="H611" s="13">
        <v>7211.2</v>
      </c>
      <c r="I611" s="12">
        <f>SUM(I603:I610)</f>
        <v>0</v>
      </c>
      <c r="J611" s="14">
        <f>SUM(J603:J610)</f>
        <v>0</v>
      </c>
    </row>
    <row r="612" spans="1:10" ht="12.2" customHeight="1" x14ac:dyDescent="0.2">
      <c r="A612" s="75" t="s">
        <v>188</v>
      </c>
      <c r="B612" s="75"/>
      <c r="C612" s="2" t="s">
        <v>42</v>
      </c>
      <c r="D612" s="3">
        <v>0</v>
      </c>
      <c r="E612" s="1"/>
      <c r="F612" s="1"/>
      <c r="G612" s="1"/>
      <c r="H612" s="1"/>
      <c r="I612" s="1"/>
      <c r="J612" s="1"/>
    </row>
    <row r="613" spans="1:10" ht="21" hidden="1" customHeight="1" outlineLevel="1" x14ac:dyDescent="0.2">
      <c r="A613" s="76" t="s">
        <v>175</v>
      </c>
      <c r="B613" s="76"/>
      <c r="C613" s="4" t="s">
        <v>15</v>
      </c>
      <c r="D613" s="5">
        <v>2.4</v>
      </c>
      <c r="E613" s="6">
        <v>0.22</v>
      </c>
      <c r="F613" s="9">
        <f>$D$612*E613</f>
        <v>0</v>
      </c>
      <c r="G613" s="9">
        <f t="shared" ref="G613:G621" si="168">$K$2*F613</f>
        <v>0</v>
      </c>
      <c r="H613" s="6">
        <v>31.61</v>
      </c>
      <c r="I613" s="9">
        <f>$D$612*H613</f>
        <v>0</v>
      </c>
      <c r="J613" s="9">
        <f t="shared" ref="J613:J620" si="169">SUM(G613,I613)</f>
        <v>0</v>
      </c>
    </row>
    <row r="614" spans="1:10" ht="12" hidden="1" customHeight="1" outlineLevel="1" x14ac:dyDescent="0.2">
      <c r="A614" s="76" t="s">
        <v>176</v>
      </c>
      <c r="B614" s="76"/>
      <c r="C614" s="4" t="s">
        <v>42</v>
      </c>
      <c r="D614" s="5">
        <v>1.2</v>
      </c>
      <c r="E614" s="6">
        <v>0.39</v>
      </c>
      <c r="F614" s="9">
        <f t="shared" ref="F614:F620" si="170">$D$612*E614</f>
        <v>0</v>
      </c>
      <c r="G614" s="9">
        <f t="shared" si="168"/>
        <v>0</v>
      </c>
      <c r="H614" s="6">
        <v>131.1</v>
      </c>
      <c r="I614" s="9">
        <f t="shared" ref="I614:I620" si="171">$D$612*H614</f>
        <v>0</v>
      </c>
      <c r="J614" s="9">
        <f t="shared" si="169"/>
        <v>0</v>
      </c>
    </row>
    <row r="615" spans="1:10" ht="12.2" hidden="1" customHeight="1" outlineLevel="1" x14ac:dyDescent="0.2">
      <c r="A615" s="76" t="s">
        <v>177</v>
      </c>
      <c r="B615" s="76"/>
      <c r="C615" s="4" t="s">
        <v>42</v>
      </c>
      <c r="D615" s="5">
        <v>1</v>
      </c>
      <c r="E615" s="6">
        <v>2.2999999999999998</v>
      </c>
      <c r="F615" s="9">
        <f t="shared" si="170"/>
        <v>0</v>
      </c>
      <c r="G615" s="9">
        <f t="shared" si="168"/>
        <v>0</v>
      </c>
      <c r="H615" s="6">
        <v>244.08</v>
      </c>
      <c r="I615" s="9">
        <f t="shared" si="171"/>
        <v>0</v>
      </c>
      <c r="J615" s="9">
        <f t="shared" si="169"/>
        <v>0</v>
      </c>
    </row>
    <row r="616" spans="1:10" ht="12.2" hidden="1" customHeight="1" outlineLevel="1" x14ac:dyDescent="0.2">
      <c r="A616" s="76" t="s">
        <v>126</v>
      </c>
      <c r="B616" s="76"/>
      <c r="C616" s="4" t="s">
        <v>42</v>
      </c>
      <c r="D616" s="5">
        <v>1</v>
      </c>
      <c r="E616" s="6">
        <v>1.1299999999999999</v>
      </c>
      <c r="F616" s="9">
        <f t="shared" si="170"/>
        <v>0</v>
      </c>
      <c r="G616" s="9">
        <f t="shared" si="168"/>
        <v>0</v>
      </c>
      <c r="H616" s="6">
        <v>6335.33</v>
      </c>
      <c r="I616" s="9">
        <f t="shared" si="171"/>
        <v>0</v>
      </c>
      <c r="J616" s="9">
        <f t="shared" si="169"/>
        <v>0</v>
      </c>
    </row>
    <row r="617" spans="1:10" ht="12.2" hidden="1" customHeight="1" outlineLevel="1" x14ac:dyDescent="0.2">
      <c r="A617" s="76" t="s">
        <v>155</v>
      </c>
      <c r="B617" s="76"/>
      <c r="C617" s="4" t="s">
        <v>15</v>
      </c>
      <c r="D617" s="5">
        <v>14.4</v>
      </c>
      <c r="E617" s="6">
        <v>0.17</v>
      </c>
      <c r="F617" s="9">
        <f t="shared" si="170"/>
        <v>0</v>
      </c>
      <c r="G617" s="9">
        <f t="shared" si="168"/>
        <v>0</v>
      </c>
      <c r="H617" s="6">
        <v>102.53</v>
      </c>
      <c r="I617" s="9">
        <f t="shared" si="171"/>
        <v>0</v>
      </c>
      <c r="J617" s="9">
        <f t="shared" si="169"/>
        <v>0</v>
      </c>
    </row>
    <row r="618" spans="1:10" ht="12.2" hidden="1" customHeight="1" outlineLevel="1" x14ac:dyDescent="0.2">
      <c r="A618" s="76" t="s">
        <v>140</v>
      </c>
      <c r="B618" s="76"/>
      <c r="C618" s="4" t="s">
        <v>60</v>
      </c>
      <c r="D618" s="5">
        <v>3.6</v>
      </c>
      <c r="E618" s="6">
        <v>0.41</v>
      </c>
      <c r="F618" s="9">
        <f t="shared" si="170"/>
        <v>0</v>
      </c>
      <c r="G618" s="9">
        <f t="shared" si="168"/>
        <v>0</v>
      </c>
      <c r="H618" s="6">
        <v>784.8</v>
      </c>
      <c r="I618" s="9">
        <f t="shared" si="171"/>
        <v>0</v>
      </c>
      <c r="J618" s="9">
        <f t="shared" si="169"/>
        <v>0</v>
      </c>
    </row>
    <row r="619" spans="1:10" ht="12.2" hidden="1" customHeight="1" outlineLevel="1" x14ac:dyDescent="0.2">
      <c r="A619" s="76" t="s">
        <v>129</v>
      </c>
      <c r="B619" s="76"/>
      <c r="C619" s="4" t="s">
        <v>15</v>
      </c>
      <c r="D619" s="5">
        <v>3.6</v>
      </c>
      <c r="E619" s="6">
        <v>0.54</v>
      </c>
      <c r="F619" s="9">
        <f t="shared" si="170"/>
        <v>0</v>
      </c>
      <c r="G619" s="9">
        <f t="shared" si="168"/>
        <v>0</v>
      </c>
      <c r="H619" s="6">
        <v>244.51</v>
      </c>
      <c r="I619" s="9">
        <f t="shared" si="171"/>
        <v>0</v>
      </c>
      <c r="J619" s="9">
        <f t="shared" si="169"/>
        <v>0</v>
      </c>
    </row>
    <row r="620" spans="1:10" ht="12.2" hidden="1" customHeight="1" outlineLevel="1" x14ac:dyDescent="0.2">
      <c r="A620" s="76" t="s">
        <v>130</v>
      </c>
      <c r="B620" s="76"/>
      <c r="C620" s="4" t="s">
        <v>15</v>
      </c>
      <c r="D620" s="5">
        <v>4</v>
      </c>
      <c r="E620" s="6">
        <v>0.46</v>
      </c>
      <c r="F620" s="9">
        <f t="shared" si="170"/>
        <v>0</v>
      </c>
      <c r="G620" s="9">
        <f t="shared" si="168"/>
        <v>0</v>
      </c>
      <c r="H620" s="6">
        <v>361.24</v>
      </c>
      <c r="I620" s="9">
        <f t="shared" si="171"/>
        <v>0</v>
      </c>
      <c r="J620" s="9">
        <f t="shared" si="169"/>
        <v>0</v>
      </c>
    </row>
    <row r="621" spans="1:10" ht="12.2" customHeight="1" collapsed="1" x14ac:dyDescent="0.2">
      <c r="A621" s="75" t="s">
        <v>19</v>
      </c>
      <c r="B621" s="75"/>
      <c r="C621" s="1"/>
      <c r="D621" s="7"/>
      <c r="E621" s="13">
        <f>SUM(E613:E620)</f>
        <v>5.6199999999999992</v>
      </c>
      <c r="F621" s="12">
        <f>SUM(F613:F620)</f>
        <v>0</v>
      </c>
      <c r="G621" s="12">
        <f t="shared" si="168"/>
        <v>0</v>
      </c>
      <c r="H621" s="13">
        <v>8235.2000000000007</v>
      </c>
      <c r="I621" s="12">
        <f>SUM(I613:I620)</f>
        <v>0</v>
      </c>
      <c r="J621" s="14">
        <f>SUM(J613:J620)</f>
        <v>0</v>
      </c>
    </row>
    <row r="622" spans="1:10" ht="12.2" customHeight="1" x14ac:dyDescent="0.2">
      <c r="A622" s="75" t="s">
        <v>189</v>
      </c>
      <c r="B622" s="75"/>
      <c r="C622" s="2" t="s">
        <v>42</v>
      </c>
      <c r="D622" s="3">
        <v>0</v>
      </c>
      <c r="E622" s="1"/>
      <c r="F622" s="1"/>
      <c r="G622" s="1"/>
      <c r="H622" s="1"/>
      <c r="I622" s="1"/>
      <c r="J622" s="1"/>
    </row>
    <row r="623" spans="1:10" ht="21" hidden="1" customHeight="1" outlineLevel="1" x14ac:dyDescent="0.2">
      <c r="A623" s="76" t="s">
        <v>175</v>
      </c>
      <c r="B623" s="76"/>
      <c r="C623" s="4" t="s">
        <v>15</v>
      </c>
      <c r="D623" s="5">
        <v>3</v>
      </c>
      <c r="E623" s="6">
        <v>0.28000000000000003</v>
      </c>
      <c r="F623" s="9">
        <f>$D$622*E623</f>
        <v>0</v>
      </c>
      <c r="G623" s="9">
        <f t="shared" ref="G623:G631" si="172">$K$2*F623</f>
        <v>0</v>
      </c>
      <c r="H623" s="6">
        <v>39.51</v>
      </c>
      <c r="I623" s="9">
        <f>$D$622*H623</f>
        <v>0</v>
      </c>
      <c r="J623" s="9">
        <f t="shared" ref="J623:J630" si="173">SUM(G623,I623)</f>
        <v>0</v>
      </c>
    </row>
    <row r="624" spans="1:10" ht="12" hidden="1" customHeight="1" outlineLevel="1" x14ac:dyDescent="0.2">
      <c r="A624" s="76" t="s">
        <v>177</v>
      </c>
      <c r="B624" s="76"/>
      <c r="C624" s="4" t="s">
        <v>42</v>
      </c>
      <c r="D624" s="5">
        <v>1</v>
      </c>
      <c r="E624" s="6">
        <v>2.2999999999999998</v>
      </c>
      <c r="F624" s="9">
        <f t="shared" ref="F624:F630" si="174">$D$622*E624</f>
        <v>0</v>
      </c>
      <c r="G624" s="9">
        <f t="shared" si="172"/>
        <v>0</v>
      </c>
      <c r="H624" s="6">
        <v>244.08</v>
      </c>
      <c r="I624" s="9">
        <f t="shared" ref="I624:I630" si="175">$D$622*H624</f>
        <v>0</v>
      </c>
      <c r="J624" s="9">
        <f t="shared" si="173"/>
        <v>0</v>
      </c>
    </row>
    <row r="625" spans="1:10" ht="12.2" hidden="1" customHeight="1" outlineLevel="1" x14ac:dyDescent="0.2">
      <c r="A625" s="76" t="s">
        <v>176</v>
      </c>
      <c r="B625" s="76"/>
      <c r="C625" s="4" t="s">
        <v>42</v>
      </c>
      <c r="D625" s="5">
        <v>1.2</v>
      </c>
      <c r="E625" s="6">
        <v>0.39</v>
      </c>
      <c r="F625" s="9">
        <f t="shared" si="174"/>
        <v>0</v>
      </c>
      <c r="G625" s="9">
        <f t="shared" si="172"/>
        <v>0</v>
      </c>
      <c r="H625" s="6">
        <v>131.1</v>
      </c>
      <c r="I625" s="9">
        <f t="shared" si="175"/>
        <v>0</v>
      </c>
      <c r="J625" s="9">
        <f t="shared" si="173"/>
        <v>0</v>
      </c>
    </row>
    <row r="626" spans="1:10" ht="12.2" hidden="1" customHeight="1" outlineLevel="1" x14ac:dyDescent="0.2">
      <c r="A626" s="76" t="s">
        <v>126</v>
      </c>
      <c r="B626" s="76"/>
      <c r="C626" s="4" t="s">
        <v>42</v>
      </c>
      <c r="D626" s="5">
        <v>1</v>
      </c>
      <c r="E626" s="6">
        <v>1.1299999999999999</v>
      </c>
      <c r="F626" s="9">
        <f t="shared" si="174"/>
        <v>0</v>
      </c>
      <c r="G626" s="9">
        <f t="shared" si="172"/>
        <v>0</v>
      </c>
      <c r="H626" s="6">
        <v>7111.33</v>
      </c>
      <c r="I626" s="9">
        <f t="shared" si="175"/>
        <v>0</v>
      </c>
      <c r="J626" s="9">
        <f t="shared" si="173"/>
        <v>0</v>
      </c>
    </row>
    <row r="627" spans="1:10" ht="12.2" hidden="1" customHeight="1" outlineLevel="1" x14ac:dyDescent="0.2">
      <c r="A627" s="76" t="s">
        <v>140</v>
      </c>
      <c r="B627" s="76"/>
      <c r="C627" s="4" t="s">
        <v>60</v>
      </c>
      <c r="D627" s="5">
        <v>4</v>
      </c>
      <c r="E627" s="6">
        <v>0.46</v>
      </c>
      <c r="F627" s="9">
        <f t="shared" si="174"/>
        <v>0</v>
      </c>
      <c r="G627" s="9">
        <f t="shared" si="172"/>
        <v>0</v>
      </c>
      <c r="H627" s="6">
        <v>872</v>
      </c>
      <c r="I627" s="9">
        <f t="shared" si="175"/>
        <v>0</v>
      </c>
      <c r="J627" s="9">
        <f t="shared" si="173"/>
        <v>0</v>
      </c>
    </row>
    <row r="628" spans="1:10" ht="12.2" hidden="1" customHeight="1" outlineLevel="1" x14ac:dyDescent="0.2">
      <c r="A628" s="76" t="s">
        <v>155</v>
      </c>
      <c r="B628" s="76"/>
      <c r="C628" s="4" t="s">
        <v>15</v>
      </c>
      <c r="D628" s="5">
        <v>16</v>
      </c>
      <c r="E628" s="6">
        <v>0.18</v>
      </c>
      <c r="F628" s="9">
        <f t="shared" si="174"/>
        <v>0</v>
      </c>
      <c r="G628" s="9">
        <f t="shared" si="172"/>
        <v>0</v>
      </c>
      <c r="H628" s="6">
        <v>113.92</v>
      </c>
      <c r="I628" s="9">
        <f t="shared" si="175"/>
        <v>0</v>
      </c>
      <c r="J628" s="9">
        <f t="shared" si="173"/>
        <v>0</v>
      </c>
    </row>
    <row r="629" spans="1:10" ht="12.2" hidden="1" customHeight="1" outlineLevel="1" x14ac:dyDescent="0.2">
      <c r="A629" s="76" t="s">
        <v>129</v>
      </c>
      <c r="B629" s="76"/>
      <c r="C629" s="4" t="s">
        <v>15</v>
      </c>
      <c r="D629" s="5">
        <v>4</v>
      </c>
      <c r="E629" s="6">
        <v>0.6</v>
      </c>
      <c r="F629" s="9">
        <f t="shared" si="174"/>
        <v>0</v>
      </c>
      <c r="G629" s="9">
        <f t="shared" si="172"/>
        <v>0</v>
      </c>
      <c r="H629" s="6">
        <v>271.68</v>
      </c>
      <c r="I629" s="9">
        <f t="shared" si="175"/>
        <v>0</v>
      </c>
      <c r="J629" s="9">
        <f t="shared" si="173"/>
        <v>0</v>
      </c>
    </row>
    <row r="630" spans="1:10" ht="12.2" hidden="1" customHeight="1" outlineLevel="1" x14ac:dyDescent="0.2">
      <c r="A630" s="76" t="s">
        <v>130</v>
      </c>
      <c r="B630" s="76"/>
      <c r="C630" s="4" t="s">
        <v>15</v>
      </c>
      <c r="D630" s="5">
        <v>4.4000000000000004</v>
      </c>
      <c r="E630" s="6">
        <v>0.51</v>
      </c>
      <c r="F630" s="9">
        <f t="shared" si="174"/>
        <v>0</v>
      </c>
      <c r="G630" s="9">
        <f t="shared" si="172"/>
        <v>0</v>
      </c>
      <c r="H630" s="6">
        <v>397.36</v>
      </c>
      <c r="I630" s="9">
        <f t="shared" si="175"/>
        <v>0</v>
      </c>
      <c r="J630" s="9">
        <f t="shared" si="173"/>
        <v>0</v>
      </c>
    </row>
    <row r="631" spans="1:10" ht="12.2" customHeight="1" collapsed="1" x14ac:dyDescent="0.2">
      <c r="A631" s="75" t="s">
        <v>19</v>
      </c>
      <c r="B631" s="75"/>
      <c r="C631" s="1"/>
      <c r="D631" s="7"/>
      <c r="E631" s="13">
        <f>SUM(E623:E630)</f>
        <v>5.8499999999999988</v>
      </c>
      <c r="F631" s="12">
        <f>SUM(F623:F630)</f>
        <v>0</v>
      </c>
      <c r="G631" s="12">
        <f t="shared" si="172"/>
        <v>0</v>
      </c>
      <c r="H631" s="13">
        <v>9180.98</v>
      </c>
      <c r="I631" s="12">
        <f>SUM(I623:I630)</f>
        <v>0</v>
      </c>
      <c r="J631" s="14">
        <f>SUM(J623:J630)</f>
        <v>0</v>
      </c>
    </row>
    <row r="632" spans="1:10" ht="12.2" customHeight="1" x14ac:dyDescent="0.2">
      <c r="A632" s="75" t="s">
        <v>190</v>
      </c>
      <c r="B632" s="75"/>
      <c r="C632" s="2" t="s">
        <v>42</v>
      </c>
      <c r="D632" s="3">
        <v>0</v>
      </c>
      <c r="E632" s="1"/>
      <c r="F632" s="1"/>
      <c r="G632" s="1"/>
      <c r="H632" s="1"/>
      <c r="I632" s="1"/>
      <c r="J632" s="1"/>
    </row>
    <row r="633" spans="1:10" ht="21" hidden="1" customHeight="1" outlineLevel="1" x14ac:dyDescent="0.2">
      <c r="A633" s="76" t="s">
        <v>175</v>
      </c>
      <c r="B633" s="76"/>
      <c r="C633" s="4" t="s">
        <v>15</v>
      </c>
      <c r="D633" s="5">
        <v>3.1</v>
      </c>
      <c r="E633" s="6">
        <v>0.28999999999999998</v>
      </c>
      <c r="F633" s="9">
        <f>$D$632*E633</f>
        <v>0</v>
      </c>
      <c r="G633" s="9">
        <f t="shared" ref="G633:G641" si="176">$K$2*F633</f>
        <v>0</v>
      </c>
      <c r="H633" s="6">
        <v>40.83</v>
      </c>
      <c r="I633" s="9">
        <f>$D$632*H633</f>
        <v>0</v>
      </c>
      <c r="J633" s="9">
        <f t="shared" ref="J633:J640" si="177">SUM(G633,I633)</f>
        <v>0</v>
      </c>
    </row>
    <row r="634" spans="1:10" ht="12.2" hidden="1" customHeight="1" outlineLevel="1" x14ac:dyDescent="0.2">
      <c r="A634" s="76" t="s">
        <v>176</v>
      </c>
      <c r="B634" s="76"/>
      <c r="C634" s="4" t="s">
        <v>42</v>
      </c>
      <c r="D634" s="5">
        <v>1</v>
      </c>
      <c r="E634" s="6">
        <v>0.32</v>
      </c>
      <c r="F634" s="9">
        <f t="shared" ref="F634:F640" si="178">$D$632*E634</f>
        <v>0</v>
      </c>
      <c r="G634" s="9">
        <f t="shared" si="176"/>
        <v>0</v>
      </c>
      <c r="H634" s="6">
        <v>109.25</v>
      </c>
      <c r="I634" s="9">
        <f t="shared" ref="I634:I640" si="179">$D$632*H634</f>
        <v>0</v>
      </c>
      <c r="J634" s="9">
        <f t="shared" si="177"/>
        <v>0</v>
      </c>
    </row>
    <row r="635" spans="1:10" ht="12.2" hidden="1" customHeight="1" outlineLevel="1" x14ac:dyDescent="0.2">
      <c r="A635" s="76" t="s">
        <v>177</v>
      </c>
      <c r="B635" s="76"/>
      <c r="C635" s="4" t="s">
        <v>42</v>
      </c>
      <c r="D635" s="5">
        <v>1</v>
      </c>
      <c r="E635" s="6">
        <v>2.2999999999999998</v>
      </c>
      <c r="F635" s="9">
        <f t="shared" si="178"/>
        <v>0</v>
      </c>
      <c r="G635" s="9">
        <f t="shared" si="176"/>
        <v>0</v>
      </c>
      <c r="H635" s="6">
        <v>244.08</v>
      </c>
      <c r="I635" s="9">
        <f t="shared" si="179"/>
        <v>0</v>
      </c>
      <c r="J635" s="9">
        <f t="shared" si="177"/>
        <v>0</v>
      </c>
    </row>
    <row r="636" spans="1:10" ht="12.2" hidden="1" customHeight="1" outlineLevel="1" x14ac:dyDescent="0.2">
      <c r="A636" s="76" t="s">
        <v>126</v>
      </c>
      <c r="B636" s="76"/>
      <c r="C636" s="4" t="s">
        <v>42</v>
      </c>
      <c r="D636" s="5">
        <v>1</v>
      </c>
      <c r="E636" s="6">
        <v>1.0900000000000001</v>
      </c>
      <c r="F636" s="9">
        <f t="shared" si="178"/>
        <v>0</v>
      </c>
      <c r="G636" s="9">
        <f t="shared" si="176"/>
        <v>0</v>
      </c>
      <c r="H636" s="6">
        <v>7823.33</v>
      </c>
      <c r="I636" s="9">
        <f t="shared" si="179"/>
        <v>0</v>
      </c>
      <c r="J636" s="9">
        <f t="shared" si="177"/>
        <v>0</v>
      </c>
    </row>
    <row r="637" spans="1:10" ht="12.2" hidden="1" customHeight="1" outlineLevel="1" x14ac:dyDescent="0.2">
      <c r="A637" s="76" t="s">
        <v>140</v>
      </c>
      <c r="B637" s="76"/>
      <c r="C637" s="4" t="s">
        <v>60</v>
      </c>
      <c r="D637" s="5">
        <v>4.2</v>
      </c>
      <c r="E637" s="6">
        <v>0.48</v>
      </c>
      <c r="F637" s="9">
        <f t="shared" si="178"/>
        <v>0</v>
      </c>
      <c r="G637" s="9">
        <f t="shared" si="176"/>
        <v>0</v>
      </c>
      <c r="H637" s="6">
        <v>915.6</v>
      </c>
      <c r="I637" s="9">
        <f t="shared" si="179"/>
        <v>0</v>
      </c>
      <c r="J637" s="9">
        <f t="shared" si="177"/>
        <v>0</v>
      </c>
    </row>
    <row r="638" spans="1:10" ht="12.2" hidden="1" customHeight="1" outlineLevel="1" x14ac:dyDescent="0.2">
      <c r="A638" s="76" t="s">
        <v>155</v>
      </c>
      <c r="B638" s="76"/>
      <c r="C638" s="4" t="s">
        <v>15</v>
      </c>
      <c r="D638" s="5">
        <v>16</v>
      </c>
      <c r="E638" s="6">
        <v>0.18</v>
      </c>
      <c r="F638" s="9">
        <f t="shared" si="178"/>
        <v>0</v>
      </c>
      <c r="G638" s="9">
        <f t="shared" si="176"/>
        <v>0</v>
      </c>
      <c r="H638" s="6">
        <v>113.92</v>
      </c>
      <c r="I638" s="9">
        <f t="shared" si="179"/>
        <v>0</v>
      </c>
      <c r="J638" s="9">
        <f t="shared" si="177"/>
        <v>0</v>
      </c>
    </row>
    <row r="639" spans="1:10" ht="12.2" hidden="1" customHeight="1" outlineLevel="1" x14ac:dyDescent="0.2">
      <c r="A639" s="76" t="s">
        <v>129</v>
      </c>
      <c r="B639" s="76"/>
      <c r="C639" s="4" t="s">
        <v>15</v>
      </c>
      <c r="D639" s="5">
        <v>4.2</v>
      </c>
      <c r="E639" s="6">
        <v>0.63</v>
      </c>
      <c r="F639" s="9">
        <f t="shared" si="178"/>
        <v>0</v>
      </c>
      <c r="G639" s="9">
        <f t="shared" si="176"/>
        <v>0</v>
      </c>
      <c r="H639" s="6">
        <v>285.26</v>
      </c>
      <c r="I639" s="9">
        <f t="shared" si="179"/>
        <v>0</v>
      </c>
      <c r="J639" s="9">
        <f t="shared" si="177"/>
        <v>0</v>
      </c>
    </row>
    <row r="640" spans="1:10" ht="12.2" hidden="1" customHeight="1" outlineLevel="1" x14ac:dyDescent="0.2">
      <c r="A640" s="76" t="s">
        <v>130</v>
      </c>
      <c r="B640" s="76"/>
      <c r="C640" s="4" t="s">
        <v>15</v>
      </c>
      <c r="D640" s="5">
        <v>4.5999999999999996</v>
      </c>
      <c r="E640" s="6">
        <v>0.53</v>
      </c>
      <c r="F640" s="9">
        <f t="shared" si="178"/>
        <v>0</v>
      </c>
      <c r="G640" s="9">
        <f t="shared" si="176"/>
        <v>0</v>
      </c>
      <c r="H640" s="6">
        <v>415.43</v>
      </c>
      <c r="I640" s="9">
        <f t="shared" si="179"/>
        <v>0</v>
      </c>
      <c r="J640" s="9">
        <f t="shared" si="177"/>
        <v>0</v>
      </c>
    </row>
    <row r="641" spans="1:10" ht="12.2" customHeight="1" collapsed="1" x14ac:dyDescent="0.2">
      <c r="A641" s="75" t="s">
        <v>19</v>
      </c>
      <c r="B641" s="75"/>
      <c r="C641" s="1"/>
      <c r="D641" s="7"/>
      <c r="E641" s="13">
        <f>SUM(E633:E640)</f>
        <v>5.82</v>
      </c>
      <c r="F641" s="12">
        <f>SUM(F633:F640)</f>
        <v>0</v>
      </c>
      <c r="G641" s="12">
        <f t="shared" si="176"/>
        <v>0</v>
      </c>
      <c r="H641" s="13">
        <v>9947.7000000000007</v>
      </c>
      <c r="I641" s="12">
        <f>SUM(I633:I640)</f>
        <v>0</v>
      </c>
      <c r="J641" s="14">
        <f>SUM(J633:J640)</f>
        <v>0</v>
      </c>
    </row>
    <row r="642" spans="1:10" ht="12.2" customHeight="1" x14ac:dyDescent="0.2">
      <c r="A642" s="75" t="s">
        <v>191</v>
      </c>
      <c r="B642" s="75"/>
      <c r="C642" s="2" t="s">
        <v>42</v>
      </c>
      <c r="D642" s="3">
        <v>0</v>
      </c>
      <c r="E642" s="1"/>
      <c r="F642" s="1"/>
      <c r="G642" s="1"/>
      <c r="H642" s="1"/>
      <c r="I642" s="1"/>
      <c r="J642" s="1"/>
    </row>
    <row r="643" spans="1:10" ht="21" hidden="1" customHeight="1" outlineLevel="1" x14ac:dyDescent="0.2">
      <c r="A643" s="76" t="s">
        <v>175</v>
      </c>
      <c r="B643" s="76"/>
      <c r="C643" s="4" t="s">
        <v>15</v>
      </c>
      <c r="D643" s="5">
        <v>2.4</v>
      </c>
      <c r="E643" s="6">
        <v>0.22</v>
      </c>
      <c r="F643" s="9">
        <f>$D$642*E643</f>
        <v>0</v>
      </c>
      <c r="G643" s="9">
        <f t="shared" ref="G643:G651" si="180">$K$2*F643</f>
        <v>0</v>
      </c>
      <c r="H643" s="6">
        <v>31.61</v>
      </c>
      <c r="I643" s="9">
        <f>$D$642*H643</f>
        <v>0</v>
      </c>
      <c r="J643" s="9">
        <f t="shared" ref="J643:J650" si="181">SUM(G643,I643)</f>
        <v>0</v>
      </c>
    </row>
    <row r="644" spans="1:10" ht="12.2" hidden="1" customHeight="1" outlineLevel="1" x14ac:dyDescent="0.2">
      <c r="A644" s="76" t="s">
        <v>176</v>
      </c>
      <c r="B644" s="76"/>
      <c r="C644" s="4" t="s">
        <v>42</v>
      </c>
      <c r="D644" s="5">
        <v>1.4</v>
      </c>
      <c r="E644" s="6">
        <v>0.45</v>
      </c>
      <c r="F644" s="9">
        <f t="shared" ref="F644:F650" si="182">$D$642*E644</f>
        <v>0</v>
      </c>
      <c r="G644" s="9">
        <f t="shared" si="180"/>
        <v>0</v>
      </c>
      <c r="H644" s="6">
        <v>152.94999999999999</v>
      </c>
      <c r="I644" s="9">
        <f t="shared" ref="I644:I650" si="183">$D$642*H644</f>
        <v>0</v>
      </c>
      <c r="J644" s="9">
        <f t="shared" si="181"/>
        <v>0</v>
      </c>
    </row>
    <row r="645" spans="1:10" ht="12.2" hidden="1" customHeight="1" outlineLevel="1" x14ac:dyDescent="0.2">
      <c r="A645" s="76" t="s">
        <v>177</v>
      </c>
      <c r="B645" s="76"/>
      <c r="C645" s="4" t="s">
        <v>42</v>
      </c>
      <c r="D645" s="5">
        <v>1</v>
      </c>
      <c r="E645" s="6">
        <v>2.2999999999999998</v>
      </c>
      <c r="F645" s="9">
        <f t="shared" si="182"/>
        <v>0</v>
      </c>
      <c r="G645" s="9">
        <f t="shared" si="180"/>
        <v>0</v>
      </c>
      <c r="H645" s="6">
        <v>244.08</v>
      </c>
      <c r="I645" s="9">
        <f t="shared" si="183"/>
        <v>0</v>
      </c>
      <c r="J645" s="9">
        <f t="shared" si="181"/>
        <v>0</v>
      </c>
    </row>
    <row r="646" spans="1:10" ht="12.2" hidden="1" customHeight="1" outlineLevel="1" x14ac:dyDescent="0.2">
      <c r="A646" s="76" t="s">
        <v>126</v>
      </c>
      <c r="B646" s="76"/>
      <c r="C646" s="4" t="s">
        <v>42</v>
      </c>
      <c r="D646" s="5">
        <v>1</v>
      </c>
      <c r="E646" s="6">
        <v>1.1299999999999999</v>
      </c>
      <c r="F646" s="9">
        <f t="shared" si="182"/>
        <v>0</v>
      </c>
      <c r="G646" s="9">
        <f t="shared" si="180"/>
        <v>0</v>
      </c>
      <c r="H646" s="6">
        <v>5815.33</v>
      </c>
      <c r="I646" s="9">
        <f t="shared" si="183"/>
        <v>0</v>
      </c>
      <c r="J646" s="9">
        <f t="shared" si="181"/>
        <v>0</v>
      </c>
    </row>
    <row r="647" spans="1:10" ht="12.2" hidden="1" customHeight="1" outlineLevel="1" x14ac:dyDescent="0.2">
      <c r="A647" s="76" t="s">
        <v>140</v>
      </c>
      <c r="B647" s="76"/>
      <c r="C647" s="4" t="s">
        <v>60</v>
      </c>
      <c r="D647" s="5">
        <v>3.6</v>
      </c>
      <c r="E647" s="6">
        <v>0.41</v>
      </c>
      <c r="F647" s="9">
        <f t="shared" si="182"/>
        <v>0</v>
      </c>
      <c r="G647" s="9">
        <f t="shared" si="180"/>
        <v>0</v>
      </c>
      <c r="H647" s="6">
        <v>784.8</v>
      </c>
      <c r="I647" s="9">
        <f t="shared" si="183"/>
        <v>0</v>
      </c>
      <c r="J647" s="9">
        <f t="shared" si="181"/>
        <v>0</v>
      </c>
    </row>
    <row r="648" spans="1:10" ht="12.2" hidden="1" customHeight="1" outlineLevel="1" x14ac:dyDescent="0.2">
      <c r="A648" s="76" t="s">
        <v>155</v>
      </c>
      <c r="B648" s="76"/>
      <c r="C648" s="4" t="s">
        <v>15</v>
      </c>
      <c r="D648" s="5">
        <v>22.4</v>
      </c>
      <c r="E648" s="6">
        <v>0.26</v>
      </c>
      <c r="F648" s="9">
        <f t="shared" si="182"/>
        <v>0</v>
      </c>
      <c r="G648" s="9">
        <f t="shared" si="180"/>
        <v>0</v>
      </c>
      <c r="H648" s="6">
        <v>159.49</v>
      </c>
      <c r="I648" s="9">
        <f t="shared" si="183"/>
        <v>0</v>
      </c>
      <c r="J648" s="9">
        <f t="shared" si="181"/>
        <v>0</v>
      </c>
    </row>
    <row r="649" spans="1:10" ht="12.2" hidden="1" customHeight="1" outlineLevel="1" x14ac:dyDescent="0.2">
      <c r="A649" s="76" t="s">
        <v>129</v>
      </c>
      <c r="B649" s="76"/>
      <c r="C649" s="4" t="s">
        <v>15</v>
      </c>
      <c r="D649" s="5">
        <v>3.6</v>
      </c>
      <c r="E649" s="6">
        <v>0.54</v>
      </c>
      <c r="F649" s="9">
        <f t="shared" si="182"/>
        <v>0</v>
      </c>
      <c r="G649" s="9">
        <f t="shared" si="180"/>
        <v>0</v>
      </c>
      <c r="H649" s="6">
        <v>244.51</v>
      </c>
      <c r="I649" s="9">
        <f t="shared" si="183"/>
        <v>0</v>
      </c>
      <c r="J649" s="9">
        <f t="shared" si="181"/>
        <v>0</v>
      </c>
    </row>
    <row r="650" spans="1:10" ht="12.2" hidden="1" customHeight="1" outlineLevel="1" x14ac:dyDescent="0.2">
      <c r="A650" s="76" t="s">
        <v>130</v>
      </c>
      <c r="B650" s="76"/>
      <c r="C650" s="4" t="s">
        <v>15</v>
      </c>
      <c r="D650" s="5">
        <v>4</v>
      </c>
      <c r="E650" s="6">
        <v>0.46</v>
      </c>
      <c r="F650" s="9">
        <f t="shared" si="182"/>
        <v>0</v>
      </c>
      <c r="G650" s="9">
        <f t="shared" si="180"/>
        <v>0</v>
      </c>
      <c r="H650" s="6">
        <v>361.24</v>
      </c>
      <c r="I650" s="9">
        <f t="shared" si="183"/>
        <v>0</v>
      </c>
      <c r="J650" s="9">
        <f t="shared" si="181"/>
        <v>0</v>
      </c>
    </row>
    <row r="651" spans="1:10" ht="12.2" customHeight="1" collapsed="1" x14ac:dyDescent="0.2">
      <c r="A651" s="75" t="s">
        <v>19</v>
      </c>
      <c r="B651" s="75"/>
      <c r="C651" s="1"/>
      <c r="D651" s="7"/>
      <c r="E651" s="13">
        <f>SUM(E643:E650)</f>
        <v>5.77</v>
      </c>
      <c r="F651" s="12">
        <f>SUM(F643:F650)</f>
        <v>0</v>
      </c>
      <c r="G651" s="12">
        <f t="shared" si="180"/>
        <v>0</v>
      </c>
      <c r="H651" s="13">
        <v>7794.01</v>
      </c>
      <c r="I651" s="12">
        <f>SUM(I643:I650)</f>
        <v>0</v>
      </c>
      <c r="J651" s="14">
        <f>SUM(J643:J650)</f>
        <v>0</v>
      </c>
    </row>
    <row r="652" spans="1:10" ht="12.2" customHeight="1" x14ac:dyDescent="0.2">
      <c r="A652" s="75" t="s">
        <v>192</v>
      </c>
      <c r="B652" s="75"/>
      <c r="C652" s="2" t="s">
        <v>42</v>
      </c>
      <c r="D652" s="3">
        <v>0</v>
      </c>
      <c r="E652" s="1"/>
      <c r="F652" s="1"/>
      <c r="G652" s="1"/>
      <c r="H652" s="1"/>
      <c r="I652" s="1"/>
      <c r="J652" s="1"/>
    </row>
    <row r="653" spans="1:10" ht="21" hidden="1" customHeight="1" outlineLevel="1" x14ac:dyDescent="0.2">
      <c r="A653" s="76" t="s">
        <v>175</v>
      </c>
      <c r="B653" s="76"/>
      <c r="C653" s="4" t="s">
        <v>15</v>
      </c>
      <c r="D653" s="5">
        <v>3</v>
      </c>
      <c r="E653" s="6">
        <v>0.28000000000000003</v>
      </c>
      <c r="F653" s="9">
        <f>$D$652*E653</f>
        <v>0</v>
      </c>
      <c r="G653" s="9">
        <f t="shared" ref="G653:G661" si="184">$K$2*F653</f>
        <v>0</v>
      </c>
      <c r="H653" s="6">
        <v>39.51</v>
      </c>
      <c r="I653" s="9">
        <f>$D$652*H653</f>
        <v>0</v>
      </c>
      <c r="J653" s="9">
        <f t="shared" ref="J653:J660" si="185">SUM(G653,I653)</f>
        <v>0</v>
      </c>
    </row>
    <row r="654" spans="1:10" ht="12.2" hidden="1" customHeight="1" outlineLevel="1" x14ac:dyDescent="0.2">
      <c r="A654" s="76" t="s">
        <v>176</v>
      </c>
      <c r="B654" s="76"/>
      <c r="C654" s="4" t="s">
        <v>42</v>
      </c>
      <c r="D654" s="5">
        <v>1.4</v>
      </c>
      <c r="E654" s="6">
        <v>0.45</v>
      </c>
      <c r="F654" s="9">
        <f t="shared" ref="F654:F660" si="186">$D$652*E654</f>
        <v>0</v>
      </c>
      <c r="G654" s="9">
        <f t="shared" si="184"/>
        <v>0</v>
      </c>
      <c r="H654" s="6">
        <v>152.94999999999999</v>
      </c>
      <c r="I654" s="9">
        <f t="shared" ref="I654:I660" si="187">$D$652*H654</f>
        <v>0</v>
      </c>
      <c r="J654" s="9">
        <f t="shared" si="185"/>
        <v>0</v>
      </c>
    </row>
    <row r="655" spans="1:10" ht="12.2" hidden="1" customHeight="1" outlineLevel="1" x14ac:dyDescent="0.2">
      <c r="A655" s="76" t="s">
        <v>177</v>
      </c>
      <c r="B655" s="76"/>
      <c r="C655" s="4" t="s">
        <v>42</v>
      </c>
      <c r="D655" s="5">
        <v>1</v>
      </c>
      <c r="E655" s="6">
        <v>2.2999999999999998</v>
      </c>
      <c r="F655" s="9">
        <f t="shared" si="186"/>
        <v>0</v>
      </c>
      <c r="G655" s="9">
        <f t="shared" si="184"/>
        <v>0</v>
      </c>
      <c r="H655" s="6">
        <v>244.08</v>
      </c>
      <c r="I655" s="9">
        <f t="shared" si="187"/>
        <v>0</v>
      </c>
      <c r="J655" s="9">
        <f t="shared" si="185"/>
        <v>0</v>
      </c>
    </row>
    <row r="656" spans="1:10" ht="12.2" hidden="1" customHeight="1" outlineLevel="1" x14ac:dyDescent="0.2">
      <c r="A656" s="76" t="s">
        <v>126</v>
      </c>
      <c r="B656" s="76"/>
      <c r="C656" s="4" t="s">
        <v>42</v>
      </c>
      <c r="D656" s="5">
        <v>1</v>
      </c>
      <c r="E656" s="6">
        <v>1.1299999999999999</v>
      </c>
      <c r="F656" s="9">
        <f t="shared" si="186"/>
        <v>0</v>
      </c>
      <c r="G656" s="9">
        <f t="shared" si="184"/>
        <v>0</v>
      </c>
      <c r="H656" s="6">
        <v>6759.33</v>
      </c>
      <c r="I656" s="9">
        <f t="shared" si="187"/>
        <v>0</v>
      </c>
      <c r="J656" s="9">
        <f t="shared" si="185"/>
        <v>0</v>
      </c>
    </row>
    <row r="657" spans="1:10" ht="12.2" hidden="1" customHeight="1" outlineLevel="1" x14ac:dyDescent="0.2">
      <c r="A657" s="76" t="s">
        <v>140</v>
      </c>
      <c r="B657" s="76"/>
      <c r="C657" s="4" t="s">
        <v>60</v>
      </c>
      <c r="D657" s="5">
        <v>4.4000000000000004</v>
      </c>
      <c r="E657" s="6">
        <v>0.51</v>
      </c>
      <c r="F657" s="9">
        <f t="shared" si="186"/>
        <v>0</v>
      </c>
      <c r="G657" s="9">
        <f t="shared" si="184"/>
        <v>0</v>
      </c>
      <c r="H657" s="6">
        <v>959.2</v>
      </c>
      <c r="I657" s="9">
        <f t="shared" si="187"/>
        <v>0</v>
      </c>
      <c r="J657" s="9">
        <f t="shared" si="185"/>
        <v>0</v>
      </c>
    </row>
    <row r="658" spans="1:10" ht="12.2" hidden="1" customHeight="1" outlineLevel="1" x14ac:dyDescent="0.2">
      <c r="A658" s="76" t="s">
        <v>155</v>
      </c>
      <c r="B658" s="76"/>
      <c r="C658" s="4" t="s">
        <v>15</v>
      </c>
      <c r="D658" s="5">
        <v>16</v>
      </c>
      <c r="E658" s="6">
        <v>0.18</v>
      </c>
      <c r="F658" s="9">
        <f t="shared" si="186"/>
        <v>0</v>
      </c>
      <c r="G658" s="9">
        <f t="shared" si="184"/>
        <v>0</v>
      </c>
      <c r="H658" s="6">
        <v>113.92</v>
      </c>
      <c r="I658" s="9">
        <f t="shared" si="187"/>
        <v>0</v>
      </c>
      <c r="J658" s="9">
        <f t="shared" si="185"/>
        <v>0</v>
      </c>
    </row>
    <row r="659" spans="1:10" ht="12.2" hidden="1" customHeight="1" outlineLevel="1" x14ac:dyDescent="0.2">
      <c r="A659" s="76" t="s">
        <v>129</v>
      </c>
      <c r="B659" s="76"/>
      <c r="C659" s="4" t="s">
        <v>15</v>
      </c>
      <c r="D659" s="5">
        <v>4.4000000000000004</v>
      </c>
      <c r="E659" s="6">
        <v>0.66</v>
      </c>
      <c r="F659" s="9">
        <f t="shared" si="186"/>
        <v>0</v>
      </c>
      <c r="G659" s="9">
        <f t="shared" si="184"/>
        <v>0</v>
      </c>
      <c r="H659" s="6">
        <v>298.85000000000002</v>
      </c>
      <c r="I659" s="9">
        <f t="shared" si="187"/>
        <v>0</v>
      </c>
      <c r="J659" s="9">
        <f t="shared" si="185"/>
        <v>0</v>
      </c>
    </row>
    <row r="660" spans="1:10" ht="12.2" hidden="1" customHeight="1" outlineLevel="1" x14ac:dyDescent="0.2">
      <c r="A660" s="76" t="s">
        <v>130</v>
      </c>
      <c r="B660" s="76"/>
      <c r="C660" s="4" t="s">
        <v>15</v>
      </c>
      <c r="D660" s="5">
        <v>4.8</v>
      </c>
      <c r="E660" s="6">
        <v>0.55000000000000004</v>
      </c>
      <c r="F660" s="9">
        <f t="shared" si="186"/>
        <v>0</v>
      </c>
      <c r="G660" s="9">
        <f t="shared" si="184"/>
        <v>0</v>
      </c>
      <c r="H660" s="6">
        <v>433.49</v>
      </c>
      <c r="I660" s="9">
        <f t="shared" si="187"/>
        <v>0</v>
      </c>
      <c r="J660" s="9">
        <f t="shared" si="185"/>
        <v>0</v>
      </c>
    </row>
    <row r="661" spans="1:10" ht="12.2" customHeight="1" collapsed="1" x14ac:dyDescent="0.2">
      <c r="A661" s="75" t="s">
        <v>19</v>
      </c>
      <c r="B661" s="75"/>
      <c r="C661" s="1"/>
      <c r="D661" s="7"/>
      <c r="E661" s="13">
        <f>SUM(E653:E660)</f>
        <v>6.06</v>
      </c>
      <c r="F661" s="12">
        <f>SUM(F653:F660)</f>
        <v>0</v>
      </c>
      <c r="G661" s="12">
        <f t="shared" si="184"/>
        <v>0</v>
      </c>
      <c r="H661" s="13">
        <v>9001.33</v>
      </c>
      <c r="I661" s="12">
        <f>SUM(I653:I660)</f>
        <v>0</v>
      </c>
      <c r="J661" s="14">
        <f>SUM(J653:J660)</f>
        <v>0</v>
      </c>
    </row>
    <row r="662" spans="1:10" ht="12.2" customHeight="1" x14ac:dyDescent="0.2">
      <c r="A662" s="75" t="s">
        <v>193</v>
      </c>
      <c r="B662" s="75"/>
      <c r="C662" s="2" t="s">
        <v>42</v>
      </c>
      <c r="D662" s="3">
        <v>0</v>
      </c>
      <c r="E662" s="1"/>
      <c r="F662" s="1"/>
      <c r="G662" s="1"/>
      <c r="H662" s="1"/>
      <c r="I662" s="1"/>
      <c r="J662" s="1"/>
    </row>
    <row r="663" spans="1:10" ht="21" hidden="1" customHeight="1" outlineLevel="1" x14ac:dyDescent="0.2">
      <c r="A663" s="76" t="s">
        <v>175</v>
      </c>
      <c r="B663" s="76"/>
      <c r="C663" s="4" t="s">
        <v>15</v>
      </c>
      <c r="D663" s="5">
        <v>3.2</v>
      </c>
      <c r="E663" s="6">
        <v>0.28999999999999998</v>
      </c>
      <c r="F663" s="9">
        <f>$D$662*E663</f>
        <v>0</v>
      </c>
      <c r="G663" s="9">
        <f t="shared" ref="G663:G671" si="188">$K$2*F663</f>
        <v>0</v>
      </c>
      <c r="H663" s="6">
        <v>42.14</v>
      </c>
      <c r="I663" s="9">
        <f>$D$662*H663</f>
        <v>0</v>
      </c>
      <c r="J663" s="9">
        <f t="shared" ref="J663:J670" si="189">SUM(G663,I663)</f>
        <v>0</v>
      </c>
    </row>
    <row r="664" spans="1:10" ht="12.2" hidden="1" customHeight="1" outlineLevel="1" x14ac:dyDescent="0.2">
      <c r="A664" s="76" t="s">
        <v>176</v>
      </c>
      <c r="B664" s="76"/>
      <c r="C664" s="4" t="s">
        <v>42</v>
      </c>
      <c r="D664" s="5">
        <v>1.4</v>
      </c>
      <c r="E664" s="6">
        <v>0.45</v>
      </c>
      <c r="F664" s="9">
        <f t="shared" ref="F664:F670" si="190">$D$662*E664</f>
        <v>0</v>
      </c>
      <c r="G664" s="9">
        <f t="shared" si="188"/>
        <v>0</v>
      </c>
      <c r="H664" s="6">
        <v>152.94999999999999</v>
      </c>
      <c r="I664" s="9">
        <f t="shared" ref="I664:I670" si="191">$D$662*H664</f>
        <v>0</v>
      </c>
      <c r="J664" s="9">
        <f t="shared" si="189"/>
        <v>0</v>
      </c>
    </row>
    <row r="665" spans="1:10" ht="12.2" hidden="1" customHeight="1" outlineLevel="1" x14ac:dyDescent="0.2">
      <c r="A665" s="76" t="s">
        <v>177</v>
      </c>
      <c r="B665" s="76"/>
      <c r="C665" s="4" t="s">
        <v>42</v>
      </c>
      <c r="D665" s="5">
        <v>1</v>
      </c>
      <c r="E665" s="6">
        <v>2.2999999999999998</v>
      </c>
      <c r="F665" s="9">
        <f t="shared" si="190"/>
        <v>0</v>
      </c>
      <c r="G665" s="9">
        <f t="shared" si="188"/>
        <v>0</v>
      </c>
      <c r="H665" s="6">
        <v>244.08</v>
      </c>
      <c r="I665" s="9">
        <f t="shared" si="191"/>
        <v>0</v>
      </c>
      <c r="J665" s="9">
        <f t="shared" si="189"/>
        <v>0</v>
      </c>
    </row>
    <row r="666" spans="1:10" ht="12.2" hidden="1" customHeight="1" outlineLevel="1" x14ac:dyDescent="0.2">
      <c r="A666" s="76" t="s">
        <v>126</v>
      </c>
      <c r="B666" s="76"/>
      <c r="C666" s="4" t="s">
        <v>42</v>
      </c>
      <c r="D666" s="5">
        <v>1</v>
      </c>
      <c r="E666" s="6">
        <v>1.06</v>
      </c>
      <c r="F666" s="9">
        <f t="shared" si="190"/>
        <v>0</v>
      </c>
      <c r="G666" s="9">
        <f t="shared" si="188"/>
        <v>0</v>
      </c>
      <c r="H666" s="6">
        <v>12327.33</v>
      </c>
      <c r="I666" s="9">
        <f t="shared" si="191"/>
        <v>0</v>
      </c>
      <c r="J666" s="9">
        <f t="shared" si="189"/>
        <v>0</v>
      </c>
    </row>
    <row r="667" spans="1:10" ht="12.2" hidden="1" customHeight="1" outlineLevel="1" x14ac:dyDescent="0.2">
      <c r="A667" s="76" t="s">
        <v>155</v>
      </c>
      <c r="B667" s="76"/>
      <c r="C667" s="4" t="s">
        <v>15</v>
      </c>
      <c r="D667" s="5">
        <v>17.600000000000001</v>
      </c>
      <c r="E667" s="6">
        <v>0.2</v>
      </c>
      <c r="F667" s="9">
        <f t="shared" si="190"/>
        <v>0</v>
      </c>
      <c r="G667" s="9">
        <f t="shared" si="188"/>
        <v>0</v>
      </c>
      <c r="H667" s="6">
        <v>125.31</v>
      </c>
      <c r="I667" s="9">
        <f t="shared" si="191"/>
        <v>0</v>
      </c>
      <c r="J667" s="9">
        <f t="shared" si="189"/>
        <v>0</v>
      </c>
    </row>
    <row r="668" spans="1:10" ht="21" hidden="1" customHeight="1" outlineLevel="1" x14ac:dyDescent="0.2">
      <c r="A668" s="76" t="s">
        <v>194</v>
      </c>
      <c r="B668" s="76"/>
      <c r="C668" s="4" t="s">
        <v>15</v>
      </c>
      <c r="D668" s="5">
        <v>4.4000000000000004</v>
      </c>
      <c r="E668" s="6">
        <v>0.51</v>
      </c>
      <c r="F668" s="9">
        <f t="shared" si="190"/>
        <v>0</v>
      </c>
      <c r="G668" s="9">
        <f t="shared" si="188"/>
        <v>0</v>
      </c>
      <c r="H668" s="6">
        <v>959.2</v>
      </c>
      <c r="I668" s="9">
        <f t="shared" si="191"/>
        <v>0</v>
      </c>
      <c r="J668" s="9">
        <f t="shared" si="189"/>
        <v>0</v>
      </c>
    </row>
    <row r="669" spans="1:10" ht="12" hidden="1" customHeight="1" outlineLevel="1" x14ac:dyDescent="0.2">
      <c r="A669" s="76" t="s">
        <v>129</v>
      </c>
      <c r="B669" s="76"/>
      <c r="C669" s="4" t="s">
        <v>15</v>
      </c>
      <c r="D669" s="5">
        <v>4.4000000000000004</v>
      </c>
      <c r="E669" s="6">
        <v>0.66</v>
      </c>
      <c r="F669" s="9">
        <f t="shared" si="190"/>
        <v>0</v>
      </c>
      <c r="G669" s="9">
        <f t="shared" si="188"/>
        <v>0</v>
      </c>
      <c r="H669" s="6">
        <v>298.85000000000002</v>
      </c>
      <c r="I669" s="9">
        <f t="shared" si="191"/>
        <v>0</v>
      </c>
      <c r="J669" s="9">
        <f t="shared" si="189"/>
        <v>0</v>
      </c>
    </row>
    <row r="670" spans="1:10" ht="12.2" hidden="1" customHeight="1" outlineLevel="1" x14ac:dyDescent="0.2">
      <c r="A670" s="76" t="s">
        <v>130</v>
      </c>
      <c r="B670" s="76"/>
      <c r="C670" s="4" t="s">
        <v>15</v>
      </c>
      <c r="D670" s="5">
        <v>4.8</v>
      </c>
      <c r="E670" s="6">
        <v>0.55000000000000004</v>
      </c>
      <c r="F670" s="9">
        <f t="shared" si="190"/>
        <v>0</v>
      </c>
      <c r="G670" s="9">
        <f t="shared" si="188"/>
        <v>0</v>
      </c>
      <c r="H670" s="6">
        <v>433.49</v>
      </c>
      <c r="I670" s="9">
        <f t="shared" si="191"/>
        <v>0</v>
      </c>
      <c r="J670" s="9">
        <f t="shared" si="189"/>
        <v>0</v>
      </c>
    </row>
    <row r="671" spans="1:10" ht="12.2" customHeight="1" collapsed="1" x14ac:dyDescent="0.2">
      <c r="A671" s="75" t="s">
        <v>19</v>
      </c>
      <c r="B671" s="75"/>
      <c r="C671" s="1"/>
      <c r="D671" s="7"/>
      <c r="E671" s="13">
        <f>SUM(E663:E670)</f>
        <v>6.02</v>
      </c>
      <c r="F671" s="12">
        <f>SUM(F663:F670)</f>
        <v>0</v>
      </c>
      <c r="G671" s="12">
        <f t="shared" si="188"/>
        <v>0</v>
      </c>
      <c r="H671" s="13">
        <v>14583.35</v>
      </c>
      <c r="I671" s="12">
        <f>SUM(I663:I670)</f>
        <v>0</v>
      </c>
      <c r="J671" s="14">
        <f>SUM(J663:J670)</f>
        <v>0</v>
      </c>
    </row>
    <row r="672" spans="1:10" ht="12.2" customHeight="1" x14ac:dyDescent="0.2">
      <c r="A672" s="75" t="s">
        <v>195</v>
      </c>
      <c r="B672" s="75"/>
      <c r="C672" s="2" t="s">
        <v>42</v>
      </c>
      <c r="D672" s="3">
        <v>0</v>
      </c>
      <c r="E672" s="1"/>
      <c r="F672" s="1"/>
      <c r="G672" s="1"/>
      <c r="H672" s="1"/>
      <c r="I672" s="1"/>
      <c r="J672" s="1"/>
    </row>
    <row r="673" spans="1:10" ht="21" hidden="1" customHeight="1" outlineLevel="1" x14ac:dyDescent="0.2">
      <c r="A673" s="76" t="s">
        <v>175</v>
      </c>
      <c r="B673" s="76"/>
      <c r="C673" s="4" t="s">
        <v>15</v>
      </c>
      <c r="D673" s="5">
        <v>3.6</v>
      </c>
      <c r="E673" s="6">
        <v>0.33</v>
      </c>
      <c r="F673" s="9">
        <f>$D$672*E673</f>
        <v>0</v>
      </c>
      <c r="G673" s="9">
        <f t="shared" ref="G673:G681" si="192">$K$2*F673</f>
        <v>0</v>
      </c>
      <c r="H673" s="6">
        <v>47.41</v>
      </c>
      <c r="I673" s="9">
        <f>$D$672*H673</f>
        <v>0</v>
      </c>
      <c r="J673" s="9">
        <f t="shared" ref="J673:J680" si="193">SUM(G673,I673)</f>
        <v>0</v>
      </c>
    </row>
    <row r="674" spans="1:10" ht="12.2" hidden="1" customHeight="1" outlineLevel="1" x14ac:dyDescent="0.2">
      <c r="A674" s="76" t="s">
        <v>176</v>
      </c>
      <c r="B674" s="76"/>
      <c r="C674" s="4" t="s">
        <v>42</v>
      </c>
      <c r="D674" s="5">
        <v>1.4</v>
      </c>
      <c r="E674" s="6">
        <v>0.45</v>
      </c>
      <c r="F674" s="9">
        <f t="shared" ref="F674:F680" si="194">$D$672*E674</f>
        <v>0</v>
      </c>
      <c r="G674" s="9">
        <f t="shared" si="192"/>
        <v>0</v>
      </c>
      <c r="H674" s="6">
        <v>152.94999999999999</v>
      </c>
      <c r="I674" s="9">
        <f t="shared" ref="I674:I680" si="195">$D$672*H674</f>
        <v>0</v>
      </c>
      <c r="J674" s="9">
        <f t="shared" si="193"/>
        <v>0</v>
      </c>
    </row>
    <row r="675" spans="1:10" ht="12.2" hidden="1" customHeight="1" outlineLevel="1" x14ac:dyDescent="0.2">
      <c r="A675" s="76" t="s">
        <v>177</v>
      </c>
      <c r="B675" s="76"/>
      <c r="C675" s="4" t="s">
        <v>42</v>
      </c>
      <c r="D675" s="5">
        <v>1</v>
      </c>
      <c r="E675" s="6">
        <v>2.2999999999999998</v>
      </c>
      <c r="F675" s="9">
        <f t="shared" si="194"/>
        <v>0</v>
      </c>
      <c r="G675" s="9">
        <f t="shared" si="192"/>
        <v>0</v>
      </c>
      <c r="H675" s="6">
        <v>244.08</v>
      </c>
      <c r="I675" s="9">
        <f t="shared" si="195"/>
        <v>0</v>
      </c>
      <c r="J675" s="9">
        <f t="shared" si="193"/>
        <v>0</v>
      </c>
    </row>
    <row r="676" spans="1:10" ht="12.2" hidden="1" customHeight="1" outlineLevel="1" x14ac:dyDescent="0.2">
      <c r="A676" s="76" t="s">
        <v>126</v>
      </c>
      <c r="B676" s="76"/>
      <c r="C676" s="4" t="s">
        <v>42</v>
      </c>
      <c r="D676" s="5">
        <v>1</v>
      </c>
      <c r="E676" s="6">
        <v>1.06</v>
      </c>
      <c r="F676" s="9">
        <f t="shared" si="194"/>
        <v>0</v>
      </c>
      <c r="G676" s="9">
        <f t="shared" si="192"/>
        <v>0</v>
      </c>
      <c r="H676" s="6">
        <v>8639.33</v>
      </c>
      <c r="I676" s="9">
        <f t="shared" si="195"/>
        <v>0</v>
      </c>
      <c r="J676" s="9">
        <f t="shared" si="193"/>
        <v>0</v>
      </c>
    </row>
    <row r="677" spans="1:10" ht="21" hidden="1" customHeight="1" outlineLevel="1" x14ac:dyDescent="0.2">
      <c r="A677" s="76" t="s">
        <v>194</v>
      </c>
      <c r="B677" s="76"/>
      <c r="C677" s="4" t="s">
        <v>15</v>
      </c>
      <c r="D677" s="5">
        <v>4.8</v>
      </c>
      <c r="E677" s="6">
        <v>0.55000000000000004</v>
      </c>
      <c r="F677" s="9">
        <f t="shared" si="194"/>
        <v>0</v>
      </c>
      <c r="G677" s="9">
        <f t="shared" si="192"/>
        <v>0</v>
      </c>
      <c r="H677" s="6">
        <v>1046.4000000000001</v>
      </c>
      <c r="I677" s="9">
        <f t="shared" si="195"/>
        <v>0</v>
      </c>
      <c r="J677" s="9">
        <f t="shared" si="193"/>
        <v>0</v>
      </c>
    </row>
    <row r="678" spans="1:10" ht="12.2" hidden="1" customHeight="1" outlineLevel="1" x14ac:dyDescent="0.2">
      <c r="A678" s="76" t="s">
        <v>155</v>
      </c>
      <c r="B678" s="76"/>
      <c r="C678" s="4" t="s">
        <v>15</v>
      </c>
      <c r="D678" s="5">
        <v>19.2</v>
      </c>
      <c r="E678" s="6">
        <v>0.22</v>
      </c>
      <c r="F678" s="9">
        <f t="shared" si="194"/>
        <v>0</v>
      </c>
      <c r="G678" s="9">
        <f t="shared" si="192"/>
        <v>0</v>
      </c>
      <c r="H678" s="6">
        <v>136.69999999999999</v>
      </c>
      <c r="I678" s="9">
        <f t="shared" si="195"/>
        <v>0</v>
      </c>
      <c r="J678" s="9">
        <f t="shared" si="193"/>
        <v>0</v>
      </c>
    </row>
    <row r="679" spans="1:10" ht="12.2" hidden="1" customHeight="1" outlineLevel="1" x14ac:dyDescent="0.2">
      <c r="A679" s="76" t="s">
        <v>129</v>
      </c>
      <c r="B679" s="76"/>
      <c r="C679" s="4" t="s">
        <v>15</v>
      </c>
      <c r="D679" s="5">
        <v>4.8</v>
      </c>
      <c r="E679" s="6">
        <v>0.72</v>
      </c>
      <c r="F679" s="9">
        <f t="shared" si="194"/>
        <v>0</v>
      </c>
      <c r="G679" s="9">
        <f t="shared" si="192"/>
        <v>0</v>
      </c>
      <c r="H679" s="6">
        <v>326.02</v>
      </c>
      <c r="I679" s="9">
        <f t="shared" si="195"/>
        <v>0</v>
      </c>
      <c r="J679" s="9">
        <f t="shared" si="193"/>
        <v>0</v>
      </c>
    </row>
    <row r="680" spans="1:10" ht="12.2" hidden="1" customHeight="1" outlineLevel="1" x14ac:dyDescent="0.2">
      <c r="A680" s="76" t="s">
        <v>130</v>
      </c>
      <c r="B680" s="76"/>
      <c r="C680" s="4" t="s">
        <v>15</v>
      </c>
      <c r="D680" s="5">
        <v>5.2</v>
      </c>
      <c r="E680" s="6">
        <v>0.6</v>
      </c>
      <c r="F680" s="9">
        <f t="shared" si="194"/>
        <v>0</v>
      </c>
      <c r="G680" s="9">
        <f t="shared" si="192"/>
        <v>0</v>
      </c>
      <c r="H680" s="6">
        <v>469.61</v>
      </c>
      <c r="I680" s="9">
        <f t="shared" si="195"/>
        <v>0</v>
      </c>
      <c r="J680" s="9">
        <f t="shared" si="193"/>
        <v>0</v>
      </c>
    </row>
    <row r="681" spans="1:10" ht="12.2" customHeight="1" collapsed="1" x14ac:dyDescent="0.2">
      <c r="A681" s="75" t="s">
        <v>19</v>
      </c>
      <c r="B681" s="75"/>
      <c r="C681" s="1"/>
      <c r="D681" s="7"/>
      <c r="E681" s="13">
        <f>SUM(E673:E680)</f>
        <v>6.2299999999999995</v>
      </c>
      <c r="F681" s="12">
        <f>SUM(F673:F680)</f>
        <v>0</v>
      </c>
      <c r="G681" s="12">
        <f t="shared" si="192"/>
        <v>0</v>
      </c>
      <c r="H681" s="13">
        <v>11062.5</v>
      </c>
      <c r="I681" s="12">
        <f>SUM(I673:I680)</f>
        <v>0</v>
      </c>
      <c r="J681" s="14">
        <f>SUM(J673:J680)</f>
        <v>0</v>
      </c>
    </row>
    <row r="682" spans="1:10" ht="12.2" customHeight="1" x14ac:dyDescent="0.2">
      <c r="A682" s="75" t="s">
        <v>196</v>
      </c>
      <c r="B682" s="75"/>
      <c r="C682" s="2" t="s">
        <v>42</v>
      </c>
      <c r="D682" s="3">
        <v>0</v>
      </c>
      <c r="E682" s="1"/>
      <c r="F682" s="1"/>
      <c r="G682" s="1"/>
      <c r="H682" s="1"/>
      <c r="I682" s="1"/>
      <c r="J682" s="1"/>
    </row>
    <row r="683" spans="1:10" ht="21" hidden="1" customHeight="1" outlineLevel="1" x14ac:dyDescent="0.2">
      <c r="A683" s="76" t="s">
        <v>175</v>
      </c>
      <c r="B683" s="76"/>
      <c r="C683" s="4" t="s">
        <v>15</v>
      </c>
      <c r="D683" s="5">
        <v>4.4000000000000004</v>
      </c>
      <c r="E683" s="6">
        <v>0.4</v>
      </c>
      <c r="F683" s="9">
        <f>$D$682*E683</f>
        <v>0</v>
      </c>
      <c r="G683" s="9">
        <f t="shared" ref="G683:G691" si="196">$K$2*F683</f>
        <v>0</v>
      </c>
      <c r="H683" s="6">
        <v>57.95</v>
      </c>
      <c r="I683" s="9">
        <f>$D$682*H683</f>
        <v>0</v>
      </c>
      <c r="J683" s="9">
        <f t="shared" ref="J683:J690" si="197">SUM(G683,I683)</f>
        <v>0</v>
      </c>
    </row>
    <row r="684" spans="1:10" ht="12.2" hidden="1" customHeight="1" outlineLevel="1" x14ac:dyDescent="0.2">
      <c r="A684" s="76" t="s">
        <v>176</v>
      </c>
      <c r="B684" s="76"/>
      <c r="C684" s="4" t="s">
        <v>42</v>
      </c>
      <c r="D684" s="5">
        <v>1.4</v>
      </c>
      <c r="E684" s="6">
        <v>0.45</v>
      </c>
      <c r="F684" s="9">
        <f t="shared" ref="F684:F690" si="198">$D$682*E684</f>
        <v>0</v>
      </c>
      <c r="G684" s="9">
        <f t="shared" si="196"/>
        <v>0</v>
      </c>
      <c r="H684" s="6">
        <v>152.94999999999999</v>
      </c>
      <c r="I684" s="9">
        <f t="shared" ref="I684:I690" si="199">$D$682*H684</f>
        <v>0</v>
      </c>
      <c r="J684" s="9">
        <f t="shared" si="197"/>
        <v>0</v>
      </c>
    </row>
    <row r="685" spans="1:10" ht="12.2" hidden="1" customHeight="1" outlineLevel="1" x14ac:dyDescent="0.2">
      <c r="A685" s="76" t="s">
        <v>177</v>
      </c>
      <c r="B685" s="76"/>
      <c r="C685" s="4" t="s">
        <v>42</v>
      </c>
      <c r="D685" s="5">
        <v>1</v>
      </c>
      <c r="E685" s="6">
        <v>2.2999999999999998</v>
      </c>
      <c r="F685" s="9">
        <f t="shared" si="198"/>
        <v>0</v>
      </c>
      <c r="G685" s="9">
        <f t="shared" si="196"/>
        <v>0</v>
      </c>
      <c r="H685" s="6">
        <v>244.08</v>
      </c>
      <c r="I685" s="9">
        <f t="shared" si="199"/>
        <v>0</v>
      </c>
      <c r="J685" s="9">
        <f t="shared" si="197"/>
        <v>0</v>
      </c>
    </row>
    <row r="686" spans="1:10" ht="12.2" hidden="1" customHeight="1" outlineLevel="1" x14ac:dyDescent="0.2">
      <c r="A686" s="76" t="s">
        <v>126</v>
      </c>
      <c r="B686" s="76"/>
      <c r="C686" s="4" t="s">
        <v>42</v>
      </c>
      <c r="D686" s="5">
        <v>1</v>
      </c>
      <c r="E686" s="6">
        <v>1.06</v>
      </c>
      <c r="F686" s="9">
        <f t="shared" si="198"/>
        <v>0</v>
      </c>
      <c r="G686" s="9">
        <f t="shared" si="196"/>
        <v>0</v>
      </c>
      <c r="H686" s="6">
        <v>10599.33</v>
      </c>
      <c r="I686" s="9">
        <f t="shared" si="199"/>
        <v>0</v>
      </c>
      <c r="J686" s="9">
        <f t="shared" si="197"/>
        <v>0</v>
      </c>
    </row>
    <row r="687" spans="1:10" ht="12.2" hidden="1" customHeight="1" outlineLevel="1" x14ac:dyDescent="0.2">
      <c r="A687" s="76" t="s">
        <v>140</v>
      </c>
      <c r="B687" s="76"/>
      <c r="C687" s="4" t="s">
        <v>60</v>
      </c>
      <c r="D687" s="5">
        <v>5.6</v>
      </c>
      <c r="E687" s="6">
        <v>0.64</v>
      </c>
      <c r="F687" s="9">
        <f t="shared" si="198"/>
        <v>0</v>
      </c>
      <c r="G687" s="9">
        <f t="shared" si="196"/>
        <v>0</v>
      </c>
      <c r="H687" s="6">
        <v>1220.8</v>
      </c>
      <c r="I687" s="9">
        <f t="shared" si="199"/>
        <v>0</v>
      </c>
      <c r="J687" s="9">
        <f t="shared" si="197"/>
        <v>0</v>
      </c>
    </row>
    <row r="688" spans="1:10" ht="12.2" hidden="1" customHeight="1" outlineLevel="1" x14ac:dyDescent="0.2">
      <c r="A688" s="76" t="s">
        <v>155</v>
      </c>
      <c r="B688" s="76"/>
      <c r="C688" s="4" t="s">
        <v>15</v>
      </c>
      <c r="D688" s="5">
        <v>22.4</v>
      </c>
      <c r="E688" s="6">
        <v>0.26</v>
      </c>
      <c r="F688" s="9">
        <f t="shared" si="198"/>
        <v>0</v>
      </c>
      <c r="G688" s="9">
        <f t="shared" si="196"/>
        <v>0</v>
      </c>
      <c r="H688" s="6">
        <v>159.49</v>
      </c>
      <c r="I688" s="9">
        <f t="shared" si="199"/>
        <v>0</v>
      </c>
      <c r="J688" s="9">
        <f t="shared" si="197"/>
        <v>0</v>
      </c>
    </row>
    <row r="689" spans="1:10" ht="12.2" hidden="1" customHeight="1" outlineLevel="1" x14ac:dyDescent="0.2">
      <c r="A689" s="76" t="s">
        <v>129</v>
      </c>
      <c r="B689" s="76"/>
      <c r="C689" s="4" t="s">
        <v>15</v>
      </c>
      <c r="D689" s="5">
        <v>5.6</v>
      </c>
      <c r="E689" s="6">
        <v>0.84</v>
      </c>
      <c r="F689" s="9">
        <f t="shared" si="198"/>
        <v>0</v>
      </c>
      <c r="G689" s="9">
        <f t="shared" si="196"/>
        <v>0</v>
      </c>
      <c r="H689" s="6">
        <v>380.35</v>
      </c>
      <c r="I689" s="9">
        <f t="shared" si="199"/>
        <v>0</v>
      </c>
      <c r="J689" s="9">
        <f t="shared" si="197"/>
        <v>0</v>
      </c>
    </row>
    <row r="690" spans="1:10" ht="12.2" hidden="1" customHeight="1" outlineLevel="1" x14ac:dyDescent="0.2">
      <c r="A690" s="76" t="s">
        <v>130</v>
      </c>
      <c r="B690" s="76"/>
      <c r="C690" s="4" t="s">
        <v>15</v>
      </c>
      <c r="D690" s="5">
        <v>6</v>
      </c>
      <c r="E690" s="6">
        <v>0.69</v>
      </c>
      <c r="F690" s="9">
        <f t="shared" si="198"/>
        <v>0</v>
      </c>
      <c r="G690" s="9">
        <f t="shared" si="196"/>
        <v>0</v>
      </c>
      <c r="H690" s="6">
        <v>541.86</v>
      </c>
      <c r="I690" s="9">
        <f t="shared" si="199"/>
        <v>0</v>
      </c>
      <c r="J690" s="9">
        <f t="shared" si="197"/>
        <v>0</v>
      </c>
    </row>
    <row r="691" spans="1:10" ht="12.2" customHeight="1" collapsed="1" x14ac:dyDescent="0.2">
      <c r="A691" s="75" t="s">
        <v>19</v>
      </c>
      <c r="B691" s="75"/>
      <c r="C691" s="1"/>
      <c r="D691" s="7"/>
      <c r="E691" s="13">
        <f>SUM(E683:E690)</f>
        <v>6.6399999999999988</v>
      </c>
      <c r="F691" s="12">
        <f>SUM(F683:F690)</f>
        <v>0</v>
      </c>
      <c r="G691" s="12">
        <f t="shared" si="196"/>
        <v>0</v>
      </c>
      <c r="H691" s="13">
        <v>13356.81</v>
      </c>
      <c r="I691" s="12">
        <f>SUM(I683:I690)</f>
        <v>0</v>
      </c>
      <c r="J691" s="14">
        <f>SUM(J683:J690)</f>
        <v>0</v>
      </c>
    </row>
    <row r="692" spans="1:10" ht="12.2" customHeight="1" x14ac:dyDescent="0.2">
      <c r="A692" s="75" t="s">
        <v>197</v>
      </c>
      <c r="B692" s="75"/>
      <c r="C692" s="2" t="s">
        <v>42</v>
      </c>
      <c r="D692" s="3">
        <v>0</v>
      </c>
      <c r="E692" s="1"/>
      <c r="F692" s="1"/>
      <c r="G692" s="1"/>
      <c r="H692" s="1"/>
      <c r="I692" s="1"/>
      <c r="J692" s="1"/>
    </row>
    <row r="693" spans="1:10" ht="21" hidden="1" customHeight="1" outlineLevel="1" x14ac:dyDescent="0.2">
      <c r="A693" s="76" t="s">
        <v>175</v>
      </c>
      <c r="B693" s="76"/>
      <c r="C693" s="4" t="s">
        <v>15</v>
      </c>
      <c r="D693" s="5">
        <v>3.8</v>
      </c>
      <c r="E693" s="6">
        <v>0.35</v>
      </c>
      <c r="F693" s="9">
        <f>$D$692*E693</f>
        <v>0</v>
      </c>
      <c r="G693" s="9">
        <f t="shared" ref="G693:G701" si="200">$K$2*F693</f>
        <v>0</v>
      </c>
      <c r="H693" s="6">
        <v>50.05</v>
      </c>
      <c r="I693" s="9">
        <f>$D$692*H693</f>
        <v>0</v>
      </c>
      <c r="J693" s="9">
        <f t="shared" ref="J693:J700" si="201">SUM(G693,I693)</f>
        <v>0</v>
      </c>
    </row>
    <row r="694" spans="1:10" ht="12.2" hidden="1" customHeight="1" outlineLevel="1" x14ac:dyDescent="0.2">
      <c r="A694" s="76" t="s">
        <v>176</v>
      </c>
      <c r="B694" s="76"/>
      <c r="C694" s="4" t="s">
        <v>42</v>
      </c>
      <c r="D694" s="5">
        <v>1.6</v>
      </c>
      <c r="E694" s="6">
        <v>0.52</v>
      </c>
      <c r="F694" s="9">
        <f t="shared" ref="F694:F700" si="202">$D$692*E694</f>
        <v>0</v>
      </c>
      <c r="G694" s="9">
        <f t="shared" si="200"/>
        <v>0</v>
      </c>
      <c r="H694" s="6">
        <v>174.8</v>
      </c>
      <c r="I694" s="9">
        <f t="shared" ref="I694:I700" si="203">$D$692*H694</f>
        <v>0</v>
      </c>
      <c r="J694" s="9">
        <f t="shared" si="201"/>
        <v>0</v>
      </c>
    </row>
    <row r="695" spans="1:10" ht="12.2" hidden="1" customHeight="1" outlineLevel="1" x14ac:dyDescent="0.2">
      <c r="A695" s="76" t="s">
        <v>177</v>
      </c>
      <c r="B695" s="76"/>
      <c r="C695" s="4" t="s">
        <v>42</v>
      </c>
      <c r="D695" s="5">
        <v>1</v>
      </c>
      <c r="E695" s="6">
        <v>2.2999999999999998</v>
      </c>
      <c r="F695" s="9">
        <f t="shared" si="202"/>
        <v>0</v>
      </c>
      <c r="G695" s="9">
        <f t="shared" si="200"/>
        <v>0</v>
      </c>
      <c r="H695" s="6">
        <v>244.08</v>
      </c>
      <c r="I695" s="9">
        <f t="shared" si="203"/>
        <v>0</v>
      </c>
      <c r="J695" s="9">
        <f t="shared" si="201"/>
        <v>0</v>
      </c>
    </row>
    <row r="696" spans="1:10" ht="12.2" hidden="1" customHeight="1" outlineLevel="1" x14ac:dyDescent="0.2">
      <c r="A696" s="76" t="s">
        <v>126</v>
      </c>
      <c r="B696" s="76"/>
      <c r="C696" s="4" t="s">
        <v>42</v>
      </c>
      <c r="D696" s="5">
        <v>1</v>
      </c>
      <c r="E696" s="6">
        <v>1.0900000000000001</v>
      </c>
      <c r="F696" s="9">
        <f t="shared" si="202"/>
        <v>0</v>
      </c>
      <c r="G696" s="9">
        <f t="shared" si="200"/>
        <v>0</v>
      </c>
      <c r="H696" s="6">
        <v>6647.33</v>
      </c>
      <c r="I696" s="9">
        <f t="shared" si="203"/>
        <v>0</v>
      </c>
      <c r="J696" s="9">
        <f t="shared" si="201"/>
        <v>0</v>
      </c>
    </row>
    <row r="697" spans="1:10" ht="12.2" hidden="1" customHeight="1" outlineLevel="1" x14ac:dyDescent="0.2">
      <c r="A697" s="76" t="s">
        <v>140</v>
      </c>
      <c r="B697" s="76"/>
      <c r="C697" s="4" t="s">
        <v>60</v>
      </c>
      <c r="D697" s="5">
        <v>4</v>
      </c>
      <c r="E697" s="6">
        <v>0.46</v>
      </c>
      <c r="F697" s="9">
        <f t="shared" si="202"/>
        <v>0</v>
      </c>
      <c r="G697" s="9">
        <f t="shared" si="200"/>
        <v>0</v>
      </c>
      <c r="H697" s="6">
        <v>872</v>
      </c>
      <c r="I697" s="9">
        <f t="shared" si="203"/>
        <v>0</v>
      </c>
      <c r="J697" s="9">
        <f t="shared" si="201"/>
        <v>0</v>
      </c>
    </row>
    <row r="698" spans="1:10" ht="12.2" hidden="1" customHeight="1" outlineLevel="1" x14ac:dyDescent="0.2">
      <c r="A698" s="76" t="s">
        <v>155</v>
      </c>
      <c r="B698" s="76"/>
      <c r="C698" s="4" t="s">
        <v>15</v>
      </c>
      <c r="D698" s="5">
        <v>16</v>
      </c>
      <c r="E698" s="6">
        <v>0.18</v>
      </c>
      <c r="F698" s="9">
        <f t="shared" si="202"/>
        <v>0</v>
      </c>
      <c r="G698" s="9">
        <f t="shared" si="200"/>
        <v>0</v>
      </c>
      <c r="H698" s="6">
        <v>113.92</v>
      </c>
      <c r="I698" s="9">
        <f t="shared" si="203"/>
        <v>0</v>
      </c>
      <c r="J698" s="9">
        <f t="shared" si="201"/>
        <v>0</v>
      </c>
    </row>
    <row r="699" spans="1:10" ht="12.2" hidden="1" customHeight="1" outlineLevel="1" x14ac:dyDescent="0.2">
      <c r="A699" s="76" t="s">
        <v>129</v>
      </c>
      <c r="B699" s="76"/>
      <c r="C699" s="4" t="s">
        <v>15</v>
      </c>
      <c r="D699" s="5">
        <v>4</v>
      </c>
      <c r="E699" s="6">
        <v>0.6</v>
      </c>
      <c r="F699" s="9">
        <f t="shared" si="202"/>
        <v>0</v>
      </c>
      <c r="G699" s="9">
        <f t="shared" si="200"/>
        <v>0</v>
      </c>
      <c r="H699" s="6">
        <v>271.68</v>
      </c>
      <c r="I699" s="9">
        <f t="shared" si="203"/>
        <v>0</v>
      </c>
      <c r="J699" s="9">
        <f t="shared" si="201"/>
        <v>0</v>
      </c>
    </row>
    <row r="700" spans="1:10" ht="12.2" hidden="1" customHeight="1" outlineLevel="1" x14ac:dyDescent="0.2">
      <c r="A700" s="76" t="s">
        <v>130</v>
      </c>
      <c r="B700" s="76"/>
      <c r="C700" s="4" t="s">
        <v>15</v>
      </c>
      <c r="D700" s="5">
        <v>4.4000000000000004</v>
      </c>
      <c r="E700" s="6">
        <v>0.51</v>
      </c>
      <c r="F700" s="9">
        <f t="shared" si="202"/>
        <v>0</v>
      </c>
      <c r="G700" s="9">
        <f t="shared" si="200"/>
        <v>0</v>
      </c>
      <c r="H700" s="6">
        <v>397.36</v>
      </c>
      <c r="I700" s="9">
        <f t="shared" si="203"/>
        <v>0</v>
      </c>
      <c r="J700" s="9">
        <f t="shared" si="201"/>
        <v>0</v>
      </c>
    </row>
    <row r="701" spans="1:10" ht="12.2" customHeight="1" collapsed="1" x14ac:dyDescent="0.2">
      <c r="A701" s="75" t="s">
        <v>19</v>
      </c>
      <c r="B701" s="75"/>
      <c r="C701" s="1"/>
      <c r="D701" s="7"/>
      <c r="E701" s="13">
        <f>SUM(E693:E700)</f>
        <v>6.0099999999999989</v>
      </c>
      <c r="F701" s="12">
        <f>SUM(F693:F700)</f>
        <v>0</v>
      </c>
      <c r="G701" s="12">
        <f t="shared" si="200"/>
        <v>0</v>
      </c>
      <c r="H701" s="13">
        <v>8771.2199999999993</v>
      </c>
      <c r="I701" s="12">
        <f>SUM(I693:I700)</f>
        <v>0</v>
      </c>
      <c r="J701" s="14">
        <f>SUM(J693:J700)</f>
        <v>0</v>
      </c>
    </row>
    <row r="702" spans="1:10" ht="12.2" customHeight="1" x14ac:dyDescent="0.2">
      <c r="A702" s="75" t="s">
        <v>198</v>
      </c>
      <c r="B702" s="75"/>
      <c r="C702" s="2" t="s">
        <v>42</v>
      </c>
      <c r="D702" s="3">
        <v>0</v>
      </c>
      <c r="E702" s="1"/>
      <c r="F702" s="1"/>
      <c r="G702" s="1"/>
      <c r="H702" s="1"/>
      <c r="I702" s="1"/>
      <c r="J702" s="1"/>
    </row>
    <row r="703" spans="1:10" ht="21" hidden="1" customHeight="1" outlineLevel="1" x14ac:dyDescent="0.2">
      <c r="A703" s="76" t="s">
        <v>175</v>
      </c>
      <c r="B703" s="76"/>
      <c r="C703" s="4" t="s">
        <v>15</v>
      </c>
      <c r="D703" s="5">
        <v>4.2</v>
      </c>
      <c r="E703" s="6">
        <v>0.39</v>
      </c>
      <c r="F703" s="9">
        <f>$D$702*E703</f>
        <v>0</v>
      </c>
      <c r="G703" s="9">
        <f t="shared" ref="G703:G711" si="204">$K$2*F703</f>
        <v>0</v>
      </c>
      <c r="H703" s="6">
        <v>55.31</v>
      </c>
      <c r="I703" s="9">
        <f>$D$702*H703</f>
        <v>0</v>
      </c>
      <c r="J703" s="9">
        <f t="shared" ref="J703:J710" si="205">SUM(G703,I703)</f>
        <v>0</v>
      </c>
    </row>
    <row r="704" spans="1:10" ht="12.2" hidden="1" customHeight="1" outlineLevel="1" x14ac:dyDescent="0.2">
      <c r="A704" s="76" t="s">
        <v>176</v>
      </c>
      <c r="B704" s="76"/>
      <c r="C704" s="4" t="s">
        <v>42</v>
      </c>
      <c r="D704" s="5">
        <v>1.6</v>
      </c>
      <c r="E704" s="6">
        <v>0.52</v>
      </c>
      <c r="F704" s="9">
        <f t="shared" ref="F704:F710" si="206">$D$702*E704</f>
        <v>0</v>
      </c>
      <c r="G704" s="9">
        <f t="shared" si="204"/>
        <v>0</v>
      </c>
      <c r="H704" s="6">
        <v>174.8</v>
      </c>
      <c r="I704" s="9">
        <f t="shared" ref="I704:I710" si="207">$D$702*H704</f>
        <v>0</v>
      </c>
      <c r="J704" s="9">
        <f t="shared" si="205"/>
        <v>0</v>
      </c>
    </row>
    <row r="705" spans="1:10" ht="12.2" hidden="1" customHeight="1" outlineLevel="1" x14ac:dyDescent="0.2">
      <c r="A705" s="76" t="s">
        <v>177</v>
      </c>
      <c r="B705" s="76"/>
      <c r="C705" s="4" t="s">
        <v>42</v>
      </c>
      <c r="D705" s="5">
        <v>1</v>
      </c>
      <c r="E705" s="6">
        <v>2.2999999999999998</v>
      </c>
      <c r="F705" s="9">
        <f t="shared" si="206"/>
        <v>0</v>
      </c>
      <c r="G705" s="9">
        <f t="shared" si="204"/>
        <v>0</v>
      </c>
      <c r="H705" s="6">
        <v>244.08</v>
      </c>
      <c r="I705" s="9">
        <f t="shared" si="207"/>
        <v>0</v>
      </c>
      <c r="J705" s="9">
        <f t="shared" si="205"/>
        <v>0</v>
      </c>
    </row>
    <row r="706" spans="1:10" ht="12.2" hidden="1" customHeight="1" outlineLevel="1" x14ac:dyDescent="0.2">
      <c r="A706" s="76" t="s">
        <v>126</v>
      </c>
      <c r="B706" s="76"/>
      <c r="C706" s="4" t="s">
        <v>42</v>
      </c>
      <c r="D706" s="5">
        <v>1</v>
      </c>
      <c r="E706" s="6">
        <v>1.0900000000000001</v>
      </c>
      <c r="F706" s="9">
        <f t="shared" si="206"/>
        <v>0</v>
      </c>
      <c r="G706" s="9">
        <f t="shared" si="204"/>
        <v>0</v>
      </c>
      <c r="H706" s="6">
        <v>7775.33</v>
      </c>
      <c r="I706" s="9">
        <f t="shared" si="207"/>
        <v>0</v>
      </c>
      <c r="J706" s="9">
        <f t="shared" si="205"/>
        <v>0</v>
      </c>
    </row>
    <row r="707" spans="1:10" ht="12.2" hidden="1" customHeight="1" outlineLevel="1" x14ac:dyDescent="0.2">
      <c r="A707" s="76" t="s">
        <v>140</v>
      </c>
      <c r="B707" s="76"/>
      <c r="C707" s="4" t="s">
        <v>60</v>
      </c>
      <c r="D707" s="5">
        <v>4.4000000000000004</v>
      </c>
      <c r="E707" s="6">
        <v>0.51</v>
      </c>
      <c r="F707" s="9">
        <f t="shared" si="206"/>
        <v>0</v>
      </c>
      <c r="G707" s="9">
        <f t="shared" si="204"/>
        <v>0</v>
      </c>
      <c r="H707" s="6">
        <v>959.2</v>
      </c>
      <c r="I707" s="9">
        <f t="shared" si="207"/>
        <v>0</v>
      </c>
      <c r="J707" s="9">
        <f t="shared" si="205"/>
        <v>0</v>
      </c>
    </row>
    <row r="708" spans="1:10" ht="12.2" hidden="1" customHeight="1" outlineLevel="1" x14ac:dyDescent="0.2">
      <c r="A708" s="76" t="s">
        <v>155</v>
      </c>
      <c r="B708" s="76"/>
      <c r="C708" s="4" t="s">
        <v>15</v>
      </c>
      <c r="D708" s="5">
        <v>16</v>
      </c>
      <c r="E708" s="6">
        <v>0.18</v>
      </c>
      <c r="F708" s="9">
        <f t="shared" si="206"/>
        <v>0</v>
      </c>
      <c r="G708" s="9">
        <f t="shared" si="204"/>
        <v>0</v>
      </c>
      <c r="H708" s="6">
        <v>113.92</v>
      </c>
      <c r="I708" s="9">
        <f t="shared" si="207"/>
        <v>0</v>
      </c>
      <c r="J708" s="9">
        <f t="shared" si="205"/>
        <v>0</v>
      </c>
    </row>
    <row r="709" spans="1:10" ht="12.2" hidden="1" customHeight="1" outlineLevel="1" x14ac:dyDescent="0.2">
      <c r="A709" s="76" t="s">
        <v>129</v>
      </c>
      <c r="B709" s="76"/>
      <c r="C709" s="4" t="s">
        <v>15</v>
      </c>
      <c r="D709" s="5">
        <v>4.4000000000000004</v>
      </c>
      <c r="E709" s="6">
        <v>0.66</v>
      </c>
      <c r="F709" s="9">
        <f t="shared" si="206"/>
        <v>0</v>
      </c>
      <c r="G709" s="9">
        <f t="shared" si="204"/>
        <v>0</v>
      </c>
      <c r="H709" s="6">
        <v>298.85000000000002</v>
      </c>
      <c r="I709" s="9">
        <f t="shared" si="207"/>
        <v>0</v>
      </c>
      <c r="J709" s="9">
        <f t="shared" si="205"/>
        <v>0</v>
      </c>
    </row>
    <row r="710" spans="1:10" ht="12.2" hidden="1" customHeight="1" outlineLevel="1" x14ac:dyDescent="0.2">
      <c r="A710" s="76" t="s">
        <v>130</v>
      </c>
      <c r="B710" s="76"/>
      <c r="C710" s="4" t="s">
        <v>15</v>
      </c>
      <c r="D710" s="5">
        <v>4.8</v>
      </c>
      <c r="E710" s="6">
        <v>0.55000000000000004</v>
      </c>
      <c r="F710" s="9">
        <f t="shared" si="206"/>
        <v>0</v>
      </c>
      <c r="G710" s="9">
        <f t="shared" si="204"/>
        <v>0</v>
      </c>
      <c r="H710" s="6">
        <v>433.49</v>
      </c>
      <c r="I710" s="9">
        <f t="shared" si="207"/>
        <v>0</v>
      </c>
      <c r="J710" s="9">
        <f t="shared" si="205"/>
        <v>0</v>
      </c>
    </row>
    <row r="711" spans="1:10" ht="12.2" customHeight="1" collapsed="1" x14ac:dyDescent="0.2">
      <c r="A711" s="75" t="s">
        <v>19</v>
      </c>
      <c r="B711" s="75"/>
      <c r="C711" s="1"/>
      <c r="D711" s="7"/>
      <c r="E711" s="13">
        <f>SUM(E703:E710)</f>
        <v>6.1999999999999993</v>
      </c>
      <c r="F711" s="12">
        <f>SUM(F703:F710)</f>
        <v>0</v>
      </c>
      <c r="G711" s="12">
        <f t="shared" si="204"/>
        <v>0</v>
      </c>
      <c r="H711" s="13">
        <v>10054.98</v>
      </c>
      <c r="I711" s="12">
        <f>SUM(I703:I710)</f>
        <v>0</v>
      </c>
      <c r="J711" s="14">
        <f>SUM(J703:J710)</f>
        <v>0</v>
      </c>
    </row>
    <row r="712" spans="1:10" ht="12.2" customHeight="1" x14ac:dyDescent="0.2">
      <c r="A712" s="75" t="s">
        <v>199</v>
      </c>
      <c r="B712" s="75"/>
      <c r="C712" s="2" t="s">
        <v>42</v>
      </c>
      <c r="D712" s="3">
        <v>0</v>
      </c>
      <c r="E712" s="1"/>
      <c r="F712" s="1"/>
      <c r="G712" s="1"/>
      <c r="H712" s="1"/>
      <c r="I712" s="1"/>
      <c r="J712" s="1"/>
    </row>
    <row r="713" spans="1:10" ht="21" hidden="1" customHeight="1" outlineLevel="1" x14ac:dyDescent="0.2">
      <c r="A713" s="76" t="s">
        <v>175</v>
      </c>
      <c r="B713" s="76"/>
      <c r="C713" s="4" t="s">
        <v>15</v>
      </c>
      <c r="D713" s="5">
        <v>4.0999999999999996</v>
      </c>
      <c r="E713" s="6">
        <v>0.38</v>
      </c>
      <c r="F713" s="9">
        <f>$D$712*E713</f>
        <v>0</v>
      </c>
      <c r="G713" s="9">
        <f t="shared" ref="G713:G721" si="208">$K$2*F713</f>
        <v>0</v>
      </c>
      <c r="H713" s="6">
        <v>54</v>
      </c>
      <c r="I713" s="9">
        <f>$D$712*H713</f>
        <v>0</v>
      </c>
      <c r="J713" s="9">
        <f t="shared" ref="J713:J720" si="209">SUM(G713,I713)</f>
        <v>0</v>
      </c>
    </row>
    <row r="714" spans="1:10" ht="12.2" hidden="1" customHeight="1" outlineLevel="1" x14ac:dyDescent="0.2">
      <c r="A714" s="76" t="s">
        <v>176</v>
      </c>
      <c r="B714" s="76"/>
      <c r="C714" s="4" t="s">
        <v>42</v>
      </c>
      <c r="D714" s="5">
        <v>1</v>
      </c>
      <c r="E714" s="6">
        <v>0.32</v>
      </c>
      <c r="F714" s="9">
        <f t="shared" ref="F714:F720" si="210">$D$712*E714</f>
        <v>0</v>
      </c>
      <c r="G714" s="9">
        <f t="shared" si="208"/>
        <v>0</v>
      </c>
      <c r="H714" s="6">
        <v>109.25</v>
      </c>
      <c r="I714" s="9">
        <f t="shared" ref="I714:I720" si="211">$D$712*H714</f>
        <v>0</v>
      </c>
      <c r="J714" s="9">
        <f t="shared" si="209"/>
        <v>0</v>
      </c>
    </row>
    <row r="715" spans="1:10" ht="12.2" hidden="1" customHeight="1" outlineLevel="1" x14ac:dyDescent="0.2">
      <c r="A715" s="76" t="s">
        <v>177</v>
      </c>
      <c r="B715" s="76"/>
      <c r="C715" s="4" t="s">
        <v>42</v>
      </c>
      <c r="D715" s="5">
        <v>1.6</v>
      </c>
      <c r="E715" s="6">
        <v>3.68</v>
      </c>
      <c r="F715" s="9">
        <f t="shared" si="210"/>
        <v>0</v>
      </c>
      <c r="G715" s="9">
        <f t="shared" si="208"/>
        <v>0</v>
      </c>
      <c r="H715" s="6">
        <v>390.53</v>
      </c>
      <c r="I715" s="9">
        <f t="shared" si="211"/>
        <v>0</v>
      </c>
      <c r="J715" s="9">
        <f t="shared" si="209"/>
        <v>0</v>
      </c>
    </row>
    <row r="716" spans="1:10" ht="12.2" hidden="1" customHeight="1" outlineLevel="1" x14ac:dyDescent="0.2">
      <c r="A716" s="76" t="s">
        <v>126</v>
      </c>
      <c r="B716" s="76"/>
      <c r="C716" s="4" t="s">
        <v>42</v>
      </c>
      <c r="D716" s="5">
        <v>1</v>
      </c>
      <c r="E716" s="6">
        <v>1.0900000000000001</v>
      </c>
      <c r="F716" s="9">
        <f t="shared" si="210"/>
        <v>0</v>
      </c>
      <c r="G716" s="9">
        <f t="shared" si="208"/>
        <v>0</v>
      </c>
      <c r="H716" s="6">
        <v>9943.33</v>
      </c>
      <c r="I716" s="9">
        <f t="shared" si="211"/>
        <v>0</v>
      </c>
      <c r="J716" s="9">
        <f t="shared" si="209"/>
        <v>0</v>
      </c>
    </row>
    <row r="717" spans="1:10" ht="12.2" hidden="1" customHeight="1" outlineLevel="1" x14ac:dyDescent="0.2">
      <c r="A717" s="76" t="s">
        <v>140</v>
      </c>
      <c r="B717" s="76"/>
      <c r="C717" s="4" t="s">
        <v>60</v>
      </c>
      <c r="D717" s="5">
        <v>5.2</v>
      </c>
      <c r="E717" s="6">
        <v>0.6</v>
      </c>
      <c r="F717" s="9">
        <f t="shared" si="210"/>
        <v>0</v>
      </c>
      <c r="G717" s="9">
        <f t="shared" si="208"/>
        <v>0</v>
      </c>
      <c r="H717" s="6">
        <v>1133.5999999999999</v>
      </c>
      <c r="I717" s="9">
        <f t="shared" si="211"/>
        <v>0</v>
      </c>
      <c r="J717" s="9">
        <f t="shared" si="209"/>
        <v>0</v>
      </c>
    </row>
    <row r="718" spans="1:10" ht="12.2" hidden="1" customHeight="1" outlineLevel="1" x14ac:dyDescent="0.2">
      <c r="A718" s="76" t="s">
        <v>155</v>
      </c>
      <c r="B718" s="76"/>
      <c r="C718" s="4" t="s">
        <v>15</v>
      </c>
      <c r="D718" s="5">
        <v>16</v>
      </c>
      <c r="E718" s="6">
        <v>0.18</v>
      </c>
      <c r="F718" s="9">
        <f t="shared" si="210"/>
        <v>0</v>
      </c>
      <c r="G718" s="9">
        <f t="shared" si="208"/>
        <v>0</v>
      </c>
      <c r="H718" s="6">
        <v>113.92</v>
      </c>
      <c r="I718" s="9">
        <f t="shared" si="211"/>
        <v>0</v>
      </c>
      <c r="J718" s="9">
        <f t="shared" si="209"/>
        <v>0</v>
      </c>
    </row>
    <row r="719" spans="1:10" ht="12.2" hidden="1" customHeight="1" outlineLevel="1" x14ac:dyDescent="0.2">
      <c r="A719" s="76" t="s">
        <v>129</v>
      </c>
      <c r="B719" s="76"/>
      <c r="C719" s="4" t="s">
        <v>15</v>
      </c>
      <c r="D719" s="5">
        <v>5.2</v>
      </c>
      <c r="E719" s="6">
        <v>0.78</v>
      </c>
      <c r="F719" s="9">
        <f t="shared" si="210"/>
        <v>0</v>
      </c>
      <c r="G719" s="9">
        <f t="shared" si="208"/>
        <v>0</v>
      </c>
      <c r="H719" s="6">
        <v>353.18</v>
      </c>
      <c r="I719" s="9">
        <f t="shared" si="211"/>
        <v>0</v>
      </c>
      <c r="J719" s="9">
        <f t="shared" si="209"/>
        <v>0</v>
      </c>
    </row>
    <row r="720" spans="1:10" ht="12.2" hidden="1" customHeight="1" outlineLevel="1" x14ac:dyDescent="0.2">
      <c r="A720" s="76" t="s">
        <v>130</v>
      </c>
      <c r="B720" s="76"/>
      <c r="C720" s="4" t="s">
        <v>15</v>
      </c>
      <c r="D720" s="5">
        <v>5.6</v>
      </c>
      <c r="E720" s="6">
        <v>0.64</v>
      </c>
      <c r="F720" s="9">
        <f t="shared" si="210"/>
        <v>0</v>
      </c>
      <c r="G720" s="9">
        <f t="shared" si="208"/>
        <v>0</v>
      </c>
      <c r="H720" s="6">
        <v>505.74</v>
      </c>
      <c r="I720" s="9">
        <f t="shared" si="211"/>
        <v>0</v>
      </c>
      <c r="J720" s="9">
        <f t="shared" si="209"/>
        <v>0</v>
      </c>
    </row>
    <row r="721" spans="1:10" ht="12.2" customHeight="1" collapsed="1" x14ac:dyDescent="0.2">
      <c r="A721" s="75" t="s">
        <v>19</v>
      </c>
      <c r="B721" s="75"/>
      <c r="C721" s="1"/>
      <c r="D721" s="7"/>
      <c r="E721" s="13">
        <f>SUM(E713:E720)</f>
        <v>7.669999999999999</v>
      </c>
      <c r="F721" s="12">
        <f>SUM(F713:F720)</f>
        <v>0</v>
      </c>
      <c r="G721" s="12">
        <f t="shared" si="208"/>
        <v>0</v>
      </c>
      <c r="H721" s="13">
        <v>12603.55</v>
      </c>
      <c r="I721" s="12">
        <f>SUM(I713:I720)</f>
        <v>0</v>
      </c>
      <c r="J721" s="14">
        <f>SUM(J713:J720)</f>
        <v>0</v>
      </c>
    </row>
    <row r="722" spans="1:10" ht="12.2" customHeight="1" x14ac:dyDescent="0.2">
      <c r="A722" s="75" t="s">
        <v>200</v>
      </c>
      <c r="B722" s="75"/>
      <c r="C722" s="2" t="s">
        <v>42</v>
      </c>
      <c r="D722" s="3">
        <v>0</v>
      </c>
      <c r="E722" s="1"/>
      <c r="F722" s="1"/>
      <c r="G722" s="1"/>
      <c r="H722" s="1"/>
      <c r="I722" s="1"/>
      <c r="J722" s="1"/>
    </row>
    <row r="723" spans="1:10" ht="21" hidden="1" customHeight="1" outlineLevel="1" x14ac:dyDescent="0.2">
      <c r="A723" s="76" t="s">
        <v>175</v>
      </c>
      <c r="B723" s="76"/>
      <c r="C723" s="4" t="s">
        <v>15</v>
      </c>
      <c r="D723" s="5">
        <v>4.0999999999999996</v>
      </c>
      <c r="E723" s="6">
        <v>0.38</v>
      </c>
      <c r="F723" s="9">
        <f>$D$722*E723</f>
        <v>0</v>
      </c>
      <c r="G723" s="9">
        <f t="shared" ref="G723:G731" si="212">$K$2*F723</f>
        <v>0</v>
      </c>
      <c r="H723" s="6">
        <v>54</v>
      </c>
      <c r="I723" s="9">
        <f>$D$722*H723</f>
        <v>0</v>
      </c>
      <c r="J723" s="9">
        <f t="shared" ref="J723:J730" si="213">SUM(G723,I723)</f>
        <v>0</v>
      </c>
    </row>
    <row r="724" spans="1:10" ht="12.2" hidden="1" customHeight="1" outlineLevel="1" x14ac:dyDescent="0.2">
      <c r="A724" s="76" t="s">
        <v>176</v>
      </c>
      <c r="B724" s="76"/>
      <c r="C724" s="4" t="s">
        <v>42</v>
      </c>
      <c r="D724" s="5">
        <v>1</v>
      </c>
      <c r="E724" s="6">
        <v>0.32</v>
      </c>
      <c r="F724" s="9">
        <f t="shared" ref="F724:F730" si="214">$D$722*E724</f>
        <v>0</v>
      </c>
      <c r="G724" s="9">
        <f t="shared" si="212"/>
        <v>0</v>
      </c>
      <c r="H724" s="6">
        <v>109.25</v>
      </c>
      <c r="I724" s="9">
        <f t="shared" ref="I724:I730" si="215">$D$722*H724</f>
        <v>0</v>
      </c>
      <c r="J724" s="9">
        <f t="shared" si="213"/>
        <v>0</v>
      </c>
    </row>
    <row r="725" spans="1:10" ht="12.2" hidden="1" customHeight="1" outlineLevel="1" x14ac:dyDescent="0.2">
      <c r="A725" s="76" t="s">
        <v>177</v>
      </c>
      <c r="B725" s="76"/>
      <c r="C725" s="4" t="s">
        <v>42</v>
      </c>
      <c r="D725" s="5">
        <v>1.6</v>
      </c>
      <c r="E725" s="6">
        <v>3.68</v>
      </c>
      <c r="F725" s="9">
        <f t="shared" si="214"/>
        <v>0</v>
      </c>
      <c r="G725" s="9">
        <f t="shared" si="212"/>
        <v>0</v>
      </c>
      <c r="H725" s="6">
        <v>390.53</v>
      </c>
      <c r="I725" s="9">
        <f t="shared" si="215"/>
        <v>0</v>
      </c>
      <c r="J725" s="9">
        <f t="shared" si="213"/>
        <v>0</v>
      </c>
    </row>
    <row r="726" spans="1:10" ht="12.2" hidden="1" customHeight="1" outlineLevel="1" x14ac:dyDescent="0.2">
      <c r="A726" s="76" t="s">
        <v>126</v>
      </c>
      <c r="B726" s="76"/>
      <c r="C726" s="4" t="s">
        <v>42</v>
      </c>
      <c r="D726" s="5">
        <v>1</v>
      </c>
      <c r="E726" s="6">
        <v>1.1299999999999999</v>
      </c>
      <c r="F726" s="9">
        <f t="shared" si="214"/>
        <v>0</v>
      </c>
      <c r="G726" s="9">
        <f t="shared" si="212"/>
        <v>0</v>
      </c>
      <c r="H726" s="6">
        <v>11223.33</v>
      </c>
      <c r="I726" s="9">
        <f t="shared" si="215"/>
        <v>0</v>
      </c>
      <c r="J726" s="9">
        <f t="shared" si="213"/>
        <v>0</v>
      </c>
    </row>
    <row r="727" spans="1:10" ht="12.2" hidden="1" customHeight="1" outlineLevel="1" x14ac:dyDescent="0.2">
      <c r="A727" s="76" t="s">
        <v>140</v>
      </c>
      <c r="B727" s="76"/>
      <c r="C727" s="4" t="s">
        <v>60</v>
      </c>
      <c r="D727" s="5">
        <v>5.2</v>
      </c>
      <c r="E727" s="6">
        <v>0.6</v>
      </c>
      <c r="F727" s="9">
        <f t="shared" si="214"/>
        <v>0</v>
      </c>
      <c r="G727" s="9">
        <f t="shared" si="212"/>
        <v>0</v>
      </c>
      <c r="H727" s="6">
        <v>1133.5999999999999</v>
      </c>
      <c r="I727" s="9">
        <f t="shared" si="215"/>
        <v>0</v>
      </c>
      <c r="J727" s="9">
        <f t="shared" si="213"/>
        <v>0</v>
      </c>
    </row>
    <row r="728" spans="1:10" ht="12.2" hidden="1" customHeight="1" outlineLevel="1" x14ac:dyDescent="0.2">
      <c r="A728" s="76" t="s">
        <v>155</v>
      </c>
      <c r="B728" s="76"/>
      <c r="C728" s="4" t="s">
        <v>15</v>
      </c>
      <c r="D728" s="5">
        <v>16</v>
      </c>
      <c r="E728" s="6">
        <v>0.18</v>
      </c>
      <c r="F728" s="9">
        <f t="shared" si="214"/>
        <v>0</v>
      </c>
      <c r="G728" s="9">
        <f t="shared" si="212"/>
        <v>0</v>
      </c>
      <c r="H728" s="6">
        <v>113.92</v>
      </c>
      <c r="I728" s="9">
        <f t="shared" si="215"/>
        <v>0</v>
      </c>
      <c r="J728" s="9">
        <f t="shared" si="213"/>
        <v>0</v>
      </c>
    </row>
    <row r="729" spans="1:10" ht="12.2" hidden="1" customHeight="1" outlineLevel="1" x14ac:dyDescent="0.2">
      <c r="A729" s="76" t="s">
        <v>129</v>
      </c>
      <c r="B729" s="76"/>
      <c r="C729" s="4" t="s">
        <v>15</v>
      </c>
      <c r="D729" s="5">
        <v>5.2</v>
      </c>
      <c r="E729" s="6">
        <v>0.78</v>
      </c>
      <c r="F729" s="9">
        <f t="shared" si="214"/>
        <v>0</v>
      </c>
      <c r="G729" s="9">
        <f t="shared" si="212"/>
        <v>0</v>
      </c>
      <c r="H729" s="6">
        <v>353.18</v>
      </c>
      <c r="I729" s="9">
        <f t="shared" si="215"/>
        <v>0</v>
      </c>
      <c r="J729" s="9">
        <f t="shared" si="213"/>
        <v>0</v>
      </c>
    </row>
    <row r="730" spans="1:10" ht="12.2" hidden="1" customHeight="1" outlineLevel="1" x14ac:dyDescent="0.2">
      <c r="A730" s="76" t="s">
        <v>130</v>
      </c>
      <c r="B730" s="76"/>
      <c r="C730" s="4" t="s">
        <v>15</v>
      </c>
      <c r="D730" s="5">
        <v>5.6</v>
      </c>
      <c r="E730" s="6">
        <v>0.64</v>
      </c>
      <c r="F730" s="9">
        <f t="shared" si="214"/>
        <v>0</v>
      </c>
      <c r="G730" s="9">
        <f t="shared" si="212"/>
        <v>0</v>
      </c>
      <c r="H730" s="6">
        <v>505.74</v>
      </c>
      <c r="I730" s="9">
        <f t="shared" si="215"/>
        <v>0</v>
      </c>
      <c r="J730" s="9">
        <f t="shared" si="213"/>
        <v>0</v>
      </c>
    </row>
    <row r="731" spans="1:10" ht="12.2" customHeight="1" collapsed="1" x14ac:dyDescent="0.2">
      <c r="A731" s="75" t="s">
        <v>19</v>
      </c>
      <c r="B731" s="75"/>
      <c r="C731" s="1"/>
      <c r="D731" s="7"/>
      <c r="E731" s="13">
        <f>SUM(E723:E730)</f>
        <v>7.7099999999999991</v>
      </c>
      <c r="F731" s="12">
        <f>SUM(F723:F730)</f>
        <v>0</v>
      </c>
      <c r="G731" s="12">
        <f t="shared" si="212"/>
        <v>0</v>
      </c>
      <c r="H731" s="13">
        <v>13883.55</v>
      </c>
      <c r="I731" s="12">
        <f>SUM(I723:I730)</f>
        <v>0</v>
      </c>
      <c r="J731" s="14">
        <f>SUM(J723:J730)</f>
        <v>0</v>
      </c>
    </row>
    <row r="732" spans="1:10" ht="12.2" customHeight="1" x14ac:dyDescent="0.2">
      <c r="A732" s="75" t="s">
        <v>201</v>
      </c>
      <c r="B732" s="75"/>
      <c r="C732" s="2" t="s">
        <v>42</v>
      </c>
      <c r="D732" s="3">
        <v>0</v>
      </c>
      <c r="E732" s="1"/>
      <c r="F732" s="1"/>
      <c r="G732" s="1"/>
      <c r="H732" s="1"/>
      <c r="I732" s="1"/>
      <c r="J732" s="1"/>
    </row>
    <row r="733" spans="1:10" ht="21" hidden="1" customHeight="1" outlineLevel="1" x14ac:dyDescent="0.2">
      <c r="A733" s="76" t="s">
        <v>175</v>
      </c>
      <c r="B733" s="76"/>
      <c r="C733" s="4" t="s">
        <v>15</v>
      </c>
      <c r="D733" s="5">
        <v>3.8</v>
      </c>
      <c r="E733" s="6">
        <v>0.35</v>
      </c>
      <c r="F733" s="9">
        <f>$D$732*E733</f>
        <v>0</v>
      </c>
      <c r="G733" s="9">
        <f t="shared" ref="G733:G741" si="216">$K$2*F733</f>
        <v>0</v>
      </c>
      <c r="H733" s="6">
        <v>50.05</v>
      </c>
      <c r="I733" s="9">
        <f>$D$732*H733</f>
        <v>0</v>
      </c>
      <c r="J733" s="9">
        <f t="shared" ref="J733:J740" si="217">SUM(G733,I733)</f>
        <v>0</v>
      </c>
    </row>
    <row r="734" spans="1:10" ht="12" hidden="1" customHeight="1" outlineLevel="1" x14ac:dyDescent="0.2">
      <c r="A734" s="76" t="s">
        <v>176</v>
      </c>
      <c r="B734" s="76"/>
      <c r="C734" s="4" t="s">
        <v>42</v>
      </c>
      <c r="D734" s="5">
        <v>1.8</v>
      </c>
      <c r="E734" s="6">
        <v>0.57999999999999996</v>
      </c>
      <c r="F734" s="9">
        <f t="shared" ref="F734:F740" si="218">$D$732*E734</f>
        <v>0</v>
      </c>
      <c r="G734" s="9">
        <f t="shared" si="216"/>
        <v>0</v>
      </c>
      <c r="H734" s="6">
        <v>196.65</v>
      </c>
      <c r="I734" s="9">
        <f t="shared" ref="I734:I740" si="219">$D$732*H734</f>
        <v>0</v>
      </c>
      <c r="J734" s="9">
        <f t="shared" si="217"/>
        <v>0</v>
      </c>
    </row>
    <row r="735" spans="1:10" ht="12.2" hidden="1" customHeight="1" outlineLevel="1" x14ac:dyDescent="0.2">
      <c r="A735" s="76" t="s">
        <v>177</v>
      </c>
      <c r="B735" s="76"/>
      <c r="C735" s="4" t="s">
        <v>42</v>
      </c>
      <c r="D735" s="5">
        <v>1</v>
      </c>
      <c r="E735" s="6">
        <v>2.2999999999999998</v>
      </c>
      <c r="F735" s="9">
        <f t="shared" si="218"/>
        <v>0</v>
      </c>
      <c r="G735" s="9">
        <f t="shared" si="216"/>
        <v>0</v>
      </c>
      <c r="H735" s="6">
        <v>244.08</v>
      </c>
      <c r="I735" s="9">
        <f t="shared" si="219"/>
        <v>0</v>
      </c>
      <c r="J735" s="9">
        <f t="shared" si="217"/>
        <v>0</v>
      </c>
    </row>
    <row r="736" spans="1:10" ht="12.2" hidden="1" customHeight="1" outlineLevel="1" x14ac:dyDescent="0.2">
      <c r="A736" s="76" t="s">
        <v>126</v>
      </c>
      <c r="B736" s="76"/>
      <c r="C736" s="4" t="s">
        <v>42</v>
      </c>
      <c r="D736" s="5">
        <v>1</v>
      </c>
      <c r="E736" s="6">
        <v>1.1299999999999999</v>
      </c>
      <c r="F736" s="9">
        <f t="shared" si="218"/>
        <v>0</v>
      </c>
      <c r="G736" s="9">
        <f t="shared" si="216"/>
        <v>0</v>
      </c>
      <c r="H736" s="6">
        <v>7111.33</v>
      </c>
      <c r="I736" s="9">
        <f t="shared" si="219"/>
        <v>0</v>
      </c>
      <c r="J736" s="9">
        <f t="shared" si="217"/>
        <v>0</v>
      </c>
    </row>
    <row r="737" spans="1:10" ht="12.2" hidden="1" customHeight="1" outlineLevel="1" x14ac:dyDescent="0.2">
      <c r="A737" s="76" t="s">
        <v>140</v>
      </c>
      <c r="B737" s="76"/>
      <c r="C737" s="4" t="s">
        <v>60</v>
      </c>
      <c r="D737" s="5">
        <v>4.4000000000000004</v>
      </c>
      <c r="E737" s="6">
        <v>0.51</v>
      </c>
      <c r="F737" s="9">
        <f t="shared" si="218"/>
        <v>0</v>
      </c>
      <c r="G737" s="9">
        <f t="shared" si="216"/>
        <v>0</v>
      </c>
      <c r="H737" s="6">
        <v>959.2</v>
      </c>
      <c r="I737" s="9">
        <f t="shared" si="219"/>
        <v>0</v>
      </c>
      <c r="J737" s="9">
        <f t="shared" si="217"/>
        <v>0</v>
      </c>
    </row>
    <row r="738" spans="1:10" ht="12.2" hidden="1" customHeight="1" outlineLevel="1" x14ac:dyDescent="0.2">
      <c r="A738" s="76" t="s">
        <v>155</v>
      </c>
      <c r="B738" s="76"/>
      <c r="C738" s="4" t="s">
        <v>15</v>
      </c>
      <c r="D738" s="5">
        <v>17.600000000000001</v>
      </c>
      <c r="E738" s="6">
        <v>0.2</v>
      </c>
      <c r="F738" s="9">
        <f t="shared" si="218"/>
        <v>0</v>
      </c>
      <c r="G738" s="9">
        <f t="shared" si="216"/>
        <v>0</v>
      </c>
      <c r="H738" s="6">
        <v>125.31</v>
      </c>
      <c r="I738" s="9">
        <f t="shared" si="219"/>
        <v>0</v>
      </c>
      <c r="J738" s="9">
        <f t="shared" si="217"/>
        <v>0</v>
      </c>
    </row>
    <row r="739" spans="1:10" ht="12.2" hidden="1" customHeight="1" outlineLevel="1" x14ac:dyDescent="0.2">
      <c r="A739" s="76" t="s">
        <v>129</v>
      </c>
      <c r="B739" s="76"/>
      <c r="C739" s="4" t="s">
        <v>15</v>
      </c>
      <c r="D739" s="5">
        <v>4.4000000000000004</v>
      </c>
      <c r="E739" s="6">
        <v>0.66</v>
      </c>
      <c r="F739" s="9">
        <f t="shared" si="218"/>
        <v>0</v>
      </c>
      <c r="G739" s="9">
        <f t="shared" si="216"/>
        <v>0</v>
      </c>
      <c r="H739" s="6">
        <v>298.85000000000002</v>
      </c>
      <c r="I739" s="9">
        <f t="shared" si="219"/>
        <v>0</v>
      </c>
      <c r="J739" s="9">
        <f t="shared" si="217"/>
        <v>0</v>
      </c>
    </row>
    <row r="740" spans="1:10" ht="12.2" hidden="1" customHeight="1" outlineLevel="1" x14ac:dyDescent="0.2">
      <c r="A740" s="76" t="s">
        <v>130</v>
      </c>
      <c r="B740" s="76"/>
      <c r="C740" s="4" t="s">
        <v>15</v>
      </c>
      <c r="D740" s="5">
        <v>4.8</v>
      </c>
      <c r="E740" s="6">
        <v>0.55000000000000004</v>
      </c>
      <c r="F740" s="9">
        <f t="shared" si="218"/>
        <v>0</v>
      </c>
      <c r="G740" s="9">
        <f t="shared" si="216"/>
        <v>0</v>
      </c>
      <c r="H740" s="6">
        <v>433.49</v>
      </c>
      <c r="I740" s="9">
        <f t="shared" si="219"/>
        <v>0</v>
      </c>
      <c r="J740" s="9">
        <f t="shared" si="217"/>
        <v>0</v>
      </c>
    </row>
    <row r="741" spans="1:10" ht="12.2" customHeight="1" collapsed="1" x14ac:dyDescent="0.2">
      <c r="A741" s="75" t="s">
        <v>19</v>
      </c>
      <c r="B741" s="75"/>
      <c r="C741" s="1"/>
      <c r="D741" s="7"/>
      <c r="E741" s="13">
        <f>SUM(E733:E740)</f>
        <v>6.2799999999999994</v>
      </c>
      <c r="F741" s="12">
        <f>SUM(F733:F740)</f>
        <v>0</v>
      </c>
      <c r="G741" s="12">
        <f t="shared" si="216"/>
        <v>0</v>
      </c>
      <c r="H741" s="13">
        <v>9418.9599999999991</v>
      </c>
      <c r="I741" s="12">
        <f>SUM(I733:I740)</f>
        <v>0</v>
      </c>
      <c r="J741" s="14">
        <f>SUM(J733:J740)</f>
        <v>0</v>
      </c>
    </row>
    <row r="742" spans="1:10" ht="12.2" customHeight="1" x14ac:dyDescent="0.2">
      <c r="A742" s="75" t="s">
        <v>202</v>
      </c>
      <c r="B742" s="75"/>
      <c r="C742" s="2" t="s">
        <v>42</v>
      </c>
      <c r="D742" s="3">
        <v>0</v>
      </c>
      <c r="E742" s="1"/>
      <c r="F742" s="1"/>
      <c r="G742" s="1"/>
      <c r="H742" s="1"/>
      <c r="I742" s="1"/>
      <c r="J742" s="1"/>
    </row>
    <row r="743" spans="1:10" ht="21" hidden="1" customHeight="1" outlineLevel="1" x14ac:dyDescent="0.2">
      <c r="A743" s="76" t="s">
        <v>175</v>
      </c>
      <c r="B743" s="76"/>
      <c r="C743" s="4" t="s">
        <v>15</v>
      </c>
      <c r="D743" s="5">
        <v>4.0999999999999996</v>
      </c>
      <c r="E743" s="6">
        <v>0.38</v>
      </c>
      <c r="F743" s="9">
        <f>$D$742*E743</f>
        <v>0</v>
      </c>
      <c r="G743" s="9">
        <f t="shared" ref="G743:G751" si="220">$K$2*F743</f>
        <v>0</v>
      </c>
      <c r="H743" s="6">
        <v>54</v>
      </c>
      <c r="I743" s="9">
        <f>$D$742*H743</f>
        <v>0</v>
      </c>
      <c r="J743" s="9">
        <f t="shared" ref="J743:J750" si="221">SUM(G743,I743)</f>
        <v>0</v>
      </c>
    </row>
    <row r="744" spans="1:10" ht="12" hidden="1" customHeight="1" outlineLevel="1" x14ac:dyDescent="0.2">
      <c r="A744" s="76" t="s">
        <v>176</v>
      </c>
      <c r="B744" s="76"/>
      <c r="C744" s="4" t="s">
        <v>42</v>
      </c>
      <c r="D744" s="5">
        <v>1.8</v>
      </c>
      <c r="E744" s="6">
        <v>0.57999999999999996</v>
      </c>
      <c r="F744" s="9">
        <f t="shared" ref="F744:F750" si="222">$D$742*E744</f>
        <v>0</v>
      </c>
      <c r="G744" s="9">
        <f t="shared" si="220"/>
        <v>0</v>
      </c>
      <c r="H744" s="6">
        <v>196.65</v>
      </c>
      <c r="I744" s="9">
        <f t="shared" ref="I744:I750" si="223">$D$742*H744</f>
        <v>0</v>
      </c>
      <c r="J744" s="9">
        <f t="shared" si="221"/>
        <v>0</v>
      </c>
    </row>
    <row r="745" spans="1:10" ht="12.2" hidden="1" customHeight="1" outlineLevel="1" x14ac:dyDescent="0.2">
      <c r="A745" s="76" t="s">
        <v>177</v>
      </c>
      <c r="B745" s="76"/>
      <c r="C745" s="4" t="s">
        <v>42</v>
      </c>
      <c r="D745" s="5">
        <v>1</v>
      </c>
      <c r="E745" s="6">
        <v>2.2999999999999998</v>
      </c>
      <c r="F745" s="9">
        <f t="shared" si="222"/>
        <v>0</v>
      </c>
      <c r="G745" s="9">
        <f t="shared" si="220"/>
        <v>0</v>
      </c>
      <c r="H745" s="6">
        <v>244.08</v>
      </c>
      <c r="I745" s="9">
        <f t="shared" si="223"/>
        <v>0</v>
      </c>
      <c r="J745" s="9">
        <f t="shared" si="221"/>
        <v>0</v>
      </c>
    </row>
    <row r="746" spans="1:10" ht="12.2" hidden="1" customHeight="1" outlineLevel="1" x14ac:dyDescent="0.2">
      <c r="A746" s="76" t="s">
        <v>126</v>
      </c>
      <c r="B746" s="76"/>
      <c r="C746" s="4" t="s">
        <v>42</v>
      </c>
      <c r="D746" s="5">
        <v>1</v>
      </c>
      <c r="E746" s="6">
        <v>1.1299999999999999</v>
      </c>
      <c r="F746" s="9">
        <f t="shared" si="222"/>
        <v>0</v>
      </c>
      <c r="G746" s="9">
        <f t="shared" si="220"/>
        <v>0</v>
      </c>
      <c r="H746" s="6">
        <v>8999.33</v>
      </c>
      <c r="I746" s="9">
        <f t="shared" si="223"/>
        <v>0</v>
      </c>
      <c r="J746" s="9">
        <f t="shared" si="221"/>
        <v>0</v>
      </c>
    </row>
    <row r="747" spans="1:10" ht="12.2" hidden="1" customHeight="1" outlineLevel="1" x14ac:dyDescent="0.2">
      <c r="A747" s="76" t="s">
        <v>140</v>
      </c>
      <c r="B747" s="76"/>
      <c r="C747" s="4" t="s">
        <v>60</v>
      </c>
      <c r="D747" s="5">
        <v>5</v>
      </c>
      <c r="E747" s="6">
        <v>0.57999999999999996</v>
      </c>
      <c r="F747" s="9">
        <f t="shared" si="222"/>
        <v>0</v>
      </c>
      <c r="G747" s="9">
        <f t="shared" si="220"/>
        <v>0</v>
      </c>
      <c r="H747" s="6">
        <v>1090</v>
      </c>
      <c r="I747" s="9">
        <f t="shared" si="223"/>
        <v>0</v>
      </c>
      <c r="J747" s="9">
        <f t="shared" si="221"/>
        <v>0</v>
      </c>
    </row>
    <row r="748" spans="1:10" ht="12.2" hidden="1" customHeight="1" outlineLevel="1" x14ac:dyDescent="0.2">
      <c r="A748" s="76" t="s">
        <v>155</v>
      </c>
      <c r="B748" s="76"/>
      <c r="C748" s="4" t="s">
        <v>15</v>
      </c>
      <c r="D748" s="5">
        <v>20</v>
      </c>
      <c r="E748" s="6">
        <v>0.23</v>
      </c>
      <c r="F748" s="9">
        <f t="shared" si="222"/>
        <v>0</v>
      </c>
      <c r="G748" s="9">
        <f t="shared" si="220"/>
        <v>0</v>
      </c>
      <c r="H748" s="6">
        <v>142.4</v>
      </c>
      <c r="I748" s="9">
        <f t="shared" si="223"/>
        <v>0</v>
      </c>
      <c r="J748" s="9">
        <f t="shared" si="221"/>
        <v>0</v>
      </c>
    </row>
    <row r="749" spans="1:10" ht="12.2" hidden="1" customHeight="1" outlineLevel="1" x14ac:dyDescent="0.2">
      <c r="A749" s="76" t="s">
        <v>129</v>
      </c>
      <c r="B749" s="76"/>
      <c r="C749" s="4" t="s">
        <v>15</v>
      </c>
      <c r="D749" s="5">
        <v>5</v>
      </c>
      <c r="E749" s="6">
        <v>0.75</v>
      </c>
      <c r="F749" s="9">
        <f t="shared" si="222"/>
        <v>0</v>
      </c>
      <c r="G749" s="9">
        <f t="shared" si="220"/>
        <v>0</v>
      </c>
      <c r="H749" s="6">
        <v>339.6</v>
      </c>
      <c r="I749" s="9">
        <f t="shared" si="223"/>
        <v>0</v>
      </c>
      <c r="J749" s="9">
        <f t="shared" si="221"/>
        <v>0</v>
      </c>
    </row>
    <row r="750" spans="1:10" ht="12.2" hidden="1" customHeight="1" outlineLevel="1" x14ac:dyDescent="0.2">
      <c r="A750" s="76" t="s">
        <v>130</v>
      </c>
      <c r="B750" s="76"/>
      <c r="C750" s="4" t="s">
        <v>15</v>
      </c>
      <c r="D750" s="5">
        <v>5.4</v>
      </c>
      <c r="E750" s="6">
        <v>0.62</v>
      </c>
      <c r="F750" s="9">
        <f t="shared" si="222"/>
        <v>0</v>
      </c>
      <c r="G750" s="9">
        <f t="shared" si="220"/>
        <v>0</v>
      </c>
      <c r="H750" s="6">
        <v>487.67</v>
      </c>
      <c r="I750" s="9">
        <f t="shared" si="223"/>
        <v>0</v>
      </c>
      <c r="J750" s="9">
        <f t="shared" si="221"/>
        <v>0</v>
      </c>
    </row>
    <row r="751" spans="1:10" ht="12.2" customHeight="1" collapsed="1" x14ac:dyDescent="0.2">
      <c r="A751" s="75" t="s">
        <v>19</v>
      </c>
      <c r="B751" s="75"/>
      <c r="C751" s="1"/>
      <c r="D751" s="7"/>
      <c r="E751" s="13">
        <f>SUM(E743:E750)</f>
        <v>6.57</v>
      </c>
      <c r="F751" s="12">
        <f>SUM(F743:F750)</f>
        <v>0</v>
      </c>
      <c r="G751" s="12">
        <f t="shared" si="220"/>
        <v>0</v>
      </c>
      <c r="H751" s="13">
        <v>11553.73</v>
      </c>
      <c r="I751" s="12">
        <f>SUM(I743:I750)</f>
        <v>0</v>
      </c>
      <c r="J751" s="14">
        <f>SUM(J743:J750)</f>
        <v>0</v>
      </c>
    </row>
    <row r="752" spans="1:10" ht="12.2" customHeight="1" x14ac:dyDescent="0.2">
      <c r="A752" s="75" t="s">
        <v>203</v>
      </c>
      <c r="B752" s="75"/>
      <c r="C752" s="2" t="s">
        <v>42</v>
      </c>
      <c r="D752" s="3">
        <v>0</v>
      </c>
      <c r="E752" s="1"/>
      <c r="F752" s="1"/>
      <c r="G752" s="1"/>
      <c r="H752" s="1"/>
      <c r="I752" s="1"/>
      <c r="J752" s="1"/>
    </row>
    <row r="753" spans="1:10" ht="21" hidden="1" customHeight="1" outlineLevel="1" x14ac:dyDescent="0.2">
      <c r="A753" s="76" t="s">
        <v>175</v>
      </c>
      <c r="B753" s="76"/>
      <c r="C753" s="4" t="s">
        <v>15</v>
      </c>
      <c r="D753" s="5">
        <v>4.4000000000000004</v>
      </c>
      <c r="E753" s="6">
        <v>0.4</v>
      </c>
      <c r="F753" s="9">
        <f>$D$752*E753</f>
        <v>0</v>
      </c>
      <c r="G753" s="9">
        <f t="shared" ref="G753:G761" si="224">$K$2*F753</f>
        <v>0</v>
      </c>
      <c r="H753" s="6">
        <v>57.95</v>
      </c>
      <c r="I753" s="9">
        <f>$D$752*H753</f>
        <v>0</v>
      </c>
      <c r="J753" s="9">
        <f t="shared" ref="J753:J760" si="225">SUM(G753,I753)</f>
        <v>0</v>
      </c>
    </row>
    <row r="754" spans="1:10" ht="12.2" hidden="1" customHeight="1" outlineLevel="1" x14ac:dyDescent="0.2">
      <c r="A754" s="76" t="s">
        <v>176</v>
      </c>
      <c r="B754" s="76"/>
      <c r="C754" s="4" t="s">
        <v>42</v>
      </c>
      <c r="D754" s="5">
        <v>1.8</v>
      </c>
      <c r="E754" s="6">
        <v>0.57999999999999996</v>
      </c>
      <c r="F754" s="9">
        <f t="shared" ref="F754:F760" si="226">$D$752*E754</f>
        <v>0</v>
      </c>
      <c r="G754" s="9">
        <f t="shared" si="224"/>
        <v>0</v>
      </c>
      <c r="H754" s="6">
        <v>196.65</v>
      </c>
      <c r="I754" s="9">
        <f t="shared" ref="I754:I760" si="227">$D$752*H754</f>
        <v>0</v>
      </c>
      <c r="J754" s="9">
        <f t="shared" si="225"/>
        <v>0</v>
      </c>
    </row>
    <row r="755" spans="1:10" ht="12.2" hidden="1" customHeight="1" outlineLevel="1" x14ac:dyDescent="0.2">
      <c r="A755" s="76" t="s">
        <v>177</v>
      </c>
      <c r="B755" s="76"/>
      <c r="C755" s="4" t="s">
        <v>42</v>
      </c>
      <c r="D755" s="5">
        <v>1</v>
      </c>
      <c r="E755" s="6">
        <v>2.2999999999999998</v>
      </c>
      <c r="F755" s="9">
        <f t="shared" si="226"/>
        <v>0</v>
      </c>
      <c r="G755" s="9">
        <f t="shared" si="224"/>
        <v>0</v>
      </c>
      <c r="H755" s="6">
        <v>244.08</v>
      </c>
      <c r="I755" s="9">
        <f t="shared" si="227"/>
        <v>0</v>
      </c>
      <c r="J755" s="9">
        <f t="shared" si="225"/>
        <v>0</v>
      </c>
    </row>
    <row r="756" spans="1:10" ht="12.2" hidden="1" customHeight="1" outlineLevel="1" x14ac:dyDescent="0.2">
      <c r="A756" s="76" t="s">
        <v>126</v>
      </c>
      <c r="B756" s="76"/>
      <c r="C756" s="4" t="s">
        <v>42</v>
      </c>
      <c r="D756" s="5">
        <v>1</v>
      </c>
      <c r="E756" s="6">
        <v>1.1299999999999999</v>
      </c>
      <c r="F756" s="9">
        <f t="shared" si="226"/>
        <v>0</v>
      </c>
      <c r="G756" s="9">
        <f t="shared" si="224"/>
        <v>0</v>
      </c>
      <c r="H756" s="6">
        <v>11071.33</v>
      </c>
      <c r="I756" s="9">
        <f t="shared" si="227"/>
        <v>0</v>
      </c>
      <c r="J756" s="9">
        <f t="shared" si="225"/>
        <v>0</v>
      </c>
    </row>
    <row r="757" spans="1:10" ht="12.2" hidden="1" customHeight="1" outlineLevel="1" x14ac:dyDescent="0.2">
      <c r="A757" s="76" t="s">
        <v>140</v>
      </c>
      <c r="B757" s="76"/>
      <c r="C757" s="4" t="s">
        <v>60</v>
      </c>
      <c r="D757" s="5">
        <v>5.6</v>
      </c>
      <c r="E757" s="6">
        <v>0.64</v>
      </c>
      <c r="F757" s="9">
        <f t="shared" si="226"/>
        <v>0</v>
      </c>
      <c r="G757" s="9">
        <f t="shared" si="224"/>
        <v>0</v>
      </c>
      <c r="H757" s="6">
        <v>1220.8</v>
      </c>
      <c r="I757" s="9">
        <f t="shared" si="227"/>
        <v>0</v>
      </c>
      <c r="J757" s="9">
        <f t="shared" si="225"/>
        <v>0</v>
      </c>
    </row>
    <row r="758" spans="1:10" ht="12.2" hidden="1" customHeight="1" outlineLevel="1" x14ac:dyDescent="0.2">
      <c r="A758" s="76" t="s">
        <v>155</v>
      </c>
      <c r="B758" s="76"/>
      <c r="C758" s="4" t="s">
        <v>15</v>
      </c>
      <c r="D758" s="5">
        <v>20</v>
      </c>
      <c r="E758" s="6">
        <v>0.23</v>
      </c>
      <c r="F758" s="9">
        <f t="shared" si="226"/>
        <v>0</v>
      </c>
      <c r="G758" s="9">
        <f t="shared" si="224"/>
        <v>0</v>
      </c>
      <c r="H758" s="6">
        <v>142.4</v>
      </c>
      <c r="I758" s="9">
        <f t="shared" si="227"/>
        <v>0</v>
      </c>
      <c r="J758" s="9">
        <f t="shared" si="225"/>
        <v>0</v>
      </c>
    </row>
    <row r="759" spans="1:10" ht="12.2" hidden="1" customHeight="1" outlineLevel="1" x14ac:dyDescent="0.2">
      <c r="A759" s="76" t="s">
        <v>129</v>
      </c>
      <c r="B759" s="76"/>
      <c r="C759" s="4" t="s">
        <v>15</v>
      </c>
      <c r="D759" s="5">
        <v>5.6</v>
      </c>
      <c r="E759" s="6">
        <v>0.84</v>
      </c>
      <c r="F759" s="9">
        <f t="shared" si="226"/>
        <v>0</v>
      </c>
      <c r="G759" s="9">
        <f t="shared" si="224"/>
        <v>0</v>
      </c>
      <c r="H759" s="6">
        <v>380.35</v>
      </c>
      <c r="I759" s="9">
        <f t="shared" si="227"/>
        <v>0</v>
      </c>
      <c r="J759" s="9">
        <f t="shared" si="225"/>
        <v>0</v>
      </c>
    </row>
    <row r="760" spans="1:10" ht="12.2" hidden="1" customHeight="1" outlineLevel="1" x14ac:dyDescent="0.2">
      <c r="A760" s="76" t="s">
        <v>130</v>
      </c>
      <c r="B760" s="76"/>
      <c r="C760" s="4" t="s">
        <v>15</v>
      </c>
      <c r="D760" s="5">
        <v>6</v>
      </c>
      <c r="E760" s="6">
        <v>0.69</v>
      </c>
      <c r="F760" s="9">
        <f t="shared" si="226"/>
        <v>0</v>
      </c>
      <c r="G760" s="9">
        <f t="shared" si="224"/>
        <v>0</v>
      </c>
      <c r="H760" s="6">
        <v>541.86</v>
      </c>
      <c r="I760" s="9">
        <f t="shared" si="227"/>
        <v>0</v>
      </c>
      <c r="J760" s="9">
        <f t="shared" si="225"/>
        <v>0</v>
      </c>
    </row>
    <row r="761" spans="1:10" ht="12.2" customHeight="1" collapsed="1" x14ac:dyDescent="0.2">
      <c r="A761" s="75" t="s">
        <v>19</v>
      </c>
      <c r="B761" s="75"/>
      <c r="C761" s="1"/>
      <c r="D761" s="7"/>
      <c r="E761" s="13">
        <f>SUM(E753:E760)</f>
        <v>6.8100000000000005</v>
      </c>
      <c r="F761" s="12">
        <f>SUM(F753:F760)</f>
        <v>0</v>
      </c>
      <c r="G761" s="12">
        <f t="shared" si="224"/>
        <v>0</v>
      </c>
      <c r="H761" s="13">
        <v>13855.42</v>
      </c>
      <c r="I761" s="12">
        <f>SUM(I753:I760)</f>
        <v>0</v>
      </c>
      <c r="J761" s="14">
        <f>SUM(J753:J760)</f>
        <v>0</v>
      </c>
    </row>
    <row r="762" spans="1:10" ht="12.2" customHeight="1" x14ac:dyDescent="0.2">
      <c r="A762" s="75" t="s">
        <v>204</v>
      </c>
      <c r="B762" s="75"/>
      <c r="C762" s="2" t="s">
        <v>42</v>
      </c>
      <c r="D762" s="3">
        <v>0</v>
      </c>
      <c r="E762" s="1"/>
      <c r="F762" s="1"/>
      <c r="G762" s="1"/>
      <c r="H762" s="1"/>
      <c r="I762" s="1"/>
      <c r="J762" s="1"/>
    </row>
    <row r="763" spans="1:10" ht="21" hidden="1" customHeight="1" outlineLevel="1" x14ac:dyDescent="0.2">
      <c r="A763" s="76" t="s">
        <v>175</v>
      </c>
      <c r="B763" s="76"/>
      <c r="C763" s="4" t="s">
        <v>15</v>
      </c>
      <c r="D763" s="5">
        <v>4.5999999999999996</v>
      </c>
      <c r="E763" s="6">
        <v>0.42</v>
      </c>
      <c r="F763" s="9">
        <f>$D$762*E763</f>
        <v>0</v>
      </c>
      <c r="G763" s="9">
        <f t="shared" ref="G763:G771" si="228">$K$2*F763</f>
        <v>0</v>
      </c>
      <c r="H763" s="6">
        <v>60.58</v>
      </c>
      <c r="I763" s="9">
        <f>$D$762*H763</f>
        <v>0</v>
      </c>
      <c r="J763" s="9">
        <f t="shared" ref="J763:J770" si="229">SUM(G763,I763)</f>
        <v>0</v>
      </c>
    </row>
    <row r="764" spans="1:10" ht="12.2" hidden="1" customHeight="1" outlineLevel="1" x14ac:dyDescent="0.2">
      <c r="A764" s="76" t="s">
        <v>176</v>
      </c>
      <c r="B764" s="76"/>
      <c r="C764" s="4" t="s">
        <v>42</v>
      </c>
      <c r="D764" s="5">
        <v>1.8</v>
      </c>
      <c r="E764" s="6">
        <v>0.57999999999999996</v>
      </c>
      <c r="F764" s="9">
        <f t="shared" ref="F764:F770" si="230">$D$762*E764</f>
        <v>0</v>
      </c>
      <c r="G764" s="9">
        <f t="shared" si="228"/>
        <v>0</v>
      </c>
      <c r="H764" s="6">
        <v>196.65</v>
      </c>
      <c r="I764" s="9">
        <f t="shared" ref="I764:I770" si="231">$D$762*H764</f>
        <v>0</v>
      </c>
      <c r="J764" s="9">
        <f t="shared" si="229"/>
        <v>0</v>
      </c>
    </row>
    <row r="765" spans="1:10" ht="12.2" hidden="1" customHeight="1" outlineLevel="1" x14ac:dyDescent="0.2">
      <c r="A765" s="76" t="s">
        <v>177</v>
      </c>
      <c r="B765" s="76"/>
      <c r="C765" s="4" t="s">
        <v>42</v>
      </c>
      <c r="D765" s="5">
        <v>1</v>
      </c>
      <c r="E765" s="6">
        <v>2.2999999999999998</v>
      </c>
      <c r="F765" s="9">
        <f t="shared" si="230"/>
        <v>0</v>
      </c>
      <c r="G765" s="9">
        <f t="shared" si="228"/>
        <v>0</v>
      </c>
      <c r="H765" s="6">
        <v>244.08</v>
      </c>
      <c r="I765" s="9">
        <f t="shared" si="231"/>
        <v>0</v>
      </c>
      <c r="J765" s="9">
        <f t="shared" si="229"/>
        <v>0</v>
      </c>
    </row>
    <row r="766" spans="1:10" ht="12.2" hidden="1" customHeight="1" outlineLevel="1" x14ac:dyDescent="0.2">
      <c r="A766" s="76" t="s">
        <v>126</v>
      </c>
      <c r="B766" s="76"/>
      <c r="C766" s="4" t="s">
        <v>42</v>
      </c>
      <c r="D766" s="5">
        <v>1</v>
      </c>
      <c r="E766" s="6">
        <v>1.1299999999999999</v>
      </c>
      <c r="F766" s="9">
        <f t="shared" si="230"/>
        <v>0</v>
      </c>
      <c r="G766" s="9">
        <f t="shared" si="228"/>
        <v>0</v>
      </c>
      <c r="H766" s="6">
        <v>12919.33</v>
      </c>
      <c r="I766" s="9">
        <f t="shared" si="231"/>
        <v>0</v>
      </c>
      <c r="J766" s="9">
        <f t="shared" si="229"/>
        <v>0</v>
      </c>
    </row>
    <row r="767" spans="1:10" ht="12.2" hidden="1" customHeight="1" outlineLevel="1" x14ac:dyDescent="0.2">
      <c r="A767" s="76" t="s">
        <v>140</v>
      </c>
      <c r="B767" s="76"/>
      <c r="C767" s="4" t="s">
        <v>60</v>
      </c>
      <c r="D767" s="5">
        <v>6</v>
      </c>
      <c r="E767" s="6">
        <v>0.69</v>
      </c>
      <c r="F767" s="9">
        <f t="shared" si="230"/>
        <v>0</v>
      </c>
      <c r="G767" s="9">
        <f t="shared" si="228"/>
        <v>0</v>
      </c>
      <c r="H767" s="6">
        <v>1308</v>
      </c>
      <c r="I767" s="9">
        <f t="shared" si="231"/>
        <v>0</v>
      </c>
      <c r="J767" s="9">
        <f t="shared" si="229"/>
        <v>0</v>
      </c>
    </row>
    <row r="768" spans="1:10" ht="12.2" hidden="1" customHeight="1" outlineLevel="1" x14ac:dyDescent="0.2">
      <c r="A768" s="76" t="s">
        <v>155</v>
      </c>
      <c r="B768" s="76"/>
      <c r="C768" s="4" t="s">
        <v>15</v>
      </c>
      <c r="D768" s="5">
        <v>20</v>
      </c>
      <c r="E768" s="6">
        <v>0.23</v>
      </c>
      <c r="F768" s="9">
        <f t="shared" si="230"/>
        <v>0</v>
      </c>
      <c r="G768" s="9">
        <f t="shared" si="228"/>
        <v>0</v>
      </c>
      <c r="H768" s="6">
        <v>142.4</v>
      </c>
      <c r="I768" s="9">
        <f t="shared" si="231"/>
        <v>0</v>
      </c>
      <c r="J768" s="9">
        <f t="shared" si="229"/>
        <v>0</v>
      </c>
    </row>
    <row r="769" spans="1:10" ht="12.2" hidden="1" customHeight="1" outlineLevel="1" x14ac:dyDescent="0.2">
      <c r="A769" s="76" t="s">
        <v>129</v>
      </c>
      <c r="B769" s="76"/>
      <c r="C769" s="4" t="s">
        <v>15</v>
      </c>
      <c r="D769" s="5">
        <v>6</v>
      </c>
      <c r="E769" s="6">
        <v>0.9</v>
      </c>
      <c r="F769" s="9">
        <f t="shared" si="230"/>
        <v>0</v>
      </c>
      <c r="G769" s="9">
        <f t="shared" si="228"/>
        <v>0</v>
      </c>
      <c r="H769" s="6">
        <v>407.52</v>
      </c>
      <c r="I769" s="9">
        <f t="shared" si="231"/>
        <v>0</v>
      </c>
      <c r="J769" s="9">
        <f t="shared" si="229"/>
        <v>0</v>
      </c>
    </row>
    <row r="770" spans="1:10" ht="12.2" hidden="1" customHeight="1" outlineLevel="1" x14ac:dyDescent="0.2">
      <c r="A770" s="76" t="s">
        <v>130</v>
      </c>
      <c r="B770" s="76"/>
      <c r="C770" s="4" t="s">
        <v>15</v>
      </c>
      <c r="D770" s="5">
        <v>6.4</v>
      </c>
      <c r="E770" s="6">
        <v>0.74</v>
      </c>
      <c r="F770" s="9">
        <f t="shared" si="230"/>
        <v>0</v>
      </c>
      <c r="G770" s="9">
        <f t="shared" si="228"/>
        <v>0</v>
      </c>
      <c r="H770" s="6">
        <v>577.98</v>
      </c>
      <c r="I770" s="9">
        <f t="shared" si="231"/>
        <v>0</v>
      </c>
      <c r="J770" s="9">
        <f t="shared" si="229"/>
        <v>0</v>
      </c>
    </row>
    <row r="771" spans="1:10" ht="12.2" customHeight="1" collapsed="1" x14ac:dyDescent="0.2">
      <c r="A771" s="75" t="s">
        <v>19</v>
      </c>
      <c r="B771" s="75"/>
      <c r="C771" s="1"/>
      <c r="D771" s="7"/>
      <c r="E771" s="13">
        <f>SUM(E763:E770)</f>
        <v>6.99</v>
      </c>
      <c r="F771" s="12">
        <f>SUM(F763:F770)</f>
        <v>0</v>
      </c>
      <c r="G771" s="12">
        <f t="shared" si="228"/>
        <v>0</v>
      </c>
      <c r="H771" s="13">
        <v>15856.54</v>
      </c>
      <c r="I771" s="12">
        <f>SUM(I763:I770)</f>
        <v>0</v>
      </c>
      <c r="J771" s="14">
        <f>SUM(J763:J770)</f>
        <v>0</v>
      </c>
    </row>
    <row r="772" spans="1:10" ht="12.2" customHeight="1" x14ac:dyDescent="0.2">
      <c r="A772" s="75" t="s">
        <v>205</v>
      </c>
      <c r="B772" s="75"/>
      <c r="C772" s="2" t="s">
        <v>42</v>
      </c>
      <c r="D772" s="3">
        <v>0</v>
      </c>
      <c r="E772" s="1"/>
      <c r="F772" s="1"/>
      <c r="G772" s="1"/>
      <c r="H772" s="1"/>
      <c r="I772" s="1"/>
      <c r="J772" s="1"/>
    </row>
    <row r="773" spans="1:10" ht="12.2" hidden="1" customHeight="1" outlineLevel="1" x14ac:dyDescent="0.2">
      <c r="A773" s="76" t="s">
        <v>120</v>
      </c>
      <c r="B773" s="76"/>
      <c r="C773" s="4" t="s">
        <v>60</v>
      </c>
      <c r="D773" s="5">
        <v>4.8</v>
      </c>
      <c r="E773" s="6">
        <v>0.44</v>
      </c>
      <c r="F773" s="9">
        <f>$D$772*E773</f>
        <v>0</v>
      </c>
      <c r="G773" s="9">
        <f t="shared" ref="G773:G781" si="232">$K$2*F773</f>
        <v>0</v>
      </c>
      <c r="H773" s="6">
        <v>105.07</v>
      </c>
      <c r="I773" s="9">
        <f>$D$772*H773</f>
        <v>0</v>
      </c>
      <c r="J773" s="9">
        <f t="shared" ref="J773:J780" si="233">SUM(G773,I773)</f>
        <v>0</v>
      </c>
    </row>
    <row r="774" spans="1:10" ht="12.2" hidden="1" customHeight="1" outlineLevel="1" x14ac:dyDescent="0.2">
      <c r="A774" s="76" t="s">
        <v>176</v>
      </c>
      <c r="B774" s="76"/>
      <c r="C774" s="4" t="s">
        <v>42</v>
      </c>
      <c r="D774" s="5">
        <v>1.4</v>
      </c>
      <c r="E774" s="6">
        <v>0.45</v>
      </c>
      <c r="F774" s="9">
        <f t="shared" ref="F774:F780" si="234">$D$772*E774</f>
        <v>0</v>
      </c>
      <c r="G774" s="9">
        <f t="shared" si="232"/>
        <v>0</v>
      </c>
      <c r="H774" s="6">
        <v>152.94999999999999</v>
      </c>
      <c r="I774" s="9">
        <f t="shared" ref="I774:I780" si="235">$D$772*H774</f>
        <v>0</v>
      </c>
      <c r="J774" s="9">
        <f t="shared" si="233"/>
        <v>0</v>
      </c>
    </row>
    <row r="775" spans="1:10" ht="12.2" hidden="1" customHeight="1" outlineLevel="1" x14ac:dyDescent="0.2">
      <c r="A775" s="76" t="s">
        <v>177</v>
      </c>
      <c r="B775" s="76"/>
      <c r="C775" s="4" t="s">
        <v>42</v>
      </c>
      <c r="D775" s="5">
        <v>1</v>
      </c>
      <c r="E775" s="6">
        <v>2.2999999999999998</v>
      </c>
      <c r="F775" s="9">
        <f t="shared" si="234"/>
        <v>0</v>
      </c>
      <c r="G775" s="9">
        <f t="shared" si="232"/>
        <v>0</v>
      </c>
      <c r="H775" s="6">
        <v>244.08</v>
      </c>
      <c r="I775" s="9">
        <f t="shared" si="235"/>
        <v>0</v>
      </c>
      <c r="J775" s="9">
        <f t="shared" si="233"/>
        <v>0</v>
      </c>
    </row>
    <row r="776" spans="1:10" ht="12.2" hidden="1" customHeight="1" outlineLevel="1" x14ac:dyDescent="0.2">
      <c r="A776" s="76" t="s">
        <v>206</v>
      </c>
      <c r="B776" s="76"/>
      <c r="C776" s="4" t="s">
        <v>42</v>
      </c>
      <c r="D776" s="5">
        <v>1</v>
      </c>
      <c r="E776" s="6">
        <v>1.1299999999999999</v>
      </c>
      <c r="F776" s="9">
        <f t="shared" si="234"/>
        <v>0</v>
      </c>
      <c r="G776" s="9">
        <f t="shared" si="232"/>
        <v>0</v>
      </c>
      <c r="H776" s="6">
        <v>9159.33</v>
      </c>
      <c r="I776" s="9">
        <f t="shared" si="235"/>
        <v>0</v>
      </c>
      <c r="J776" s="9">
        <f t="shared" si="233"/>
        <v>0</v>
      </c>
    </row>
    <row r="777" spans="1:10" ht="12.2" hidden="1" customHeight="1" outlineLevel="1" x14ac:dyDescent="0.2">
      <c r="A777" s="76" t="s">
        <v>140</v>
      </c>
      <c r="B777" s="76"/>
      <c r="C777" s="4" t="s">
        <v>60</v>
      </c>
      <c r="D777" s="5">
        <v>6</v>
      </c>
      <c r="E777" s="6">
        <v>0.69</v>
      </c>
      <c r="F777" s="9">
        <f t="shared" si="234"/>
        <v>0</v>
      </c>
      <c r="G777" s="9">
        <f t="shared" si="232"/>
        <v>0</v>
      </c>
      <c r="H777" s="6">
        <v>1308</v>
      </c>
      <c r="I777" s="9">
        <f t="shared" si="235"/>
        <v>0</v>
      </c>
      <c r="J777" s="9">
        <f t="shared" si="233"/>
        <v>0</v>
      </c>
    </row>
    <row r="778" spans="1:10" ht="12.2" hidden="1" customHeight="1" outlineLevel="1" x14ac:dyDescent="0.2">
      <c r="A778" s="76" t="s">
        <v>155</v>
      </c>
      <c r="B778" s="76"/>
      <c r="C778" s="4" t="s">
        <v>15</v>
      </c>
      <c r="D778" s="5">
        <v>22.4</v>
      </c>
      <c r="E778" s="6">
        <v>0.26</v>
      </c>
      <c r="F778" s="9">
        <f t="shared" si="234"/>
        <v>0</v>
      </c>
      <c r="G778" s="9">
        <f t="shared" si="232"/>
        <v>0</v>
      </c>
      <c r="H778" s="6">
        <v>159.49</v>
      </c>
      <c r="I778" s="9">
        <f t="shared" si="235"/>
        <v>0</v>
      </c>
      <c r="J778" s="9">
        <f t="shared" si="233"/>
        <v>0</v>
      </c>
    </row>
    <row r="779" spans="1:10" ht="12.2" hidden="1" customHeight="1" outlineLevel="1" x14ac:dyDescent="0.2">
      <c r="A779" s="76" t="s">
        <v>129</v>
      </c>
      <c r="B779" s="76"/>
      <c r="C779" s="4" t="s">
        <v>15</v>
      </c>
      <c r="D779" s="5">
        <v>6</v>
      </c>
      <c r="E779" s="6">
        <v>0.9</v>
      </c>
      <c r="F779" s="9">
        <f t="shared" si="234"/>
        <v>0</v>
      </c>
      <c r="G779" s="9">
        <f t="shared" si="232"/>
        <v>0</v>
      </c>
      <c r="H779" s="6">
        <v>407.52</v>
      </c>
      <c r="I779" s="9">
        <f t="shared" si="235"/>
        <v>0</v>
      </c>
      <c r="J779" s="9">
        <f t="shared" si="233"/>
        <v>0</v>
      </c>
    </row>
    <row r="780" spans="1:10" ht="12.2" hidden="1" customHeight="1" outlineLevel="1" x14ac:dyDescent="0.2">
      <c r="A780" s="76" t="s">
        <v>130</v>
      </c>
      <c r="B780" s="76"/>
      <c r="C780" s="4" t="s">
        <v>15</v>
      </c>
      <c r="D780" s="5">
        <v>6.4</v>
      </c>
      <c r="E780" s="6">
        <v>0.74</v>
      </c>
      <c r="F780" s="9">
        <f t="shared" si="234"/>
        <v>0</v>
      </c>
      <c r="G780" s="9">
        <f t="shared" si="232"/>
        <v>0</v>
      </c>
      <c r="H780" s="6">
        <v>577.98</v>
      </c>
      <c r="I780" s="9">
        <f t="shared" si="235"/>
        <v>0</v>
      </c>
      <c r="J780" s="9">
        <f t="shared" si="233"/>
        <v>0</v>
      </c>
    </row>
    <row r="781" spans="1:10" ht="12.2" customHeight="1" collapsed="1" x14ac:dyDescent="0.2">
      <c r="A781" s="75" t="s">
        <v>19</v>
      </c>
      <c r="B781" s="75"/>
      <c r="C781" s="1"/>
      <c r="D781" s="7"/>
      <c r="E781" s="13">
        <f>SUM(E773:E780)</f>
        <v>6.91</v>
      </c>
      <c r="F781" s="12">
        <f>SUM(F773:F780)</f>
        <v>0</v>
      </c>
      <c r="G781" s="12">
        <f t="shared" si="232"/>
        <v>0</v>
      </c>
      <c r="H781" s="13">
        <v>12114.42</v>
      </c>
      <c r="I781" s="12">
        <f>SUM(I773:I780)</f>
        <v>0</v>
      </c>
      <c r="J781" s="14">
        <f>SUM(J773:J780)</f>
        <v>0</v>
      </c>
    </row>
    <row r="782" spans="1:10" ht="12.2" customHeight="1" x14ac:dyDescent="0.2">
      <c r="A782" s="75" t="s">
        <v>207</v>
      </c>
      <c r="B782" s="75"/>
      <c r="C782" s="2" t="s">
        <v>42</v>
      </c>
      <c r="D782" s="3">
        <v>0</v>
      </c>
      <c r="E782" s="1"/>
      <c r="F782" s="1"/>
      <c r="G782" s="1"/>
      <c r="H782" s="1"/>
      <c r="I782" s="1"/>
      <c r="J782" s="1"/>
    </row>
    <row r="783" spans="1:10" ht="12.2" hidden="1" customHeight="1" outlineLevel="1" x14ac:dyDescent="0.2">
      <c r="A783" s="76" t="s">
        <v>120</v>
      </c>
      <c r="B783" s="76"/>
      <c r="C783" s="4" t="s">
        <v>60</v>
      </c>
      <c r="D783" s="5">
        <v>5.6</v>
      </c>
      <c r="E783" s="6">
        <v>0.52</v>
      </c>
      <c r="F783" s="9">
        <f>$D$782*E783</f>
        <v>0</v>
      </c>
      <c r="G783" s="9">
        <f t="shared" ref="G783:G791" si="236">$K$2*F783</f>
        <v>0</v>
      </c>
      <c r="H783" s="6">
        <v>122.58</v>
      </c>
      <c r="I783" s="9">
        <f>$D$782*H783</f>
        <v>0</v>
      </c>
      <c r="J783" s="9">
        <f t="shared" ref="J783:J790" si="237">SUM(G783,I783)</f>
        <v>0</v>
      </c>
    </row>
    <row r="784" spans="1:10" ht="12.2" hidden="1" customHeight="1" outlineLevel="1" x14ac:dyDescent="0.2">
      <c r="A784" s="76" t="s">
        <v>176</v>
      </c>
      <c r="B784" s="76"/>
      <c r="C784" s="4" t="s">
        <v>42</v>
      </c>
      <c r="D784" s="5">
        <v>2.2000000000000002</v>
      </c>
      <c r="E784" s="6">
        <v>0.71</v>
      </c>
      <c r="F784" s="9">
        <f t="shared" ref="F784:F790" si="238">$D$782*E784</f>
        <v>0</v>
      </c>
      <c r="G784" s="9">
        <f t="shared" si="236"/>
        <v>0</v>
      </c>
      <c r="H784" s="6">
        <v>240.35</v>
      </c>
      <c r="I784" s="9">
        <f t="shared" ref="I784:I790" si="239">$D$782*H784</f>
        <v>0</v>
      </c>
      <c r="J784" s="9">
        <f t="shared" si="237"/>
        <v>0</v>
      </c>
    </row>
    <row r="785" spans="1:10" ht="12.2" hidden="1" customHeight="1" outlineLevel="1" x14ac:dyDescent="0.2">
      <c r="A785" s="76" t="s">
        <v>177</v>
      </c>
      <c r="B785" s="76"/>
      <c r="C785" s="4" t="s">
        <v>42</v>
      </c>
      <c r="D785" s="5">
        <v>1</v>
      </c>
      <c r="E785" s="6">
        <v>2.2999999999999998</v>
      </c>
      <c r="F785" s="9">
        <f t="shared" si="238"/>
        <v>0</v>
      </c>
      <c r="G785" s="9">
        <f t="shared" si="236"/>
        <v>0</v>
      </c>
      <c r="H785" s="6">
        <v>244.08</v>
      </c>
      <c r="I785" s="9">
        <f t="shared" si="239"/>
        <v>0</v>
      </c>
      <c r="J785" s="9">
        <f t="shared" si="237"/>
        <v>0</v>
      </c>
    </row>
    <row r="786" spans="1:10" ht="12.2" hidden="1" customHeight="1" outlineLevel="1" x14ac:dyDescent="0.2">
      <c r="A786" s="76" t="s">
        <v>153</v>
      </c>
      <c r="B786" s="76"/>
      <c r="C786" s="4" t="s">
        <v>42</v>
      </c>
      <c r="D786" s="5">
        <v>1</v>
      </c>
      <c r="E786" s="6">
        <v>1.1299999999999999</v>
      </c>
      <c r="F786" s="9">
        <f t="shared" si="238"/>
        <v>0</v>
      </c>
      <c r="G786" s="9">
        <f t="shared" si="236"/>
        <v>0</v>
      </c>
      <c r="H786" s="6">
        <v>13631.33</v>
      </c>
      <c r="I786" s="9">
        <f t="shared" si="239"/>
        <v>0</v>
      </c>
      <c r="J786" s="9">
        <f t="shared" si="237"/>
        <v>0</v>
      </c>
    </row>
    <row r="787" spans="1:10" ht="12.2" hidden="1" customHeight="1" outlineLevel="1" x14ac:dyDescent="0.2">
      <c r="A787" s="76" t="s">
        <v>140</v>
      </c>
      <c r="B787" s="76"/>
      <c r="C787" s="4" t="s">
        <v>60</v>
      </c>
      <c r="D787" s="5">
        <v>7.6</v>
      </c>
      <c r="E787" s="6">
        <v>0.87</v>
      </c>
      <c r="F787" s="9">
        <f t="shared" si="238"/>
        <v>0</v>
      </c>
      <c r="G787" s="9">
        <f t="shared" si="236"/>
        <v>0</v>
      </c>
      <c r="H787" s="6">
        <v>1656.8</v>
      </c>
      <c r="I787" s="9">
        <f t="shared" si="239"/>
        <v>0</v>
      </c>
      <c r="J787" s="9">
        <f t="shared" si="237"/>
        <v>0</v>
      </c>
    </row>
    <row r="788" spans="1:10" ht="12.2" hidden="1" customHeight="1" outlineLevel="1" x14ac:dyDescent="0.2">
      <c r="A788" s="76" t="s">
        <v>155</v>
      </c>
      <c r="B788" s="76"/>
      <c r="C788" s="4" t="s">
        <v>15</v>
      </c>
      <c r="D788" s="5">
        <v>30.4</v>
      </c>
      <c r="E788" s="6">
        <v>0.35</v>
      </c>
      <c r="F788" s="9">
        <f t="shared" si="238"/>
        <v>0</v>
      </c>
      <c r="G788" s="9">
        <f t="shared" si="236"/>
        <v>0</v>
      </c>
      <c r="H788" s="6">
        <v>216.45</v>
      </c>
      <c r="I788" s="9">
        <f t="shared" si="239"/>
        <v>0</v>
      </c>
      <c r="J788" s="9">
        <f t="shared" si="237"/>
        <v>0</v>
      </c>
    </row>
    <row r="789" spans="1:10" ht="12.2" hidden="1" customHeight="1" outlineLevel="1" x14ac:dyDescent="0.2">
      <c r="A789" s="76" t="s">
        <v>129</v>
      </c>
      <c r="B789" s="76"/>
      <c r="C789" s="4" t="s">
        <v>15</v>
      </c>
      <c r="D789" s="5">
        <v>8</v>
      </c>
      <c r="E789" s="6">
        <v>1.2</v>
      </c>
      <c r="F789" s="9">
        <f t="shared" si="238"/>
        <v>0</v>
      </c>
      <c r="G789" s="9">
        <f t="shared" si="236"/>
        <v>0</v>
      </c>
      <c r="H789" s="6">
        <v>543.36</v>
      </c>
      <c r="I789" s="9">
        <f t="shared" si="239"/>
        <v>0</v>
      </c>
      <c r="J789" s="9">
        <f t="shared" si="237"/>
        <v>0</v>
      </c>
    </row>
    <row r="790" spans="1:10" ht="12.2" hidden="1" customHeight="1" outlineLevel="1" x14ac:dyDescent="0.2">
      <c r="A790" s="76" t="s">
        <v>130</v>
      </c>
      <c r="B790" s="76"/>
      <c r="C790" s="4" t="s">
        <v>15</v>
      </c>
      <c r="D790" s="5">
        <v>7.6</v>
      </c>
      <c r="E790" s="6">
        <v>0.87</v>
      </c>
      <c r="F790" s="9">
        <f t="shared" si="238"/>
        <v>0</v>
      </c>
      <c r="G790" s="9">
        <f t="shared" si="236"/>
        <v>0</v>
      </c>
      <c r="H790" s="6">
        <v>686.36</v>
      </c>
      <c r="I790" s="9">
        <f t="shared" si="239"/>
        <v>0</v>
      </c>
      <c r="J790" s="9">
        <f t="shared" si="237"/>
        <v>0</v>
      </c>
    </row>
    <row r="791" spans="1:10" ht="12.2" customHeight="1" collapsed="1" x14ac:dyDescent="0.2">
      <c r="A791" s="75" t="s">
        <v>19</v>
      </c>
      <c r="B791" s="75"/>
      <c r="C791" s="1"/>
      <c r="D791" s="7"/>
      <c r="E791" s="13">
        <f>SUM(E783:E790)</f>
        <v>7.95</v>
      </c>
      <c r="F791" s="12">
        <f>SUM(F783:F790)</f>
        <v>0</v>
      </c>
      <c r="G791" s="12">
        <f t="shared" si="236"/>
        <v>0</v>
      </c>
      <c r="H791" s="13">
        <v>17341.310000000001</v>
      </c>
      <c r="I791" s="12">
        <f>SUM(I783:I790)</f>
        <v>0</v>
      </c>
      <c r="J791" s="14">
        <f>SUM(J783:J790)</f>
        <v>0</v>
      </c>
    </row>
    <row r="792" spans="1:10" ht="12.2" customHeight="1" x14ac:dyDescent="0.2">
      <c r="A792" s="75" t="s">
        <v>208</v>
      </c>
      <c r="B792" s="75"/>
      <c r="C792" s="2" t="s">
        <v>42</v>
      </c>
      <c r="D792" s="3">
        <v>0</v>
      </c>
      <c r="E792" s="1"/>
      <c r="F792" s="1"/>
      <c r="G792" s="1"/>
      <c r="H792" s="1"/>
      <c r="I792" s="1"/>
      <c r="J792" s="1"/>
    </row>
    <row r="793" spans="1:10" ht="12.2" hidden="1" customHeight="1" outlineLevel="1" x14ac:dyDescent="0.2">
      <c r="A793" s="76" t="s">
        <v>120</v>
      </c>
      <c r="B793" s="76"/>
      <c r="C793" s="4" t="s">
        <v>60</v>
      </c>
      <c r="D793" s="5">
        <v>4.5</v>
      </c>
      <c r="E793" s="6">
        <v>0.41</v>
      </c>
      <c r="F793" s="9">
        <f>$D$792*E793</f>
        <v>0</v>
      </c>
      <c r="G793" s="9">
        <f t="shared" ref="G793:G801" si="240">$K$2*F793</f>
        <v>0</v>
      </c>
      <c r="H793" s="6">
        <v>98.51</v>
      </c>
      <c r="I793" s="9">
        <f>$D$792*H793</f>
        <v>0</v>
      </c>
      <c r="J793" s="9">
        <f t="shared" ref="J793:J800" si="241">SUM(G793,I793)</f>
        <v>0</v>
      </c>
    </row>
    <row r="794" spans="1:10" ht="12.2" hidden="1" customHeight="1" outlineLevel="1" x14ac:dyDescent="0.2">
      <c r="A794" s="76" t="s">
        <v>176</v>
      </c>
      <c r="B794" s="76"/>
      <c r="C794" s="4" t="s">
        <v>42</v>
      </c>
      <c r="D794" s="5">
        <v>2</v>
      </c>
      <c r="E794" s="6">
        <v>0.64</v>
      </c>
      <c r="F794" s="9">
        <f t="shared" ref="F794:F800" si="242">$D$792*E794</f>
        <v>0</v>
      </c>
      <c r="G794" s="9">
        <f t="shared" si="240"/>
        <v>0</v>
      </c>
      <c r="H794" s="6">
        <v>218.5</v>
      </c>
      <c r="I794" s="9">
        <f t="shared" ref="I794:I800" si="243">$D$792*H794</f>
        <v>0</v>
      </c>
      <c r="J794" s="9">
        <f t="shared" si="241"/>
        <v>0</v>
      </c>
    </row>
    <row r="795" spans="1:10" ht="12.2" hidden="1" customHeight="1" outlineLevel="1" x14ac:dyDescent="0.2">
      <c r="A795" s="76" t="s">
        <v>177</v>
      </c>
      <c r="B795" s="76"/>
      <c r="C795" s="4" t="s">
        <v>42</v>
      </c>
      <c r="D795" s="5">
        <v>1</v>
      </c>
      <c r="E795" s="6">
        <v>2.2999999999999998</v>
      </c>
      <c r="F795" s="9">
        <f t="shared" si="242"/>
        <v>0</v>
      </c>
      <c r="G795" s="9">
        <f t="shared" si="240"/>
        <v>0</v>
      </c>
      <c r="H795" s="6">
        <v>244.08</v>
      </c>
      <c r="I795" s="9">
        <f t="shared" si="243"/>
        <v>0</v>
      </c>
      <c r="J795" s="9">
        <f t="shared" si="241"/>
        <v>0</v>
      </c>
    </row>
    <row r="796" spans="1:10" ht="12.2" hidden="1" customHeight="1" outlineLevel="1" x14ac:dyDescent="0.2">
      <c r="A796" s="76" t="s">
        <v>206</v>
      </c>
      <c r="B796" s="76"/>
      <c r="C796" s="4" t="s">
        <v>42</v>
      </c>
      <c r="D796" s="5">
        <v>1</v>
      </c>
      <c r="E796" s="6">
        <v>1.1299999999999999</v>
      </c>
      <c r="F796" s="9">
        <f t="shared" si="242"/>
        <v>0</v>
      </c>
      <c r="G796" s="9">
        <f t="shared" si="240"/>
        <v>0</v>
      </c>
      <c r="H796" s="6">
        <v>7511.33</v>
      </c>
      <c r="I796" s="9">
        <f t="shared" si="243"/>
        <v>0</v>
      </c>
      <c r="J796" s="9">
        <f t="shared" si="241"/>
        <v>0</v>
      </c>
    </row>
    <row r="797" spans="1:10" ht="12.2" hidden="1" customHeight="1" outlineLevel="1" x14ac:dyDescent="0.2">
      <c r="A797" s="76" t="s">
        <v>140</v>
      </c>
      <c r="B797" s="76"/>
      <c r="C797" s="4" t="s">
        <v>60</v>
      </c>
      <c r="D797" s="5">
        <v>5.4</v>
      </c>
      <c r="E797" s="6">
        <v>0.62</v>
      </c>
      <c r="F797" s="9">
        <f t="shared" si="242"/>
        <v>0</v>
      </c>
      <c r="G797" s="9">
        <f t="shared" si="240"/>
        <v>0</v>
      </c>
      <c r="H797" s="6">
        <v>1177.2</v>
      </c>
      <c r="I797" s="9">
        <f t="shared" si="243"/>
        <v>0</v>
      </c>
      <c r="J797" s="9">
        <f t="shared" si="241"/>
        <v>0</v>
      </c>
    </row>
    <row r="798" spans="1:10" ht="12.2" hidden="1" customHeight="1" outlineLevel="1" x14ac:dyDescent="0.2">
      <c r="A798" s="76" t="s">
        <v>129</v>
      </c>
      <c r="B798" s="76"/>
      <c r="C798" s="4" t="s">
        <v>15</v>
      </c>
      <c r="D798" s="5">
        <v>5.4</v>
      </c>
      <c r="E798" s="6">
        <v>0.81</v>
      </c>
      <c r="F798" s="9">
        <f t="shared" si="242"/>
        <v>0</v>
      </c>
      <c r="G798" s="9">
        <f t="shared" si="240"/>
        <v>0</v>
      </c>
      <c r="H798" s="6">
        <v>366.77</v>
      </c>
      <c r="I798" s="9">
        <f t="shared" si="243"/>
        <v>0</v>
      </c>
      <c r="J798" s="9">
        <f t="shared" si="241"/>
        <v>0</v>
      </c>
    </row>
    <row r="799" spans="1:10" ht="12.2" hidden="1" customHeight="1" outlineLevel="1" x14ac:dyDescent="0.2">
      <c r="A799" s="76" t="s">
        <v>155</v>
      </c>
      <c r="B799" s="76"/>
      <c r="C799" s="4" t="s">
        <v>15</v>
      </c>
      <c r="D799" s="5">
        <v>22.4</v>
      </c>
      <c r="E799" s="6">
        <v>0.26</v>
      </c>
      <c r="F799" s="9">
        <f t="shared" si="242"/>
        <v>0</v>
      </c>
      <c r="G799" s="9">
        <f t="shared" si="240"/>
        <v>0</v>
      </c>
      <c r="H799" s="6">
        <v>159.49</v>
      </c>
      <c r="I799" s="9">
        <f t="shared" si="243"/>
        <v>0</v>
      </c>
      <c r="J799" s="9">
        <f t="shared" si="241"/>
        <v>0</v>
      </c>
    </row>
    <row r="800" spans="1:10" ht="12.2" hidden="1" customHeight="1" outlineLevel="1" x14ac:dyDescent="0.2">
      <c r="A800" s="76" t="s">
        <v>130</v>
      </c>
      <c r="B800" s="76"/>
      <c r="C800" s="4" t="s">
        <v>15</v>
      </c>
      <c r="D800" s="5">
        <v>5.8</v>
      </c>
      <c r="E800" s="6">
        <v>0.67</v>
      </c>
      <c r="F800" s="9">
        <f t="shared" si="242"/>
        <v>0</v>
      </c>
      <c r="G800" s="9">
        <f t="shared" si="240"/>
        <v>0</v>
      </c>
      <c r="H800" s="6">
        <v>523.79999999999995</v>
      </c>
      <c r="I800" s="9">
        <f t="shared" si="243"/>
        <v>0</v>
      </c>
      <c r="J800" s="9">
        <f t="shared" si="241"/>
        <v>0</v>
      </c>
    </row>
    <row r="801" spans="1:10" ht="12.2" customHeight="1" collapsed="1" x14ac:dyDescent="0.2">
      <c r="A801" s="75" t="s">
        <v>19</v>
      </c>
      <c r="B801" s="75"/>
      <c r="C801" s="1"/>
      <c r="D801" s="7"/>
      <c r="E801" s="13">
        <f>SUM(E793:E800)</f>
        <v>6.84</v>
      </c>
      <c r="F801" s="12">
        <f>SUM(F793:F800)</f>
        <v>0</v>
      </c>
      <c r="G801" s="12">
        <f t="shared" si="240"/>
        <v>0</v>
      </c>
      <c r="H801" s="13">
        <v>10299.68</v>
      </c>
      <c r="I801" s="12">
        <f>SUM(I793:I800)</f>
        <v>0</v>
      </c>
      <c r="J801" s="14">
        <f>SUM(J793:J800)</f>
        <v>0</v>
      </c>
    </row>
    <row r="802" spans="1:10" ht="12.2" customHeight="1" x14ac:dyDescent="0.2">
      <c r="A802" s="75" t="s">
        <v>209</v>
      </c>
      <c r="B802" s="75"/>
      <c r="C802" s="2" t="s">
        <v>42</v>
      </c>
      <c r="D802" s="3">
        <v>0</v>
      </c>
      <c r="E802" s="1"/>
      <c r="F802" s="1"/>
      <c r="G802" s="1"/>
      <c r="H802" s="1"/>
      <c r="I802" s="1"/>
      <c r="J802" s="1"/>
    </row>
    <row r="803" spans="1:10" ht="12.2" hidden="1" customHeight="1" outlineLevel="1" x14ac:dyDescent="0.2">
      <c r="A803" s="76" t="s">
        <v>120</v>
      </c>
      <c r="B803" s="76"/>
      <c r="C803" s="4" t="s">
        <v>60</v>
      </c>
      <c r="D803" s="5">
        <v>4.2</v>
      </c>
      <c r="E803" s="6">
        <v>0.39</v>
      </c>
      <c r="F803" s="9">
        <f>$D$802*E803</f>
        <v>0</v>
      </c>
      <c r="G803" s="9">
        <f t="shared" ref="G803:G811" si="244">$K$2*F803</f>
        <v>0</v>
      </c>
      <c r="H803" s="6">
        <v>91.94</v>
      </c>
      <c r="I803" s="9">
        <f>$D$802*H803</f>
        <v>0</v>
      </c>
      <c r="J803" s="9">
        <f t="shared" ref="J803:J810" si="245">SUM(G803,I803)</f>
        <v>0</v>
      </c>
    </row>
    <row r="804" spans="1:10" ht="12.2" hidden="1" customHeight="1" outlineLevel="1" x14ac:dyDescent="0.2">
      <c r="A804" s="76" t="s">
        <v>176</v>
      </c>
      <c r="B804" s="76"/>
      <c r="C804" s="4" t="s">
        <v>42</v>
      </c>
      <c r="D804" s="5">
        <v>2</v>
      </c>
      <c r="E804" s="6">
        <v>0.64</v>
      </c>
      <c r="F804" s="9">
        <f t="shared" ref="F804:F810" si="246">$D$802*E804</f>
        <v>0</v>
      </c>
      <c r="G804" s="9">
        <f t="shared" si="244"/>
        <v>0</v>
      </c>
      <c r="H804" s="6">
        <v>218.5</v>
      </c>
      <c r="I804" s="9">
        <f t="shared" ref="I804:I810" si="247">$D$802*H804</f>
        <v>0</v>
      </c>
      <c r="J804" s="9">
        <f t="shared" si="245"/>
        <v>0</v>
      </c>
    </row>
    <row r="805" spans="1:10" ht="12.2" hidden="1" customHeight="1" outlineLevel="1" x14ac:dyDescent="0.2">
      <c r="A805" s="76" t="s">
        <v>177</v>
      </c>
      <c r="B805" s="76"/>
      <c r="C805" s="4" t="s">
        <v>42</v>
      </c>
      <c r="D805" s="5">
        <v>1</v>
      </c>
      <c r="E805" s="6">
        <v>2.2999999999999998</v>
      </c>
      <c r="F805" s="9">
        <f t="shared" si="246"/>
        <v>0</v>
      </c>
      <c r="G805" s="9">
        <f t="shared" si="244"/>
        <v>0</v>
      </c>
      <c r="H805" s="6">
        <v>244.08</v>
      </c>
      <c r="I805" s="9">
        <f t="shared" si="247"/>
        <v>0</v>
      </c>
      <c r="J805" s="9">
        <f t="shared" si="245"/>
        <v>0</v>
      </c>
    </row>
    <row r="806" spans="1:10" ht="12.2" hidden="1" customHeight="1" outlineLevel="1" x14ac:dyDescent="0.2">
      <c r="A806" s="76" t="s">
        <v>206</v>
      </c>
      <c r="B806" s="76"/>
      <c r="C806" s="4" t="s">
        <v>42</v>
      </c>
      <c r="D806" s="5">
        <v>1</v>
      </c>
      <c r="E806" s="6">
        <v>1.1299999999999999</v>
      </c>
      <c r="F806" s="9">
        <f t="shared" si="246"/>
        <v>0</v>
      </c>
      <c r="G806" s="9">
        <f t="shared" si="244"/>
        <v>0</v>
      </c>
      <c r="H806" s="6">
        <v>5863.33</v>
      </c>
      <c r="I806" s="9">
        <f t="shared" si="247"/>
        <v>0</v>
      </c>
      <c r="J806" s="9">
        <f t="shared" si="245"/>
        <v>0</v>
      </c>
    </row>
    <row r="807" spans="1:10" ht="12.2" hidden="1" customHeight="1" outlineLevel="1" x14ac:dyDescent="0.2">
      <c r="A807" s="76" t="s">
        <v>140</v>
      </c>
      <c r="B807" s="76"/>
      <c r="C807" s="4" t="s">
        <v>60</v>
      </c>
      <c r="D807" s="5">
        <v>4.8</v>
      </c>
      <c r="E807" s="6">
        <v>0.55000000000000004</v>
      </c>
      <c r="F807" s="9">
        <f t="shared" si="246"/>
        <v>0</v>
      </c>
      <c r="G807" s="9">
        <f t="shared" si="244"/>
        <v>0</v>
      </c>
      <c r="H807" s="6">
        <v>1046.4000000000001</v>
      </c>
      <c r="I807" s="9">
        <f t="shared" si="247"/>
        <v>0</v>
      </c>
      <c r="J807" s="9">
        <f t="shared" si="245"/>
        <v>0</v>
      </c>
    </row>
    <row r="808" spans="1:10" ht="12.2" hidden="1" customHeight="1" outlineLevel="1" x14ac:dyDescent="0.2">
      <c r="A808" s="76" t="s">
        <v>155</v>
      </c>
      <c r="B808" s="76"/>
      <c r="C808" s="4" t="s">
        <v>15</v>
      </c>
      <c r="D808" s="5">
        <v>22.4</v>
      </c>
      <c r="E808" s="6">
        <v>0.26</v>
      </c>
      <c r="F808" s="9">
        <f t="shared" si="246"/>
        <v>0</v>
      </c>
      <c r="G808" s="9">
        <f t="shared" si="244"/>
        <v>0</v>
      </c>
      <c r="H808" s="6">
        <v>159.49</v>
      </c>
      <c r="I808" s="9">
        <f t="shared" si="247"/>
        <v>0</v>
      </c>
      <c r="J808" s="9">
        <f t="shared" si="245"/>
        <v>0</v>
      </c>
    </row>
    <row r="809" spans="1:10" ht="12.2" hidden="1" customHeight="1" outlineLevel="1" x14ac:dyDescent="0.2">
      <c r="A809" s="76" t="s">
        <v>129</v>
      </c>
      <c r="B809" s="76"/>
      <c r="C809" s="4" t="s">
        <v>15</v>
      </c>
      <c r="D809" s="5">
        <v>4.8</v>
      </c>
      <c r="E809" s="6">
        <v>0.72</v>
      </c>
      <c r="F809" s="9">
        <f t="shared" si="246"/>
        <v>0</v>
      </c>
      <c r="G809" s="9">
        <f t="shared" si="244"/>
        <v>0</v>
      </c>
      <c r="H809" s="6">
        <v>326.02</v>
      </c>
      <c r="I809" s="9">
        <f t="shared" si="247"/>
        <v>0</v>
      </c>
      <c r="J809" s="9">
        <f t="shared" si="245"/>
        <v>0</v>
      </c>
    </row>
    <row r="810" spans="1:10" ht="12.2" hidden="1" customHeight="1" outlineLevel="1" x14ac:dyDescent="0.2">
      <c r="A810" s="76" t="s">
        <v>130</v>
      </c>
      <c r="B810" s="76"/>
      <c r="C810" s="4" t="s">
        <v>15</v>
      </c>
      <c r="D810" s="5">
        <v>5.2</v>
      </c>
      <c r="E810" s="6">
        <v>0.6</v>
      </c>
      <c r="F810" s="9">
        <f t="shared" si="246"/>
        <v>0</v>
      </c>
      <c r="G810" s="9">
        <f t="shared" si="244"/>
        <v>0</v>
      </c>
      <c r="H810" s="6">
        <v>469.61</v>
      </c>
      <c r="I810" s="9">
        <f t="shared" si="247"/>
        <v>0</v>
      </c>
      <c r="J810" s="9">
        <f t="shared" si="245"/>
        <v>0</v>
      </c>
    </row>
    <row r="811" spans="1:10" ht="12.2" customHeight="1" collapsed="1" x14ac:dyDescent="0.2">
      <c r="A811" s="75" t="s">
        <v>19</v>
      </c>
      <c r="B811" s="75"/>
      <c r="C811" s="1"/>
      <c r="D811" s="7"/>
      <c r="E811" s="13">
        <f>SUM(E803:E810)</f>
        <v>6.589999999999999</v>
      </c>
      <c r="F811" s="12">
        <f>SUM(F803:F810)</f>
        <v>0</v>
      </c>
      <c r="G811" s="12">
        <f t="shared" si="244"/>
        <v>0</v>
      </c>
      <c r="H811" s="13">
        <v>8419.3700000000008</v>
      </c>
      <c r="I811" s="12">
        <f>SUM(I803:I810)</f>
        <v>0</v>
      </c>
      <c r="J811" s="14">
        <f>SUM(J803:J810)</f>
        <v>0</v>
      </c>
    </row>
    <row r="812" spans="1:10" ht="12.2" customHeight="1" x14ac:dyDescent="0.2">
      <c r="A812" s="75" t="s">
        <v>210</v>
      </c>
      <c r="B812" s="75"/>
      <c r="C812" s="2" t="s">
        <v>42</v>
      </c>
      <c r="D812" s="3">
        <v>0</v>
      </c>
      <c r="E812" s="1"/>
      <c r="F812" s="1"/>
      <c r="G812" s="1"/>
      <c r="H812" s="1"/>
      <c r="I812" s="1"/>
      <c r="J812" s="1"/>
    </row>
    <row r="813" spans="1:10" ht="12.2" hidden="1" customHeight="1" outlineLevel="1" x14ac:dyDescent="0.2">
      <c r="A813" s="76" t="s">
        <v>120</v>
      </c>
      <c r="B813" s="76"/>
      <c r="C813" s="4" t="s">
        <v>60</v>
      </c>
      <c r="D813" s="5">
        <v>4.7</v>
      </c>
      <c r="E813" s="6">
        <v>0.43</v>
      </c>
      <c r="F813" s="9">
        <f>$D$812*E813</f>
        <v>0</v>
      </c>
      <c r="G813" s="9">
        <f t="shared" ref="G813:G821" si="248">$K$2*F813</f>
        <v>0</v>
      </c>
      <c r="H813" s="6">
        <v>102.88</v>
      </c>
      <c r="I813" s="9">
        <f>$D$812*H813</f>
        <v>0</v>
      </c>
      <c r="J813" s="9">
        <f t="shared" ref="J813" si="249">SUM(G813,I813)</f>
        <v>0</v>
      </c>
    </row>
    <row r="814" spans="1:10" ht="12.2" hidden="1" customHeight="1" outlineLevel="1" x14ac:dyDescent="0.2">
      <c r="A814" s="76" t="s">
        <v>176</v>
      </c>
      <c r="B814" s="76"/>
      <c r="C814" s="4" t="s">
        <v>42</v>
      </c>
      <c r="D814" s="5">
        <v>2</v>
      </c>
      <c r="E814" s="6">
        <v>0.64</v>
      </c>
      <c r="F814" s="9">
        <f t="shared" ref="F814:F820" si="250">$D$812*E814</f>
        <v>0</v>
      </c>
      <c r="G814" s="9">
        <f t="shared" si="248"/>
        <v>0</v>
      </c>
      <c r="H814" s="6">
        <v>218.5</v>
      </c>
      <c r="I814" s="9">
        <f t="shared" ref="I814:I820" si="251">$D$812*H814</f>
        <v>0</v>
      </c>
      <c r="J814" s="9">
        <f t="shared" ref="J814:J820" si="252">SUM(G814,I814)</f>
        <v>0</v>
      </c>
    </row>
    <row r="815" spans="1:10" ht="12.2" hidden="1" customHeight="1" outlineLevel="1" x14ac:dyDescent="0.2">
      <c r="A815" s="76" t="s">
        <v>177</v>
      </c>
      <c r="B815" s="76"/>
      <c r="C815" s="4" t="s">
        <v>42</v>
      </c>
      <c r="D815" s="5">
        <v>1</v>
      </c>
      <c r="E815" s="6">
        <v>2.2999999999999998</v>
      </c>
      <c r="F815" s="9">
        <f t="shared" si="250"/>
        <v>0</v>
      </c>
      <c r="G815" s="9">
        <f t="shared" si="248"/>
        <v>0</v>
      </c>
      <c r="H815" s="6">
        <v>244.08</v>
      </c>
      <c r="I815" s="9">
        <f t="shared" si="251"/>
        <v>0</v>
      </c>
      <c r="J815" s="9">
        <f t="shared" si="252"/>
        <v>0</v>
      </c>
    </row>
    <row r="816" spans="1:10" ht="12.2" hidden="1" customHeight="1" outlineLevel="1" x14ac:dyDescent="0.2">
      <c r="A816" s="76" t="s">
        <v>206</v>
      </c>
      <c r="B816" s="76"/>
      <c r="C816" s="4" t="s">
        <v>42</v>
      </c>
      <c r="D816" s="5">
        <v>1</v>
      </c>
      <c r="E816" s="6">
        <v>1.1299999999999999</v>
      </c>
      <c r="F816" s="9">
        <f t="shared" si="250"/>
        <v>0</v>
      </c>
      <c r="G816" s="9">
        <f t="shared" si="248"/>
        <v>0</v>
      </c>
      <c r="H816" s="6">
        <v>8639.33</v>
      </c>
      <c r="I816" s="9">
        <f t="shared" si="251"/>
        <v>0</v>
      </c>
      <c r="J816" s="9">
        <f t="shared" si="252"/>
        <v>0</v>
      </c>
    </row>
    <row r="817" spans="1:10" ht="12.2" hidden="1" customHeight="1" outlineLevel="1" x14ac:dyDescent="0.2">
      <c r="A817" s="76" t="s">
        <v>140</v>
      </c>
      <c r="B817" s="76"/>
      <c r="C817" s="4" t="s">
        <v>60</v>
      </c>
      <c r="D817" s="5">
        <v>5.8</v>
      </c>
      <c r="E817" s="6">
        <v>0.67</v>
      </c>
      <c r="F817" s="9">
        <f t="shared" si="250"/>
        <v>0</v>
      </c>
      <c r="G817" s="9">
        <f t="shared" si="248"/>
        <v>0</v>
      </c>
      <c r="H817" s="6">
        <v>1264.4000000000001</v>
      </c>
      <c r="I817" s="9">
        <f t="shared" si="251"/>
        <v>0</v>
      </c>
      <c r="J817" s="9">
        <f t="shared" si="252"/>
        <v>0</v>
      </c>
    </row>
    <row r="818" spans="1:10" ht="12.2" hidden="1" customHeight="1" outlineLevel="1" x14ac:dyDescent="0.2">
      <c r="A818" s="76" t="s">
        <v>155</v>
      </c>
      <c r="B818" s="76"/>
      <c r="C818" s="4" t="s">
        <v>15</v>
      </c>
      <c r="D818" s="5">
        <v>22.4</v>
      </c>
      <c r="E818" s="6">
        <v>0.26</v>
      </c>
      <c r="F818" s="9">
        <f t="shared" si="250"/>
        <v>0</v>
      </c>
      <c r="G818" s="9">
        <f t="shared" si="248"/>
        <v>0</v>
      </c>
      <c r="H818" s="6">
        <v>159.49</v>
      </c>
      <c r="I818" s="9">
        <f t="shared" si="251"/>
        <v>0</v>
      </c>
      <c r="J818" s="9">
        <f t="shared" si="252"/>
        <v>0</v>
      </c>
    </row>
    <row r="819" spans="1:10" ht="12.2" hidden="1" customHeight="1" outlineLevel="1" x14ac:dyDescent="0.2">
      <c r="A819" s="76" t="s">
        <v>129</v>
      </c>
      <c r="B819" s="76"/>
      <c r="C819" s="4" t="s">
        <v>15</v>
      </c>
      <c r="D819" s="5">
        <v>5.8</v>
      </c>
      <c r="E819" s="6">
        <v>0.87</v>
      </c>
      <c r="F819" s="9">
        <f t="shared" si="250"/>
        <v>0</v>
      </c>
      <c r="G819" s="9">
        <f t="shared" si="248"/>
        <v>0</v>
      </c>
      <c r="H819" s="6">
        <v>393.94</v>
      </c>
      <c r="I819" s="9">
        <f t="shared" si="251"/>
        <v>0</v>
      </c>
      <c r="J819" s="9">
        <f t="shared" si="252"/>
        <v>0</v>
      </c>
    </row>
    <row r="820" spans="1:10" ht="12.2" hidden="1" customHeight="1" outlineLevel="1" x14ac:dyDescent="0.2">
      <c r="A820" s="76" t="s">
        <v>130</v>
      </c>
      <c r="B820" s="76"/>
      <c r="C820" s="4" t="s">
        <v>15</v>
      </c>
      <c r="D820" s="5">
        <v>6.2</v>
      </c>
      <c r="E820" s="6">
        <v>0.71</v>
      </c>
      <c r="F820" s="9">
        <f t="shared" si="250"/>
        <v>0</v>
      </c>
      <c r="G820" s="9">
        <f t="shared" si="248"/>
        <v>0</v>
      </c>
      <c r="H820" s="6">
        <v>559.91999999999996</v>
      </c>
      <c r="I820" s="9">
        <f t="shared" si="251"/>
        <v>0</v>
      </c>
      <c r="J820" s="9">
        <f t="shared" si="252"/>
        <v>0</v>
      </c>
    </row>
    <row r="821" spans="1:10" ht="12.2" customHeight="1" collapsed="1" x14ac:dyDescent="0.2">
      <c r="A821" s="75" t="s">
        <v>19</v>
      </c>
      <c r="B821" s="75"/>
      <c r="C821" s="1"/>
      <c r="D821" s="7"/>
      <c r="E821" s="13">
        <f>SUM(E813:E820)</f>
        <v>7.01</v>
      </c>
      <c r="F821" s="12">
        <f>SUM(F813:F820)</f>
        <v>0</v>
      </c>
      <c r="G821" s="12">
        <f t="shared" si="248"/>
        <v>0</v>
      </c>
      <c r="H821" s="13">
        <v>11582.54</v>
      </c>
      <c r="I821" s="12">
        <f>SUM(I813:I820)</f>
        <v>0</v>
      </c>
      <c r="J821" s="14">
        <f>SUM(J813:J820)</f>
        <v>0</v>
      </c>
    </row>
    <row r="822" spans="1:10" ht="12.2" customHeight="1" x14ac:dyDescent="0.2">
      <c r="A822" s="75" t="s">
        <v>211</v>
      </c>
      <c r="B822" s="75"/>
      <c r="C822" s="2" t="s">
        <v>42</v>
      </c>
      <c r="D822" s="3">
        <v>0</v>
      </c>
      <c r="E822" s="1"/>
      <c r="F822" s="1"/>
      <c r="G822" s="1"/>
      <c r="H822" s="1"/>
      <c r="I822" s="1"/>
      <c r="J822" s="1"/>
    </row>
    <row r="823" spans="1:10" ht="12.2" hidden="1" customHeight="1" outlineLevel="1" x14ac:dyDescent="0.2">
      <c r="A823" s="76" t="s">
        <v>120</v>
      </c>
      <c r="B823" s="76"/>
      <c r="C823" s="4" t="s">
        <v>60</v>
      </c>
      <c r="D823" s="5">
        <v>4.5</v>
      </c>
      <c r="E823" s="6">
        <v>0.41</v>
      </c>
      <c r="F823" s="9">
        <f>$D$822*E823</f>
        <v>0</v>
      </c>
      <c r="G823" s="9">
        <f t="shared" ref="G823:G831" si="253">$K$2*F823</f>
        <v>0</v>
      </c>
      <c r="H823" s="6">
        <v>98.51</v>
      </c>
      <c r="I823" s="9">
        <f>$D$822*H823</f>
        <v>0</v>
      </c>
      <c r="J823" s="9">
        <f t="shared" ref="J823:J830" si="254">SUM(G823,I823)</f>
        <v>0</v>
      </c>
    </row>
    <row r="824" spans="1:10" ht="12.2" hidden="1" customHeight="1" outlineLevel="1" x14ac:dyDescent="0.2">
      <c r="A824" s="76" t="s">
        <v>176</v>
      </c>
      <c r="B824" s="76"/>
      <c r="C824" s="4" t="s">
        <v>42</v>
      </c>
      <c r="D824" s="5">
        <v>1.1000000000000001</v>
      </c>
      <c r="E824" s="6">
        <v>0.35</v>
      </c>
      <c r="F824" s="9">
        <f t="shared" ref="F824:F830" si="255">$D$822*E824</f>
        <v>0</v>
      </c>
      <c r="G824" s="9">
        <f t="shared" si="253"/>
        <v>0</v>
      </c>
      <c r="H824" s="6">
        <v>120.18</v>
      </c>
      <c r="I824" s="9">
        <f t="shared" ref="I824:I830" si="256">$D$822*H824</f>
        <v>0</v>
      </c>
      <c r="J824" s="9">
        <f t="shared" si="254"/>
        <v>0</v>
      </c>
    </row>
    <row r="825" spans="1:10" ht="12.2" hidden="1" customHeight="1" outlineLevel="1" x14ac:dyDescent="0.2">
      <c r="A825" s="76" t="s">
        <v>177</v>
      </c>
      <c r="B825" s="76"/>
      <c r="C825" s="4" t="s">
        <v>42</v>
      </c>
      <c r="D825" s="5">
        <v>1</v>
      </c>
      <c r="E825" s="6">
        <v>2.2999999999999998</v>
      </c>
      <c r="F825" s="9">
        <f t="shared" si="255"/>
        <v>0</v>
      </c>
      <c r="G825" s="9">
        <f t="shared" si="253"/>
        <v>0</v>
      </c>
      <c r="H825" s="6">
        <v>244.08</v>
      </c>
      <c r="I825" s="9">
        <f t="shared" si="256"/>
        <v>0</v>
      </c>
      <c r="J825" s="9">
        <f t="shared" si="254"/>
        <v>0</v>
      </c>
    </row>
    <row r="826" spans="1:10" ht="12.2" hidden="1" customHeight="1" outlineLevel="1" x14ac:dyDescent="0.2">
      <c r="A826" s="76" t="s">
        <v>153</v>
      </c>
      <c r="B826" s="76"/>
      <c r="C826" s="4" t="s">
        <v>42</v>
      </c>
      <c r="D826" s="5">
        <v>1</v>
      </c>
      <c r="E826" s="6">
        <v>1.1299999999999999</v>
      </c>
      <c r="F826" s="9">
        <f t="shared" si="255"/>
        <v>0</v>
      </c>
      <c r="G826" s="9">
        <f t="shared" si="253"/>
        <v>0</v>
      </c>
      <c r="H826" s="6">
        <v>6487.33</v>
      </c>
      <c r="I826" s="9">
        <f t="shared" si="256"/>
        <v>0</v>
      </c>
      <c r="J826" s="9">
        <f t="shared" si="254"/>
        <v>0</v>
      </c>
    </row>
    <row r="827" spans="1:10" ht="12.2" hidden="1" customHeight="1" outlineLevel="1" x14ac:dyDescent="0.2">
      <c r="A827" s="76" t="s">
        <v>140</v>
      </c>
      <c r="B827" s="76"/>
      <c r="C827" s="4" t="s">
        <v>60</v>
      </c>
      <c r="D827" s="5">
        <v>5.4</v>
      </c>
      <c r="E827" s="6">
        <v>0.62</v>
      </c>
      <c r="F827" s="9">
        <f t="shared" si="255"/>
        <v>0</v>
      </c>
      <c r="G827" s="9">
        <f t="shared" si="253"/>
        <v>0</v>
      </c>
      <c r="H827" s="6">
        <v>1177.2</v>
      </c>
      <c r="I827" s="9">
        <f t="shared" si="256"/>
        <v>0</v>
      </c>
      <c r="J827" s="9">
        <f t="shared" si="254"/>
        <v>0</v>
      </c>
    </row>
    <row r="828" spans="1:10" ht="12.2" hidden="1" customHeight="1" outlineLevel="1" x14ac:dyDescent="0.2">
      <c r="A828" s="76" t="s">
        <v>155</v>
      </c>
      <c r="B828" s="76"/>
      <c r="C828" s="4" t="s">
        <v>15</v>
      </c>
      <c r="D828" s="5">
        <v>22.4</v>
      </c>
      <c r="E828" s="6">
        <v>0.26</v>
      </c>
      <c r="F828" s="9">
        <f t="shared" si="255"/>
        <v>0</v>
      </c>
      <c r="G828" s="9">
        <f t="shared" si="253"/>
        <v>0</v>
      </c>
      <c r="H828" s="6">
        <v>159.49</v>
      </c>
      <c r="I828" s="9">
        <f t="shared" si="256"/>
        <v>0</v>
      </c>
      <c r="J828" s="9">
        <f t="shared" si="254"/>
        <v>0</v>
      </c>
    </row>
    <row r="829" spans="1:10" ht="12.2" hidden="1" customHeight="1" outlineLevel="1" x14ac:dyDescent="0.2">
      <c r="A829" s="76" t="s">
        <v>129</v>
      </c>
      <c r="B829" s="76"/>
      <c r="C829" s="4" t="s">
        <v>15</v>
      </c>
      <c r="D829" s="5">
        <v>5.4</v>
      </c>
      <c r="E829" s="6">
        <v>0.81</v>
      </c>
      <c r="F829" s="9">
        <f t="shared" si="255"/>
        <v>0</v>
      </c>
      <c r="G829" s="9">
        <f t="shared" si="253"/>
        <v>0</v>
      </c>
      <c r="H829" s="6">
        <v>366.77</v>
      </c>
      <c r="I829" s="9">
        <f t="shared" si="256"/>
        <v>0</v>
      </c>
      <c r="J829" s="9">
        <f t="shared" si="254"/>
        <v>0</v>
      </c>
    </row>
    <row r="830" spans="1:10" ht="12.2" hidden="1" customHeight="1" outlineLevel="1" x14ac:dyDescent="0.2">
      <c r="A830" s="76" t="s">
        <v>130</v>
      </c>
      <c r="B830" s="76"/>
      <c r="C830" s="4" t="s">
        <v>15</v>
      </c>
      <c r="D830" s="5">
        <v>5.8</v>
      </c>
      <c r="E830" s="6">
        <v>0.67</v>
      </c>
      <c r="F830" s="9">
        <f t="shared" si="255"/>
        <v>0</v>
      </c>
      <c r="G830" s="9">
        <f t="shared" si="253"/>
        <v>0</v>
      </c>
      <c r="H830" s="6">
        <v>523.79999999999995</v>
      </c>
      <c r="I830" s="9">
        <f t="shared" si="256"/>
        <v>0</v>
      </c>
      <c r="J830" s="9">
        <f t="shared" si="254"/>
        <v>0</v>
      </c>
    </row>
    <row r="831" spans="1:10" ht="12.2" customHeight="1" collapsed="1" x14ac:dyDescent="0.2">
      <c r="A831" s="75" t="s">
        <v>19</v>
      </c>
      <c r="B831" s="75"/>
      <c r="C831" s="1"/>
      <c r="D831" s="7"/>
      <c r="E831" s="13">
        <f>SUM(E823:E830)</f>
        <v>6.5499999999999989</v>
      </c>
      <c r="F831" s="12">
        <f>SUM(F823:F830)</f>
        <v>0</v>
      </c>
      <c r="G831" s="12">
        <f t="shared" si="253"/>
        <v>0</v>
      </c>
      <c r="H831" s="13">
        <v>9177.36</v>
      </c>
      <c r="I831" s="12">
        <f>SUM(I823:I830)</f>
        <v>0</v>
      </c>
      <c r="J831" s="14">
        <f>SUM(J823:J830)</f>
        <v>0</v>
      </c>
    </row>
    <row r="832" spans="1:10" ht="12.2" customHeight="1" x14ac:dyDescent="0.2">
      <c r="A832" s="75" t="s">
        <v>212</v>
      </c>
      <c r="B832" s="75"/>
      <c r="C832" s="2" t="s">
        <v>42</v>
      </c>
      <c r="D832" s="3">
        <v>0</v>
      </c>
      <c r="E832" s="1"/>
      <c r="F832" s="1"/>
      <c r="G832" s="1"/>
      <c r="H832" s="1"/>
      <c r="I832" s="1"/>
      <c r="J832" s="1"/>
    </row>
    <row r="833" spans="1:10" ht="12.2" hidden="1" customHeight="1" outlineLevel="1" x14ac:dyDescent="0.2">
      <c r="A833" s="76" t="s">
        <v>120</v>
      </c>
      <c r="B833" s="76"/>
      <c r="C833" s="4" t="s">
        <v>60</v>
      </c>
      <c r="D833" s="5">
        <v>4.2</v>
      </c>
      <c r="E833" s="6">
        <v>0.39</v>
      </c>
      <c r="F833" s="9">
        <f>$D$832*E833</f>
        <v>0</v>
      </c>
      <c r="G833" s="9">
        <f t="shared" ref="G833:G841" si="257">$K$2*F833</f>
        <v>0</v>
      </c>
      <c r="H833" s="6">
        <v>91.94</v>
      </c>
      <c r="I833" s="9">
        <f>$D$832*H833</f>
        <v>0</v>
      </c>
      <c r="J833" s="9">
        <f t="shared" ref="J833:J840" si="258">SUM(G833,I833)</f>
        <v>0</v>
      </c>
    </row>
    <row r="834" spans="1:10" ht="12.2" hidden="1" customHeight="1" outlineLevel="1" x14ac:dyDescent="0.2">
      <c r="A834" s="76" t="s">
        <v>176</v>
      </c>
      <c r="B834" s="76"/>
      <c r="C834" s="4" t="s">
        <v>42</v>
      </c>
      <c r="D834" s="5">
        <v>0.8</v>
      </c>
      <c r="E834" s="6">
        <v>0.26</v>
      </c>
      <c r="F834" s="9">
        <f t="shared" ref="F834:F840" si="259">$D$832*E834</f>
        <v>0</v>
      </c>
      <c r="G834" s="9">
        <f t="shared" si="257"/>
        <v>0</v>
      </c>
      <c r="H834" s="6">
        <v>87.4</v>
      </c>
      <c r="I834" s="9">
        <f t="shared" ref="I834:I840" si="260">$D$832*H834</f>
        <v>0</v>
      </c>
      <c r="J834" s="9">
        <f t="shared" si="258"/>
        <v>0</v>
      </c>
    </row>
    <row r="835" spans="1:10" ht="12.2" hidden="1" customHeight="1" outlineLevel="1" x14ac:dyDescent="0.2">
      <c r="A835" s="76" t="s">
        <v>177</v>
      </c>
      <c r="B835" s="76"/>
      <c r="C835" s="4" t="s">
        <v>42</v>
      </c>
      <c r="D835" s="5">
        <v>1</v>
      </c>
      <c r="E835" s="6">
        <v>2.2999999999999998</v>
      </c>
      <c r="F835" s="9">
        <f t="shared" si="259"/>
        <v>0</v>
      </c>
      <c r="G835" s="9">
        <f t="shared" si="257"/>
        <v>0</v>
      </c>
      <c r="H835" s="6">
        <v>244.08</v>
      </c>
      <c r="I835" s="9">
        <f t="shared" si="260"/>
        <v>0</v>
      </c>
      <c r="J835" s="9">
        <f t="shared" si="258"/>
        <v>0</v>
      </c>
    </row>
    <row r="836" spans="1:10" ht="12.2" hidden="1" customHeight="1" outlineLevel="1" x14ac:dyDescent="0.2">
      <c r="A836" s="76" t="s">
        <v>153</v>
      </c>
      <c r="B836" s="76"/>
      <c r="C836" s="4" t="s">
        <v>42</v>
      </c>
      <c r="D836" s="5">
        <v>1</v>
      </c>
      <c r="E836" s="6">
        <v>1.1299999999999999</v>
      </c>
      <c r="F836" s="9">
        <f t="shared" si="259"/>
        <v>0</v>
      </c>
      <c r="G836" s="9">
        <f t="shared" si="257"/>
        <v>0</v>
      </c>
      <c r="H836" s="6">
        <v>5815.33</v>
      </c>
      <c r="I836" s="9">
        <f t="shared" si="260"/>
        <v>0</v>
      </c>
      <c r="J836" s="9">
        <f t="shared" si="258"/>
        <v>0</v>
      </c>
    </row>
    <row r="837" spans="1:10" ht="12.2" hidden="1" customHeight="1" outlineLevel="1" x14ac:dyDescent="0.2">
      <c r="A837" s="76" t="s">
        <v>140</v>
      </c>
      <c r="B837" s="76"/>
      <c r="C837" s="4" t="s">
        <v>60</v>
      </c>
      <c r="D837" s="5">
        <v>4.8</v>
      </c>
      <c r="E837" s="6">
        <v>0.55000000000000004</v>
      </c>
      <c r="F837" s="9">
        <f t="shared" si="259"/>
        <v>0</v>
      </c>
      <c r="G837" s="9">
        <f t="shared" si="257"/>
        <v>0</v>
      </c>
      <c r="H837" s="6">
        <v>1046.4000000000001</v>
      </c>
      <c r="I837" s="9">
        <f t="shared" si="260"/>
        <v>0</v>
      </c>
      <c r="J837" s="9">
        <f t="shared" si="258"/>
        <v>0</v>
      </c>
    </row>
    <row r="838" spans="1:10" ht="12.2" hidden="1" customHeight="1" outlineLevel="1" x14ac:dyDescent="0.2">
      <c r="A838" s="76" t="s">
        <v>155</v>
      </c>
      <c r="B838" s="76"/>
      <c r="C838" s="4" t="s">
        <v>15</v>
      </c>
      <c r="D838" s="5">
        <v>22.4</v>
      </c>
      <c r="E838" s="6">
        <v>0.26</v>
      </c>
      <c r="F838" s="9">
        <f t="shared" si="259"/>
        <v>0</v>
      </c>
      <c r="G838" s="9">
        <f t="shared" si="257"/>
        <v>0</v>
      </c>
      <c r="H838" s="6">
        <v>159.49</v>
      </c>
      <c r="I838" s="9">
        <f t="shared" si="260"/>
        <v>0</v>
      </c>
      <c r="J838" s="9">
        <f t="shared" si="258"/>
        <v>0</v>
      </c>
    </row>
    <row r="839" spans="1:10" ht="12.2" hidden="1" customHeight="1" outlineLevel="1" x14ac:dyDescent="0.2">
      <c r="A839" s="76" t="s">
        <v>129</v>
      </c>
      <c r="B839" s="76"/>
      <c r="C839" s="4" t="s">
        <v>15</v>
      </c>
      <c r="D839" s="5">
        <v>4.8</v>
      </c>
      <c r="E839" s="6">
        <v>0.72</v>
      </c>
      <c r="F839" s="9">
        <f t="shared" si="259"/>
        <v>0</v>
      </c>
      <c r="G839" s="9">
        <f t="shared" si="257"/>
        <v>0</v>
      </c>
      <c r="H839" s="6">
        <v>326.02</v>
      </c>
      <c r="I839" s="9">
        <f t="shared" si="260"/>
        <v>0</v>
      </c>
      <c r="J839" s="9">
        <f t="shared" si="258"/>
        <v>0</v>
      </c>
    </row>
    <row r="840" spans="1:10" ht="12.2" hidden="1" customHeight="1" outlineLevel="1" x14ac:dyDescent="0.2">
      <c r="A840" s="76" t="s">
        <v>130</v>
      </c>
      <c r="B840" s="76"/>
      <c r="C840" s="4" t="s">
        <v>15</v>
      </c>
      <c r="D840" s="5">
        <v>5.2</v>
      </c>
      <c r="E840" s="6">
        <v>0.6</v>
      </c>
      <c r="F840" s="9">
        <f t="shared" si="259"/>
        <v>0</v>
      </c>
      <c r="G840" s="9">
        <f t="shared" si="257"/>
        <v>0</v>
      </c>
      <c r="H840" s="6">
        <v>469.61</v>
      </c>
      <c r="I840" s="9">
        <f t="shared" si="260"/>
        <v>0</v>
      </c>
      <c r="J840" s="9">
        <f t="shared" si="258"/>
        <v>0</v>
      </c>
    </row>
    <row r="841" spans="1:10" ht="12.2" customHeight="1" collapsed="1" x14ac:dyDescent="0.2">
      <c r="A841" s="75" t="s">
        <v>19</v>
      </c>
      <c r="B841" s="75"/>
      <c r="C841" s="1"/>
      <c r="D841" s="7"/>
      <c r="E841" s="13">
        <f>SUM(E833:E840)</f>
        <v>6.2099999999999991</v>
      </c>
      <c r="F841" s="12">
        <f>SUM(F833:F840)</f>
        <v>0</v>
      </c>
      <c r="G841" s="12">
        <f t="shared" si="257"/>
        <v>0</v>
      </c>
      <c r="H841" s="13">
        <v>8240.27</v>
      </c>
      <c r="I841" s="12">
        <f>SUM(I833:I840)</f>
        <v>0</v>
      </c>
      <c r="J841" s="14">
        <f>SUM(J833:J840)</f>
        <v>0</v>
      </c>
    </row>
    <row r="842" spans="1:10" ht="12.2" customHeight="1" x14ac:dyDescent="0.2">
      <c r="A842" s="75" t="s">
        <v>213</v>
      </c>
      <c r="B842" s="75"/>
      <c r="C842" s="2" t="s">
        <v>42</v>
      </c>
      <c r="D842" s="3">
        <v>0</v>
      </c>
      <c r="E842" s="1"/>
      <c r="F842" s="1"/>
      <c r="G842" s="1"/>
      <c r="H842" s="1"/>
      <c r="I842" s="1"/>
      <c r="J842" s="1"/>
    </row>
    <row r="843" spans="1:10" ht="21" hidden="1" customHeight="1" outlineLevel="1" x14ac:dyDescent="0.2">
      <c r="A843" s="76" t="s">
        <v>175</v>
      </c>
      <c r="B843" s="76"/>
      <c r="C843" s="4" t="s">
        <v>15</v>
      </c>
      <c r="D843" s="5">
        <v>4.0999999999999996</v>
      </c>
      <c r="E843" s="6">
        <v>0.38</v>
      </c>
      <c r="F843" s="9">
        <f>$D$842*E843</f>
        <v>0</v>
      </c>
      <c r="G843" s="9">
        <f t="shared" ref="G843:G851" si="261">$K$2*F843</f>
        <v>0</v>
      </c>
      <c r="H843" s="6">
        <v>54</v>
      </c>
      <c r="I843" s="9">
        <f>$D$842*H843</f>
        <v>0</v>
      </c>
      <c r="J843" s="9">
        <f t="shared" ref="J843:J850" si="262">SUM(G843,I843)</f>
        <v>0</v>
      </c>
    </row>
    <row r="844" spans="1:10" ht="12.2" hidden="1" customHeight="1" outlineLevel="1" x14ac:dyDescent="0.2">
      <c r="A844" s="76" t="s">
        <v>176</v>
      </c>
      <c r="B844" s="76"/>
      <c r="C844" s="4" t="s">
        <v>42</v>
      </c>
      <c r="D844" s="5">
        <v>1.6</v>
      </c>
      <c r="E844" s="6">
        <v>0.52</v>
      </c>
      <c r="F844" s="9">
        <f t="shared" ref="F844:F850" si="263">$D$842*E844</f>
        <v>0</v>
      </c>
      <c r="G844" s="9">
        <f t="shared" si="261"/>
        <v>0</v>
      </c>
      <c r="H844" s="6">
        <v>174.8</v>
      </c>
      <c r="I844" s="9">
        <f t="shared" ref="I844:I850" si="264">$D$842*H844</f>
        <v>0</v>
      </c>
      <c r="J844" s="9">
        <f t="shared" si="262"/>
        <v>0</v>
      </c>
    </row>
    <row r="845" spans="1:10" ht="12.2" hidden="1" customHeight="1" outlineLevel="1" x14ac:dyDescent="0.2">
      <c r="A845" s="76" t="s">
        <v>177</v>
      </c>
      <c r="B845" s="76"/>
      <c r="C845" s="4" t="s">
        <v>42</v>
      </c>
      <c r="D845" s="5">
        <v>1</v>
      </c>
      <c r="E845" s="6">
        <v>2.2999999999999998</v>
      </c>
      <c r="F845" s="9">
        <f t="shared" si="263"/>
        <v>0</v>
      </c>
      <c r="G845" s="9">
        <f t="shared" si="261"/>
        <v>0</v>
      </c>
      <c r="H845" s="6">
        <v>244.08</v>
      </c>
      <c r="I845" s="9">
        <f t="shared" si="264"/>
        <v>0</v>
      </c>
      <c r="J845" s="9">
        <f t="shared" si="262"/>
        <v>0</v>
      </c>
    </row>
    <row r="846" spans="1:10" ht="12.2" hidden="1" customHeight="1" outlineLevel="1" x14ac:dyDescent="0.2">
      <c r="A846" s="76" t="s">
        <v>126</v>
      </c>
      <c r="B846" s="76"/>
      <c r="C846" s="4" t="s">
        <v>42</v>
      </c>
      <c r="D846" s="5">
        <v>1</v>
      </c>
      <c r="E846" s="6">
        <v>1.1299999999999999</v>
      </c>
      <c r="F846" s="9">
        <f t="shared" si="263"/>
        <v>0</v>
      </c>
      <c r="G846" s="9">
        <f t="shared" si="261"/>
        <v>0</v>
      </c>
      <c r="H846" s="6">
        <v>11223.33</v>
      </c>
      <c r="I846" s="9">
        <f t="shared" si="264"/>
        <v>0</v>
      </c>
      <c r="J846" s="9">
        <f t="shared" si="262"/>
        <v>0</v>
      </c>
    </row>
    <row r="847" spans="1:10" ht="12.2" hidden="1" customHeight="1" outlineLevel="1" x14ac:dyDescent="0.2">
      <c r="A847" s="76" t="s">
        <v>140</v>
      </c>
      <c r="B847" s="76"/>
      <c r="C847" s="4" t="s">
        <v>60</v>
      </c>
      <c r="D847" s="5">
        <v>5.2</v>
      </c>
      <c r="E847" s="6">
        <v>0.6</v>
      </c>
      <c r="F847" s="9">
        <f t="shared" si="263"/>
        <v>0</v>
      </c>
      <c r="G847" s="9">
        <f t="shared" si="261"/>
        <v>0</v>
      </c>
      <c r="H847" s="6">
        <v>1133.5999999999999</v>
      </c>
      <c r="I847" s="9">
        <f t="shared" si="264"/>
        <v>0</v>
      </c>
      <c r="J847" s="9">
        <f t="shared" si="262"/>
        <v>0</v>
      </c>
    </row>
    <row r="848" spans="1:10" ht="12.2" hidden="1" customHeight="1" outlineLevel="1" x14ac:dyDescent="0.2">
      <c r="A848" s="76" t="s">
        <v>155</v>
      </c>
      <c r="B848" s="76"/>
      <c r="C848" s="4" t="s">
        <v>15</v>
      </c>
      <c r="D848" s="5">
        <v>16</v>
      </c>
      <c r="E848" s="6">
        <v>0.18</v>
      </c>
      <c r="F848" s="9">
        <f t="shared" si="263"/>
        <v>0</v>
      </c>
      <c r="G848" s="9">
        <f t="shared" si="261"/>
        <v>0</v>
      </c>
      <c r="H848" s="6">
        <v>113.92</v>
      </c>
      <c r="I848" s="9">
        <f t="shared" si="264"/>
        <v>0</v>
      </c>
      <c r="J848" s="9">
        <f t="shared" si="262"/>
        <v>0</v>
      </c>
    </row>
    <row r="849" spans="1:10" ht="12.2" hidden="1" customHeight="1" outlineLevel="1" x14ac:dyDescent="0.2">
      <c r="A849" s="76" t="s">
        <v>129</v>
      </c>
      <c r="B849" s="76"/>
      <c r="C849" s="4" t="s">
        <v>15</v>
      </c>
      <c r="D849" s="5">
        <v>5.2</v>
      </c>
      <c r="E849" s="6">
        <v>0.78</v>
      </c>
      <c r="F849" s="9">
        <f t="shared" si="263"/>
        <v>0</v>
      </c>
      <c r="G849" s="9">
        <f t="shared" si="261"/>
        <v>0</v>
      </c>
      <c r="H849" s="6">
        <v>353.18</v>
      </c>
      <c r="I849" s="9">
        <f t="shared" si="264"/>
        <v>0</v>
      </c>
      <c r="J849" s="9">
        <f t="shared" si="262"/>
        <v>0</v>
      </c>
    </row>
    <row r="850" spans="1:10" ht="12.2" hidden="1" customHeight="1" outlineLevel="1" x14ac:dyDescent="0.2">
      <c r="A850" s="76" t="s">
        <v>130</v>
      </c>
      <c r="B850" s="76"/>
      <c r="C850" s="4" t="s">
        <v>15</v>
      </c>
      <c r="D850" s="5">
        <v>5.6</v>
      </c>
      <c r="E850" s="6">
        <v>0.64</v>
      </c>
      <c r="F850" s="9">
        <f t="shared" si="263"/>
        <v>0</v>
      </c>
      <c r="G850" s="9">
        <f t="shared" si="261"/>
        <v>0</v>
      </c>
      <c r="H850" s="6">
        <v>505.74</v>
      </c>
      <c r="I850" s="9">
        <f t="shared" si="264"/>
        <v>0</v>
      </c>
      <c r="J850" s="9">
        <f t="shared" si="262"/>
        <v>0</v>
      </c>
    </row>
    <row r="851" spans="1:10" ht="12.2" customHeight="1" collapsed="1" x14ac:dyDescent="0.2">
      <c r="A851" s="75" t="s">
        <v>19</v>
      </c>
      <c r="B851" s="75"/>
      <c r="C851" s="1"/>
      <c r="D851" s="7"/>
      <c r="E851" s="13">
        <f>SUM(E843:E850)</f>
        <v>6.5299999999999994</v>
      </c>
      <c r="F851" s="12">
        <f>SUM(F843:F850)</f>
        <v>0</v>
      </c>
      <c r="G851" s="12">
        <f t="shared" si="261"/>
        <v>0</v>
      </c>
      <c r="H851" s="13">
        <v>13802.65</v>
      </c>
      <c r="I851" s="12">
        <f>SUM(I843:I850)</f>
        <v>0</v>
      </c>
      <c r="J851" s="14">
        <f>SUM(J843:J850)</f>
        <v>0</v>
      </c>
    </row>
    <row r="852" spans="1:10" ht="12.2" customHeight="1" x14ac:dyDescent="0.2">
      <c r="A852" s="75" t="s">
        <v>214</v>
      </c>
      <c r="B852" s="75"/>
      <c r="C852" s="2" t="s">
        <v>42</v>
      </c>
      <c r="D852" s="3">
        <v>0</v>
      </c>
      <c r="E852" s="1"/>
      <c r="F852" s="1"/>
      <c r="G852" s="1"/>
      <c r="H852" s="1"/>
      <c r="I852" s="1"/>
      <c r="J852" s="1"/>
    </row>
    <row r="853" spans="1:10" ht="12.2" hidden="1" customHeight="1" outlineLevel="1" x14ac:dyDescent="0.2">
      <c r="A853" s="76" t="s">
        <v>120</v>
      </c>
      <c r="B853" s="76"/>
      <c r="C853" s="4" t="s">
        <v>60</v>
      </c>
      <c r="D853" s="5">
        <v>4.8</v>
      </c>
      <c r="E853" s="6">
        <v>0.44</v>
      </c>
      <c r="F853" s="9">
        <f>$D$852*E853</f>
        <v>0</v>
      </c>
      <c r="G853" s="9">
        <f t="shared" ref="G853:G861" si="265">$K$2*F853</f>
        <v>0</v>
      </c>
      <c r="H853" s="6">
        <v>105.07</v>
      </c>
      <c r="I853" s="9">
        <f>$D$852*H853</f>
        <v>0</v>
      </c>
      <c r="J853" s="9">
        <f t="shared" ref="J853:J860" si="266">SUM(G853,I853)</f>
        <v>0</v>
      </c>
    </row>
    <row r="854" spans="1:10" ht="12.2" hidden="1" customHeight="1" outlineLevel="1" x14ac:dyDescent="0.2">
      <c r="A854" s="76" t="s">
        <v>176</v>
      </c>
      <c r="B854" s="76"/>
      <c r="C854" s="4" t="s">
        <v>42</v>
      </c>
      <c r="D854" s="5">
        <v>2</v>
      </c>
      <c r="E854" s="6">
        <v>0.64</v>
      </c>
      <c r="F854" s="9">
        <f t="shared" ref="F854:F860" si="267">$D$852*E854</f>
        <v>0</v>
      </c>
      <c r="G854" s="9">
        <f t="shared" si="265"/>
        <v>0</v>
      </c>
      <c r="H854" s="6">
        <v>218.5</v>
      </c>
      <c r="I854" s="9">
        <f t="shared" ref="I854:I860" si="268">$D$852*H854</f>
        <v>0</v>
      </c>
      <c r="J854" s="9">
        <f t="shared" si="266"/>
        <v>0</v>
      </c>
    </row>
    <row r="855" spans="1:10" ht="12.2" hidden="1" customHeight="1" outlineLevel="1" x14ac:dyDescent="0.2">
      <c r="A855" s="76" t="s">
        <v>177</v>
      </c>
      <c r="B855" s="76"/>
      <c r="C855" s="4" t="s">
        <v>42</v>
      </c>
      <c r="D855" s="5">
        <v>1</v>
      </c>
      <c r="E855" s="6">
        <v>2.2999999999999998</v>
      </c>
      <c r="F855" s="9">
        <f t="shared" si="267"/>
        <v>0</v>
      </c>
      <c r="G855" s="9">
        <f t="shared" si="265"/>
        <v>0</v>
      </c>
      <c r="H855" s="6">
        <v>244.08</v>
      </c>
      <c r="I855" s="9">
        <f t="shared" si="268"/>
        <v>0</v>
      </c>
      <c r="J855" s="9">
        <f t="shared" si="266"/>
        <v>0</v>
      </c>
    </row>
    <row r="856" spans="1:10" ht="12.2" hidden="1" customHeight="1" outlineLevel="1" x14ac:dyDescent="0.2">
      <c r="A856" s="76" t="s">
        <v>153</v>
      </c>
      <c r="B856" s="76"/>
      <c r="C856" s="4" t="s">
        <v>42</v>
      </c>
      <c r="D856" s="5">
        <v>1</v>
      </c>
      <c r="E856" s="6">
        <v>1.1299999999999999</v>
      </c>
      <c r="F856" s="9">
        <f t="shared" si="267"/>
        <v>0</v>
      </c>
      <c r="G856" s="9">
        <f t="shared" si="265"/>
        <v>0</v>
      </c>
      <c r="H856" s="6">
        <v>9191.33</v>
      </c>
      <c r="I856" s="9">
        <f t="shared" si="268"/>
        <v>0</v>
      </c>
      <c r="J856" s="9">
        <f t="shared" si="266"/>
        <v>0</v>
      </c>
    </row>
    <row r="857" spans="1:10" ht="12.2" hidden="1" customHeight="1" outlineLevel="1" x14ac:dyDescent="0.2">
      <c r="A857" s="76" t="s">
        <v>140</v>
      </c>
      <c r="B857" s="76"/>
      <c r="C857" s="4" t="s">
        <v>60</v>
      </c>
      <c r="D857" s="5">
        <v>6</v>
      </c>
      <c r="E857" s="6">
        <v>0.69</v>
      </c>
      <c r="F857" s="9">
        <f t="shared" si="267"/>
        <v>0</v>
      </c>
      <c r="G857" s="9">
        <f t="shared" si="265"/>
        <v>0</v>
      </c>
      <c r="H857" s="6">
        <v>1308</v>
      </c>
      <c r="I857" s="9">
        <f t="shared" si="268"/>
        <v>0</v>
      </c>
      <c r="J857" s="9">
        <f t="shared" si="266"/>
        <v>0</v>
      </c>
    </row>
    <row r="858" spans="1:10" ht="12.2" hidden="1" customHeight="1" outlineLevel="1" x14ac:dyDescent="0.2">
      <c r="A858" s="76" t="s">
        <v>155</v>
      </c>
      <c r="B858" s="76"/>
      <c r="C858" s="4" t="s">
        <v>15</v>
      </c>
      <c r="D858" s="5">
        <v>22.4</v>
      </c>
      <c r="E858" s="6">
        <v>0.26</v>
      </c>
      <c r="F858" s="9">
        <f t="shared" si="267"/>
        <v>0</v>
      </c>
      <c r="G858" s="9">
        <f t="shared" si="265"/>
        <v>0</v>
      </c>
      <c r="H858" s="6">
        <v>159.49</v>
      </c>
      <c r="I858" s="9">
        <f t="shared" si="268"/>
        <v>0</v>
      </c>
      <c r="J858" s="9">
        <f t="shared" si="266"/>
        <v>0</v>
      </c>
    </row>
    <row r="859" spans="1:10" ht="12.2" hidden="1" customHeight="1" outlineLevel="1" x14ac:dyDescent="0.2">
      <c r="A859" s="76" t="s">
        <v>129</v>
      </c>
      <c r="B859" s="76"/>
      <c r="C859" s="4" t="s">
        <v>15</v>
      </c>
      <c r="D859" s="5">
        <v>6</v>
      </c>
      <c r="E859" s="6">
        <v>0.9</v>
      </c>
      <c r="F859" s="9">
        <f t="shared" si="267"/>
        <v>0</v>
      </c>
      <c r="G859" s="9">
        <f t="shared" si="265"/>
        <v>0</v>
      </c>
      <c r="H859" s="6">
        <v>407.52</v>
      </c>
      <c r="I859" s="9">
        <f t="shared" si="268"/>
        <v>0</v>
      </c>
      <c r="J859" s="9">
        <f t="shared" si="266"/>
        <v>0</v>
      </c>
    </row>
    <row r="860" spans="1:10" ht="12.2" hidden="1" customHeight="1" outlineLevel="1" x14ac:dyDescent="0.2">
      <c r="A860" s="76" t="s">
        <v>130</v>
      </c>
      <c r="B860" s="76"/>
      <c r="C860" s="4" t="s">
        <v>15</v>
      </c>
      <c r="D860" s="5">
        <v>6.4</v>
      </c>
      <c r="E860" s="6">
        <v>0.74</v>
      </c>
      <c r="F860" s="9">
        <f t="shared" si="267"/>
        <v>0</v>
      </c>
      <c r="G860" s="9">
        <f t="shared" si="265"/>
        <v>0</v>
      </c>
      <c r="H860" s="6">
        <v>577.98</v>
      </c>
      <c r="I860" s="9">
        <f t="shared" si="268"/>
        <v>0</v>
      </c>
      <c r="J860" s="9">
        <f t="shared" si="266"/>
        <v>0</v>
      </c>
    </row>
    <row r="861" spans="1:10" ht="12.2" customHeight="1" collapsed="1" x14ac:dyDescent="0.2">
      <c r="A861" s="75" t="s">
        <v>19</v>
      </c>
      <c r="B861" s="75"/>
      <c r="C861" s="1"/>
      <c r="D861" s="7"/>
      <c r="E861" s="13">
        <f>SUM(E853:E860)</f>
        <v>7.1</v>
      </c>
      <c r="F861" s="12">
        <f>SUM(F853:F860)</f>
        <v>0</v>
      </c>
      <c r="G861" s="12">
        <f t="shared" si="265"/>
        <v>0</v>
      </c>
      <c r="H861" s="13">
        <v>12211.97</v>
      </c>
      <c r="I861" s="12">
        <f>SUM(I853:I860)</f>
        <v>0</v>
      </c>
      <c r="J861" s="14">
        <f>SUM(J853:J860)</f>
        <v>0</v>
      </c>
    </row>
    <row r="862" spans="1:10" ht="21" customHeight="1" x14ac:dyDescent="0.2">
      <c r="A862" s="87" t="s">
        <v>215</v>
      </c>
      <c r="B862" s="87"/>
      <c r="C862" s="2" t="s">
        <v>42</v>
      </c>
      <c r="D862" s="3">
        <v>0</v>
      </c>
      <c r="E862" s="1"/>
      <c r="F862" s="1"/>
      <c r="G862" s="1"/>
      <c r="H862" s="1"/>
      <c r="I862" s="1"/>
      <c r="J862" s="1"/>
    </row>
    <row r="863" spans="1:10" ht="12.2" hidden="1" customHeight="1" outlineLevel="1" x14ac:dyDescent="0.2">
      <c r="A863" s="76" t="s">
        <v>120</v>
      </c>
      <c r="B863" s="76"/>
      <c r="C863" s="4" t="s">
        <v>60</v>
      </c>
      <c r="D863" s="5">
        <v>5.6</v>
      </c>
      <c r="E863" s="6">
        <v>0.52</v>
      </c>
      <c r="F863" s="9">
        <f>$D$862*E863</f>
        <v>0</v>
      </c>
      <c r="G863" s="9">
        <f t="shared" ref="G863:G877" si="269">$K$2*F863</f>
        <v>0</v>
      </c>
      <c r="H863" s="6">
        <v>107.74</v>
      </c>
      <c r="I863" s="9">
        <f>$D$862*H863</f>
        <v>0</v>
      </c>
      <c r="J863" s="9">
        <f t="shared" ref="J863:J876" si="270">SUM(G863,I863)</f>
        <v>0</v>
      </c>
    </row>
    <row r="864" spans="1:10" ht="12.2" hidden="1" customHeight="1" outlineLevel="1" x14ac:dyDescent="0.2">
      <c r="A864" s="76" t="s">
        <v>122</v>
      </c>
      <c r="B864" s="76"/>
      <c r="C864" s="4" t="s">
        <v>60</v>
      </c>
      <c r="D864" s="5">
        <v>1.2</v>
      </c>
      <c r="E864" s="6">
        <v>0.14000000000000001</v>
      </c>
      <c r="F864" s="9">
        <f t="shared" ref="F864:F876" si="271">$D$862*E864</f>
        <v>0</v>
      </c>
      <c r="G864" s="9">
        <f t="shared" si="269"/>
        <v>0</v>
      </c>
      <c r="H864" s="6">
        <v>124.17</v>
      </c>
      <c r="I864" s="9">
        <f t="shared" ref="I864:I876" si="272">$D$862*H864</f>
        <v>0</v>
      </c>
      <c r="J864" s="9">
        <f t="shared" si="270"/>
        <v>0</v>
      </c>
    </row>
    <row r="865" spans="1:10" ht="12.2" hidden="1" customHeight="1" outlineLevel="1" x14ac:dyDescent="0.2">
      <c r="A865" s="76" t="s">
        <v>121</v>
      </c>
      <c r="B865" s="76"/>
      <c r="C865" s="4" t="s">
        <v>15</v>
      </c>
      <c r="D865" s="5">
        <v>0.48</v>
      </c>
      <c r="E865" s="6">
        <v>0.1</v>
      </c>
      <c r="F865" s="9">
        <f t="shared" si="271"/>
        <v>0</v>
      </c>
      <c r="G865" s="9">
        <f t="shared" si="269"/>
        <v>0</v>
      </c>
      <c r="H865" s="6">
        <v>62.21</v>
      </c>
      <c r="I865" s="9">
        <f t="shared" si="272"/>
        <v>0</v>
      </c>
      <c r="J865" s="9">
        <f t="shared" si="270"/>
        <v>0</v>
      </c>
    </row>
    <row r="866" spans="1:10" ht="12.2" hidden="1" customHeight="1" outlineLevel="1" x14ac:dyDescent="0.2">
      <c r="A866" s="76" t="s">
        <v>93</v>
      </c>
      <c r="B866" s="76"/>
      <c r="C866" s="4" t="s">
        <v>60</v>
      </c>
      <c r="D866" s="5">
        <v>5.2</v>
      </c>
      <c r="E866" s="6">
        <v>0.3</v>
      </c>
      <c r="F866" s="9">
        <f t="shared" si="271"/>
        <v>0</v>
      </c>
      <c r="G866" s="9">
        <f t="shared" si="269"/>
        <v>0</v>
      </c>
      <c r="H866" s="6">
        <v>23.34</v>
      </c>
      <c r="I866" s="9">
        <f t="shared" si="272"/>
        <v>0</v>
      </c>
      <c r="J866" s="9">
        <f t="shared" si="270"/>
        <v>0</v>
      </c>
    </row>
    <row r="867" spans="1:10" ht="12.2" hidden="1" customHeight="1" outlineLevel="1" x14ac:dyDescent="0.2">
      <c r="A867" s="76" t="s">
        <v>61</v>
      </c>
      <c r="B867" s="76"/>
      <c r="C867" s="4" t="s">
        <v>15</v>
      </c>
      <c r="D867" s="5">
        <v>5.6</v>
      </c>
      <c r="E867" s="6">
        <v>0.13</v>
      </c>
      <c r="F867" s="9">
        <f t="shared" si="271"/>
        <v>0</v>
      </c>
      <c r="G867" s="9">
        <f t="shared" si="269"/>
        <v>0</v>
      </c>
      <c r="H867" s="6">
        <v>101.25</v>
      </c>
      <c r="I867" s="9">
        <f t="shared" si="272"/>
        <v>0</v>
      </c>
      <c r="J867" s="9">
        <f t="shared" si="270"/>
        <v>0</v>
      </c>
    </row>
    <row r="868" spans="1:10" ht="21" hidden="1" customHeight="1" outlineLevel="1" x14ac:dyDescent="0.2">
      <c r="A868" s="76" t="s">
        <v>216</v>
      </c>
      <c r="B868" s="76"/>
      <c r="C868" s="4" t="s">
        <v>42</v>
      </c>
      <c r="D868" s="5">
        <v>1.1000000000000001</v>
      </c>
      <c r="E868" s="6">
        <v>0.23</v>
      </c>
      <c r="F868" s="9">
        <f t="shared" si="271"/>
        <v>0</v>
      </c>
      <c r="G868" s="9">
        <f t="shared" si="269"/>
        <v>0</v>
      </c>
      <c r="H868" s="6">
        <v>66.11</v>
      </c>
      <c r="I868" s="9">
        <f t="shared" si="272"/>
        <v>0</v>
      </c>
      <c r="J868" s="9">
        <f t="shared" si="270"/>
        <v>0</v>
      </c>
    </row>
    <row r="869" spans="1:10" ht="12.2" hidden="1" customHeight="1" outlineLevel="1" x14ac:dyDescent="0.2">
      <c r="A869" s="76" t="s">
        <v>217</v>
      </c>
      <c r="B869" s="76"/>
      <c r="C869" s="4" t="s">
        <v>42</v>
      </c>
      <c r="D869" s="5">
        <v>1</v>
      </c>
      <c r="E869" s="6">
        <v>1.1499999999999999</v>
      </c>
      <c r="F869" s="9">
        <f t="shared" si="271"/>
        <v>0</v>
      </c>
      <c r="G869" s="9">
        <f t="shared" si="269"/>
        <v>0</v>
      </c>
      <c r="H869" s="6">
        <v>13102.99</v>
      </c>
      <c r="I869" s="9">
        <f t="shared" si="272"/>
        <v>0</v>
      </c>
      <c r="J869" s="9">
        <f t="shared" si="270"/>
        <v>0</v>
      </c>
    </row>
    <row r="870" spans="1:10" ht="12.2" hidden="1" customHeight="1" outlineLevel="1" x14ac:dyDescent="0.2">
      <c r="A870" s="76" t="s">
        <v>218</v>
      </c>
      <c r="B870" s="76"/>
      <c r="C870" s="4" t="s">
        <v>42</v>
      </c>
      <c r="D870" s="5">
        <v>1</v>
      </c>
      <c r="E870" s="6">
        <v>0.35</v>
      </c>
      <c r="F870" s="9">
        <f t="shared" si="271"/>
        <v>0</v>
      </c>
      <c r="G870" s="9">
        <f t="shared" si="269"/>
        <v>0</v>
      </c>
      <c r="H870" s="6">
        <v>463.2</v>
      </c>
      <c r="I870" s="9">
        <f t="shared" si="272"/>
        <v>0</v>
      </c>
      <c r="J870" s="9">
        <f t="shared" si="270"/>
        <v>0</v>
      </c>
    </row>
    <row r="871" spans="1:10" ht="12.2" hidden="1" customHeight="1" outlineLevel="1" x14ac:dyDescent="0.2">
      <c r="A871" s="76" t="s">
        <v>145</v>
      </c>
      <c r="B871" s="76"/>
      <c r="C871" s="4" t="s">
        <v>42</v>
      </c>
      <c r="D871" s="5">
        <v>1</v>
      </c>
      <c r="E871" s="6">
        <v>0.4</v>
      </c>
      <c r="F871" s="9">
        <f t="shared" si="271"/>
        <v>0</v>
      </c>
      <c r="G871" s="9">
        <f t="shared" si="269"/>
        <v>0</v>
      </c>
      <c r="H871" s="6">
        <v>559.16999999999996</v>
      </c>
      <c r="I871" s="9">
        <f t="shared" si="272"/>
        <v>0</v>
      </c>
      <c r="J871" s="9">
        <f t="shared" si="270"/>
        <v>0</v>
      </c>
    </row>
    <row r="872" spans="1:10" ht="12.2" hidden="1" customHeight="1" outlineLevel="1" x14ac:dyDescent="0.2">
      <c r="A872" s="76" t="s">
        <v>127</v>
      </c>
      <c r="B872" s="76"/>
      <c r="C872" s="4" t="s">
        <v>60</v>
      </c>
      <c r="D872" s="5">
        <v>5.2</v>
      </c>
      <c r="E872" s="6">
        <v>0.6</v>
      </c>
      <c r="F872" s="9">
        <f t="shared" si="271"/>
        <v>0</v>
      </c>
      <c r="G872" s="9">
        <f t="shared" si="269"/>
        <v>0</v>
      </c>
      <c r="H872" s="6">
        <v>809.43</v>
      </c>
      <c r="I872" s="9">
        <f t="shared" si="272"/>
        <v>0</v>
      </c>
      <c r="J872" s="9">
        <f t="shared" si="270"/>
        <v>0</v>
      </c>
    </row>
    <row r="873" spans="1:10" ht="12.2" hidden="1" customHeight="1" outlineLevel="1" x14ac:dyDescent="0.2">
      <c r="A873" s="76" t="s">
        <v>155</v>
      </c>
      <c r="B873" s="76"/>
      <c r="C873" s="4" t="s">
        <v>15</v>
      </c>
      <c r="D873" s="5">
        <v>15.6</v>
      </c>
      <c r="E873" s="6">
        <v>0.18</v>
      </c>
      <c r="F873" s="9">
        <f t="shared" si="271"/>
        <v>0</v>
      </c>
      <c r="G873" s="9">
        <f t="shared" si="269"/>
        <v>0</v>
      </c>
      <c r="H873" s="6">
        <v>111.07</v>
      </c>
      <c r="I873" s="9">
        <f t="shared" si="272"/>
        <v>0</v>
      </c>
      <c r="J873" s="9">
        <f t="shared" si="270"/>
        <v>0</v>
      </c>
    </row>
    <row r="874" spans="1:10" ht="12.2" hidden="1" customHeight="1" outlineLevel="1" x14ac:dyDescent="0.2">
      <c r="A874" s="76" t="s">
        <v>129</v>
      </c>
      <c r="B874" s="76"/>
      <c r="C874" s="4" t="s">
        <v>15</v>
      </c>
      <c r="D874" s="5">
        <v>5.2</v>
      </c>
      <c r="E874" s="6">
        <v>0.78</v>
      </c>
      <c r="F874" s="9">
        <f t="shared" si="271"/>
        <v>0</v>
      </c>
      <c r="G874" s="9">
        <f t="shared" si="269"/>
        <v>0</v>
      </c>
      <c r="H874" s="6">
        <v>353.18</v>
      </c>
      <c r="I874" s="9">
        <f t="shared" si="272"/>
        <v>0</v>
      </c>
      <c r="J874" s="9">
        <f t="shared" si="270"/>
        <v>0</v>
      </c>
    </row>
    <row r="875" spans="1:10" ht="12.2" hidden="1" customHeight="1" outlineLevel="1" x14ac:dyDescent="0.2">
      <c r="A875" s="76" t="s">
        <v>219</v>
      </c>
      <c r="B875" s="76"/>
      <c r="C875" s="4" t="s">
        <v>15</v>
      </c>
      <c r="D875" s="5">
        <v>1</v>
      </c>
      <c r="E875" s="6">
        <v>0.12</v>
      </c>
      <c r="F875" s="9">
        <f t="shared" si="271"/>
        <v>0</v>
      </c>
      <c r="G875" s="9">
        <f t="shared" si="269"/>
        <v>0</v>
      </c>
      <c r="H875" s="6">
        <v>88.12</v>
      </c>
      <c r="I875" s="9">
        <f t="shared" si="272"/>
        <v>0</v>
      </c>
      <c r="J875" s="9">
        <f t="shared" si="270"/>
        <v>0</v>
      </c>
    </row>
    <row r="876" spans="1:10" ht="12.2" hidden="1" customHeight="1" outlineLevel="1" x14ac:dyDescent="0.2">
      <c r="A876" s="76" t="s">
        <v>130</v>
      </c>
      <c r="B876" s="76"/>
      <c r="C876" s="4" t="s">
        <v>15</v>
      </c>
      <c r="D876" s="5">
        <v>5.2</v>
      </c>
      <c r="E876" s="6">
        <v>0.6</v>
      </c>
      <c r="F876" s="9">
        <f t="shared" si="271"/>
        <v>0</v>
      </c>
      <c r="G876" s="9">
        <f t="shared" si="269"/>
        <v>0</v>
      </c>
      <c r="H876" s="6">
        <v>249.14</v>
      </c>
      <c r="I876" s="9">
        <f t="shared" si="272"/>
        <v>0</v>
      </c>
      <c r="J876" s="9">
        <f t="shared" si="270"/>
        <v>0</v>
      </c>
    </row>
    <row r="877" spans="1:10" ht="12.2" customHeight="1" collapsed="1" x14ac:dyDescent="0.2">
      <c r="A877" s="75" t="s">
        <v>19</v>
      </c>
      <c r="B877" s="75"/>
      <c r="C877" s="1"/>
      <c r="D877" s="7"/>
      <c r="E877" s="13">
        <f>SUM(E863:E876)</f>
        <v>5.6</v>
      </c>
      <c r="F877" s="12">
        <f>SUM(F863:F876)</f>
        <v>0</v>
      </c>
      <c r="G877" s="12">
        <f t="shared" si="269"/>
        <v>0</v>
      </c>
      <c r="H877" s="13">
        <v>16221.12</v>
      </c>
      <c r="I877" s="12">
        <f>SUM(I863:I876)</f>
        <v>0</v>
      </c>
      <c r="J877" s="14">
        <f>SUM(J863:J876)</f>
        <v>0</v>
      </c>
    </row>
    <row r="878" spans="1:10" ht="21" customHeight="1" x14ac:dyDescent="0.2">
      <c r="A878" s="75" t="s">
        <v>220</v>
      </c>
      <c r="B878" s="75"/>
      <c r="C878" s="2" t="s">
        <v>42</v>
      </c>
      <c r="D878" s="3">
        <v>0</v>
      </c>
      <c r="E878" s="1"/>
      <c r="F878" s="1"/>
      <c r="G878" s="1"/>
      <c r="H878" s="1"/>
      <c r="I878" s="1"/>
      <c r="J878" s="1"/>
    </row>
    <row r="879" spans="1:10" ht="12.2" hidden="1" customHeight="1" outlineLevel="1" x14ac:dyDescent="0.2">
      <c r="A879" s="76" t="s">
        <v>120</v>
      </c>
      <c r="B879" s="76"/>
      <c r="C879" s="4" t="s">
        <v>60</v>
      </c>
      <c r="D879" s="5">
        <v>5.2</v>
      </c>
      <c r="E879" s="6">
        <v>0.48</v>
      </c>
      <c r="F879" s="9">
        <f>$D$878*E879</f>
        <v>0</v>
      </c>
      <c r="G879" s="9">
        <f t="shared" ref="G879:G888" si="273">$K$2*F879</f>
        <v>0</v>
      </c>
      <c r="H879" s="6">
        <v>100.04</v>
      </c>
      <c r="I879" s="9">
        <f>$D$878*H879</f>
        <v>0</v>
      </c>
      <c r="J879" s="9">
        <f t="shared" ref="J879:J887" si="274">SUM(G879,I879)</f>
        <v>0</v>
      </c>
    </row>
    <row r="880" spans="1:10" ht="12.2" hidden="1" customHeight="1" outlineLevel="1" x14ac:dyDescent="0.2">
      <c r="A880" s="76" t="s">
        <v>221</v>
      </c>
      <c r="B880" s="76"/>
      <c r="C880" s="4" t="s">
        <v>42</v>
      </c>
      <c r="D880" s="5">
        <v>1</v>
      </c>
      <c r="E880" s="6">
        <v>1.73</v>
      </c>
      <c r="F880" s="9">
        <f t="shared" ref="F880:F887" si="275">$D$878*E880</f>
        <v>0</v>
      </c>
      <c r="G880" s="9">
        <f t="shared" si="273"/>
        <v>0</v>
      </c>
      <c r="H880" s="6">
        <v>28530.66</v>
      </c>
      <c r="I880" s="9">
        <f t="shared" ref="I880:I887" si="276">$D$878*H880</f>
        <v>0</v>
      </c>
      <c r="J880" s="9">
        <f t="shared" si="274"/>
        <v>0</v>
      </c>
    </row>
    <row r="881" spans="1:10" ht="12.2" hidden="1" customHeight="1" outlineLevel="1" x14ac:dyDescent="0.2">
      <c r="A881" s="76" t="s">
        <v>222</v>
      </c>
      <c r="B881" s="76"/>
      <c r="C881" s="4" t="s">
        <v>60</v>
      </c>
      <c r="D881" s="5">
        <v>1</v>
      </c>
      <c r="E881" s="6">
        <v>0.23</v>
      </c>
      <c r="F881" s="9">
        <f t="shared" si="275"/>
        <v>0</v>
      </c>
      <c r="G881" s="9">
        <f t="shared" si="273"/>
        <v>0</v>
      </c>
      <c r="H881" s="6">
        <v>158.74</v>
      </c>
      <c r="I881" s="9">
        <f t="shared" si="276"/>
        <v>0</v>
      </c>
      <c r="J881" s="9">
        <f t="shared" si="274"/>
        <v>0</v>
      </c>
    </row>
    <row r="882" spans="1:10" ht="12.2" hidden="1" customHeight="1" outlineLevel="1" x14ac:dyDescent="0.2">
      <c r="A882" s="76" t="s">
        <v>223</v>
      </c>
      <c r="B882" s="76"/>
      <c r="C882" s="4" t="s">
        <v>42</v>
      </c>
      <c r="D882" s="5">
        <v>1</v>
      </c>
      <c r="E882" s="6">
        <v>1.54</v>
      </c>
      <c r="F882" s="9">
        <f t="shared" si="275"/>
        <v>0</v>
      </c>
      <c r="G882" s="9">
        <f t="shared" si="273"/>
        <v>0</v>
      </c>
      <c r="H882" s="6">
        <v>830.4</v>
      </c>
      <c r="I882" s="9">
        <f t="shared" si="276"/>
        <v>0</v>
      </c>
      <c r="J882" s="9">
        <f t="shared" si="274"/>
        <v>0</v>
      </c>
    </row>
    <row r="883" spans="1:10" ht="12.2" hidden="1" customHeight="1" outlineLevel="1" x14ac:dyDescent="0.2">
      <c r="A883" s="76" t="s">
        <v>224</v>
      </c>
      <c r="B883" s="76"/>
      <c r="C883" s="4" t="s">
        <v>42</v>
      </c>
      <c r="D883" s="5">
        <v>1</v>
      </c>
      <c r="E883" s="6">
        <v>0</v>
      </c>
      <c r="F883" s="9">
        <f t="shared" si="275"/>
        <v>0</v>
      </c>
      <c r="G883" s="9">
        <f t="shared" si="273"/>
        <v>0</v>
      </c>
      <c r="H883" s="6">
        <v>0</v>
      </c>
      <c r="I883" s="9">
        <f t="shared" si="276"/>
        <v>0</v>
      </c>
      <c r="J883" s="9">
        <f t="shared" si="274"/>
        <v>0</v>
      </c>
    </row>
    <row r="884" spans="1:10" ht="12.2" hidden="1" customHeight="1" outlineLevel="1" x14ac:dyDescent="0.2">
      <c r="A884" s="76" t="s">
        <v>155</v>
      </c>
      <c r="B884" s="76"/>
      <c r="C884" s="4" t="s">
        <v>15</v>
      </c>
      <c r="D884" s="5">
        <v>15.2</v>
      </c>
      <c r="E884" s="6">
        <v>0.17</v>
      </c>
      <c r="F884" s="9">
        <f t="shared" si="275"/>
        <v>0</v>
      </c>
      <c r="G884" s="9">
        <f t="shared" si="273"/>
        <v>0</v>
      </c>
      <c r="H884" s="6">
        <v>108.22</v>
      </c>
      <c r="I884" s="9">
        <f t="shared" si="276"/>
        <v>0</v>
      </c>
      <c r="J884" s="9">
        <f t="shared" si="274"/>
        <v>0</v>
      </c>
    </row>
    <row r="885" spans="1:10" ht="12.2" hidden="1" customHeight="1" outlineLevel="1" x14ac:dyDescent="0.2">
      <c r="A885" s="76" t="s">
        <v>129</v>
      </c>
      <c r="B885" s="76"/>
      <c r="C885" s="4" t="s">
        <v>15</v>
      </c>
      <c r="D885" s="5">
        <v>5.2</v>
      </c>
      <c r="E885" s="6">
        <v>0.78</v>
      </c>
      <c r="F885" s="9">
        <f t="shared" si="275"/>
        <v>0</v>
      </c>
      <c r="G885" s="9">
        <f t="shared" si="273"/>
        <v>0</v>
      </c>
      <c r="H885" s="6">
        <v>353.18</v>
      </c>
      <c r="I885" s="9">
        <f t="shared" si="276"/>
        <v>0</v>
      </c>
      <c r="J885" s="9">
        <f t="shared" si="274"/>
        <v>0</v>
      </c>
    </row>
    <row r="886" spans="1:10" ht="12.2" hidden="1" customHeight="1" outlineLevel="1" x14ac:dyDescent="0.2">
      <c r="A886" s="76" t="s">
        <v>225</v>
      </c>
      <c r="B886" s="76"/>
      <c r="C886" s="4" t="s">
        <v>15</v>
      </c>
      <c r="D886" s="5">
        <v>1</v>
      </c>
      <c r="E886" s="6">
        <v>0.12</v>
      </c>
      <c r="F886" s="9">
        <f t="shared" si="275"/>
        <v>0</v>
      </c>
      <c r="G886" s="9">
        <f t="shared" si="273"/>
        <v>0</v>
      </c>
      <c r="H886" s="6">
        <v>69.510000000000005</v>
      </c>
      <c r="I886" s="9">
        <f t="shared" si="276"/>
        <v>0</v>
      </c>
      <c r="J886" s="9">
        <f t="shared" si="274"/>
        <v>0</v>
      </c>
    </row>
    <row r="887" spans="1:10" ht="12.2" hidden="1" customHeight="1" outlineLevel="1" x14ac:dyDescent="0.2">
      <c r="A887" s="76" t="s">
        <v>130</v>
      </c>
      <c r="B887" s="76"/>
      <c r="C887" s="4" t="s">
        <v>15</v>
      </c>
      <c r="D887" s="5">
        <v>5.2</v>
      </c>
      <c r="E887" s="6">
        <v>0.6</v>
      </c>
      <c r="F887" s="9">
        <f t="shared" si="275"/>
        <v>0</v>
      </c>
      <c r="G887" s="9">
        <f t="shared" si="273"/>
        <v>0</v>
      </c>
      <c r="H887" s="6">
        <v>249.14</v>
      </c>
      <c r="I887" s="9">
        <f t="shared" si="276"/>
        <v>0</v>
      </c>
      <c r="J887" s="9">
        <f t="shared" si="274"/>
        <v>0</v>
      </c>
    </row>
    <row r="888" spans="1:10" ht="12.2" customHeight="1" collapsed="1" x14ac:dyDescent="0.2">
      <c r="A888" s="75" t="s">
        <v>19</v>
      </c>
      <c r="B888" s="75"/>
      <c r="C888" s="1"/>
      <c r="D888" s="7"/>
      <c r="E888" s="13">
        <f>SUM(E879:E887)</f>
        <v>5.65</v>
      </c>
      <c r="F888" s="12">
        <f>SUM(F879:F887)</f>
        <v>0</v>
      </c>
      <c r="G888" s="12">
        <f t="shared" si="273"/>
        <v>0</v>
      </c>
      <c r="H888" s="13">
        <v>30399.89</v>
      </c>
      <c r="I888" s="12">
        <f>SUM(I879:I887)</f>
        <v>0</v>
      </c>
      <c r="J888" s="14">
        <f>SUM(J879:J887)</f>
        <v>0</v>
      </c>
    </row>
    <row r="889" spans="1:10" ht="21" customHeight="1" x14ac:dyDescent="0.2">
      <c r="A889" s="75" t="s">
        <v>226</v>
      </c>
      <c r="B889" s="75"/>
      <c r="C889" s="2" t="s">
        <v>42</v>
      </c>
      <c r="D889" s="3">
        <v>0</v>
      </c>
      <c r="E889" s="1"/>
      <c r="F889" s="1"/>
      <c r="G889" s="1"/>
      <c r="H889" s="1"/>
      <c r="I889" s="1"/>
      <c r="J889" s="1"/>
    </row>
    <row r="890" spans="1:10" ht="21" hidden="1" customHeight="1" outlineLevel="1" x14ac:dyDescent="0.2">
      <c r="A890" s="76" t="s">
        <v>175</v>
      </c>
      <c r="B890" s="76"/>
      <c r="C890" s="4" t="s">
        <v>15</v>
      </c>
      <c r="D890" s="5">
        <v>5.4</v>
      </c>
      <c r="E890" s="6">
        <v>0.5</v>
      </c>
      <c r="F890" s="9">
        <f>$D$889*E890</f>
        <v>0</v>
      </c>
      <c r="G890" s="9">
        <f t="shared" ref="G890:G902" si="277">$K$2*F890</f>
        <v>0</v>
      </c>
      <c r="H890" s="6">
        <v>71.12</v>
      </c>
      <c r="I890" s="9">
        <f>$D$889*H890</f>
        <v>0</v>
      </c>
      <c r="J890" s="9">
        <f t="shared" ref="J890:J901" si="278">SUM(G890,I890)</f>
        <v>0</v>
      </c>
    </row>
    <row r="891" spans="1:10" ht="12.2" hidden="1" customHeight="1" outlineLevel="1" x14ac:dyDescent="0.2">
      <c r="A891" s="76" t="s">
        <v>176</v>
      </c>
      <c r="B891" s="76"/>
      <c r="C891" s="4" t="s">
        <v>42</v>
      </c>
      <c r="D891" s="5">
        <v>1.8</v>
      </c>
      <c r="E891" s="6">
        <v>0.57999999999999996</v>
      </c>
      <c r="F891" s="9">
        <f t="shared" ref="F891:F901" si="279">$D$889*E891</f>
        <v>0</v>
      </c>
      <c r="G891" s="9">
        <f t="shared" si="277"/>
        <v>0</v>
      </c>
      <c r="H891" s="6">
        <v>196.65</v>
      </c>
      <c r="I891" s="9">
        <f t="shared" ref="I891:I901" si="280">$D$889*H891</f>
        <v>0</v>
      </c>
      <c r="J891" s="9">
        <f t="shared" si="278"/>
        <v>0</v>
      </c>
    </row>
    <row r="892" spans="1:10" ht="12.2" hidden="1" customHeight="1" outlineLevel="1" x14ac:dyDescent="0.2">
      <c r="A892" s="76" t="s">
        <v>223</v>
      </c>
      <c r="B892" s="76"/>
      <c r="C892" s="4" t="s">
        <v>42</v>
      </c>
      <c r="D892" s="5">
        <v>1</v>
      </c>
      <c r="E892" s="6">
        <v>1.54</v>
      </c>
      <c r="F892" s="9">
        <f t="shared" si="279"/>
        <v>0</v>
      </c>
      <c r="G892" s="9">
        <f t="shared" si="277"/>
        <v>0</v>
      </c>
      <c r="H892" s="6">
        <v>830.4</v>
      </c>
      <c r="I892" s="9">
        <f t="shared" si="280"/>
        <v>0</v>
      </c>
      <c r="J892" s="9">
        <f t="shared" si="278"/>
        <v>0</v>
      </c>
    </row>
    <row r="893" spans="1:10" ht="12.2" hidden="1" customHeight="1" outlineLevel="1" x14ac:dyDescent="0.2">
      <c r="A893" s="76" t="s">
        <v>177</v>
      </c>
      <c r="B893" s="76"/>
      <c r="C893" s="4" t="s">
        <v>42</v>
      </c>
      <c r="D893" s="5">
        <v>2</v>
      </c>
      <c r="E893" s="6">
        <v>4.5999999999999996</v>
      </c>
      <c r="F893" s="9">
        <f t="shared" si="279"/>
        <v>0</v>
      </c>
      <c r="G893" s="9">
        <f t="shared" si="277"/>
        <v>0</v>
      </c>
      <c r="H893" s="6">
        <v>488.16</v>
      </c>
      <c r="I893" s="9">
        <f t="shared" si="280"/>
        <v>0</v>
      </c>
      <c r="J893" s="9">
        <f t="shared" si="278"/>
        <v>0</v>
      </c>
    </row>
    <row r="894" spans="1:10" ht="12.2" hidden="1" customHeight="1" outlineLevel="1" x14ac:dyDescent="0.2">
      <c r="A894" s="76" t="s">
        <v>227</v>
      </c>
      <c r="B894" s="76"/>
      <c r="C894" s="4" t="s">
        <v>42</v>
      </c>
      <c r="D894" s="5">
        <v>2</v>
      </c>
      <c r="E894" s="6">
        <v>0.92</v>
      </c>
      <c r="F894" s="9">
        <f t="shared" si="279"/>
        <v>0</v>
      </c>
      <c r="G894" s="9">
        <f t="shared" si="277"/>
        <v>0</v>
      </c>
      <c r="H894" s="6">
        <v>12840.52</v>
      </c>
      <c r="I894" s="9">
        <f t="shared" si="280"/>
        <v>0</v>
      </c>
      <c r="J894" s="9">
        <f t="shared" si="278"/>
        <v>0</v>
      </c>
    </row>
    <row r="895" spans="1:10" ht="12.2" hidden="1" customHeight="1" outlineLevel="1" x14ac:dyDescent="0.2">
      <c r="A895" s="76" t="s">
        <v>228</v>
      </c>
      <c r="B895" s="76"/>
      <c r="C895" s="4" t="s">
        <v>42</v>
      </c>
      <c r="D895" s="5">
        <v>1</v>
      </c>
      <c r="E895" s="6">
        <v>1.1499999999999999</v>
      </c>
      <c r="F895" s="9">
        <f t="shared" si="279"/>
        <v>0</v>
      </c>
      <c r="G895" s="9">
        <f t="shared" si="277"/>
        <v>0</v>
      </c>
      <c r="H895" s="6">
        <v>15127.97</v>
      </c>
      <c r="I895" s="9">
        <f t="shared" si="280"/>
        <v>0</v>
      </c>
      <c r="J895" s="9">
        <f t="shared" si="278"/>
        <v>0</v>
      </c>
    </row>
    <row r="896" spans="1:10" ht="12.2" hidden="1" customHeight="1" outlineLevel="1" x14ac:dyDescent="0.2">
      <c r="A896" s="76" t="s">
        <v>229</v>
      </c>
      <c r="B896" s="76"/>
      <c r="C896" s="4" t="s">
        <v>42</v>
      </c>
      <c r="D896" s="5">
        <v>1</v>
      </c>
      <c r="E896" s="6">
        <v>0.35</v>
      </c>
      <c r="F896" s="9">
        <f t="shared" si="279"/>
        <v>0</v>
      </c>
      <c r="G896" s="9">
        <f t="shared" si="277"/>
        <v>0</v>
      </c>
      <c r="H896" s="6">
        <v>391.2</v>
      </c>
      <c r="I896" s="9">
        <f t="shared" si="280"/>
        <v>0</v>
      </c>
      <c r="J896" s="9">
        <f t="shared" si="278"/>
        <v>0</v>
      </c>
    </row>
    <row r="897" spans="1:10" ht="21" hidden="1" customHeight="1" outlineLevel="1" x14ac:dyDescent="0.2">
      <c r="A897" s="76" t="s">
        <v>194</v>
      </c>
      <c r="B897" s="76"/>
      <c r="C897" s="4" t="s">
        <v>15</v>
      </c>
      <c r="D897" s="5">
        <v>5</v>
      </c>
      <c r="E897" s="6">
        <v>0.57999999999999996</v>
      </c>
      <c r="F897" s="9">
        <f t="shared" si="279"/>
        <v>0</v>
      </c>
      <c r="G897" s="9">
        <f t="shared" si="277"/>
        <v>0</v>
      </c>
      <c r="H897" s="6">
        <v>1090</v>
      </c>
      <c r="I897" s="9">
        <f t="shared" si="280"/>
        <v>0</v>
      </c>
      <c r="J897" s="9">
        <f t="shared" si="278"/>
        <v>0</v>
      </c>
    </row>
    <row r="898" spans="1:10" ht="12.2" hidden="1" customHeight="1" outlineLevel="1" x14ac:dyDescent="0.2">
      <c r="A898" s="76" t="s">
        <v>155</v>
      </c>
      <c r="B898" s="76"/>
      <c r="C898" s="4" t="s">
        <v>15</v>
      </c>
      <c r="D898" s="5">
        <v>20.8</v>
      </c>
      <c r="E898" s="6">
        <v>0.24</v>
      </c>
      <c r="F898" s="9">
        <f t="shared" si="279"/>
        <v>0</v>
      </c>
      <c r="G898" s="9">
        <f t="shared" si="277"/>
        <v>0</v>
      </c>
      <c r="H898" s="6">
        <v>148.1</v>
      </c>
      <c r="I898" s="9">
        <f t="shared" si="280"/>
        <v>0</v>
      </c>
      <c r="J898" s="9">
        <f t="shared" si="278"/>
        <v>0</v>
      </c>
    </row>
    <row r="899" spans="1:10" ht="12.2" hidden="1" customHeight="1" outlineLevel="1" x14ac:dyDescent="0.2">
      <c r="A899" s="76" t="s">
        <v>129</v>
      </c>
      <c r="B899" s="76"/>
      <c r="C899" s="4" t="s">
        <v>15</v>
      </c>
      <c r="D899" s="5">
        <v>5</v>
      </c>
      <c r="E899" s="6">
        <v>0.75</v>
      </c>
      <c r="F899" s="9">
        <f t="shared" si="279"/>
        <v>0</v>
      </c>
      <c r="G899" s="9">
        <f t="shared" si="277"/>
        <v>0</v>
      </c>
      <c r="H899" s="6">
        <v>339.6</v>
      </c>
      <c r="I899" s="9">
        <f t="shared" si="280"/>
        <v>0</v>
      </c>
      <c r="J899" s="9">
        <f t="shared" si="278"/>
        <v>0</v>
      </c>
    </row>
    <row r="900" spans="1:10" ht="12.2" hidden="1" customHeight="1" outlineLevel="1" x14ac:dyDescent="0.2">
      <c r="A900" s="76" t="s">
        <v>130</v>
      </c>
      <c r="B900" s="76"/>
      <c r="C900" s="4" t="s">
        <v>15</v>
      </c>
      <c r="D900" s="5">
        <v>5.4</v>
      </c>
      <c r="E900" s="6">
        <v>0.62</v>
      </c>
      <c r="F900" s="9">
        <f t="shared" si="279"/>
        <v>0</v>
      </c>
      <c r="G900" s="9">
        <f t="shared" si="277"/>
        <v>0</v>
      </c>
      <c r="H900" s="6">
        <v>487.67</v>
      </c>
      <c r="I900" s="9">
        <f t="shared" si="280"/>
        <v>0</v>
      </c>
      <c r="J900" s="9">
        <f t="shared" si="278"/>
        <v>0</v>
      </c>
    </row>
    <row r="901" spans="1:10" ht="12.2" hidden="1" customHeight="1" outlineLevel="1" x14ac:dyDescent="0.2">
      <c r="A901" s="76" t="s">
        <v>219</v>
      </c>
      <c r="B901" s="76"/>
      <c r="C901" s="4" t="s">
        <v>15</v>
      </c>
      <c r="D901" s="5">
        <v>1.8</v>
      </c>
      <c r="E901" s="6">
        <v>0.21</v>
      </c>
      <c r="F901" s="9">
        <f t="shared" si="279"/>
        <v>0</v>
      </c>
      <c r="G901" s="9">
        <f t="shared" si="277"/>
        <v>0</v>
      </c>
      <c r="H901" s="6">
        <v>158.62</v>
      </c>
      <c r="I901" s="9">
        <f t="shared" si="280"/>
        <v>0</v>
      </c>
      <c r="J901" s="9">
        <f t="shared" si="278"/>
        <v>0</v>
      </c>
    </row>
    <row r="902" spans="1:10" ht="12.2" customHeight="1" collapsed="1" x14ac:dyDescent="0.2">
      <c r="A902" s="75" t="s">
        <v>19</v>
      </c>
      <c r="B902" s="75"/>
      <c r="C902" s="1"/>
      <c r="D902" s="7"/>
      <c r="E902" s="13">
        <f>SUM(E890:E901)</f>
        <v>12.040000000000001</v>
      </c>
      <c r="F902" s="12">
        <f>SUM(F890:F901)</f>
        <v>0</v>
      </c>
      <c r="G902" s="12">
        <f t="shared" si="277"/>
        <v>0</v>
      </c>
      <c r="H902" s="13">
        <v>32170.01</v>
      </c>
      <c r="I902" s="12">
        <f>SUM(I890:I901)</f>
        <v>0</v>
      </c>
      <c r="J902" s="14">
        <f>SUM(J890:J901)</f>
        <v>0</v>
      </c>
    </row>
    <row r="903" spans="1:10" ht="21" customHeight="1" x14ac:dyDescent="0.2">
      <c r="A903" s="75" t="s">
        <v>230</v>
      </c>
      <c r="B903" s="75"/>
      <c r="C903" s="2" t="s">
        <v>42</v>
      </c>
      <c r="D903" s="3">
        <v>0</v>
      </c>
      <c r="E903" s="1"/>
      <c r="F903" s="1"/>
      <c r="G903" s="1"/>
      <c r="H903" s="1"/>
      <c r="I903" s="1"/>
      <c r="J903" s="1"/>
    </row>
    <row r="904" spans="1:10" ht="12.2" hidden="1" customHeight="1" outlineLevel="1" x14ac:dyDescent="0.2">
      <c r="A904" s="76" t="s">
        <v>120</v>
      </c>
      <c r="B904" s="76"/>
      <c r="C904" s="4" t="s">
        <v>60</v>
      </c>
      <c r="D904" s="5">
        <v>2.5</v>
      </c>
      <c r="E904" s="6">
        <v>0.23</v>
      </c>
      <c r="F904" s="9">
        <f>$D$903*E904</f>
        <v>0</v>
      </c>
      <c r="G904" s="9">
        <f t="shared" ref="G904:G915" si="281">$K$2*F904</f>
        <v>0</v>
      </c>
      <c r="H904" s="6">
        <v>48.1</v>
      </c>
      <c r="I904" s="9">
        <f>$D$903*H904</f>
        <v>0</v>
      </c>
      <c r="J904" s="9">
        <f t="shared" ref="J904:J914" si="282">SUM(G904,I904)</f>
        <v>0</v>
      </c>
    </row>
    <row r="905" spans="1:10" ht="12.2" hidden="1" customHeight="1" outlineLevel="1" x14ac:dyDescent="0.2">
      <c r="A905" s="76" t="s">
        <v>121</v>
      </c>
      <c r="B905" s="76"/>
      <c r="C905" s="4" t="s">
        <v>15</v>
      </c>
      <c r="D905" s="5">
        <v>0.2</v>
      </c>
      <c r="E905" s="6">
        <v>0.04</v>
      </c>
      <c r="F905" s="9">
        <f t="shared" ref="F905:F914" si="283">$D$903*E905</f>
        <v>0</v>
      </c>
      <c r="G905" s="9">
        <f t="shared" si="281"/>
        <v>0</v>
      </c>
      <c r="H905" s="6">
        <v>25.92</v>
      </c>
      <c r="I905" s="9">
        <f t="shared" ref="I905:I914" si="284">$D$903*H905</f>
        <v>0</v>
      </c>
      <c r="J905" s="9">
        <f t="shared" si="282"/>
        <v>0</v>
      </c>
    </row>
    <row r="906" spans="1:10" ht="12.2" hidden="1" customHeight="1" outlineLevel="1" x14ac:dyDescent="0.2">
      <c r="A906" s="76" t="s">
        <v>122</v>
      </c>
      <c r="B906" s="76"/>
      <c r="C906" s="4" t="s">
        <v>60</v>
      </c>
      <c r="D906" s="5">
        <v>0.6</v>
      </c>
      <c r="E906" s="6">
        <v>7.0000000000000007E-2</v>
      </c>
      <c r="F906" s="9">
        <f t="shared" si="283"/>
        <v>0</v>
      </c>
      <c r="G906" s="9">
        <f t="shared" si="281"/>
        <v>0</v>
      </c>
      <c r="H906" s="6">
        <v>62.08</v>
      </c>
      <c r="I906" s="9">
        <f t="shared" si="284"/>
        <v>0</v>
      </c>
      <c r="J906" s="9">
        <f t="shared" si="282"/>
        <v>0</v>
      </c>
    </row>
    <row r="907" spans="1:10" ht="12.2" hidden="1" customHeight="1" outlineLevel="1" x14ac:dyDescent="0.2">
      <c r="A907" s="76" t="s">
        <v>93</v>
      </c>
      <c r="B907" s="76"/>
      <c r="C907" s="4" t="s">
        <v>60</v>
      </c>
      <c r="D907" s="5">
        <v>2.5</v>
      </c>
      <c r="E907" s="6">
        <v>0.14000000000000001</v>
      </c>
      <c r="F907" s="9">
        <f t="shared" si="283"/>
        <v>0</v>
      </c>
      <c r="G907" s="9">
        <f t="shared" si="281"/>
        <v>0</v>
      </c>
      <c r="H907" s="6">
        <v>11.23</v>
      </c>
      <c r="I907" s="9">
        <f t="shared" si="284"/>
        <v>0</v>
      </c>
      <c r="J907" s="9">
        <f t="shared" si="282"/>
        <v>0</v>
      </c>
    </row>
    <row r="908" spans="1:10" ht="12.2" hidden="1" customHeight="1" outlineLevel="1" x14ac:dyDescent="0.2">
      <c r="A908" s="76" t="s">
        <v>61</v>
      </c>
      <c r="B908" s="76"/>
      <c r="C908" s="4" t="s">
        <v>15</v>
      </c>
      <c r="D908" s="5">
        <v>2.5</v>
      </c>
      <c r="E908" s="6">
        <v>0.06</v>
      </c>
      <c r="F908" s="9">
        <f t="shared" si="283"/>
        <v>0</v>
      </c>
      <c r="G908" s="9">
        <f t="shared" si="281"/>
        <v>0</v>
      </c>
      <c r="H908" s="6">
        <v>45.2</v>
      </c>
      <c r="I908" s="9">
        <f t="shared" si="284"/>
        <v>0</v>
      </c>
      <c r="J908" s="9">
        <f t="shared" si="282"/>
        <v>0</v>
      </c>
    </row>
    <row r="909" spans="1:10" ht="12.2" hidden="1" customHeight="1" outlineLevel="1" x14ac:dyDescent="0.2">
      <c r="A909" s="76" t="s">
        <v>227</v>
      </c>
      <c r="B909" s="76"/>
      <c r="C909" s="4" t="s">
        <v>42</v>
      </c>
      <c r="D909" s="5">
        <v>1</v>
      </c>
      <c r="E909" s="6">
        <v>0.46</v>
      </c>
      <c r="F909" s="9">
        <f t="shared" si="283"/>
        <v>0</v>
      </c>
      <c r="G909" s="9">
        <f t="shared" si="281"/>
        <v>0</v>
      </c>
      <c r="H909" s="6">
        <v>6420.26</v>
      </c>
      <c r="I909" s="9">
        <f t="shared" si="284"/>
        <v>0</v>
      </c>
      <c r="J909" s="9">
        <f t="shared" si="282"/>
        <v>0</v>
      </c>
    </row>
    <row r="910" spans="1:10" ht="12.2" hidden="1" customHeight="1" outlineLevel="1" x14ac:dyDescent="0.2">
      <c r="A910" s="76" t="s">
        <v>129</v>
      </c>
      <c r="B910" s="76"/>
      <c r="C910" s="4" t="s">
        <v>15</v>
      </c>
      <c r="D910" s="5">
        <v>2.5</v>
      </c>
      <c r="E910" s="6">
        <v>0.37</v>
      </c>
      <c r="F910" s="9">
        <f t="shared" si="283"/>
        <v>0</v>
      </c>
      <c r="G910" s="9">
        <f t="shared" si="281"/>
        <v>0</v>
      </c>
      <c r="H910" s="6">
        <v>169.8</v>
      </c>
      <c r="I910" s="9">
        <f t="shared" si="284"/>
        <v>0</v>
      </c>
      <c r="J910" s="9">
        <f t="shared" si="282"/>
        <v>0</v>
      </c>
    </row>
    <row r="911" spans="1:10" ht="12.2" hidden="1" customHeight="1" outlineLevel="1" x14ac:dyDescent="0.2">
      <c r="A911" s="76" t="s">
        <v>155</v>
      </c>
      <c r="B911" s="76"/>
      <c r="C911" s="4" t="s">
        <v>15</v>
      </c>
      <c r="D911" s="5">
        <v>2.5</v>
      </c>
      <c r="E911" s="6">
        <v>0.03</v>
      </c>
      <c r="F911" s="9">
        <f t="shared" si="283"/>
        <v>0</v>
      </c>
      <c r="G911" s="9">
        <f t="shared" si="281"/>
        <v>0</v>
      </c>
      <c r="H911" s="6">
        <v>17.8</v>
      </c>
      <c r="I911" s="9">
        <f t="shared" si="284"/>
        <v>0</v>
      </c>
      <c r="J911" s="9">
        <f t="shared" si="282"/>
        <v>0</v>
      </c>
    </row>
    <row r="912" spans="1:10" ht="12.2" hidden="1" customHeight="1" outlineLevel="1" x14ac:dyDescent="0.2">
      <c r="A912" s="76" t="s">
        <v>127</v>
      </c>
      <c r="B912" s="76"/>
      <c r="C912" s="4" t="s">
        <v>60</v>
      </c>
      <c r="D912" s="5">
        <v>2.5</v>
      </c>
      <c r="E912" s="6">
        <v>0.28999999999999998</v>
      </c>
      <c r="F912" s="9">
        <f t="shared" si="283"/>
        <v>0</v>
      </c>
      <c r="G912" s="9">
        <f t="shared" si="281"/>
        <v>0</v>
      </c>
      <c r="H912" s="6">
        <v>389.15</v>
      </c>
      <c r="I912" s="9">
        <f t="shared" si="284"/>
        <v>0</v>
      </c>
      <c r="J912" s="9">
        <f t="shared" si="282"/>
        <v>0</v>
      </c>
    </row>
    <row r="913" spans="1:10" ht="12.2" hidden="1" customHeight="1" outlineLevel="1" x14ac:dyDescent="0.2">
      <c r="A913" s="76" t="s">
        <v>219</v>
      </c>
      <c r="B913" s="76"/>
      <c r="C913" s="4" t="s">
        <v>15</v>
      </c>
      <c r="D913" s="5">
        <v>0.4</v>
      </c>
      <c r="E913" s="6">
        <v>0.05</v>
      </c>
      <c r="F913" s="9">
        <f t="shared" si="283"/>
        <v>0</v>
      </c>
      <c r="G913" s="9">
        <f t="shared" si="281"/>
        <v>0</v>
      </c>
      <c r="H913" s="6">
        <v>35.24</v>
      </c>
      <c r="I913" s="9">
        <f t="shared" si="284"/>
        <v>0</v>
      </c>
      <c r="J913" s="9">
        <f t="shared" si="282"/>
        <v>0</v>
      </c>
    </row>
    <row r="914" spans="1:10" ht="12.2" hidden="1" customHeight="1" outlineLevel="1" x14ac:dyDescent="0.2">
      <c r="A914" s="76" t="s">
        <v>130</v>
      </c>
      <c r="B914" s="76"/>
      <c r="C914" s="4" t="s">
        <v>15</v>
      </c>
      <c r="D914" s="5">
        <v>2.9</v>
      </c>
      <c r="E914" s="6">
        <v>0.33</v>
      </c>
      <c r="F914" s="9">
        <f t="shared" si="283"/>
        <v>0</v>
      </c>
      <c r="G914" s="9">
        <f t="shared" si="281"/>
        <v>0</v>
      </c>
      <c r="H914" s="6">
        <v>138.94</v>
      </c>
      <c r="I914" s="9">
        <f t="shared" si="284"/>
        <v>0</v>
      </c>
      <c r="J914" s="9">
        <f t="shared" si="282"/>
        <v>0</v>
      </c>
    </row>
    <row r="915" spans="1:10" ht="12.2" customHeight="1" collapsed="1" x14ac:dyDescent="0.2">
      <c r="A915" s="75" t="s">
        <v>19</v>
      </c>
      <c r="B915" s="75"/>
      <c r="C915" s="1"/>
      <c r="D915" s="7"/>
      <c r="E915" s="13">
        <f>SUM(E904:E914)</f>
        <v>2.0700000000000003</v>
      </c>
      <c r="F915" s="12">
        <f>SUM(F904:F914)</f>
        <v>0</v>
      </c>
      <c r="G915" s="12">
        <f t="shared" si="281"/>
        <v>0</v>
      </c>
      <c r="H915" s="13">
        <v>7363.72</v>
      </c>
      <c r="I915" s="12">
        <f>SUM(I904:I914)</f>
        <v>0</v>
      </c>
      <c r="J915" s="14">
        <f>SUM(J904:J914)</f>
        <v>0</v>
      </c>
    </row>
    <row r="916" spans="1:10" ht="21" customHeight="1" x14ac:dyDescent="0.2">
      <c r="A916" s="75" t="s">
        <v>231</v>
      </c>
      <c r="B916" s="75"/>
      <c r="C916" s="2" t="s">
        <v>42</v>
      </c>
      <c r="D916" s="3">
        <v>0</v>
      </c>
      <c r="E916" s="1"/>
      <c r="F916" s="1"/>
      <c r="G916" s="1"/>
      <c r="H916" s="1"/>
      <c r="I916" s="1"/>
      <c r="J916" s="1"/>
    </row>
    <row r="917" spans="1:10" ht="12.2" hidden="1" customHeight="1" outlineLevel="1" x14ac:dyDescent="0.2">
      <c r="A917" s="76" t="s">
        <v>127</v>
      </c>
      <c r="B917" s="76"/>
      <c r="C917" s="4" t="s">
        <v>60</v>
      </c>
      <c r="D917" s="5">
        <v>2.5</v>
      </c>
      <c r="E917" s="6">
        <v>0.28999999999999998</v>
      </c>
      <c r="F917" s="9">
        <f>$D$916*E917</f>
        <v>0</v>
      </c>
      <c r="G917" s="9">
        <f t="shared" ref="G917:G928" si="285">$K$2*F917</f>
        <v>0</v>
      </c>
      <c r="H917" s="6">
        <v>389.15</v>
      </c>
      <c r="I917" s="9">
        <f>$D$916*H917</f>
        <v>0</v>
      </c>
      <c r="J917" s="9">
        <f t="shared" ref="J917:J927" si="286">SUM(G917,I917)</f>
        <v>0</v>
      </c>
    </row>
    <row r="918" spans="1:10" ht="12.2" hidden="1" customHeight="1" outlineLevel="1" x14ac:dyDescent="0.2">
      <c r="A918" s="76" t="s">
        <v>120</v>
      </c>
      <c r="B918" s="76"/>
      <c r="C918" s="4" t="s">
        <v>60</v>
      </c>
      <c r="D918" s="5">
        <v>2.5</v>
      </c>
      <c r="E918" s="6">
        <v>0.23</v>
      </c>
      <c r="F918" s="9">
        <f t="shared" ref="F918:F927" si="287">$D$916*E918</f>
        <v>0</v>
      </c>
      <c r="G918" s="9">
        <f t="shared" si="285"/>
        <v>0</v>
      </c>
      <c r="H918" s="6">
        <v>48.1</v>
      </c>
      <c r="I918" s="9">
        <f t="shared" ref="I918:I927" si="288">$D$916*H918</f>
        <v>0</v>
      </c>
      <c r="J918" s="9">
        <f t="shared" si="286"/>
        <v>0</v>
      </c>
    </row>
    <row r="919" spans="1:10" ht="12.2" hidden="1" customHeight="1" outlineLevel="1" x14ac:dyDescent="0.2">
      <c r="A919" s="76" t="s">
        <v>232</v>
      </c>
      <c r="B919" s="76"/>
      <c r="C919" s="4" t="s">
        <v>42</v>
      </c>
      <c r="D919" s="5">
        <v>1</v>
      </c>
      <c r="E919" s="6">
        <v>1.04</v>
      </c>
      <c r="F919" s="9">
        <f t="shared" si="287"/>
        <v>0</v>
      </c>
      <c r="G919" s="9">
        <f t="shared" si="285"/>
        <v>0</v>
      </c>
      <c r="H919" s="6">
        <v>6807.33</v>
      </c>
      <c r="I919" s="9">
        <f t="shared" si="288"/>
        <v>0</v>
      </c>
      <c r="J919" s="9">
        <f t="shared" si="286"/>
        <v>0</v>
      </c>
    </row>
    <row r="920" spans="1:10" ht="12.2" hidden="1" customHeight="1" outlineLevel="1" x14ac:dyDescent="0.2">
      <c r="A920" s="76" t="s">
        <v>121</v>
      </c>
      <c r="B920" s="76"/>
      <c r="C920" s="4" t="s">
        <v>15</v>
      </c>
      <c r="D920" s="5">
        <v>0.16</v>
      </c>
      <c r="E920" s="6">
        <v>0.03</v>
      </c>
      <c r="F920" s="9">
        <f t="shared" si="287"/>
        <v>0</v>
      </c>
      <c r="G920" s="9">
        <f t="shared" si="285"/>
        <v>0</v>
      </c>
      <c r="H920" s="6">
        <v>20.74</v>
      </c>
      <c r="I920" s="9">
        <f t="shared" si="288"/>
        <v>0</v>
      </c>
      <c r="J920" s="9">
        <f t="shared" si="286"/>
        <v>0</v>
      </c>
    </row>
    <row r="921" spans="1:10" ht="12.2" hidden="1" customHeight="1" outlineLevel="1" x14ac:dyDescent="0.2">
      <c r="A921" s="76" t="s">
        <v>122</v>
      </c>
      <c r="B921" s="76"/>
      <c r="C921" s="4" t="s">
        <v>60</v>
      </c>
      <c r="D921" s="5">
        <v>0.6</v>
      </c>
      <c r="E921" s="6">
        <v>7.0000000000000007E-2</v>
      </c>
      <c r="F921" s="9">
        <f t="shared" si="287"/>
        <v>0</v>
      </c>
      <c r="G921" s="9">
        <f t="shared" si="285"/>
        <v>0</v>
      </c>
      <c r="H921" s="6">
        <v>62.08</v>
      </c>
      <c r="I921" s="9">
        <f t="shared" si="288"/>
        <v>0</v>
      </c>
      <c r="J921" s="9">
        <f t="shared" si="286"/>
        <v>0</v>
      </c>
    </row>
    <row r="922" spans="1:10" ht="12.2" hidden="1" customHeight="1" outlineLevel="1" x14ac:dyDescent="0.2">
      <c r="A922" s="76" t="s">
        <v>93</v>
      </c>
      <c r="B922" s="76"/>
      <c r="C922" s="4" t="s">
        <v>60</v>
      </c>
      <c r="D922" s="5">
        <v>2.5</v>
      </c>
      <c r="E922" s="6">
        <v>0.14000000000000001</v>
      </c>
      <c r="F922" s="9">
        <f t="shared" si="287"/>
        <v>0</v>
      </c>
      <c r="G922" s="9">
        <f t="shared" si="285"/>
        <v>0</v>
      </c>
      <c r="H922" s="6">
        <v>11.23</v>
      </c>
      <c r="I922" s="9">
        <f t="shared" si="288"/>
        <v>0</v>
      </c>
      <c r="J922" s="9">
        <f t="shared" si="286"/>
        <v>0</v>
      </c>
    </row>
    <row r="923" spans="1:10" ht="12.2" hidden="1" customHeight="1" outlineLevel="1" x14ac:dyDescent="0.2">
      <c r="A923" s="76" t="s">
        <v>61</v>
      </c>
      <c r="B923" s="76"/>
      <c r="C923" s="4" t="s">
        <v>15</v>
      </c>
      <c r="D923" s="5">
        <v>2.5</v>
      </c>
      <c r="E923" s="6">
        <v>0.06</v>
      </c>
      <c r="F923" s="9">
        <f t="shared" si="287"/>
        <v>0</v>
      </c>
      <c r="G923" s="9">
        <f t="shared" si="285"/>
        <v>0</v>
      </c>
      <c r="H923" s="6">
        <v>45.2</v>
      </c>
      <c r="I923" s="9">
        <f t="shared" si="288"/>
        <v>0</v>
      </c>
      <c r="J923" s="9">
        <f t="shared" si="286"/>
        <v>0</v>
      </c>
    </row>
    <row r="924" spans="1:10" ht="12.2" hidden="1" customHeight="1" outlineLevel="1" x14ac:dyDescent="0.2">
      <c r="A924" s="76" t="s">
        <v>129</v>
      </c>
      <c r="B924" s="76"/>
      <c r="C924" s="4" t="s">
        <v>15</v>
      </c>
      <c r="D924" s="5">
        <v>2.5</v>
      </c>
      <c r="E924" s="6">
        <v>0.37</v>
      </c>
      <c r="F924" s="9">
        <f t="shared" si="287"/>
        <v>0</v>
      </c>
      <c r="G924" s="9">
        <f t="shared" si="285"/>
        <v>0</v>
      </c>
      <c r="H924" s="6">
        <v>169.8</v>
      </c>
      <c r="I924" s="9">
        <f t="shared" si="288"/>
        <v>0</v>
      </c>
      <c r="J924" s="9">
        <f t="shared" si="286"/>
        <v>0</v>
      </c>
    </row>
    <row r="925" spans="1:10" ht="12.2" hidden="1" customHeight="1" outlineLevel="1" x14ac:dyDescent="0.2">
      <c r="A925" s="76" t="s">
        <v>155</v>
      </c>
      <c r="B925" s="76"/>
      <c r="C925" s="4" t="s">
        <v>15</v>
      </c>
      <c r="D925" s="5">
        <v>2.5</v>
      </c>
      <c r="E925" s="6">
        <v>0.03</v>
      </c>
      <c r="F925" s="9">
        <f t="shared" si="287"/>
        <v>0</v>
      </c>
      <c r="G925" s="9">
        <f t="shared" si="285"/>
        <v>0</v>
      </c>
      <c r="H925" s="6">
        <v>17.8</v>
      </c>
      <c r="I925" s="9">
        <f t="shared" si="288"/>
        <v>0</v>
      </c>
      <c r="J925" s="9">
        <f t="shared" si="286"/>
        <v>0</v>
      </c>
    </row>
    <row r="926" spans="1:10" ht="12.2" hidden="1" customHeight="1" outlineLevel="1" x14ac:dyDescent="0.2">
      <c r="A926" s="76" t="s">
        <v>219</v>
      </c>
      <c r="B926" s="76"/>
      <c r="C926" s="4" t="s">
        <v>15</v>
      </c>
      <c r="D926" s="5">
        <v>0.4</v>
      </c>
      <c r="E926" s="6">
        <v>0.05</v>
      </c>
      <c r="F926" s="9">
        <f t="shared" si="287"/>
        <v>0</v>
      </c>
      <c r="G926" s="9">
        <f t="shared" si="285"/>
        <v>0</v>
      </c>
      <c r="H926" s="6">
        <v>35.24</v>
      </c>
      <c r="I926" s="9">
        <f t="shared" si="288"/>
        <v>0</v>
      </c>
      <c r="J926" s="9">
        <f t="shared" si="286"/>
        <v>0</v>
      </c>
    </row>
    <row r="927" spans="1:10" ht="12.2" hidden="1" customHeight="1" outlineLevel="1" x14ac:dyDescent="0.2">
      <c r="A927" s="76" t="s">
        <v>130</v>
      </c>
      <c r="B927" s="76"/>
      <c r="C927" s="4" t="s">
        <v>15</v>
      </c>
      <c r="D927" s="5">
        <v>2.9</v>
      </c>
      <c r="E927" s="6">
        <v>0.33</v>
      </c>
      <c r="F927" s="9">
        <f t="shared" si="287"/>
        <v>0</v>
      </c>
      <c r="G927" s="9">
        <f t="shared" si="285"/>
        <v>0</v>
      </c>
      <c r="H927" s="6">
        <v>138.94</v>
      </c>
      <c r="I927" s="9">
        <f t="shared" si="288"/>
        <v>0</v>
      </c>
      <c r="J927" s="9">
        <f t="shared" si="286"/>
        <v>0</v>
      </c>
    </row>
    <row r="928" spans="1:10" ht="12.2" customHeight="1" collapsed="1" x14ac:dyDescent="0.2">
      <c r="A928" s="75" t="s">
        <v>19</v>
      </c>
      <c r="B928" s="75"/>
      <c r="C928" s="1"/>
      <c r="D928" s="7"/>
      <c r="E928" s="13">
        <f>SUM(E917:E927)</f>
        <v>2.64</v>
      </c>
      <c r="F928" s="12">
        <f>SUM(F917:F927)</f>
        <v>0</v>
      </c>
      <c r="G928" s="12">
        <f t="shared" si="285"/>
        <v>0</v>
      </c>
      <c r="H928" s="13">
        <v>7745.61</v>
      </c>
      <c r="I928" s="12">
        <f>SUM(I917:I927)</f>
        <v>0</v>
      </c>
      <c r="J928" s="14">
        <f>SUM(J917:J927)</f>
        <v>0</v>
      </c>
    </row>
    <row r="929" spans="1:10" ht="21" customHeight="1" x14ac:dyDescent="0.2">
      <c r="A929" s="75" t="s">
        <v>233</v>
      </c>
      <c r="B929" s="75"/>
      <c r="C929" s="2" t="s">
        <v>42</v>
      </c>
      <c r="D929" s="3">
        <v>0</v>
      </c>
      <c r="E929" s="1"/>
      <c r="F929" s="1"/>
      <c r="G929" s="1"/>
      <c r="H929" s="1"/>
      <c r="I929" s="1"/>
      <c r="J929" s="1"/>
    </row>
    <row r="930" spans="1:10" ht="12" hidden="1" customHeight="1" outlineLevel="1" x14ac:dyDescent="0.2">
      <c r="A930" s="76" t="s">
        <v>234</v>
      </c>
      <c r="B930" s="76"/>
      <c r="C930" s="4" t="s">
        <v>42</v>
      </c>
      <c r="D930" s="5">
        <v>1</v>
      </c>
      <c r="E930" s="6">
        <v>2.2999999999999998</v>
      </c>
      <c r="F930" s="9">
        <f>$D$929*E930</f>
        <v>0</v>
      </c>
      <c r="G930" s="9">
        <f t="shared" ref="G930:G943" si="289">$K$2*F930</f>
        <v>0</v>
      </c>
      <c r="H930" s="6">
        <v>41030.660000000003</v>
      </c>
      <c r="I930" s="9">
        <f>$D$929*H930</f>
        <v>0</v>
      </c>
      <c r="J930" s="9">
        <f t="shared" ref="J930:J942" si="290">SUM(G930,I930)</f>
        <v>0</v>
      </c>
    </row>
    <row r="931" spans="1:10" ht="12.2" hidden="1" customHeight="1" outlineLevel="1" x14ac:dyDescent="0.2">
      <c r="A931" s="76" t="s">
        <v>127</v>
      </c>
      <c r="B931" s="76"/>
      <c r="C931" s="4" t="s">
        <v>60</v>
      </c>
      <c r="D931" s="5">
        <v>5.7</v>
      </c>
      <c r="E931" s="6">
        <v>0.66</v>
      </c>
      <c r="F931" s="9">
        <f t="shared" ref="F931:F942" si="291">$D$929*E931</f>
        <v>0</v>
      </c>
      <c r="G931" s="9">
        <f t="shared" si="289"/>
        <v>0</v>
      </c>
      <c r="H931" s="6">
        <v>887.26</v>
      </c>
      <c r="I931" s="9">
        <f t="shared" ref="I931:I942" si="292">$D$929*H931</f>
        <v>0</v>
      </c>
      <c r="J931" s="9">
        <f t="shared" si="290"/>
        <v>0</v>
      </c>
    </row>
    <row r="932" spans="1:10" ht="12.2" hidden="1" customHeight="1" outlineLevel="1" x14ac:dyDescent="0.2">
      <c r="A932" s="76" t="s">
        <v>120</v>
      </c>
      <c r="B932" s="76"/>
      <c r="C932" s="4" t="s">
        <v>60</v>
      </c>
      <c r="D932" s="5">
        <v>5.7</v>
      </c>
      <c r="E932" s="6">
        <v>0.52</v>
      </c>
      <c r="F932" s="9">
        <f t="shared" si="291"/>
        <v>0</v>
      </c>
      <c r="G932" s="9">
        <f t="shared" si="289"/>
        <v>0</v>
      </c>
      <c r="H932" s="6">
        <v>109.66</v>
      </c>
      <c r="I932" s="9">
        <f t="shared" si="292"/>
        <v>0</v>
      </c>
      <c r="J932" s="9">
        <f t="shared" si="290"/>
        <v>0</v>
      </c>
    </row>
    <row r="933" spans="1:10" ht="12.2" hidden="1" customHeight="1" outlineLevel="1" x14ac:dyDescent="0.2">
      <c r="A933" s="76" t="s">
        <v>122</v>
      </c>
      <c r="B933" s="76"/>
      <c r="C933" s="4" t="s">
        <v>60</v>
      </c>
      <c r="D933" s="5">
        <v>1.7</v>
      </c>
      <c r="E933" s="6">
        <v>0.2</v>
      </c>
      <c r="F933" s="9">
        <f t="shared" si="291"/>
        <v>0</v>
      </c>
      <c r="G933" s="9">
        <f t="shared" si="289"/>
        <v>0</v>
      </c>
      <c r="H933" s="6">
        <v>175.9</v>
      </c>
      <c r="I933" s="9">
        <f t="shared" si="292"/>
        <v>0</v>
      </c>
      <c r="J933" s="9">
        <f t="shared" si="290"/>
        <v>0</v>
      </c>
    </row>
    <row r="934" spans="1:10" ht="12.2" hidden="1" customHeight="1" outlineLevel="1" x14ac:dyDescent="0.2">
      <c r="A934" s="76" t="s">
        <v>121</v>
      </c>
      <c r="B934" s="76"/>
      <c r="C934" s="4" t="s">
        <v>15</v>
      </c>
      <c r="D934" s="5">
        <v>0.64</v>
      </c>
      <c r="E934" s="6">
        <v>0.13</v>
      </c>
      <c r="F934" s="9">
        <f t="shared" si="291"/>
        <v>0</v>
      </c>
      <c r="G934" s="9">
        <f t="shared" si="289"/>
        <v>0</v>
      </c>
      <c r="H934" s="6">
        <v>82.94</v>
      </c>
      <c r="I934" s="9">
        <f t="shared" si="292"/>
        <v>0</v>
      </c>
      <c r="J934" s="9">
        <f t="shared" si="290"/>
        <v>0</v>
      </c>
    </row>
    <row r="935" spans="1:10" ht="12.2" hidden="1" customHeight="1" outlineLevel="1" x14ac:dyDescent="0.2">
      <c r="A935" s="76" t="s">
        <v>93</v>
      </c>
      <c r="B935" s="76"/>
      <c r="C935" s="4" t="s">
        <v>60</v>
      </c>
      <c r="D935" s="5">
        <v>5.7</v>
      </c>
      <c r="E935" s="6">
        <v>0.33</v>
      </c>
      <c r="F935" s="9">
        <f t="shared" si="291"/>
        <v>0</v>
      </c>
      <c r="G935" s="9">
        <f t="shared" si="289"/>
        <v>0</v>
      </c>
      <c r="H935" s="6">
        <v>25.59</v>
      </c>
      <c r="I935" s="9">
        <f t="shared" si="292"/>
        <v>0</v>
      </c>
      <c r="J935" s="9">
        <f t="shared" si="290"/>
        <v>0</v>
      </c>
    </row>
    <row r="936" spans="1:10" ht="12.2" hidden="1" customHeight="1" outlineLevel="1" x14ac:dyDescent="0.2">
      <c r="A936" s="76" t="s">
        <v>61</v>
      </c>
      <c r="B936" s="76"/>
      <c r="C936" s="4" t="s">
        <v>15</v>
      </c>
      <c r="D936" s="5">
        <v>5.7</v>
      </c>
      <c r="E936" s="6">
        <v>0.13</v>
      </c>
      <c r="F936" s="9">
        <f t="shared" si="291"/>
        <v>0</v>
      </c>
      <c r="G936" s="9">
        <f t="shared" si="289"/>
        <v>0</v>
      </c>
      <c r="H936" s="6">
        <v>103.06</v>
      </c>
      <c r="I936" s="9">
        <f t="shared" si="292"/>
        <v>0</v>
      </c>
      <c r="J936" s="9">
        <f t="shared" si="290"/>
        <v>0</v>
      </c>
    </row>
    <row r="937" spans="1:10" ht="12.2" hidden="1" customHeight="1" outlineLevel="1" x14ac:dyDescent="0.2">
      <c r="A937" s="76" t="s">
        <v>218</v>
      </c>
      <c r="B937" s="76"/>
      <c r="C937" s="4" t="s">
        <v>42</v>
      </c>
      <c r="D937" s="5">
        <v>1</v>
      </c>
      <c r="E937" s="6">
        <v>0.35</v>
      </c>
      <c r="F937" s="9">
        <f t="shared" si="291"/>
        <v>0</v>
      </c>
      <c r="G937" s="9">
        <f t="shared" si="289"/>
        <v>0</v>
      </c>
      <c r="H937" s="6">
        <v>463.2</v>
      </c>
      <c r="I937" s="9">
        <f t="shared" si="292"/>
        <v>0</v>
      </c>
      <c r="J937" s="9">
        <f t="shared" si="290"/>
        <v>0</v>
      </c>
    </row>
    <row r="938" spans="1:10" ht="12.2" hidden="1" customHeight="1" outlineLevel="1" x14ac:dyDescent="0.2">
      <c r="A938" s="76" t="s">
        <v>145</v>
      </c>
      <c r="B938" s="76"/>
      <c r="C938" s="4" t="s">
        <v>42</v>
      </c>
      <c r="D938" s="5">
        <v>1</v>
      </c>
      <c r="E938" s="6">
        <v>0.4</v>
      </c>
      <c r="F938" s="9">
        <f t="shared" si="291"/>
        <v>0</v>
      </c>
      <c r="G938" s="9">
        <f t="shared" si="289"/>
        <v>0</v>
      </c>
      <c r="H938" s="6">
        <v>559.16999999999996</v>
      </c>
      <c r="I938" s="9">
        <f t="shared" si="292"/>
        <v>0</v>
      </c>
      <c r="J938" s="9">
        <f t="shared" si="290"/>
        <v>0</v>
      </c>
    </row>
    <row r="939" spans="1:10" ht="12.2" hidden="1" customHeight="1" outlineLevel="1" x14ac:dyDescent="0.2">
      <c r="A939" s="76" t="s">
        <v>155</v>
      </c>
      <c r="B939" s="76"/>
      <c r="C939" s="4" t="s">
        <v>15</v>
      </c>
      <c r="D939" s="5">
        <v>5.7</v>
      </c>
      <c r="E939" s="6">
        <v>7.0000000000000007E-2</v>
      </c>
      <c r="F939" s="9">
        <f t="shared" si="291"/>
        <v>0</v>
      </c>
      <c r="G939" s="9">
        <f t="shared" si="289"/>
        <v>0</v>
      </c>
      <c r="H939" s="6">
        <v>40.58</v>
      </c>
      <c r="I939" s="9">
        <f t="shared" si="292"/>
        <v>0</v>
      </c>
      <c r="J939" s="9">
        <f t="shared" si="290"/>
        <v>0</v>
      </c>
    </row>
    <row r="940" spans="1:10" ht="12.2" hidden="1" customHeight="1" outlineLevel="1" x14ac:dyDescent="0.2">
      <c r="A940" s="76" t="s">
        <v>129</v>
      </c>
      <c r="B940" s="76"/>
      <c r="C940" s="4" t="s">
        <v>15</v>
      </c>
      <c r="D940" s="5">
        <v>5.7</v>
      </c>
      <c r="E940" s="6">
        <v>0.85</v>
      </c>
      <c r="F940" s="9">
        <f t="shared" si="291"/>
        <v>0</v>
      </c>
      <c r="G940" s="9">
        <f t="shared" si="289"/>
        <v>0</v>
      </c>
      <c r="H940" s="6">
        <v>387.14</v>
      </c>
      <c r="I940" s="9">
        <f t="shared" si="292"/>
        <v>0</v>
      </c>
      <c r="J940" s="9">
        <f t="shared" si="290"/>
        <v>0</v>
      </c>
    </row>
    <row r="941" spans="1:10" ht="12.2" hidden="1" customHeight="1" outlineLevel="1" x14ac:dyDescent="0.2">
      <c r="A941" s="76" t="s">
        <v>130</v>
      </c>
      <c r="B941" s="76"/>
      <c r="C941" s="4" t="s">
        <v>15</v>
      </c>
      <c r="D941" s="5">
        <v>6.1</v>
      </c>
      <c r="E941" s="6">
        <v>0.7</v>
      </c>
      <c r="F941" s="9">
        <f t="shared" si="291"/>
        <v>0</v>
      </c>
      <c r="G941" s="9">
        <f t="shared" si="289"/>
        <v>0</v>
      </c>
      <c r="H941" s="6">
        <v>292.25</v>
      </c>
      <c r="I941" s="9">
        <f t="shared" si="292"/>
        <v>0</v>
      </c>
      <c r="J941" s="9">
        <f t="shared" si="290"/>
        <v>0</v>
      </c>
    </row>
    <row r="942" spans="1:10" ht="12.2" hidden="1" customHeight="1" outlineLevel="1" x14ac:dyDescent="0.2">
      <c r="A942" s="76" t="s">
        <v>219</v>
      </c>
      <c r="B942" s="76"/>
      <c r="C942" s="4" t="s">
        <v>15</v>
      </c>
      <c r="D942" s="5">
        <v>1.5</v>
      </c>
      <c r="E942" s="6">
        <v>0.17</v>
      </c>
      <c r="F942" s="9">
        <f t="shared" si="291"/>
        <v>0</v>
      </c>
      <c r="G942" s="9">
        <f t="shared" si="289"/>
        <v>0</v>
      </c>
      <c r="H942" s="6">
        <v>132.18</v>
      </c>
      <c r="I942" s="9">
        <f t="shared" si="292"/>
        <v>0</v>
      </c>
      <c r="J942" s="9">
        <f t="shared" si="290"/>
        <v>0</v>
      </c>
    </row>
    <row r="943" spans="1:10" ht="12.2" customHeight="1" collapsed="1" x14ac:dyDescent="0.2">
      <c r="A943" s="75" t="s">
        <v>19</v>
      </c>
      <c r="B943" s="75"/>
      <c r="C943" s="1"/>
      <c r="D943" s="7"/>
      <c r="E943" s="13">
        <f>SUM(E930:E942)</f>
        <v>6.81</v>
      </c>
      <c r="F943" s="12">
        <f>SUM(F930:F942)</f>
        <v>0</v>
      </c>
      <c r="G943" s="12">
        <f t="shared" si="289"/>
        <v>0</v>
      </c>
      <c r="H943" s="13">
        <v>44289.59</v>
      </c>
      <c r="I943" s="12">
        <f>SUM(I930:I942)</f>
        <v>0</v>
      </c>
      <c r="J943" s="14">
        <f>SUM(J930:J942)</f>
        <v>0</v>
      </c>
    </row>
    <row r="944" spans="1:10" s="17" customFormat="1" ht="12.4" customHeight="1" x14ac:dyDescent="0.2">
      <c r="A944" s="74" t="s">
        <v>591</v>
      </c>
      <c r="B944" s="74"/>
      <c r="C944" s="15"/>
      <c r="D944" s="15"/>
      <c r="E944" s="19">
        <f t="shared" ref="E944:J944" si="293">SUM(E27,E43,E59,E75,E91,E107,E123,E138,E154,E170,E186,E202,E218,E234,E250,E265,E281,E296,E311,E326,E341,E357,E373,E389,E405,E421,E437,E453,E469,E485,E501,E511,E521,E531,E541,E551,E561,E571,E581,E591,E601,E611,E621,E631,E641,E651,E661,E671,E681,E691,E701,E711,E721,E731,E741,E751,E761,E771,E781,E791,E801,E811,E821,E831,E841,E851,E861,E877,E888,E902,E915,E928,E943)</f>
        <v>414.16999999999996</v>
      </c>
      <c r="F944" s="22">
        <f t="shared" si="293"/>
        <v>0</v>
      </c>
      <c r="G944" s="22">
        <f t="shared" si="293"/>
        <v>0</v>
      </c>
      <c r="H944" s="19">
        <f t="shared" si="293"/>
        <v>842310.04000000027</v>
      </c>
      <c r="I944" s="22">
        <f t="shared" si="293"/>
        <v>0</v>
      </c>
      <c r="J944" s="23">
        <f t="shared" si="293"/>
        <v>0</v>
      </c>
    </row>
  </sheetData>
  <mergeCells count="944">
    <mergeCell ref="A11:B11"/>
    <mergeCell ref="A10:J10"/>
    <mergeCell ref="A7:J7"/>
    <mergeCell ref="B8:J8"/>
    <mergeCell ref="B9:J9"/>
    <mergeCell ref="A1:I1"/>
    <mergeCell ref="B2:J2"/>
    <mergeCell ref="B3:J3"/>
    <mergeCell ref="B4:J4"/>
    <mergeCell ref="A5:J5"/>
    <mergeCell ref="A6:J6"/>
    <mergeCell ref="A15:B15"/>
    <mergeCell ref="A16:B16"/>
    <mergeCell ref="A17:B17"/>
    <mergeCell ref="A18:B18"/>
    <mergeCell ref="A19:B19"/>
    <mergeCell ref="A20:B20"/>
    <mergeCell ref="A12:B12"/>
    <mergeCell ref="A13:B13"/>
    <mergeCell ref="A14:B14"/>
    <mergeCell ref="A27:B27"/>
    <mergeCell ref="A28:B28"/>
    <mergeCell ref="A29:B29"/>
    <mergeCell ref="A30:B30"/>
    <mergeCell ref="A31:B31"/>
    <mergeCell ref="A32:B32"/>
    <mergeCell ref="A21:B21"/>
    <mergeCell ref="A22:B22"/>
    <mergeCell ref="A23:B23"/>
    <mergeCell ref="A24:B24"/>
    <mergeCell ref="A25:B25"/>
    <mergeCell ref="A26:B26"/>
    <mergeCell ref="A39:B39"/>
    <mergeCell ref="A40:B40"/>
    <mergeCell ref="A41:B41"/>
    <mergeCell ref="A42:B42"/>
    <mergeCell ref="A43:B43"/>
    <mergeCell ref="A44:B44"/>
    <mergeCell ref="A33:B33"/>
    <mergeCell ref="A34:B34"/>
    <mergeCell ref="A35:B35"/>
    <mergeCell ref="A36:B36"/>
    <mergeCell ref="A37:B37"/>
    <mergeCell ref="A38:B38"/>
    <mergeCell ref="A51:B51"/>
    <mergeCell ref="A52:B52"/>
    <mergeCell ref="A53:B53"/>
    <mergeCell ref="A54:B54"/>
    <mergeCell ref="A55:B55"/>
    <mergeCell ref="A56:B56"/>
    <mergeCell ref="A45:B45"/>
    <mergeCell ref="A46:B46"/>
    <mergeCell ref="A47:B47"/>
    <mergeCell ref="A48:B48"/>
    <mergeCell ref="A49:B49"/>
    <mergeCell ref="A50:B50"/>
    <mergeCell ref="A63:B63"/>
    <mergeCell ref="A64:B64"/>
    <mergeCell ref="A65:B65"/>
    <mergeCell ref="A66:B66"/>
    <mergeCell ref="A67:B67"/>
    <mergeCell ref="A68:B68"/>
    <mergeCell ref="A57:B57"/>
    <mergeCell ref="A58:B58"/>
    <mergeCell ref="A59:B59"/>
    <mergeCell ref="A60:B60"/>
    <mergeCell ref="A61:B61"/>
    <mergeCell ref="A62:B62"/>
    <mergeCell ref="A75:B75"/>
    <mergeCell ref="A76:B76"/>
    <mergeCell ref="A77:B77"/>
    <mergeCell ref="A78:B78"/>
    <mergeCell ref="A79:B79"/>
    <mergeCell ref="A80:B80"/>
    <mergeCell ref="A69:B69"/>
    <mergeCell ref="A70:B70"/>
    <mergeCell ref="A71:B71"/>
    <mergeCell ref="A72:B72"/>
    <mergeCell ref="A73:B73"/>
    <mergeCell ref="A74:B74"/>
    <mergeCell ref="A87:B87"/>
    <mergeCell ref="A88:B88"/>
    <mergeCell ref="A89:B89"/>
    <mergeCell ref="A90:B90"/>
    <mergeCell ref="A91:B91"/>
    <mergeCell ref="A92:B92"/>
    <mergeCell ref="A81:B81"/>
    <mergeCell ref="A82:B82"/>
    <mergeCell ref="A83:B83"/>
    <mergeCell ref="A84:B84"/>
    <mergeCell ref="A85:B85"/>
    <mergeCell ref="A86:B86"/>
    <mergeCell ref="A99:B99"/>
    <mergeCell ref="A100:B100"/>
    <mergeCell ref="A101:B101"/>
    <mergeCell ref="A102:B102"/>
    <mergeCell ref="A103:B103"/>
    <mergeCell ref="A104:B104"/>
    <mergeCell ref="A93:B93"/>
    <mergeCell ref="A94:B94"/>
    <mergeCell ref="A95:B95"/>
    <mergeCell ref="A96:B96"/>
    <mergeCell ref="A97:B97"/>
    <mergeCell ref="A98:B98"/>
    <mergeCell ref="A111:B111"/>
    <mergeCell ref="A112:B112"/>
    <mergeCell ref="A113:B113"/>
    <mergeCell ref="A114:B114"/>
    <mergeCell ref="A115:B115"/>
    <mergeCell ref="A116:B116"/>
    <mergeCell ref="A105:B105"/>
    <mergeCell ref="A106:B106"/>
    <mergeCell ref="A107:B107"/>
    <mergeCell ref="A108:B108"/>
    <mergeCell ref="A109:B109"/>
    <mergeCell ref="A110:B110"/>
    <mergeCell ref="A123:B123"/>
    <mergeCell ref="A124:B124"/>
    <mergeCell ref="A125:B125"/>
    <mergeCell ref="A126:B126"/>
    <mergeCell ref="A127:B127"/>
    <mergeCell ref="A128:B128"/>
    <mergeCell ref="A117:B117"/>
    <mergeCell ref="A118:B118"/>
    <mergeCell ref="A119:B119"/>
    <mergeCell ref="A120:B120"/>
    <mergeCell ref="A121:B121"/>
    <mergeCell ref="A122:B122"/>
    <mergeCell ref="A135:B135"/>
    <mergeCell ref="A136:B136"/>
    <mergeCell ref="A137:B137"/>
    <mergeCell ref="A138:B138"/>
    <mergeCell ref="A139:B139"/>
    <mergeCell ref="A140:B140"/>
    <mergeCell ref="A129:B129"/>
    <mergeCell ref="A130:B130"/>
    <mergeCell ref="A131:B131"/>
    <mergeCell ref="A132:B132"/>
    <mergeCell ref="A133:B133"/>
    <mergeCell ref="A134:B134"/>
    <mergeCell ref="A147:B147"/>
    <mergeCell ref="A148:B148"/>
    <mergeCell ref="A149:B149"/>
    <mergeCell ref="A150:B150"/>
    <mergeCell ref="A151:B151"/>
    <mergeCell ref="A152:B152"/>
    <mergeCell ref="A141:B141"/>
    <mergeCell ref="A142:B142"/>
    <mergeCell ref="A143:B143"/>
    <mergeCell ref="A144:B144"/>
    <mergeCell ref="A145:B145"/>
    <mergeCell ref="A146:B146"/>
    <mergeCell ref="A159:B159"/>
    <mergeCell ref="A160:B160"/>
    <mergeCell ref="A161:B161"/>
    <mergeCell ref="A162:B162"/>
    <mergeCell ref="A163:B163"/>
    <mergeCell ref="A164:B164"/>
    <mergeCell ref="A153:B153"/>
    <mergeCell ref="A154:B154"/>
    <mergeCell ref="A155:B155"/>
    <mergeCell ref="A156:B156"/>
    <mergeCell ref="A157:B157"/>
    <mergeCell ref="A158:B158"/>
    <mergeCell ref="A171:B171"/>
    <mergeCell ref="A172:B172"/>
    <mergeCell ref="A173:B173"/>
    <mergeCell ref="A174:B174"/>
    <mergeCell ref="A175:B175"/>
    <mergeCell ref="A176:B176"/>
    <mergeCell ref="A165:B165"/>
    <mergeCell ref="A166:B166"/>
    <mergeCell ref="A167:B167"/>
    <mergeCell ref="A168:B168"/>
    <mergeCell ref="A169:B169"/>
    <mergeCell ref="A170:B170"/>
    <mergeCell ref="A183:B183"/>
    <mergeCell ref="A184:B184"/>
    <mergeCell ref="A185:B185"/>
    <mergeCell ref="A186:B186"/>
    <mergeCell ref="A187:B187"/>
    <mergeCell ref="A188:B188"/>
    <mergeCell ref="A177:B177"/>
    <mergeCell ref="A178:B178"/>
    <mergeCell ref="A179:B179"/>
    <mergeCell ref="A180:B180"/>
    <mergeCell ref="A181:B181"/>
    <mergeCell ref="A182:B182"/>
    <mergeCell ref="A195:B195"/>
    <mergeCell ref="A196:B196"/>
    <mergeCell ref="A197:B197"/>
    <mergeCell ref="A198:B198"/>
    <mergeCell ref="A199:B199"/>
    <mergeCell ref="A200:B200"/>
    <mergeCell ref="A189:B189"/>
    <mergeCell ref="A190:B190"/>
    <mergeCell ref="A191:B191"/>
    <mergeCell ref="A192:B192"/>
    <mergeCell ref="A193:B193"/>
    <mergeCell ref="A194:B194"/>
    <mergeCell ref="A207:B207"/>
    <mergeCell ref="A208:B208"/>
    <mergeCell ref="A209:B209"/>
    <mergeCell ref="A210:B210"/>
    <mergeCell ref="A211:B211"/>
    <mergeCell ref="A212:B212"/>
    <mergeCell ref="A201:B201"/>
    <mergeCell ref="A202:B202"/>
    <mergeCell ref="A203:B203"/>
    <mergeCell ref="A204:B204"/>
    <mergeCell ref="A205:B205"/>
    <mergeCell ref="A206:B206"/>
    <mergeCell ref="A219:B219"/>
    <mergeCell ref="A220:B220"/>
    <mergeCell ref="A221:B221"/>
    <mergeCell ref="A222:B222"/>
    <mergeCell ref="A223:B223"/>
    <mergeCell ref="A224:B224"/>
    <mergeCell ref="A213:B213"/>
    <mergeCell ref="A214:B214"/>
    <mergeCell ref="A215:B215"/>
    <mergeCell ref="A216:B216"/>
    <mergeCell ref="A217:B217"/>
    <mergeCell ref="A218:B218"/>
    <mergeCell ref="A231:B231"/>
    <mergeCell ref="A232:B232"/>
    <mergeCell ref="A233:B233"/>
    <mergeCell ref="A234:B234"/>
    <mergeCell ref="A235:B235"/>
    <mergeCell ref="A236:B236"/>
    <mergeCell ref="A225:B225"/>
    <mergeCell ref="A226:B226"/>
    <mergeCell ref="A227:B227"/>
    <mergeCell ref="A228:B228"/>
    <mergeCell ref="A229:B229"/>
    <mergeCell ref="A230:B230"/>
    <mergeCell ref="A243:B243"/>
    <mergeCell ref="A244:B244"/>
    <mergeCell ref="A245:B245"/>
    <mergeCell ref="A246:B246"/>
    <mergeCell ref="A247:B247"/>
    <mergeCell ref="A248:B248"/>
    <mergeCell ref="A237:B237"/>
    <mergeCell ref="A238:B238"/>
    <mergeCell ref="A239:B239"/>
    <mergeCell ref="A240:B240"/>
    <mergeCell ref="A241:B241"/>
    <mergeCell ref="A242:B242"/>
    <mergeCell ref="A255:B255"/>
    <mergeCell ref="A256:B256"/>
    <mergeCell ref="A257:B257"/>
    <mergeCell ref="A258:B258"/>
    <mergeCell ref="A259:B259"/>
    <mergeCell ref="A260:B260"/>
    <mergeCell ref="A249:B249"/>
    <mergeCell ref="A250:B250"/>
    <mergeCell ref="A251:B251"/>
    <mergeCell ref="A252:B252"/>
    <mergeCell ref="A253:B253"/>
    <mergeCell ref="A254:B254"/>
    <mergeCell ref="A267:B267"/>
    <mergeCell ref="A268:B268"/>
    <mergeCell ref="A269:B269"/>
    <mergeCell ref="A270:B270"/>
    <mergeCell ref="A271:B271"/>
    <mergeCell ref="A272:B272"/>
    <mergeCell ref="A261:B261"/>
    <mergeCell ref="A262:B262"/>
    <mergeCell ref="A263:B263"/>
    <mergeCell ref="A264:B264"/>
    <mergeCell ref="A265:B265"/>
    <mergeCell ref="A266:B266"/>
    <mergeCell ref="A279:B279"/>
    <mergeCell ref="A280:B280"/>
    <mergeCell ref="A281:B281"/>
    <mergeCell ref="A282:B282"/>
    <mergeCell ref="A283:B283"/>
    <mergeCell ref="A284:B284"/>
    <mergeCell ref="A273:B273"/>
    <mergeCell ref="A274:B274"/>
    <mergeCell ref="A275:B275"/>
    <mergeCell ref="A276:B276"/>
    <mergeCell ref="A277:B277"/>
    <mergeCell ref="A278:B278"/>
    <mergeCell ref="A291:B291"/>
    <mergeCell ref="A292:B292"/>
    <mergeCell ref="A293:B293"/>
    <mergeCell ref="A294:B294"/>
    <mergeCell ref="A295:B295"/>
    <mergeCell ref="A296:B296"/>
    <mergeCell ref="A285:B285"/>
    <mergeCell ref="A286:B286"/>
    <mergeCell ref="A287:B287"/>
    <mergeCell ref="A288:B288"/>
    <mergeCell ref="A289:B289"/>
    <mergeCell ref="A290:B290"/>
    <mergeCell ref="A303:B303"/>
    <mergeCell ref="A304:B304"/>
    <mergeCell ref="A305:B305"/>
    <mergeCell ref="A306:B306"/>
    <mergeCell ref="A307:B307"/>
    <mergeCell ref="A308:B308"/>
    <mergeCell ref="A297:B297"/>
    <mergeCell ref="A298:B298"/>
    <mergeCell ref="A299:B299"/>
    <mergeCell ref="A300:B300"/>
    <mergeCell ref="A301:B301"/>
    <mergeCell ref="A302:B302"/>
    <mergeCell ref="A315:B315"/>
    <mergeCell ref="A316:B316"/>
    <mergeCell ref="A317:B317"/>
    <mergeCell ref="A318:B318"/>
    <mergeCell ref="A319:B319"/>
    <mergeCell ref="A320:B320"/>
    <mergeCell ref="A309:B309"/>
    <mergeCell ref="A310:B310"/>
    <mergeCell ref="A311:B311"/>
    <mergeCell ref="A312:B312"/>
    <mergeCell ref="A313:B313"/>
    <mergeCell ref="A314:B314"/>
    <mergeCell ref="A327:B327"/>
    <mergeCell ref="A328:B328"/>
    <mergeCell ref="A329:B329"/>
    <mergeCell ref="A330:B330"/>
    <mergeCell ref="A331:B331"/>
    <mergeCell ref="A332:B332"/>
    <mergeCell ref="A321:B321"/>
    <mergeCell ref="A322:B322"/>
    <mergeCell ref="A323:B323"/>
    <mergeCell ref="A324:B324"/>
    <mergeCell ref="A325:B325"/>
    <mergeCell ref="A326:B326"/>
    <mergeCell ref="A339:B339"/>
    <mergeCell ref="A340:B340"/>
    <mergeCell ref="A341:B341"/>
    <mergeCell ref="A342:B342"/>
    <mergeCell ref="A343:B343"/>
    <mergeCell ref="A344:B344"/>
    <mergeCell ref="A333:B333"/>
    <mergeCell ref="A334:B334"/>
    <mergeCell ref="A335:B335"/>
    <mergeCell ref="A336:B336"/>
    <mergeCell ref="A337:B337"/>
    <mergeCell ref="A338:B338"/>
    <mergeCell ref="A351:B351"/>
    <mergeCell ref="A352:B352"/>
    <mergeCell ref="A353:B353"/>
    <mergeCell ref="A354:B354"/>
    <mergeCell ref="A355:B355"/>
    <mergeCell ref="A356:B356"/>
    <mergeCell ref="A345:B345"/>
    <mergeCell ref="A346:B346"/>
    <mergeCell ref="A347:B347"/>
    <mergeCell ref="A348:B348"/>
    <mergeCell ref="A349:B349"/>
    <mergeCell ref="A350:B350"/>
    <mergeCell ref="A363:B363"/>
    <mergeCell ref="A364:B364"/>
    <mergeCell ref="A365:B365"/>
    <mergeCell ref="A366:B366"/>
    <mergeCell ref="A367:B367"/>
    <mergeCell ref="A368:B368"/>
    <mergeCell ref="A357:B357"/>
    <mergeCell ref="A358:B358"/>
    <mergeCell ref="A359:B359"/>
    <mergeCell ref="A360:B360"/>
    <mergeCell ref="A361:B361"/>
    <mergeCell ref="A362:B362"/>
    <mergeCell ref="A375:B375"/>
    <mergeCell ref="A376:B376"/>
    <mergeCell ref="A377:B377"/>
    <mergeCell ref="A378:B378"/>
    <mergeCell ref="A379:B379"/>
    <mergeCell ref="A380:B380"/>
    <mergeCell ref="A369:B369"/>
    <mergeCell ref="A370:B370"/>
    <mergeCell ref="A371:B371"/>
    <mergeCell ref="A372:B372"/>
    <mergeCell ref="A373:B373"/>
    <mergeCell ref="A374:B374"/>
    <mergeCell ref="A387:B387"/>
    <mergeCell ref="A388:B388"/>
    <mergeCell ref="A389:B389"/>
    <mergeCell ref="A390:B390"/>
    <mergeCell ref="A391:B391"/>
    <mergeCell ref="A392:B392"/>
    <mergeCell ref="A381:B381"/>
    <mergeCell ref="A382:B382"/>
    <mergeCell ref="A383:B383"/>
    <mergeCell ref="A384:B384"/>
    <mergeCell ref="A385:B385"/>
    <mergeCell ref="A386:B386"/>
    <mergeCell ref="A399:B399"/>
    <mergeCell ref="A400:B400"/>
    <mergeCell ref="A401:B401"/>
    <mergeCell ref="A402:B402"/>
    <mergeCell ref="A403:B403"/>
    <mergeCell ref="A404:B404"/>
    <mergeCell ref="A393:B393"/>
    <mergeCell ref="A394:B394"/>
    <mergeCell ref="A395:B395"/>
    <mergeCell ref="A396:B396"/>
    <mergeCell ref="A397:B397"/>
    <mergeCell ref="A398:B398"/>
    <mergeCell ref="A411:B411"/>
    <mergeCell ref="A412:B412"/>
    <mergeCell ref="A413:B413"/>
    <mergeCell ref="A414:B414"/>
    <mergeCell ref="A415:B415"/>
    <mergeCell ref="A416:B416"/>
    <mergeCell ref="A405:B405"/>
    <mergeCell ref="A406:B406"/>
    <mergeCell ref="A407:B407"/>
    <mergeCell ref="A408:B408"/>
    <mergeCell ref="A409:B409"/>
    <mergeCell ref="A410:B410"/>
    <mergeCell ref="A423:B423"/>
    <mergeCell ref="A424:B424"/>
    <mergeCell ref="A425:B425"/>
    <mergeCell ref="A426:B426"/>
    <mergeCell ref="A427:B427"/>
    <mergeCell ref="A428:B428"/>
    <mergeCell ref="A417:B417"/>
    <mergeCell ref="A418:B418"/>
    <mergeCell ref="A419:B419"/>
    <mergeCell ref="A420:B420"/>
    <mergeCell ref="A421:B421"/>
    <mergeCell ref="A422:B422"/>
    <mergeCell ref="A435:B435"/>
    <mergeCell ref="A436:B436"/>
    <mergeCell ref="A437:B437"/>
    <mergeCell ref="A438:B438"/>
    <mergeCell ref="A439:B439"/>
    <mergeCell ref="A440:B440"/>
    <mergeCell ref="A429:B429"/>
    <mergeCell ref="A430:B430"/>
    <mergeCell ref="A431:B431"/>
    <mergeCell ref="A432:B432"/>
    <mergeCell ref="A433:B433"/>
    <mergeCell ref="A434:B434"/>
    <mergeCell ref="A447:B447"/>
    <mergeCell ref="A448:B448"/>
    <mergeCell ref="A449:B449"/>
    <mergeCell ref="A450:B450"/>
    <mergeCell ref="A451:B451"/>
    <mergeCell ref="A452:B452"/>
    <mergeCell ref="A441:B441"/>
    <mergeCell ref="A442:B442"/>
    <mergeCell ref="A443:B443"/>
    <mergeCell ref="A444:B444"/>
    <mergeCell ref="A445:B445"/>
    <mergeCell ref="A446:B446"/>
    <mergeCell ref="A459:B459"/>
    <mergeCell ref="A460:B460"/>
    <mergeCell ref="A461:B461"/>
    <mergeCell ref="A462:B462"/>
    <mergeCell ref="A463:B463"/>
    <mergeCell ref="A464:B464"/>
    <mergeCell ref="A453:B453"/>
    <mergeCell ref="A454:B454"/>
    <mergeCell ref="A455:B455"/>
    <mergeCell ref="A456:B456"/>
    <mergeCell ref="A457:B457"/>
    <mergeCell ref="A458:B458"/>
    <mergeCell ref="A471:B471"/>
    <mergeCell ref="A472:B472"/>
    <mergeCell ref="A473:B473"/>
    <mergeCell ref="A474:B474"/>
    <mergeCell ref="A475:B475"/>
    <mergeCell ref="A476:B476"/>
    <mergeCell ref="A465:B465"/>
    <mergeCell ref="A466:B466"/>
    <mergeCell ref="A467:B467"/>
    <mergeCell ref="A468:B468"/>
    <mergeCell ref="A469:B469"/>
    <mergeCell ref="A470:B470"/>
    <mergeCell ref="A483:B483"/>
    <mergeCell ref="A484:B484"/>
    <mergeCell ref="A485:B485"/>
    <mergeCell ref="A486:B486"/>
    <mergeCell ref="A487:B487"/>
    <mergeCell ref="A488:B488"/>
    <mergeCell ref="A477:B477"/>
    <mergeCell ref="A478:B478"/>
    <mergeCell ref="A479:B479"/>
    <mergeCell ref="A480:B480"/>
    <mergeCell ref="A481:B481"/>
    <mergeCell ref="A482:B482"/>
    <mergeCell ref="A495:B495"/>
    <mergeCell ref="A496:B496"/>
    <mergeCell ref="A497:B497"/>
    <mergeCell ref="A498:B498"/>
    <mergeCell ref="A499:B499"/>
    <mergeCell ref="A500:B500"/>
    <mergeCell ref="A489:B489"/>
    <mergeCell ref="A490:B490"/>
    <mergeCell ref="A491:B491"/>
    <mergeCell ref="A492:B492"/>
    <mergeCell ref="A493:B493"/>
    <mergeCell ref="A494:B494"/>
    <mergeCell ref="A507:B507"/>
    <mergeCell ref="A508:B508"/>
    <mergeCell ref="A509:B509"/>
    <mergeCell ref="A510:B510"/>
    <mergeCell ref="A511:B511"/>
    <mergeCell ref="A512:B512"/>
    <mergeCell ref="A501:B501"/>
    <mergeCell ref="A502:B502"/>
    <mergeCell ref="A503:B503"/>
    <mergeCell ref="A504:B504"/>
    <mergeCell ref="A505:B505"/>
    <mergeCell ref="A506:B506"/>
    <mergeCell ref="A519:B519"/>
    <mergeCell ref="A520:B520"/>
    <mergeCell ref="A521:B521"/>
    <mergeCell ref="A522:B522"/>
    <mergeCell ref="A523:B523"/>
    <mergeCell ref="A524:B524"/>
    <mergeCell ref="A513:B513"/>
    <mergeCell ref="A514:B514"/>
    <mergeCell ref="A515:B515"/>
    <mergeCell ref="A516:B516"/>
    <mergeCell ref="A517:B517"/>
    <mergeCell ref="A518:B518"/>
    <mergeCell ref="A531:B531"/>
    <mergeCell ref="A532:B532"/>
    <mergeCell ref="A533:B533"/>
    <mergeCell ref="A534:B534"/>
    <mergeCell ref="A535:B535"/>
    <mergeCell ref="A536:B536"/>
    <mergeCell ref="A525:B525"/>
    <mergeCell ref="A526:B526"/>
    <mergeCell ref="A527:B527"/>
    <mergeCell ref="A528:B528"/>
    <mergeCell ref="A529:B529"/>
    <mergeCell ref="A530:B530"/>
    <mergeCell ref="A543:B543"/>
    <mergeCell ref="A544:B544"/>
    <mergeCell ref="A545:B545"/>
    <mergeCell ref="A546:B546"/>
    <mergeCell ref="A547:B547"/>
    <mergeCell ref="A548:B548"/>
    <mergeCell ref="A537:B537"/>
    <mergeCell ref="A538:B538"/>
    <mergeCell ref="A539:B539"/>
    <mergeCell ref="A540:B540"/>
    <mergeCell ref="A541:B541"/>
    <mergeCell ref="A542:B542"/>
    <mergeCell ref="A555:B555"/>
    <mergeCell ref="A556:B556"/>
    <mergeCell ref="A557:B557"/>
    <mergeCell ref="A558:B558"/>
    <mergeCell ref="A559:B559"/>
    <mergeCell ref="A560:B560"/>
    <mergeCell ref="A549:B549"/>
    <mergeCell ref="A550:B550"/>
    <mergeCell ref="A551:B551"/>
    <mergeCell ref="A552:B552"/>
    <mergeCell ref="A553:B553"/>
    <mergeCell ref="A554:B554"/>
    <mergeCell ref="A567:B567"/>
    <mergeCell ref="A568:B568"/>
    <mergeCell ref="A569:B569"/>
    <mergeCell ref="A570:B570"/>
    <mergeCell ref="A571:B571"/>
    <mergeCell ref="A572:B572"/>
    <mergeCell ref="A561:B561"/>
    <mergeCell ref="A562:B562"/>
    <mergeCell ref="A563:B563"/>
    <mergeCell ref="A564:B564"/>
    <mergeCell ref="A565:B565"/>
    <mergeCell ref="A566:B566"/>
    <mergeCell ref="A579:B579"/>
    <mergeCell ref="A580:B580"/>
    <mergeCell ref="A581:B581"/>
    <mergeCell ref="A582:B582"/>
    <mergeCell ref="A583:B583"/>
    <mergeCell ref="A584:B584"/>
    <mergeCell ref="A573:B573"/>
    <mergeCell ref="A574:B574"/>
    <mergeCell ref="A575:B575"/>
    <mergeCell ref="A576:B576"/>
    <mergeCell ref="A577:B577"/>
    <mergeCell ref="A578:B578"/>
    <mergeCell ref="A591:B591"/>
    <mergeCell ref="A592:B592"/>
    <mergeCell ref="A593:B593"/>
    <mergeCell ref="A594:B594"/>
    <mergeCell ref="A595:B595"/>
    <mergeCell ref="A596:B596"/>
    <mergeCell ref="A585:B585"/>
    <mergeCell ref="A586:B586"/>
    <mergeCell ref="A587:B587"/>
    <mergeCell ref="A588:B588"/>
    <mergeCell ref="A589:B589"/>
    <mergeCell ref="A590:B590"/>
    <mergeCell ref="A603:B603"/>
    <mergeCell ref="A604:B604"/>
    <mergeCell ref="A605:B605"/>
    <mergeCell ref="A606:B606"/>
    <mergeCell ref="A607:B607"/>
    <mergeCell ref="A608:B608"/>
    <mergeCell ref="A597:B597"/>
    <mergeCell ref="A598:B598"/>
    <mergeCell ref="A599:B599"/>
    <mergeCell ref="A600:B600"/>
    <mergeCell ref="A601:B601"/>
    <mergeCell ref="A602:B602"/>
    <mergeCell ref="A615:B615"/>
    <mergeCell ref="A616:B616"/>
    <mergeCell ref="A617:B617"/>
    <mergeCell ref="A618:B618"/>
    <mergeCell ref="A619:B619"/>
    <mergeCell ref="A620:B620"/>
    <mergeCell ref="A609:B609"/>
    <mergeCell ref="A610:B610"/>
    <mergeCell ref="A611:B611"/>
    <mergeCell ref="A612:B612"/>
    <mergeCell ref="A613:B613"/>
    <mergeCell ref="A614:B614"/>
    <mergeCell ref="A627:B627"/>
    <mergeCell ref="A628:B628"/>
    <mergeCell ref="A629:B629"/>
    <mergeCell ref="A630:B630"/>
    <mergeCell ref="A631:B631"/>
    <mergeCell ref="A632:B632"/>
    <mergeCell ref="A621:B621"/>
    <mergeCell ref="A622:B622"/>
    <mergeCell ref="A623:B623"/>
    <mergeCell ref="A624:B624"/>
    <mergeCell ref="A625:B625"/>
    <mergeCell ref="A626:B626"/>
    <mergeCell ref="A639:B639"/>
    <mergeCell ref="A640:B640"/>
    <mergeCell ref="A641:B641"/>
    <mergeCell ref="A642:B642"/>
    <mergeCell ref="A643:B643"/>
    <mergeCell ref="A644:B644"/>
    <mergeCell ref="A633:B633"/>
    <mergeCell ref="A634:B634"/>
    <mergeCell ref="A635:B635"/>
    <mergeCell ref="A636:B636"/>
    <mergeCell ref="A637:B637"/>
    <mergeCell ref="A638:B638"/>
    <mergeCell ref="A651:B651"/>
    <mergeCell ref="A652:B652"/>
    <mergeCell ref="A653:B653"/>
    <mergeCell ref="A654:B654"/>
    <mergeCell ref="A655:B655"/>
    <mergeCell ref="A656:B656"/>
    <mergeCell ref="A645:B645"/>
    <mergeCell ref="A646:B646"/>
    <mergeCell ref="A647:B647"/>
    <mergeCell ref="A648:B648"/>
    <mergeCell ref="A649:B649"/>
    <mergeCell ref="A650:B650"/>
    <mergeCell ref="A663:B663"/>
    <mergeCell ref="A664:B664"/>
    <mergeCell ref="A665:B665"/>
    <mergeCell ref="A666:B666"/>
    <mergeCell ref="A667:B667"/>
    <mergeCell ref="A668:B668"/>
    <mergeCell ref="A657:B657"/>
    <mergeCell ref="A658:B658"/>
    <mergeCell ref="A659:B659"/>
    <mergeCell ref="A660:B660"/>
    <mergeCell ref="A661:B661"/>
    <mergeCell ref="A662:B662"/>
    <mergeCell ref="A675:B675"/>
    <mergeCell ref="A676:B676"/>
    <mergeCell ref="A677:B677"/>
    <mergeCell ref="A678:B678"/>
    <mergeCell ref="A679:B679"/>
    <mergeCell ref="A680:B680"/>
    <mergeCell ref="A669:B669"/>
    <mergeCell ref="A670:B670"/>
    <mergeCell ref="A671:B671"/>
    <mergeCell ref="A672:B672"/>
    <mergeCell ref="A673:B673"/>
    <mergeCell ref="A674:B674"/>
    <mergeCell ref="A687:B687"/>
    <mergeCell ref="A688:B688"/>
    <mergeCell ref="A689:B689"/>
    <mergeCell ref="A690:B690"/>
    <mergeCell ref="A691:B691"/>
    <mergeCell ref="A692:B692"/>
    <mergeCell ref="A681:B681"/>
    <mergeCell ref="A682:B682"/>
    <mergeCell ref="A683:B683"/>
    <mergeCell ref="A684:B684"/>
    <mergeCell ref="A685:B685"/>
    <mergeCell ref="A686:B686"/>
    <mergeCell ref="A699:B699"/>
    <mergeCell ref="A700:B700"/>
    <mergeCell ref="A701:B701"/>
    <mergeCell ref="A702:B702"/>
    <mergeCell ref="A703:B703"/>
    <mergeCell ref="A704:B704"/>
    <mergeCell ref="A693:B693"/>
    <mergeCell ref="A694:B694"/>
    <mergeCell ref="A695:B695"/>
    <mergeCell ref="A696:B696"/>
    <mergeCell ref="A697:B697"/>
    <mergeCell ref="A698:B698"/>
    <mergeCell ref="A711:B711"/>
    <mergeCell ref="A712:B712"/>
    <mergeCell ref="A713:B713"/>
    <mergeCell ref="A714:B714"/>
    <mergeCell ref="A715:B715"/>
    <mergeCell ref="A716:B716"/>
    <mergeCell ref="A705:B705"/>
    <mergeCell ref="A706:B706"/>
    <mergeCell ref="A707:B707"/>
    <mergeCell ref="A708:B708"/>
    <mergeCell ref="A709:B709"/>
    <mergeCell ref="A710:B710"/>
    <mergeCell ref="A723:B723"/>
    <mergeCell ref="A724:B724"/>
    <mergeCell ref="A725:B725"/>
    <mergeCell ref="A726:B726"/>
    <mergeCell ref="A727:B727"/>
    <mergeCell ref="A728:B728"/>
    <mergeCell ref="A717:B717"/>
    <mergeCell ref="A718:B718"/>
    <mergeCell ref="A719:B719"/>
    <mergeCell ref="A720:B720"/>
    <mergeCell ref="A721:B721"/>
    <mergeCell ref="A722:B722"/>
    <mergeCell ref="A735:B735"/>
    <mergeCell ref="A736:B736"/>
    <mergeCell ref="A737:B737"/>
    <mergeCell ref="A738:B738"/>
    <mergeCell ref="A739:B739"/>
    <mergeCell ref="A740:B740"/>
    <mergeCell ref="A729:B729"/>
    <mergeCell ref="A730:B730"/>
    <mergeCell ref="A731:B731"/>
    <mergeCell ref="A732:B732"/>
    <mergeCell ref="A733:B733"/>
    <mergeCell ref="A734:B734"/>
    <mergeCell ref="A747:B747"/>
    <mergeCell ref="A748:B748"/>
    <mergeCell ref="A749:B749"/>
    <mergeCell ref="A750:B750"/>
    <mergeCell ref="A751:B751"/>
    <mergeCell ref="A752:B752"/>
    <mergeCell ref="A741:B741"/>
    <mergeCell ref="A742:B742"/>
    <mergeCell ref="A743:B743"/>
    <mergeCell ref="A744:B744"/>
    <mergeCell ref="A745:B745"/>
    <mergeCell ref="A746:B746"/>
    <mergeCell ref="A759:B759"/>
    <mergeCell ref="A760:B760"/>
    <mergeCell ref="A761:B761"/>
    <mergeCell ref="A762:B762"/>
    <mergeCell ref="A763:B763"/>
    <mergeCell ref="A764:B764"/>
    <mergeCell ref="A753:B753"/>
    <mergeCell ref="A754:B754"/>
    <mergeCell ref="A755:B755"/>
    <mergeCell ref="A756:B756"/>
    <mergeCell ref="A757:B757"/>
    <mergeCell ref="A758:B758"/>
    <mergeCell ref="A771:B771"/>
    <mergeCell ref="A772:B772"/>
    <mergeCell ref="A773:B773"/>
    <mergeCell ref="A774:B774"/>
    <mergeCell ref="A775:B775"/>
    <mergeCell ref="A776:B776"/>
    <mergeCell ref="A765:B765"/>
    <mergeCell ref="A766:B766"/>
    <mergeCell ref="A767:B767"/>
    <mergeCell ref="A768:B768"/>
    <mergeCell ref="A769:B769"/>
    <mergeCell ref="A770:B770"/>
    <mergeCell ref="A783:B783"/>
    <mergeCell ref="A784:B784"/>
    <mergeCell ref="A785:B785"/>
    <mergeCell ref="A786:B786"/>
    <mergeCell ref="A787:B787"/>
    <mergeCell ref="A788:B788"/>
    <mergeCell ref="A777:B777"/>
    <mergeCell ref="A778:B778"/>
    <mergeCell ref="A779:B779"/>
    <mergeCell ref="A780:B780"/>
    <mergeCell ref="A781:B781"/>
    <mergeCell ref="A782:B782"/>
    <mergeCell ref="A795:B795"/>
    <mergeCell ref="A796:B796"/>
    <mergeCell ref="A797:B797"/>
    <mergeCell ref="A798:B798"/>
    <mergeCell ref="A799:B799"/>
    <mergeCell ref="A800:B800"/>
    <mergeCell ref="A789:B789"/>
    <mergeCell ref="A790:B790"/>
    <mergeCell ref="A791:B791"/>
    <mergeCell ref="A792:B792"/>
    <mergeCell ref="A793:B793"/>
    <mergeCell ref="A794:B794"/>
    <mergeCell ref="A807:B807"/>
    <mergeCell ref="A808:B808"/>
    <mergeCell ref="A809:B809"/>
    <mergeCell ref="A810:B810"/>
    <mergeCell ref="A811:B811"/>
    <mergeCell ref="A812:B812"/>
    <mergeCell ref="A801:B801"/>
    <mergeCell ref="A802:B802"/>
    <mergeCell ref="A803:B803"/>
    <mergeCell ref="A804:B804"/>
    <mergeCell ref="A805:B805"/>
    <mergeCell ref="A806:B806"/>
    <mergeCell ref="A819:B819"/>
    <mergeCell ref="A820:B820"/>
    <mergeCell ref="A821:B821"/>
    <mergeCell ref="A822:B822"/>
    <mergeCell ref="A823:B823"/>
    <mergeCell ref="A824:B824"/>
    <mergeCell ref="A813:B813"/>
    <mergeCell ref="A814:B814"/>
    <mergeCell ref="A815:B815"/>
    <mergeCell ref="A816:B816"/>
    <mergeCell ref="A817:B817"/>
    <mergeCell ref="A818:B818"/>
    <mergeCell ref="A831:B831"/>
    <mergeCell ref="A832:B832"/>
    <mergeCell ref="A833:B833"/>
    <mergeCell ref="A834:B834"/>
    <mergeCell ref="A835:B835"/>
    <mergeCell ref="A836:B836"/>
    <mergeCell ref="A825:B825"/>
    <mergeCell ref="A826:B826"/>
    <mergeCell ref="A827:B827"/>
    <mergeCell ref="A828:B828"/>
    <mergeCell ref="A829:B829"/>
    <mergeCell ref="A830:B830"/>
    <mergeCell ref="A843:B843"/>
    <mergeCell ref="A844:B844"/>
    <mergeCell ref="A845:B845"/>
    <mergeCell ref="A846:B846"/>
    <mergeCell ref="A847:B847"/>
    <mergeCell ref="A848:B848"/>
    <mergeCell ref="A837:B837"/>
    <mergeCell ref="A838:B838"/>
    <mergeCell ref="A839:B839"/>
    <mergeCell ref="A840:B840"/>
    <mergeCell ref="A841:B841"/>
    <mergeCell ref="A842:B842"/>
    <mergeCell ref="A855:B855"/>
    <mergeCell ref="A856:B856"/>
    <mergeCell ref="A857:B857"/>
    <mergeCell ref="A858:B858"/>
    <mergeCell ref="A859:B859"/>
    <mergeCell ref="A860:B860"/>
    <mergeCell ref="A849:B849"/>
    <mergeCell ref="A850:B850"/>
    <mergeCell ref="A851:B851"/>
    <mergeCell ref="A852:B852"/>
    <mergeCell ref="A853:B853"/>
    <mergeCell ref="A854:B854"/>
    <mergeCell ref="A867:B867"/>
    <mergeCell ref="A868:B868"/>
    <mergeCell ref="A869:B869"/>
    <mergeCell ref="A870:B870"/>
    <mergeCell ref="A871:B871"/>
    <mergeCell ref="A872:B872"/>
    <mergeCell ref="A861:B861"/>
    <mergeCell ref="A862:B862"/>
    <mergeCell ref="A863:B863"/>
    <mergeCell ref="A864:B864"/>
    <mergeCell ref="A865:B865"/>
    <mergeCell ref="A866:B866"/>
    <mergeCell ref="A879:B879"/>
    <mergeCell ref="A880:B880"/>
    <mergeCell ref="A881:B881"/>
    <mergeCell ref="A882:B882"/>
    <mergeCell ref="A883:B883"/>
    <mergeCell ref="A884:B884"/>
    <mergeCell ref="A873:B873"/>
    <mergeCell ref="A874:B874"/>
    <mergeCell ref="A875:B875"/>
    <mergeCell ref="A876:B876"/>
    <mergeCell ref="A877:B877"/>
    <mergeCell ref="A878:B878"/>
    <mergeCell ref="A891:B891"/>
    <mergeCell ref="A892:B892"/>
    <mergeCell ref="A893:B893"/>
    <mergeCell ref="A894:B894"/>
    <mergeCell ref="A895:B895"/>
    <mergeCell ref="A896:B896"/>
    <mergeCell ref="A885:B885"/>
    <mergeCell ref="A886:B886"/>
    <mergeCell ref="A887:B887"/>
    <mergeCell ref="A888:B888"/>
    <mergeCell ref="A889:B889"/>
    <mergeCell ref="A890:B890"/>
    <mergeCell ref="A903:B903"/>
    <mergeCell ref="A904:B904"/>
    <mergeCell ref="A905:B905"/>
    <mergeCell ref="A906:B906"/>
    <mergeCell ref="A907:B907"/>
    <mergeCell ref="A908:B908"/>
    <mergeCell ref="A897:B897"/>
    <mergeCell ref="A898:B898"/>
    <mergeCell ref="A899:B899"/>
    <mergeCell ref="A900:B900"/>
    <mergeCell ref="A901:B901"/>
    <mergeCell ref="A902:B902"/>
    <mergeCell ref="A915:B915"/>
    <mergeCell ref="A916:B916"/>
    <mergeCell ref="A917:B917"/>
    <mergeCell ref="A918:B918"/>
    <mergeCell ref="A919:B919"/>
    <mergeCell ref="A920:B920"/>
    <mergeCell ref="A909:B909"/>
    <mergeCell ref="A910:B910"/>
    <mergeCell ref="A911:B911"/>
    <mergeCell ref="A912:B912"/>
    <mergeCell ref="A913:B913"/>
    <mergeCell ref="A914:B914"/>
    <mergeCell ref="A927:B927"/>
    <mergeCell ref="A928:B928"/>
    <mergeCell ref="A929:B929"/>
    <mergeCell ref="A930:B930"/>
    <mergeCell ref="A931:B931"/>
    <mergeCell ref="A932:B932"/>
    <mergeCell ref="A921:B921"/>
    <mergeCell ref="A922:B922"/>
    <mergeCell ref="A923:B923"/>
    <mergeCell ref="A924:B924"/>
    <mergeCell ref="A925:B925"/>
    <mergeCell ref="A926:B926"/>
    <mergeCell ref="A944:B944"/>
    <mergeCell ref="A939:B939"/>
    <mergeCell ref="A940:B940"/>
    <mergeCell ref="A941:B941"/>
    <mergeCell ref="A942:B942"/>
    <mergeCell ref="A943:B943"/>
    <mergeCell ref="A933:B933"/>
    <mergeCell ref="A934:B934"/>
    <mergeCell ref="A935:B935"/>
    <mergeCell ref="A936:B936"/>
    <mergeCell ref="A937:B937"/>
    <mergeCell ref="A938:B938"/>
  </mergeCells>
  <pageMargins left="0.4375" right="4.3749999999999997E-2" top="0.24027777777777801" bottom="0.24027777777777801" header="0.5" footer="0.5"/>
  <pageSetup orientation="portrait" r:id="rId1"/>
  <headerFooter alignWithMargins="0">
    <oddFooter>&amp;LSmartKalk 4.4.512.0&amp;C                          &amp;RSide 1 av 1</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97B5A-C7CA-47A0-B94F-26355421A9AC}">
  <dimension ref="A1:V665"/>
  <sheetViews>
    <sheetView topLeftCell="A43" zoomScale="115" zoomScaleNormal="115" workbookViewId="0">
      <selection activeCell="L48" sqref="L48"/>
    </sheetView>
  </sheetViews>
  <sheetFormatPr defaultColWidth="9.140625" defaultRowHeight="12.75" outlineLevelRow="1" x14ac:dyDescent="0.2"/>
  <cols>
    <col min="1" max="1" width="24.28515625" customWidth="1"/>
    <col min="2" max="2" width="13.7109375" customWidth="1"/>
    <col min="3" max="4" width="7.7109375" customWidth="1"/>
    <col min="5" max="5" width="15.42578125" customWidth="1"/>
    <col min="6" max="6" width="10" customWidth="1"/>
    <col min="7" max="7" width="9.140625" customWidth="1"/>
    <col min="8" max="8" width="9.7109375" customWidth="1"/>
    <col min="9" max="9" width="11.140625" customWidth="1"/>
    <col min="10" max="10" width="11.28515625" customWidth="1"/>
    <col min="11" max="11" width="11.7109375" customWidth="1"/>
    <col min="12" max="12" width="20.140625" customWidth="1"/>
    <col min="13" max="13" width="18.5703125" customWidth="1"/>
    <col min="14" max="14" width="19.140625" customWidth="1"/>
  </cols>
  <sheetData>
    <row r="1" spans="1:22" ht="43.5" customHeight="1" x14ac:dyDescent="0.2">
      <c r="A1" s="78" t="s">
        <v>592</v>
      </c>
      <c r="B1" s="78"/>
      <c r="C1" s="78"/>
      <c r="D1" s="78"/>
      <c r="E1" s="78"/>
      <c r="F1" s="78"/>
      <c r="G1" s="78"/>
      <c r="H1" s="78"/>
      <c r="I1" s="78"/>
      <c r="J1" s="78"/>
      <c r="K1" s="1"/>
      <c r="L1" s="69" t="s">
        <v>1223</v>
      </c>
      <c r="M1" s="68" t="s">
        <v>1224</v>
      </c>
      <c r="N1" s="68" t="s">
        <v>1225</v>
      </c>
    </row>
    <row r="2" spans="1:22" ht="11.65" customHeight="1" x14ac:dyDescent="0.2">
      <c r="A2" s="18" t="s">
        <v>0</v>
      </c>
      <c r="B2" s="76"/>
      <c r="C2" s="76"/>
      <c r="D2" s="76"/>
      <c r="E2" s="76"/>
      <c r="F2" s="76"/>
      <c r="G2" s="76"/>
      <c r="H2" s="76"/>
      <c r="I2" s="76"/>
      <c r="J2" s="76"/>
      <c r="K2" s="76"/>
      <c r="L2" s="11">
        <v>550</v>
      </c>
      <c r="M2" s="11">
        <v>550</v>
      </c>
      <c r="N2" s="11">
        <v>550</v>
      </c>
    </row>
    <row r="3" spans="1:22" ht="11.65" customHeight="1" x14ac:dyDescent="0.2">
      <c r="A3" s="18" t="s">
        <v>1</v>
      </c>
      <c r="B3" s="76"/>
      <c r="C3" s="76"/>
      <c r="D3" s="76"/>
      <c r="E3" s="76"/>
      <c r="F3" s="76"/>
      <c r="G3" s="76"/>
      <c r="H3" s="76"/>
      <c r="I3" s="76"/>
      <c r="J3" s="76"/>
      <c r="K3" s="76"/>
    </row>
    <row r="4" spans="1:22" ht="11.65" customHeight="1" x14ac:dyDescent="0.2">
      <c r="A4" s="18" t="s">
        <v>2</v>
      </c>
      <c r="B4" s="76"/>
      <c r="C4" s="76"/>
      <c r="D4" s="76"/>
      <c r="E4" s="76"/>
      <c r="F4" s="76"/>
      <c r="G4" s="76"/>
      <c r="H4" s="76"/>
      <c r="I4" s="76"/>
      <c r="J4" s="76"/>
      <c r="K4" s="76"/>
    </row>
    <row r="5" spans="1:22" ht="45.2" customHeight="1" x14ac:dyDescent="0.2">
      <c r="A5" s="79" t="s">
        <v>603</v>
      </c>
      <c r="B5" s="79"/>
      <c r="C5" s="79"/>
      <c r="D5" s="79"/>
      <c r="E5" s="79"/>
      <c r="F5" s="79"/>
      <c r="G5" s="79"/>
      <c r="H5" s="79"/>
      <c r="I5" s="79"/>
      <c r="J5" s="79"/>
      <c r="K5" s="79"/>
    </row>
    <row r="6" spans="1:22" ht="11.45" customHeight="1" x14ac:dyDescent="0.2">
      <c r="A6" s="80" t="s">
        <v>4</v>
      </c>
      <c r="B6" s="80"/>
      <c r="C6" s="80"/>
      <c r="D6" s="80"/>
      <c r="E6" s="80"/>
      <c r="F6" s="80"/>
      <c r="G6" s="80"/>
      <c r="H6" s="80"/>
      <c r="I6" s="80"/>
      <c r="J6" s="80"/>
      <c r="K6" s="80"/>
      <c r="M6" s="45"/>
      <c r="N6" s="30"/>
      <c r="O6" s="30"/>
      <c r="P6" s="30"/>
      <c r="Q6" s="30"/>
      <c r="R6" s="30"/>
      <c r="S6" s="30"/>
      <c r="T6" s="30"/>
      <c r="U6" s="30"/>
      <c r="V6" s="30"/>
    </row>
    <row r="7" spans="1:22" ht="11.65" customHeight="1" x14ac:dyDescent="0.2">
      <c r="A7" s="75" t="s">
        <v>5</v>
      </c>
      <c r="B7" s="75"/>
      <c r="C7" s="75"/>
      <c r="D7" s="75"/>
      <c r="E7" s="75"/>
      <c r="F7" s="75"/>
      <c r="G7" s="75"/>
      <c r="H7" s="75"/>
      <c r="I7" s="75"/>
      <c r="J7" s="75"/>
      <c r="K7" s="75"/>
      <c r="M7" s="45"/>
      <c r="N7" s="30"/>
      <c r="O7" s="31"/>
      <c r="P7" s="29"/>
      <c r="Q7" s="29"/>
      <c r="R7" s="29"/>
      <c r="S7" s="29"/>
      <c r="T7" s="29"/>
      <c r="U7" s="29"/>
      <c r="V7" s="29"/>
    </row>
    <row r="8" spans="1:22" ht="11.65" customHeight="1" x14ac:dyDescent="0.2">
      <c r="A8" s="18" t="s">
        <v>6</v>
      </c>
      <c r="B8" s="76"/>
      <c r="C8" s="76"/>
      <c r="D8" s="76"/>
      <c r="E8" s="76"/>
      <c r="F8" s="76"/>
      <c r="G8" s="76"/>
      <c r="H8" s="76"/>
      <c r="I8" s="76"/>
      <c r="J8" s="76"/>
      <c r="K8" s="76"/>
      <c r="M8" s="44"/>
      <c r="N8" s="29"/>
      <c r="O8" s="32"/>
      <c r="P8" s="32"/>
      <c r="Q8" s="32"/>
      <c r="R8" s="32"/>
      <c r="S8" s="32"/>
      <c r="T8" s="32"/>
      <c r="U8" s="32"/>
      <c r="V8" s="32"/>
    </row>
    <row r="9" spans="1:22" ht="11.65" customHeight="1" x14ac:dyDescent="0.2">
      <c r="A9" s="18" t="s">
        <v>7</v>
      </c>
      <c r="B9" s="76"/>
      <c r="C9" s="76"/>
      <c r="D9" s="76"/>
      <c r="E9" s="76"/>
      <c r="F9" s="76"/>
      <c r="G9" s="76"/>
      <c r="H9" s="76"/>
      <c r="I9" s="76"/>
      <c r="J9" s="76"/>
      <c r="K9" s="76"/>
      <c r="M9" s="44"/>
      <c r="N9" s="29"/>
      <c r="O9" s="32"/>
      <c r="P9" s="32"/>
      <c r="Q9" s="32"/>
      <c r="R9" s="32"/>
      <c r="S9" s="32"/>
      <c r="T9" s="32"/>
      <c r="U9" s="32"/>
      <c r="V9" s="32"/>
    </row>
    <row r="10" spans="1:22" ht="16.7" customHeight="1" x14ac:dyDescent="0.2">
      <c r="A10" s="81" t="s">
        <v>672</v>
      </c>
      <c r="B10" s="81"/>
      <c r="C10" s="82"/>
      <c r="D10" s="82"/>
      <c r="E10" s="82"/>
      <c r="F10" s="82"/>
      <c r="G10" s="82"/>
      <c r="H10" s="82"/>
      <c r="I10" s="82"/>
      <c r="J10" s="82"/>
      <c r="K10" s="82"/>
      <c r="M10" s="44"/>
      <c r="N10" s="29"/>
      <c r="O10" s="32"/>
      <c r="P10" s="32"/>
      <c r="Q10" s="32"/>
      <c r="R10" s="32"/>
      <c r="S10" s="32"/>
      <c r="T10" s="32"/>
      <c r="U10" s="32"/>
      <c r="V10" s="32"/>
    </row>
    <row r="11" spans="1:22" ht="12.2" customHeight="1" x14ac:dyDescent="0.2">
      <c r="A11" s="75" t="s">
        <v>8</v>
      </c>
      <c r="B11" s="75"/>
      <c r="C11" s="2" t="s">
        <v>9</v>
      </c>
      <c r="D11" s="2" t="s">
        <v>10</v>
      </c>
      <c r="E11" s="2" t="s">
        <v>1267</v>
      </c>
      <c r="F11" s="2" t="s">
        <v>11</v>
      </c>
      <c r="G11" s="2" t="s">
        <v>11</v>
      </c>
      <c r="H11" s="2" t="s">
        <v>1268</v>
      </c>
      <c r="I11" s="2" t="s">
        <v>13</v>
      </c>
      <c r="J11" s="2" t="s">
        <v>13</v>
      </c>
      <c r="K11" s="2" t="s">
        <v>1124</v>
      </c>
      <c r="M11" s="45"/>
      <c r="N11" s="30"/>
      <c r="O11" s="30"/>
      <c r="P11" s="30"/>
      <c r="Q11" s="30"/>
      <c r="R11" s="30"/>
      <c r="S11" s="30"/>
      <c r="T11" s="30"/>
      <c r="U11" s="30"/>
      <c r="V11" s="30"/>
    </row>
    <row r="12" spans="1:22" ht="21" customHeight="1" x14ac:dyDescent="0.2">
      <c r="A12" s="75" t="s">
        <v>247</v>
      </c>
      <c r="B12" s="75"/>
      <c r="C12" s="2" t="s">
        <v>17</v>
      </c>
      <c r="D12" s="3">
        <v>0</v>
      </c>
      <c r="E12" s="36"/>
      <c r="F12" s="1"/>
      <c r="G12" s="1"/>
      <c r="H12" s="1"/>
      <c r="I12" s="1"/>
      <c r="J12" s="1"/>
      <c r="K12" s="1"/>
      <c r="M12" s="45"/>
      <c r="N12" s="30"/>
      <c r="O12" s="31"/>
      <c r="P12" s="29"/>
      <c r="Q12" s="29"/>
      <c r="R12" s="29"/>
      <c r="S12" s="29"/>
      <c r="T12" s="29"/>
      <c r="U12" s="29"/>
      <c r="V12" s="29"/>
    </row>
    <row r="13" spans="1:22" ht="12.2" customHeight="1" outlineLevel="1" x14ac:dyDescent="0.2">
      <c r="A13" s="76" t="s">
        <v>72</v>
      </c>
      <c r="B13" s="76"/>
      <c r="C13" s="4" t="s">
        <v>15</v>
      </c>
      <c r="D13" s="6">
        <v>0.42</v>
      </c>
      <c r="E13" s="9">
        <f>$D$12*D13</f>
        <v>0</v>
      </c>
      <c r="F13" s="6">
        <v>0.05</v>
      </c>
      <c r="G13" s="9">
        <f>$D$12*F13</f>
        <v>0</v>
      </c>
      <c r="H13" s="9">
        <f t="shared" ref="H13:H25" si="0">$L$2*G13</f>
        <v>0</v>
      </c>
      <c r="I13" s="6">
        <v>15.82</v>
      </c>
      <c r="J13" s="9">
        <f>$D$12*I13</f>
        <v>0</v>
      </c>
      <c r="K13" s="9">
        <f>SUM(H13,J13)</f>
        <v>0</v>
      </c>
      <c r="M13" s="44"/>
      <c r="N13" s="29"/>
      <c r="O13" s="32"/>
      <c r="P13" s="32"/>
      <c r="Q13" s="32"/>
      <c r="R13" s="32"/>
      <c r="S13" s="32"/>
      <c r="T13" s="32"/>
      <c r="U13" s="32"/>
      <c r="V13" s="32"/>
    </row>
    <row r="14" spans="1:22" ht="12.2" customHeight="1" outlineLevel="1" x14ac:dyDescent="0.2">
      <c r="A14" s="76" t="s">
        <v>71</v>
      </c>
      <c r="B14" s="76"/>
      <c r="C14" s="4" t="s">
        <v>15</v>
      </c>
      <c r="D14" s="6">
        <v>0.42</v>
      </c>
      <c r="E14" s="9">
        <f t="shared" ref="E14:E24" si="1">$D$12*D14</f>
        <v>0</v>
      </c>
      <c r="F14" s="6">
        <v>0.05</v>
      </c>
      <c r="G14" s="9">
        <f t="shared" ref="G14:G24" si="2">$D$12*F14</f>
        <v>0</v>
      </c>
      <c r="H14" s="9">
        <f t="shared" si="0"/>
        <v>0</v>
      </c>
      <c r="I14" s="6">
        <v>16.71</v>
      </c>
      <c r="J14" s="9">
        <f t="shared" ref="J14:J24" si="3">$D$12*I14</f>
        <v>0</v>
      </c>
      <c r="K14" s="9">
        <f t="shared" ref="K14:K24" si="4">SUM(H14,J14)</f>
        <v>0</v>
      </c>
      <c r="M14" s="44"/>
      <c r="N14" s="29"/>
      <c r="O14" s="32"/>
      <c r="P14" s="32"/>
      <c r="Q14" s="32"/>
      <c r="R14" s="32"/>
      <c r="S14" s="32"/>
      <c r="T14" s="32"/>
      <c r="U14" s="32"/>
      <c r="V14" s="32"/>
    </row>
    <row r="15" spans="1:22" ht="12.2" customHeight="1" outlineLevel="1" x14ac:dyDescent="0.2">
      <c r="A15" s="76" t="s">
        <v>90</v>
      </c>
      <c r="B15" s="76"/>
      <c r="C15" s="4" t="s">
        <v>17</v>
      </c>
      <c r="D15" s="6">
        <v>1</v>
      </c>
      <c r="E15" s="9">
        <f t="shared" si="1"/>
        <v>0</v>
      </c>
      <c r="F15" s="6">
        <v>0.17</v>
      </c>
      <c r="G15" s="9">
        <f t="shared" si="2"/>
        <v>0</v>
      </c>
      <c r="H15" s="9">
        <f t="shared" si="0"/>
        <v>0</v>
      </c>
      <c r="I15" s="6">
        <v>189.61</v>
      </c>
      <c r="J15" s="9">
        <f t="shared" si="3"/>
        <v>0</v>
      </c>
      <c r="K15" s="9">
        <f t="shared" si="4"/>
        <v>0</v>
      </c>
      <c r="M15" s="44"/>
      <c r="N15" s="29"/>
      <c r="O15" s="32"/>
      <c r="P15" s="32"/>
      <c r="Q15" s="32"/>
      <c r="R15" s="32"/>
      <c r="S15" s="32"/>
      <c r="T15" s="32"/>
      <c r="U15" s="32"/>
      <c r="V15" s="32"/>
    </row>
    <row r="16" spans="1:22" ht="12.2" customHeight="1" outlineLevel="1" x14ac:dyDescent="0.2">
      <c r="A16" s="76" t="s">
        <v>248</v>
      </c>
      <c r="B16" s="76"/>
      <c r="C16" s="4" t="s">
        <v>15</v>
      </c>
      <c r="D16" s="6">
        <v>1.2</v>
      </c>
      <c r="E16" s="9">
        <f t="shared" si="1"/>
        <v>0</v>
      </c>
      <c r="F16" s="6">
        <v>0.18</v>
      </c>
      <c r="G16" s="9">
        <f t="shared" si="2"/>
        <v>0</v>
      </c>
      <c r="H16" s="9">
        <f t="shared" si="0"/>
        <v>0</v>
      </c>
      <c r="I16" s="6">
        <v>52.56</v>
      </c>
      <c r="J16" s="9">
        <f t="shared" si="3"/>
        <v>0</v>
      </c>
      <c r="K16" s="9">
        <f t="shared" si="4"/>
        <v>0</v>
      </c>
      <c r="M16" s="44"/>
      <c r="N16" s="29"/>
      <c r="O16" s="32"/>
      <c r="P16" s="32"/>
      <c r="Q16" s="32"/>
      <c r="R16" s="32"/>
      <c r="S16" s="32"/>
      <c r="T16" s="32"/>
      <c r="U16" s="32"/>
      <c r="V16" s="32"/>
    </row>
    <row r="17" spans="1:22" ht="21" customHeight="1" outlineLevel="1" x14ac:dyDescent="0.2">
      <c r="A17" s="76" t="s">
        <v>69</v>
      </c>
      <c r="B17" s="76"/>
      <c r="C17" s="4" t="s">
        <v>17</v>
      </c>
      <c r="D17" s="6">
        <v>1</v>
      </c>
      <c r="E17" s="9">
        <f t="shared" si="1"/>
        <v>0</v>
      </c>
      <c r="F17" s="6">
        <v>0.23</v>
      </c>
      <c r="G17" s="9">
        <f t="shared" si="2"/>
        <v>0</v>
      </c>
      <c r="H17" s="9">
        <f t="shared" si="0"/>
        <v>0</v>
      </c>
      <c r="I17" s="6">
        <v>51.39</v>
      </c>
      <c r="J17" s="9">
        <f t="shared" si="3"/>
        <v>0</v>
      </c>
      <c r="K17" s="9">
        <f t="shared" si="4"/>
        <v>0</v>
      </c>
      <c r="M17" s="44"/>
      <c r="N17" s="29"/>
      <c r="O17" s="32"/>
      <c r="P17" s="32"/>
      <c r="Q17" s="32"/>
      <c r="R17" s="32"/>
      <c r="S17" s="32"/>
      <c r="T17" s="32"/>
      <c r="U17" s="32"/>
      <c r="V17" s="32"/>
    </row>
    <row r="18" spans="1:22" ht="12.2" customHeight="1" outlineLevel="1" x14ac:dyDescent="0.2">
      <c r="A18" s="76" t="s">
        <v>249</v>
      </c>
      <c r="B18" s="76"/>
      <c r="C18" s="4" t="s">
        <v>17</v>
      </c>
      <c r="D18" s="6">
        <v>1</v>
      </c>
      <c r="E18" s="9">
        <f t="shared" si="1"/>
        <v>0</v>
      </c>
      <c r="F18" s="6">
        <v>0.45</v>
      </c>
      <c r="G18" s="9">
        <f t="shared" si="2"/>
        <v>0</v>
      </c>
      <c r="H18" s="9">
        <f t="shared" si="0"/>
        <v>0</v>
      </c>
      <c r="I18" s="6">
        <v>209.03</v>
      </c>
      <c r="J18" s="9">
        <f t="shared" si="3"/>
        <v>0</v>
      </c>
      <c r="K18" s="9">
        <f t="shared" si="4"/>
        <v>0</v>
      </c>
      <c r="M18" s="44"/>
      <c r="N18" s="29"/>
      <c r="O18" s="32"/>
      <c r="P18" s="32"/>
      <c r="Q18" s="32"/>
      <c r="R18" s="32"/>
      <c r="S18" s="32"/>
      <c r="T18" s="32"/>
      <c r="U18" s="32"/>
      <c r="V18" s="32"/>
    </row>
    <row r="19" spans="1:22" ht="12.2" customHeight="1" outlineLevel="1" x14ac:dyDescent="0.2">
      <c r="A19" s="76" t="s">
        <v>250</v>
      </c>
      <c r="B19" s="76"/>
      <c r="C19" s="4" t="s">
        <v>17</v>
      </c>
      <c r="D19" s="6">
        <v>2</v>
      </c>
      <c r="E19" s="9">
        <f t="shared" si="1"/>
        <v>0</v>
      </c>
      <c r="F19" s="6">
        <v>0.21</v>
      </c>
      <c r="G19" s="9">
        <f t="shared" si="2"/>
        <v>0</v>
      </c>
      <c r="H19" s="9">
        <f t="shared" si="0"/>
        <v>0</v>
      </c>
      <c r="I19" s="6">
        <v>124</v>
      </c>
      <c r="J19" s="9">
        <f t="shared" si="3"/>
        <v>0</v>
      </c>
      <c r="K19" s="9">
        <f t="shared" si="4"/>
        <v>0</v>
      </c>
      <c r="M19" s="44"/>
      <c r="N19" s="29"/>
      <c r="O19" s="32"/>
      <c r="P19" s="32"/>
      <c r="Q19" s="32"/>
      <c r="R19" s="32"/>
      <c r="S19" s="32"/>
      <c r="T19" s="32"/>
      <c r="U19" s="32"/>
      <c r="V19" s="32"/>
    </row>
    <row r="20" spans="1:22" ht="21" customHeight="1" outlineLevel="1" x14ac:dyDescent="0.2">
      <c r="A20" s="76" t="s">
        <v>69</v>
      </c>
      <c r="B20" s="76"/>
      <c r="C20" s="4" t="s">
        <v>17</v>
      </c>
      <c r="D20" s="6">
        <v>1</v>
      </c>
      <c r="E20" s="9">
        <f t="shared" si="1"/>
        <v>0</v>
      </c>
      <c r="F20" s="6">
        <v>0.23</v>
      </c>
      <c r="G20" s="9">
        <f t="shared" si="2"/>
        <v>0</v>
      </c>
      <c r="H20" s="9">
        <f t="shared" si="0"/>
        <v>0</v>
      </c>
      <c r="I20" s="6">
        <v>51.39</v>
      </c>
      <c r="J20" s="9">
        <f t="shared" si="3"/>
        <v>0</v>
      </c>
      <c r="K20" s="9">
        <f t="shared" si="4"/>
        <v>0</v>
      </c>
      <c r="M20" s="44"/>
      <c r="N20" s="29"/>
      <c r="O20" s="32"/>
      <c r="P20" s="32"/>
      <c r="Q20" s="32"/>
      <c r="R20" s="32"/>
      <c r="S20" s="32"/>
      <c r="T20" s="32"/>
      <c r="U20" s="32"/>
      <c r="V20" s="32"/>
    </row>
    <row r="21" spans="1:22" ht="12.2" customHeight="1" outlineLevel="1" x14ac:dyDescent="0.2">
      <c r="A21" s="76" t="s">
        <v>248</v>
      </c>
      <c r="B21" s="76"/>
      <c r="C21" s="4" t="s">
        <v>15</v>
      </c>
      <c r="D21" s="6">
        <v>1.2</v>
      </c>
      <c r="E21" s="9">
        <f t="shared" si="1"/>
        <v>0</v>
      </c>
      <c r="F21" s="6">
        <v>0.18</v>
      </c>
      <c r="G21" s="9">
        <f t="shared" si="2"/>
        <v>0</v>
      </c>
      <c r="H21" s="9">
        <f t="shared" si="0"/>
        <v>0</v>
      </c>
      <c r="I21" s="6">
        <v>52.56</v>
      </c>
      <c r="J21" s="9">
        <f t="shared" si="3"/>
        <v>0</v>
      </c>
      <c r="K21" s="9">
        <f t="shared" si="4"/>
        <v>0</v>
      </c>
      <c r="M21" s="44"/>
      <c r="N21" s="29"/>
      <c r="O21" s="32"/>
      <c r="P21" s="32"/>
      <c r="Q21" s="32"/>
      <c r="R21" s="32"/>
      <c r="S21" s="32"/>
      <c r="T21" s="32"/>
      <c r="U21" s="32"/>
      <c r="V21" s="32"/>
    </row>
    <row r="22" spans="1:22" ht="12.2" customHeight="1" outlineLevel="1" x14ac:dyDescent="0.2">
      <c r="A22" s="76" t="s">
        <v>90</v>
      </c>
      <c r="B22" s="76"/>
      <c r="C22" s="4" t="s">
        <v>17</v>
      </c>
      <c r="D22" s="6">
        <v>1</v>
      </c>
      <c r="E22" s="9">
        <f t="shared" si="1"/>
        <v>0</v>
      </c>
      <c r="F22" s="6">
        <v>0.17</v>
      </c>
      <c r="G22" s="9">
        <f t="shared" si="2"/>
        <v>0</v>
      </c>
      <c r="H22" s="9">
        <f t="shared" si="0"/>
        <v>0</v>
      </c>
      <c r="I22" s="6">
        <v>189.61</v>
      </c>
      <c r="J22" s="9">
        <f t="shared" si="3"/>
        <v>0</v>
      </c>
      <c r="K22" s="9">
        <f t="shared" si="4"/>
        <v>0</v>
      </c>
      <c r="M22" s="44"/>
      <c r="N22" s="29"/>
      <c r="O22" s="32"/>
      <c r="P22" s="32"/>
      <c r="Q22" s="32"/>
      <c r="R22" s="32"/>
      <c r="S22" s="32"/>
      <c r="T22" s="32"/>
      <c r="U22" s="32"/>
      <c r="V22" s="32"/>
    </row>
    <row r="23" spans="1:22" ht="12.2" customHeight="1" outlineLevel="1" x14ac:dyDescent="0.2">
      <c r="A23" s="76" t="s">
        <v>71</v>
      </c>
      <c r="B23" s="76"/>
      <c r="C23" s="4" t="s">
        <v>15</v>
      </c>
      <c r="D23" s="6">
        <v>0.42</v>
      </c>
      <c r="E23" s="9">
        <f t="shared" si="1"/>
        <v>0</v>
      </c>
      <c r="F23" s="6">
        <v>0.05</v>
      </c>
      <c r="G23" s="9">
        <f t="shared" si="2"/>
        <v>0</v>
      </c>
      <c r="H23" s="9">
        <f t="shared" si="0"/>
        <v>0</v>
      </c>
      <c r="I23" s="6">
        <v>16.71</v>
      </c>
      <c r="J23" s="9">
        <f t="shared" si="3"/>
        <v>0</v>
      </c>
      <c r="K23" s="9">
        <f t="shared" si="4"/>
        <v>0</v>
      </c>
      <c r="M23" s="44"/>
      <c r="N23" s="29"/>
      <c r="O23" s="32"/>
      <c r="P23" s="32"/>
      <c r="Q23" s="32"/>
      <c r="R23" s="32"/>
      <c r="S23" s="32"/>
      <c r="T23" s="32"/>
      <c r="U23" s="32"/>
      <c r="V23" s="32"/>
    </row>
    <row r="24" spans="1:22" ht="12.2" customHeight="1" outlineLevel="1" x14ac:dyDescent="0.2">
      <c r="A24" s="76" t="s">
        <v>72</v>
      </c>
      <c r="B24" s="76"/>
      <c r="C24" s="4" t="s">
        <v>15</v>
      </c>
      <c r="D24" s="6">
        <v>0.42</v>
      </c>
      <c r="E24" s="9">
        <f t="shared" si="1"/>
        <v>0</v>
      </c>
      <c r="F24" s="6">
        <v>0.05</v>
      </c>
      <c r="G24" s="9">
        <f t="shared" si="2"/>
        <v>0</v>
      </c>
      <c r="H24" s="9">
        <f t="shared" si="0"/>
        <v>0</v>
      </c>
      <c r="I24" s="6">
        <v>15.82</v>
      </c>
      <c r="J24" s="9">
        <f t="shared" si="3"/>
        <v>0</v>
      </c>
      <c r="K24" s="9">
        <f t="shared" si="4"/>
        <v>0</v>
      </c>
      <c r="M24" s="45"/>
      <c r="N24" s="29"/>
      <c r="O24" s="29"/>
      <c r="P24" s="31"/>
      <c r="Q24" s="31"/>
      <c r="R24" s="31"/>
      <c r="S24" s="31"/>
      <c r="T24" s="31"/>
      <c r="U24" s="31"/>
      <c r="V24" s="31"/>
    </row>
    <row r="25" spans="1:22" ht="12.2" customHeight="1" x14ac:dyDescent="0.2">
      <c r="A25" s="75" t="s">
        <v>19</v>
      </c>
      <c r="B25" s="75"/>
      <c r="C25" s="1"/>
      <c r="D25" s="34"/>
      <c r="E25" s="35"/>
      <c r="F25" s="13">
        <f>SUM(F13:F24)</f>
        <v>2.02</v>
      </c>
      <c r="G25" s="12">
        <f>SUM(G13:G24)</f>
        <v>0</v>
      </c>
      <c r="H25" s="12">
        <f t="shared" si="0"/>
        <v>0</v>
      </c>
      <c r="I25" s="13">
        <v>985.21</v>
      </c>
      <c r="J25" s="12">
        <f>SUM(J13:J24)</f>
        <v>0</v>
      </c>
      <c r="K25" s="14">
        <f>SUM(K13:K24)</f>
        <v>0</v>
      </c>
      <c r="M25" s="45"/>
      <c r="N25" s="30"/>
      <c r="O25" s="31"/>
      <c r="P25" s="29"/>
      <c r="Q25" s="29"/>
      <c r="R25" s="29"/>
      <c r="S25" s="29"/>
      <c r="T25" s="29"/>
      <c r="U25" s="29"/>
      <c r="V25" s="29"/>
    </row>
    <row r="26" spans="1:22" ht="21" customHeight="1" x14ac:dyDescent="0.2">
      <c r="A26" s="75" t="s">
        <v>251</v>
      </c>
      <c r="B26" s="75"/>
      <c r="C26" s="2" t="s">
        <v>17</v>
      </c>
      <c r="D26" s="3">
        <v>0</v>
      </c>
      <c r="E26" s="36"/>
      <c r="F26" s="1"/>
      <c r="G26" s="1"/>
      <c r="H26" s="1"/>
      <c r="I26" s="1"/>
      <c r="J26" s="1"/>
      <c r="K26" s="1"/>
      <c r="M26" s="44"/>
      <c r="N26" s="29"/>
      <c r="O26" s="32"/>
      <c r="P26" s="32"/>
      <c r="Q26" s="32"/>
      <c r="R26" s="32"/>
      <c r="S26" s="32"/>
      <c r="T26" s="32"/>
      <c r="U26" s="32"/>
      <c r="V26" s="32"/>
    </row>
    <row r="27" spans="1:22" ht="12.2" customHeight="1" outlineLevel="1" x14ac:dyDescent="0.2">
      <c r="A27" s="76" t="s">
        <v>72</v>
      </c>
      <c r="B27" s="76"/>
      <c r="C27" s="4" t="s">
        <v>15</v>
      </c>
      <c r="D27" s="6">
        <v>0.42</v>
      </c>
      <c r="E27" s="9">
        <f>$D$26*D27</f>
        <v>0</v>
      </c>
      <c r="F27" s="6">
        <v>0.05</v>
      </c>
      <c r="G27" s="9">
        <f>$D$26*F27</f>
        <v>0</v>
      </c>
      <c r="H27" s="9">
        <f t="shared" ref="H27:H39" si="5">$L$2*G27</f>
        <v>0</v>
      </c>
      <c r="I27" s="6">
        <v>15.82</v>
      </c>
      <c r="J27" s="9">
        <f>$D$26*I27</f>
        <v>0</v>
      </c>
      <c r="K27" s="9">
        <f t="shared" ref="K27:K38" si="6">SUM(H27,J27)</f>
        <v>0</v>
      </c>
      <c r="M27" s="44"/>
      <c r="N27" s="29"/>
      <c r="O27" s="32"/>
      <c r="P27" s="32"/>
      <c r="Q27" s="32"/>
      <c r="R27" s="32"/>
      <c r="S27" s="32"/>
      <c r="T27" s="32"/>
      <c r="U27" s="32"/>
      <c r="V27" s="32"/>
    </row>
    <row r="28" spans="1:22" ht="12.2" customHeight="1" outlineLevel="1" x14ac:dyDescent="0.2">
      <c r="A28" s="76" t="s">
        <v>71</v>
      </c>
      <c r="B28" s="76"/>
      <c r="C28" s="4" t="s">
        <v>15</v>
      </c>
      <c r="D28" s="6">
        <v>0.42</v>
      </c>
      <c r="E28" s="9">
        <f t="shared" ref="E28:E38" si="7">$D$26*D28</f>
        <v>0</v>
      </c>
      <c r="F28" s="6">
        <v>0.05</v>
      </c>
      <c r="G28" s="9">
        <f t="shared" ref="G28:G38" si="8">$D$26*F28</f>
        <v>0</v>
      </c>
      <c r="H28" s="9">
        <f t="shared" si="5"/>
        <v>0</v>
      </c>
      <c r="I28" s="6">
        <v>16.71</v>
      </c>
      <c r="J28" s="9">
        <f t="shared" ref="J28:J38" si="9">$D$26*I28</f>
        <v>0</v>
      </c>
      <c r="K28" s="9">
        <f t="shared" si="6"/>
        <v>0</v>
      </c>
      <c r="M28" s="44"/>
      <c r="N28" s="29"/>
      <c r="O28" s="32"/>
      <c r="P28" s="32"/>
      <c r="Q28" s="32"/>
      <c r="R28" s="32"/>
      <c r="S28" s="32"/>
      <c r="T28" s="32"/>
      <c r="U28" s="32"/>
      <c r="V28" s="32"/>
    </row>
    <row r="29" spans="1:22" ht="23.25" customHeight="1" outlineLevel="1" x14ac:dyDescent="0.2">
      <c r="A29" s="83" t="s">
        <v>655</v>
      </c>
      <c r="B29" s="76"/>
      <c r="C29" s="4" t="s">
        <v>17</v>
      </c>
      <c r="D29" s="6">
        <v>1</v>
      </c>
      <c r="E29" s="9">
        <f t="shared" si="7"/>
        <v>0</v>
      </c>
      <c r="F29" s="6">
        <v>0.55000000000000004</v>
      </c>
      <c r="G29" s="9">
        <f t="shared" si="8"/>
        <v>0</v>
      </c>
      <c r="H29" s="9">
        <f>$N$2*G29</f>
        <v>0</v>
      </c>
      <c r="I29" s="6">
        <v>136.63</v>
      </c>
      <c r="J29" s="9">
        <f t="shared" si="9"/>
        <v>0</v>
      </c>
      <c r="K29" s="9">
        <f t="shared" si="6"/>
        <v>0</v>
      </c>
      <c r="M29" s="44"/>
      <c r="N29" s="29"/>
      <c r="O29" s="32"/>
      <c r="P29" s="32"/>
      <c r="Q29" s="32"/>
      <c r="R29" s="32"/>
      <c r="S29" s="32"/>
      <c r="T29" s="32"/>
      <c r="U29" s="32"/>
      <c r="V29" s="32"/>
    </row>
    <row r="30" spans="1:22" ht="12.2" customHeight="1" outlineLevel="1" x14ac:dyDescent="0.2">
      <c r="A30" s="76" t="s">
        <v>248</v>
      </c>
      <c r="B30" s="76"/>
      <c r="C30" s="4" t="s">
        <v>15</v>
      </c>
      <c r="D30" s="6">
        <v>1.2</v>
      </c>
      <c r="E30" s="9">
        <f t="shared" si="7"/>
        <v>0</v>
      </c>
      <c r="F30" s="6">
        <v>0.18</v>
      </c>
      <c r="G30" s="9">
        <f t="shared" si="8"/>
        <v>0</v>
      </c>
      <c r="H30" s="9">
        <f t="shared" si="5"/>
        <v>0</v>
      </c>
      <c r="I30" s="6">
        <v>52.56</v>
      </c>
      <c r="J30" s="9">
        <f t="shared" si="9"/>
        <v>0</v>
      </c>
      <c r="K30" s="9">
        <f t="shared" si="6"/>
        <v>0</v>
      </c>
      <c r="M30" s="44"/>
      <c r="N30" s="29"/>
      <c r="O30" s="32"/>
      <c r="P30" s="32"/>
      <c r="Q30" s="32"/>
      <c r="R30" s="32"/>
      <c r="S30" s="32"/>
      <c r="T30" s="32"/>
      <c r="U30" s="32"/>
      <c r="V30" s="32"/>
    </row>
    <row r="31" spans="1:22" ht="21" customHeight="1" outlineLevel="1" x14ac:dyDescent="0.2">
      <c r="A31" s="76" t="s">
        <v>69</v>
      </c>
      <c r="B31" s="76"/>
      <c r="C31" s="4" t="s">
        <v>17</v>
      </c>
      <c r="D31" s="6">
        <v>1</v>
      </c>
      <c r="E31" s="9">
        <f t="shared" si="7"/>
        <v>0</v>
      </c>
      <c r="F31" s="6">
        <v>0.23</v>
      </c>
      <c r="G31" s="9">
        <f t="shared" si="8"/>
        <v>0</v>
      </c>
      <c r="H31" s="9">
        <f t="shared" si="5"/>
        <v>0</v>
      </c>
      <c r="I31" s="6">
        <v>51.39</v>
      </c>
      <c r="J31" s="9">
        <f t="shared" si="9"/>
        <v>0</v>
      </c>
      <c r="K31" s="9">
        <f t="shared" si="6"/>
        <v>0</v>
      </c>
      <c r="M31" s="44"/>
      <c r="N31" s="29"/>
      <c r="O31" s="32"/>
      <c r="P31" s="32"/>
      <c r="Q31" s="32"/>
      <c r="R31" s="32"/>
      <c r="S31" s="32"/>
      <c r="T31" s="32"/>
      <c r="U31" s="32"/>
      <c r="V31" s="32"/>
    </row>
    <row r="32" spans="1:22" ht="12.2" customHeight="1" outlineLevel="1" x14ac:dyDescent="0.2">
      <c r="A32" s="76" t="s">
        <v>249</v>
      </c>
      <c r="B32" s="76"/>
      <c r="C32" s="4" t="s">
        <v>17</v>
      </c>
      <c r="D32" s="6">
        <v>1</v>
      </c>
      <c r="E32" s="9">
        <f t="shared" si="7"/>
        <v>0</v>
      </c>
      <c r="F32" s="6">
        <v>0.45</v>
      </c>
      <c r="G32" s="9">
        <f t="shared" si="8"/>
        <v>0</v>
      </c>
      <c r="H32" s="9">
        <f t="shared" si="5"/>
        <v>0</v>
      </c>
      <c r="I32" s="6">
        <v>243.69</v>
      </c>
      <c r="J32" s="9">
        <f t="shared" si="9"/>
        <v>0</v>
      </c>
      <c r="K32" s="9">
        <f t="shared" si="6"/>
        <v>0</v>
      </c>
      <c r="M32" s="44"/>
      <c r="N32" s="29"/>
      <c r="O32" s="32"/>
      <c r="P32" s="32"/>
      <c r="Q32" s="32"/>
      <c r="R32" s="32"/>
      <c r="S32" s="32"/>
      <c r="T32" s="32"/>
      <c r="U32" s="32"/>
      <c r="V32" s="32"/>
    </row>
    <row r="33" spans="1:22" ht="12.2" customHeight="1" outlineLevel="1" x14ac:dyDescent="0.2">
      <c r="A33" s="76" t="s">
        <v>250</v>
      </c>
      <c r="B33" s="76"/>
      <c r="C33" s="4" t="s">
        <v>17</v>
      </c>
      <c r="D33" s="6">
        <v>2</v>
      </c>
      <c r="E33" s="9">
        <f t="shared" si="7"/>
        <v>0</v>
      </c>
      <c r="F33" s="6">
        <v>0.21</v>
      </c>
      <c r="G33" s="9">
        <f t="shared" si="8"/>
        <v>0</v>
      </c>
      <c r="H33" s="9">
        <f t="shared" si="5"/>
        <v>0</v>
      </c>
      <c r="I33" s="6">
        <v>152.80000000000001</v>
      </c>
      <c r="J33" s="9">
        <f t="shared" si="9"/>
        <v>0</v>
      </c>
      <c r="K33" s="9">
        <f t="shared" si="6"/>
        <v>0</v>
      </c>
      <c r="M33" s="44"/>
      <c r="N33" s="29"/>
      <c r="O33" s="32"/>
      <c r="P33" s="32"/>
      <c r="Q33" s="32"/>
      <c r="R33" s="32"/>
      <c r="S33" s="32"/>
      <c r="T33" s="32"/>
      <c r="U33" s="32"/>
      <c r="V33" s="32"/>
    </row>
    <row r="34" spans="1:22" ht="21" customHeight="1" outlineLevel="1" x14ac:dyDescent="0.2">
      <c r="A34" s="76" t="s">
        <v>69</v>
      </c>
      <c r="B34" s="76"/>
      <c r="C34" s="4" t="s">
        <v>17</v>
      </c>
      <c r="D34" s="6">
        <v>1</v>
      </c>
      <c r="E34" s="9">
        <f t="shared" si="7"/>
        <v>0</v>
      </c>
      <c r="F34" s="6">
        <v>0.23</v>
      </c>
      <c r="G34" s="9">
        <f t="shared" si="8"/>
        <v>0</v>
      </c>
      <c r="H34" s="9">
        <f t="shared" si="5"/>
        <v>0</v>
      </c>
      <c r="I34" s="6">
        <v>51.39</v>
      </c>
      <c r="J34" s="9">
        <f t="shared" si="9"/>
        <v>0</v>
      </c>
      <c r="K34" s="9">
        <f t="shared" si="6"/>
        <v>0</v>
      </c>
      <c r="M34" s="44"/>
      <c r="N34" s="29"/>
      <c r="O34" s="32"/>
      <c r="P34" s="32"/>
      <c r="Q34" s="32"/>
      <c r="R34" s="32"/>
      <c r="S34" s="32"/>
      <c r="T34" s="32"/>
      <c r="U34" s="32"/>
      <c r="V34" s="32"/>
    </row>
    <row r="35" spans="1:22" ht="12.2" customHeight="1" outlineLevel="1" x14ac:dyDescent="0.2">
      <c r="A35" s="76" t="s">
        <v>248</v>
      </c>
      <c r="B35" s="76"/>
      <c r="C35" s="4" t="s">
        <v>15</v>
      </c>
      <c r="D35" s="6">
        <v>1.2</v>
      </c>
      <c r="E35" s="9">
        <f t="shared" si="7"/>
        <v>0</v>
      </c>
      <c r="F35" s="6">
        <v>0.18</v>
      </c>
      <c r="G35" s="9">
        <f t="shared" si="8"/>
        <v>0</v>
      </c>
      <c r="H35" s="9">
        <f t="shared" si="5"/>
        <v>0</v>
      </c>
      <c r="I35" s="6">
        <v>52.56</v>
      </c>
      <c r="J35" s="9">
        <f t="shared" si="9"/>
        <v>0</v>
      </c>
      <c r="K35" s="9">
        <f t="shared" si="6"/>
        <v>0</v>
      </c>
      <c r="M35" s="44"/>
      <c r="N35" s="29"/>
      <c r="O35" s="32"/>
      <c r="P35" s="32"/>
      <c r="Q35" s="32"/>
      <c r="R35" s="32"/>
      <c r="S35" s="32"/>
      <c r="T35" s="32"/>
      <c r="U35" s="32"/>
      <c r="V35" s="32"/>
    </row>
    <row r="36" spans="1:22" ht="23.25" customHeight="1" outlineLevel="1" x14ac:dyDescent="0.2">
      <c r="A36" s="83" t="s">
        <v>658</v>
      </c>
      <c r="B36" s="76"/>
      <c r="C36" s="4" t="s">
        <v>17</v>
      </c>
      <c r="D36" s="6">
        <v>1</v>
      </c>
      <c r="E36" s="9">
        <f t="shared" si="7"/>
        <v>0</v>
      </c>
      <c r="F36" s="6">
        <v>0.55000000000000004</v>
      </c>
      <c r="G36" s="9">
        <f t="shared" si="8"/>
        <v>0</v>
      </c>
      <c r="H36" s="9">
        <f>$N$2*G36</f>
        <v>0</v>
      </c>
      <c r="I36" s="6">
        <v>136.63</v>
      </c>
      <c r="J36" s="9">
        <f t="shared" si="9"/>
        <v>0</v>
      </c>
      <c r="K36" s="9">
        <f t="shared" si="6"/>
        <v>0</v>
      </c>
      <c r="M36" s="45"/>
      <c r="N36" s="29"/>
      <c r="O36" s="29"/>
      <c r="P36" s="31"/>
      <c r="Q36" s="31"/>
      <c r="R36" s="31"/>
      <c r="S36" s="31"/>
      <c r="T36" s="31"/>
      <c r="U36" s="31"/>
      <c r="V36" s="31"/>
    </row>
    <row r="37" spans="1:22" ht="12.2" customHeight="1" outlineLevel="1" x14ac:dyDescent="0.2">
      <c r="A37" s="76" t="s">
        <v>71</v>
      </c>
      <c r="B37" s="76"/>
      <c r="C37" s="4" t="s">
        <v>15</v>
      </c>
      <c r="D37" s="6">
        <v>0.42</v>
      </c>
      <c r="E37" s="9">
        <f t="shared" si="7"/>
        <v>0</v>
      </c>
      <c r="F37" s="6">
        <v>0.05</v>
      </c>
      <c r="G37" s="9">
        <f t="shared" si="8"/>
        <v>0</v>
      </c>
      <c r="H37" s="9">
        <f t="shared" si="5"/>
        <v>0</v>
      </c>
      <c r="I37" s="6">
        <v>16.71</v>
      </c>
      <c r="J37" s="9">
        <f t="shared" si="9"/>
        <v>0</v>
      </c>
      <c r="K37" s="9">
        <f t="shared" si="6"/>
        <v>0</v>
      </c>
      <c r="M37" s="45"/>
      <c r="N37" s="30"/>
      <c r="O37" s="31"/>
      <c r="P37" s="29"/>
      <c r="Q37" s="29"/>
      <c r="R37" s="29"/>
      <c r="S37" s="29"/>
      <c r="T37" s="29"/>
      <c r="U37" s="29"/>
      <c r="V37" s="29"/>
    </row>
    <row r="38" spans="1:22" ht="12.2" customHeight="1" outlineLevel="1" x14ac:dyDescent="0.2">
      <c r="A38" s="76" t="s">
        <v>72</v>
      </c>
      <c r="B38" s="76"/>
      <c r="C38" s="4" t="s">
        <v>15</v>
      </c>
      <c r="D38" s="6">
        <v>0.42</v>
      </c>
      <c r="E38" s="9">
        <f t="shared" si="7"/>
        <v>0</v>
      </c>
      <c r="F38" s="6">
        <v>0.05</v>
      </c>
      <c r="G38" s="9">
        <f t="shared" si="8"/>
        <v>0</v>
      </c>
      <c r="H38" s="9">
        <f t="shared" si="5"/>
        <v>0</v>
      </c>
      <c r="I38" s="6">
        <v>15.82</v>
      </c>
      <c r="J38" s="9">
        <f t="shared" si="9"/>
        <v>0</v>
      </c>
      <c r="K38" s="9">
        <f t="shared" si="6"/>
        <v>0</v>
      </c>
      <c r="M38" s="44"/>
      <c r="N38" s="29"/>
      <c r="O38" s="32"/>
      <c r="P38" s="32"/>
      <c r="Q38" s="32"/>
      <c r="R38" s="32"/>
      <c r="S38" s="32"/>
      <c r="T38" s="32"/>
      <c r="U38" s="32"/>
      <c r="V38" s="32"/>
    </row>
    <row r="39" spans="1:22" ht="12.2" customHeight="1" x14ac:dyDescent="0.2">
      <c r="A39" s="75" t="s">
        <v>19</v>
      </c>
      <c r="B39" s="75"/>
      <c r="C39" s="1"/>
      <c r="D39" s="34"/>
      <c r="E39" s="35"/>
      <c r="F39" s="13">
        <f>SUM(F27:F38)</f>
        <v>2.7799999999999994</v>
      </c>
      <c r="G39" s="12">
        <f>SUM(G27:G38)</f>
        <v>0</v>
      </c>
      <c r="H39" s="12">
        <f t="shared" si="5"/>
        <v>0</v>
      </c>
      <c r="I39" s="13">
        <v>875.25</v>
      </c>
      <c r="J39" s="12">
        <f>SUM(J27:J38)</f>
        <v>0</v>
      </c>
      <c r="K39" s="14">
        <f>SUM(K27:K38)</f>
        <v>0</v>
      </c>
      <c r="M39" s="44"/>
      <c r="N39" s="29"/>
      <c r="O39" s="32"/>
      <c r="P39" s="32"/>
      <c r="Q39" s="32"/>
      <c r="R39" s="32"/>
      <c r="S39" s="32"/>
      <c r="T39" s="32"/>
      <c r="U39" s="32"/>
      <c r="V39" s="32"/>
    </row>
    <row r="40" spans="1:22" ht="21" customHeight="1" x14ac:dyDescent="0.2">
      <c r="A40" s="75" t="s">
        <v>252</v>
      </c>
      <c r="B40" s="75"/>
      <c r="C40" s="2" t="s">
        <v>17</v>
      </c>
      <c r="D40" s="3">
        <v>0</v>
      </c>
      <c r="E40" s="36"/>
      <c r="F40" s="1"/>
      <c r="G40" s="1"/>
      <c r="H40" s="1"/>
      <c r="I40" s="1"/>
      <c r="J40" s="1"/>
      <c r="K40" s="1"/>
      <c r="M40" s="44"/>
      <c r="N40" s="29"/>
      <c r="O40" s="32"/>
      <c r="P40" s="32"/>
      <c r="Q40" s="32"/>
      <c r="R40" s="32"/>
      <c r="S40" s="32"/>
      <c r="T40" s="32"/>
      <c r="U40" s="32"/>
      <c r="V40" s="32"/>
    </row>
    <row r="41" spans="1:22" ht="12.2" customHeight="1" outlineLevel="1" x14ac:dyDescent="0.2">
      <c r="A41" s="84" t="s">
        <v>72</v>
      </c>
      <c r="B41" s="85"/>
      <c r="C41" s="4" t="s">
        <v>15</v>
      </c>
      <c r="D41" s="6">
        <v>0.42</v>
      </c>
      <c r="E41" s="9">
        <f>$D$40*D41</f>
        <v>0</v>
      </c>
      <c r="F41" s="6">
        <v>0.05</v>
      </c>
      <c r="G41" s="9">
        <f>$D$40*F41</f>
        <v>0</v>
      </c>
      <c r="H41" s="9">
        <f t="shared" ref="H41:H53" si="10">$L$2*G41</f>
        <v>0</v>
      </c>
      <c r="I41" s="6">
        <v>15.82</v>
      </c>
      <c r="J41" s="9">
        <f>$D$40*I41</f>
        <v>0</v>
      </c>
      <c r="K41" s="9">
        <f t="shared" ref="K41:K52" si="11">SUM(H41,J41)</f>
        <v>0</v>
      </c>
      <c r="M41" s="44"/>
      <c r="N41" s="29"/>
      <c r="O41" s="32"/>
      <c r="P41" s="32"/>
      <c r="Q41" s="32"/>
      <c r="R41" s="32"/>
      <c r="S41" s="32"/>
      <c r="T41" s="32"/>
      <c r="U41" s="32"/>
      <c r="V41" s="32"/>
    </row>
    <row r="42" spans="1:22" ht="12.2" customHeight="1" outlineLevel="1" x14ac:dyDescent="0.2">
      <c r="A42" s="84" t="s">
        <v>71</v>
      </c>
      <c r="B42" s="85"/>
      <c r="C42" s="4" t="s">
        <v>15</v>
      </c>
      <c r="D42" s="6">
        <v>0.42</v>
      </c>
      <c r="E42" s="9">
        <f t="shared" ref="E42:E52" si="12">$D$40*D42</f>
        <v>0</v>
      </c>
      <c r="F42" s="6">
        <v>0.05</v>
      </c>
      <c r="G42" s="9">
        <f t="shared" ref="G42:G52" si="13">$D$40*F42</f>
        <v>0</v>
      </c>
      <c r="H42" s="9">
        <f t="shared" si="10"/>
        <v>0</v>
      </c>
      <c r="I42" s="6">
        <v>16.71</v>
      </c>
      <c r="J42" s="9">
        <f t="shared" ref="J42:J52" si="14">$D$40*I42</f>
        <v>0</v>
      </c>
      <c r="K42" s="9">
        <f t="shared" si="11"/>
        <v>0</v>
      </c>
      <c r="M42" s="44"/>
      <c r="N42" s="29"/>
      <c r="O42" s="32"/>
      <c r="P42" s="32"/>
      <c r="Q42" s="32"/>
      <c r="R42" s="32"/>
      <c r="S42" s="32"/>
      <c r="T42" s="32"/>
      <c r="U42" s="32"/>
      <c r="V42" s="32"/>
    </row>
    <row r="43" spans="1:22" ht="23.25" customHeight="1" outlineLevel="1" x14ac:dyDescent="0.2">
      <c r="A43" s="86" t="s">
        <v>657</v>
      </c>
      <c r="B43" s="93"/>
      <c r="C43" s="4" t="s">
        <v>17</v>
      </c>
      <c r="D43" s="6">
        <v>1</v>
      </c>
      <c r="E43" s="9">
        <f t="shared" si="12"/>
        <v>0</v>
      </c>
      <c r="F43" s="6">
        <v>0.55000000000000004</v>
      </c>
      <c r="G43" s="9">
        <f t="shared" si="13"/>
        <v>0</v>
      </c>
      <c r="H43" s="9">
        <f>$N$2*G43</f>
        <v>0</v>
      </c>
      <c r="I43" s="6">
        <v>135.63</v>
      </c>
      <c r="J43" s="9">
        <f t="shared" si="14"/>
        <v>0</v>
      </c>
      <c r="K43" s="9">
        <f t="shared" si="11"/>
        <v>0</v>
      </c>
      <c r="M43" s="44"/>
      <c r="N43" s="29"/>
      <c r="O43" s="32"/>
      <c r="P43" s="32"/>
      <c r="Q43" s="32"/>
      <c r="R43" s="32"/>
      <c r="S43" s="32"/>
      <c r="T43" s="32"/>
      <c r="U43" s="32"/>
      <c r="V43" s="32"/>
    </row>
    <row r="44" spans="1:22" ht="12.2" customHeight="1" outlineLevel="1" x14ac:dyDescent="0.2">
      <c r="A44" s="84" t="s">
        <v>248</v>
      </c>
      <c r="B44" s="85"/>
      <c r="C44" s="4" t="s">
        <v>15</v>
      </c>
      <c r="D44" s="6">
        <v>1.2</v>
      </c>
      <c r="E44" s="9">
        <f t="shared" si="12"/>
        <v>0</v>
      </c>
      <c r="F44" s="6">
        <v>0.18</v>
      </c>
      <c r="G44" s="9">
        <f t="shared" si="13"/>
        <v>0</v>
      </c>
      <c r="H44" s="9">
        <f t="shared" si="10"/>
        <v>0</v>
      </c>
      <c r="I44" s="6">
        <v>52.56</v>
      </c>
      <c r="J44" s="9">
        <f t="shared" si="14"/>
        <v>0</v>
      </c>
      <c r="K44" s="9">
        <f t="shared" si="11"/>
        <v>0</v>
      </c>
      <c r="M44" s="44"/>
      <c r="N44" s="29"/>
      <c r="O44" s="32"/>
      <c r="P44" s="32"/>
      <c r="Q44" s="32"/>
      <c r="R44" s="32"/>
      <c r="S44" s="32"/>
      <c r="T44" s="32"/>
      <c r="U44" s="32"/>
      <c r="V44" s="32"/>
    </row>
    <row r="45" spans="1:22" ht="21" customHeight="1" outlineLevel="1" x14ac:dyDescent="0.2">
      <c r="A45" s="84" t="s">
        <v>253</v>
      </c>
      <c r="B45" s="85"/>
      <c r="C45" s="4" t="s">
        <v>17</v>
      </c>
      <c r="D45" s="6">
        <v>1</v>
      </c>
      <c r="E45" s="9">
        <f t="shared" si="12"/>
        <v>0</v>
      </c>
      <c r="F45" s="6">
        <v>0.36</v>
      </c>
      <c r="G45" s="9">
        <f t="shared" si="13"/>
        <v>0</v>
      </c>
      <c r="H45" s="9">
        <f t="shared" si="10"/>
        <v>0</v>
      </c>
      <c r="I45" s="6">
        <v>102.25</v>
      </c>
      <c r="J45" s="9">
        <f t="shared" si="14"/>
        <v>0</v>
      </c>
      <c r="K45" s="9">
        <f t="shared" si="11"/>
        <v>0</v>
      </c>
      <c r="M45" s="44"/>
      <c r="N45" s="29"/>
      <c r="O45" s="32"/>
      <c r="P45" s="32"/>
      <c r="Q45" s="32"/>
      <c r="R45" s="32"/>
      <c r="S45" s="32"/>
      <c r="T45" s="32"/>
      <c r="U45" s="32"/>
      <c r="V45" s="32"/>
    </row>
    <row r="46" spans="1:22" ht="12" customHeight="1" outlineLevel="1" x14ac:dyDescent="0.2">
      <c r="A46" s="84" t="s">
        <v>249</v>
      </c>
      <c r="B46" s="85"/>
      <c r="C46" s="4" t="s">
        <v>17</v>
      </c>
      <c r="D46" s="6">
        <v>1</v>
      </c>
      <c r="E46" s="9">
        <f t="shared" si="12"/>
        <v>0</v>
      </c>
      <c r="F46" s="6">
        <v>0.45</v>
      </c>
      <c r="G46" s="9">
        <f t="shared" si="13"/>
        <v>0</v>
      </c>
      <c r="H46" s="9">
        <f t="shared" si="10"/>
        <v>0</v>
      </c>
      <c r="I46" s="6">
        <v>209.03</v>
      </c>
      <c r="J46" s="9">
        <f t="shared" si="14"/>
        <v>0</v>
      </c>
      <c r="K46" s="9">
        <f t="shared" si="11"/>
        <v>0</v>
      </c>
      <c r="M46" s="44"/>
      <c r="N46" s="29"/>
      <c r="O46" s="32"/>
      <c r="P46" s="32"/>
      <c r="Q46" s="32"/>
      <c r="R46" s="32"/>
      <c r="S46" s="32"/>
      <c r="T46" s="32"/>
      <c r="U46" s="32"/>
      <c r="V46" s="32"/>
    </row>
    <row r="47" spans="1:22" ht="12.2" customHeight="1" outlineLevel="1" x14ac:dyDescent="0.2">
      <c r="A47" s="84" t="s">
        <v>250</v>
      </c>
      <c r="B47" s="85"/>
      <c r="C47" s="4" t="s">
        <v>17</v>
      </c>
      <c r="D47" s="6">
        <v>2</v>
      </c>
      <c r="E47" s="9">
        <f t="shared" si="12"/>
        <v>0</v>
      </c>
      <c r="F47" s="6">
        <v>0.21</v>
      </c>
      <c r="G47" s="9">
        <f t="shared" si="13"/>
        <v>0</v>
      </c>
      <c r="H47" s="9">
        <f t="shared" si="10"/>
        <v>0</v>
      </c>
      <c r="I47" s="6">
        <v>124</v>
      </c>
      <c r="J47" s="9">
        <f t="shared" si="14"/>
        <v>0</v>
      </c>
      <c r="K47" s="9">
        <f t="shared" si="11"/>
        <v>0</v>
      </c>
      <c r="M47" s="44"/>
      <c r="N47" s="29"/>
      <c r="O47" s="32"/>
      <c r="P47" s="32"/>
      <c r="Q47" s="32"/>
      <c r="R47" s="32"/>
      <c r="S47" s="32"/>
      <c r="T47" s="32"/>
      <c r="U47" s="32"/>
      <c r="V47" s="32"/>
    </row>
    <row r="48" spans="1:22" ht="21" customHeight="1" outlineLevel="1" x14ac:dyDescent="0.2">
      <c r="A48" s="84" t="s">
        <v>253</v>
      </c>
      <c r="B48" s="85"/>
      <c r="C48" s="4" t="s">
        <v>17</v>
      </c>
      <c r="D48" s="6">
        <v>1</v>
      </c>
      <c r="E48" s="9">
        <f t="shared" si="12"/>
        <v>0</v>
      </c>
      <c r="F48" s="6">
        <v>0.36</v>
      </c>
      <c r="G48" s="9">
        <f t="shared" si="13"/>
        <v>0</v>
      </c>
      <c r="H48" s="9">
        <f t="shared" si="10"/>
        <v>0</v>
      </c>
      <c r="I48" s="6">
        <v>102.25</v>
      </c>
      <c r="J48" s="9">
        <f t="shared" si="14"/>
        <v>0</v>
      </c>
      <c r="K48" s="9">
        <f t="shared" si="11"/>
        <v>0</v>
      </c>
      <c r="M48" s="45"/>
      <c r="N48" s="29"/>
      <c r="O48" s="29"/>
      <c r="P48" s="31"/>
      <c r="Q48" s="31"/>
      <c r="R48" s="31"/>
      <c r="S48" s="31"/>
      <c r="T48" s="31"/>
      <c r="U48" s="31"/>
      <c r="V48" s="31"/>
    </row>
    <row r="49" spans="1:22" ht="12.2" customHeight="1" outlineLevel="1" x14ac:dyDescent="0.2">
      <c r="A49" s="84" t="s">
        <v>248</v>
      </c>
      <c r="B49" s="85"/>
      <c r="C49" s="4" t="s">
        <v>15</v>
      </c>
      <c r="D49" s="6">
        <v>1.2</v>
      </c>
      <c r="E49" s="9">
        <f t="shared" si="12"/>
        <v>0</v>
      </c>
      <c r="F49" s="6">
        <v>0.18</v>
      </c>
      <c r="G49" s="9">
        <f t="shared" si="13"/>
        <v>0</v>
      </c>
      <c r="H49" s="9">
        <f t="shared" si="10"/>
        <v>0</v>
      </c>
      <c r="I49" s="6">
        <v>52.56</v>
      </c>
      <c r="J49" s="9">
        <f t="shared" si="14"/>
        <v>0</v>
      </c>
      <c r="K49" s="9">
        <f t="shared" si="11"/>
        <v>0</v>
      </c>
      <c r="M49" s="45"/>
      <c r="N49" s="30"/>
      <c r="O49" s="31"/>
      <c r="P49" s="29"/>
      <c r="Q49" s="29"/>
      <c r="R49" s="29"/>
      <c r="S49" s="29"/>
      <c r="T49" s="29"/>
      <c r="U49" s="29"/>
      <c r="V49" s="29"/>
    </row>
    <row r="50" spans="1:22" ht="23.25" customHeight="1" outlineLevel="1" x14ac:dyDescent="0.2">
      <c r="A50" s="83" t="s">
        <v>655</v>
      </c>
      <c r="B50" s="76"/>
      <c r="C50" s="4" t="s">
        <v>17</v>
      </c>
      <c r="D50" s="6">
        <v>1</v>
      </c>
      <c r="E50" s="9">
        <f t="shared" si="12"/>
        <v>0</v>
      </c>
      <c r="F50" s="6">
        <v>0.55000000000000004</v>
      </c>
      <c r="G50" s="9">
        <f t="shared" si="13"/>
        <v>0</v>
      </c>
      <c r="H50" s="9">
        <f>$N$2*G50</f>
        <v>0</v>
      </c>
      <c r="I50" s="6">
        <v>135.63</v>
      </c>
      <c r="J50" s="9">
        <f t="shared" si="14"/>
        <v>0</v>
      </c>
      <c r="K50" s="9">
        <f t="shared" si="11"/>
        <v>0</v>
      </c>
      <c r="M50" s="44"/>
      <c r="N50" s="29"/>
      <c r="O50" s="32"/>
      <c r="P50" s="32"/>
      <c r="Q50" s="32"/>
      <c r="R50" s="32"/>
      <c r="S50" s="32"/>
      <c r="T50" s="32"/>
      <c r="U50" s="32"/>
      <c r="V50" s="32"/>
    </row>
    <row r="51" spans="1:22" ht="12.2" customHeight="1" outlineLevel="1" x14ac:dyDescent="0.2">
      <c r="A51" s="84" t="s">
        <v>71</v>
      </c>
      <c r="B51" s="85"/>
      <c r="C51" s="4" t="s">
        <v>15</v>
      </c>
      <c r="D51" s="6">
        <v>0.42</v>
      </c>
      <c r="E51" s="9">
        <f t="shared" si="12"/>
        <v>0</v>
      </c>
      <c r="F51" s="6">
        <v>0.05</v>
      </c>
      <c r="G51" s="9">
        <f t="shared" si="13"/>
        <v>0</v>
      </c>
      <c r="H51" s="9">
        <f t="shared" si="10"/>
        <v>0</v>
      </c>
      <c r="I51" s="6">
        <v>16.71</v>
      </c>
      <c r="J51" s="9">
        <f t="shared" si="14"/>
        <v>0</v>
      </c>
      <c r="K51" s="9">
        <f t="shared" si="11"/>
        <v>0</v>
      </c>
      <c r="M51" s="44"/>
      <c r="N51" s="29"/>
      <c r="O51" s="32"/>
      <c r="P51" s="32"/>
      <c r="Q51" s="32"/>
      <c r="R51" s="32"/>
      <c r="S51" s="32"/>
      <c r="T51" s="32"/>
      <c r="U51" s="32"/>
      <c r="V51" s="32"/>
    </row>
    <row r="52" spans="1:22" ht="12.2" customHeight="1" outlineLevel="1" x14ac:dyDescent="0.2">
      <c r="A52" s="84" t="s">
        <v>72</v>
      </c>
      <c r="B52" s="85"/>
      <c r="C52" s="4" t="s">
        <v>15</v>
      </c>
      <c r="D52" s="6">
        <v>0.42</v>
      </c>
      <c r="E52" s="9">
        <f t="shared" si="12"/>
        <v>0</v>
      </c>
      <c r="F52" s="6">
        <v>0.05</v>
      </c>
      <c r="G52" s="9">
        <f t="shared" si="13"/>
        <v>0</v>
      </c>
      <c r="H52" s="9">
        <f t="shared" si="10"/>
        <v>0</v>
      </c>
      <c r="I52" s="6">
        <v>15.82</v>
      </c>
      <c r="J52" s="9">
        <f t="shared" si="14"/>
        <v>0</v>
      </c>
      <c r="K52" s="9">
        <f t="shared" si="11"/>
        <v>0</v>
      </c>
      <c r="M52" s="44"/>
      <c r="N52" s="29"/>
      <c r="O52" s="32"/>
      <c r="P52" s="32"/>
      <c r="Q52" s="32"/>
      <c r="R52" s="32"/>
      <c r="S52" s="32"/>
      <c r="T52" s="32"/>
      <c r="U52" s="32"/>
      <c r="V52" s="32"/>
    </row>
    <row r="53" spans="1:22" ht="12.2" customHeight="1" x14ac:dyDescent="0.2">
      <c r="A53" s="75" t="s">
        <v>19</v>
      </c>
      <c r="B53" s="75"/>
      <c r="C53" s="1"/>
      <c r="D53" s="34"/>
      <c r="E53" s="35"/>
      <c r="F53" s="13">
        <f>SUM(F41:F52)</f>
        <v>3.04</v>
      </c>
      <c r="G53" s="12">
        <f>SUM(G41:G52)</f>
        <v>0</v>
      </c>
      <c r="H53" s="12">
        <f t="shared" si="10"/>
        <v>0</v>
      </c>
      <c r="I53" s="13">
        <v>913.51</v>
      </c>
      <c r="J53" s="12">
        <f>SUM(J41:J52)</f>
        <v>0</v>
      </c>
      <c r="K53" s="14">
        <f>SUM(K41:K52)</f>
        <v>0</v>
      </c>
      <c r="M53" s="44"/>
      <c r="N53" s="29"/>
      <c r="O53" s="32"/>
      <c r="P53" s="32"/>
      <c r="Q53" s="32"/>
      <c r="R53" s="32"/>
      <c r="S53" s="32"/>
      <c r="T53" s="32"/>
      <c r="U53" s="32"/>
      <c r="V53" s="32"/>
    </row>
    <row r="54" spans="1:22" ht="21" customHeight="1" x14ac:dyDescent="0.2">
      <c r="A54" s="75" t="s">
        <v>254</v>
      </c>
      <c r="B54" s="75"/>
      <c r="C54" s="2" t="s">
        <v>17</v>
      </c>
      <c r="D54" s="3">
        <v>0</v>
      </c>
      <c r="E54" s="36"/>
      <c r="F54" s="1"/>
      <c r="G54" s="1"/>
      <c r="H54" s="1"/>
      <c r="I54" s="1"/>
      <c r="J54" s="1"/>
      <c r="K54" s="1"/>
      <c r="M54" s="44"/>
      <c r="N54" s="29"/>
      <c r="O54" s="32"/>
      <c r="P54" s="32"/>
      <c r="Q54" s="32"/>
      <c r="R54" s="32"/>
      <c r="S54" s="32"/>
      <c r="T54" s="32"/>
      <c r="U54" s="32"/>
      <c r="V54" s="32"/>
    </row>
    <row r="55" spans="1:22" ht="12.2" hidden="1" customHeight="1" outlineLevel="1" x14ac:dyDescent="0.2">
      <c r="A55" s="76" t="s">
        <v>72</v>
      </c>
      <c r="B55" s="76"/>
      <c r="C55" s="4" t="s">
        <v>15</v>
      </c>
      <c r="D55" s="6">
        <v>0.42</v>
      </c>
      <c r="E55" s="9">
        <f>$D$54*D55</f>
        <v>0</v>
      </c>
      <c r="F55" s="6">
        <v>0.05</v>
      </c>
      <c r="G55" s="9">
        <f>$D$54*F55</f>
        <v>0</v>
      </c>
      <c r="H55" s="9">
        <f t="shared" ref="H55:H67" si="15">$L$2*G55</f>
        <v>0</v>
      </c>
      <c r="I55" s="6">
        <v>15.82</v>
      </c>
      <c r="J55" s="9">
        <f>$D$54*I55</f>
        <v>0</v>
      </c>
      <c r="K55" s="9">
        <f t="shared" ref="K55:K66" si="16">SUM(H55,J55)</f>
        <v>0</v>
      </c>
      <c r="M55" s="44"/>
      <c r="N55" s="29"/>
      <c r="O55" s="32"/>
      <c r="P55" s="32"/>
      <c r="Q55" s="32"/>
      <c r="R55" s="32"/>
      <c r="S55" s="32"/>
      <c r="T55" s="32"/>
      <c r="U55" s="32"/>
      <c r="V55" s="32"/>
    </row>
    <row r="56" spans="1:22" ht="12.2" hidden="1" customHeight="1" outlineLevel="1" x14ac:dyDescent="0.2">
      <c r="A56" s="76" t="s">
        <v>71</v>
      </c>
      <c r="B56" s="76"/>
      <c r="C56" s="4" t="s">
        <v>15</v>
      </c>
      <c r="D56" s="6">
        <v>0.42</v>
      </c>
      <c r="E56" s="9">
        <f t="shared" ref="E56:E66" si="17">$D$54*D56</f>
        <v>0</v>
      </c>
      <c r="F56" s="6">
        <v>0.05</v>
      </c>
      <c r="G56" s="9">
        <f t="shared" ref="G56:G66" si="18">$D$54*F56</f>
        <v>0</v>
      </c>
      <c r="H56" s="9">
        <f t="shared" si="15"/>
        <v>0</v>
      </c>
      <c r="I56" s="6">
        <v>16.71</v>
      </c>
      <c r="J56" s="9">
        <f t="shared" ref="J56:J66" si="19">$D$54*I56</f>
        <v>0</v>
      </c>
      <c r="K56" s="9">
        <f t="shared" si="16"/>
        <v>0</v>
      </c>
      <c r="M56" s="44"/>
      <c r="N56" s="29"/>
      <c r="O56" s="32"/>
      <c r="P56" s="32"/>
      <c r="Q56" s="32"/>
      <c r="R56" s="32"/>
      <c r="S56" s="32"/>
      <c r="T56" s="32"/>
      <c r="U56" s="32"/>
      <c r="V56" s="32"/>
    </row>
    <row r="57" spans="1:22" ht="25.5" hidden="1" customHeight="1" outlineLevel="1" x14ac:dyDescent="0.2">
      <c r="A57" s="83" t="s">
        <v>656</v>
      </c>
      <c r="B57" s="76"/>
      <c r="C57" s="4" t="s">
        <v>17</v>
      </c>
      <c r="D57" s="6">
        <v>1</v>
      </c>
      <c r="E57" s="9">
        <f t="shared" si="17"/>
        <v>0</v>
      </c>
      <c r="F57" s="6">
        <v>0.55000000000000004</v>
      </c>
      <c r="G57" s="9">
        <f t="shared" si="18"/>
        <v>0</v>
      </c>
      <c r="H57" s="9">
        <f>$N$2*G57</f>
        <v>0</v>
      </c>
      <c r="I57" s="6">
        <v>135.63</v>
      </c>
      <c r="J57" s="9">
        <f t="shared" si="19"/>
        <v>0</v>
      </c>
      <c r="K57" s="9">
        <f t="shared" si="16"/>
        <v>0</v>
      </c>
      <c r="M57" s="44"/>
      <c r="N57" s="29"/>
      <c r="O57" s="32"/>
      <c r="P57" s="32"/>
      <c r="Q57" s="32"/>
      <c r="R57" s="32"/>
      <c r="S57" s="32"/>
      <c r="T57" s="32"/>
      <c r="U57" s="32"/>
      <c r="V57" s="32"/>
    </row>
    <row r="58" spans="1:22" ht="12.2" hidden="1" customHeight="1" outlineLevel="1" x14ac:dyDescent="0.2">
      <c r="A58" s="76" t="s">
        <v>248</v>
      </c>
      <c r="B58" s="76"/>
      <c r="C58" s="4" t="s">
        <v>15</v>
      </c>
      <c r="D58" s="6">
        <v>1.2</v>
      </c>
      <c r="E58" s="9">
        <f t="shared" si="17"/>
        <v>0</v>
      </c>
      <c r="F58" s="6">
        <v>0.18</v>
      </c>
      <c r="G58" s="9">
        <f t="shared" si="18"/>
        <v>0</v>
      </c>
      <c r="H58" s="9">
        <f t="shared" si="15"/>
        <v>0</v>
      </c>
      <c r="I58" s="6">
        <v>52.56</v>
      </c>
      <c r="J58" s="9">
        <f t="shared" si="19"/>
        <v>0</v>
      </c>
      <c r="K58" s="9">
        <f t="shared" si="16"/>
        <v>0</v>
      </c>
      <c r="M58" s="44"/>
      <c r="N58" s="29"/>
      <c r="O58" s="32"/>
      <c r="P58" s="32"/>
      <c r="Q58" s="32"/>
      <c r="R58" s="32"/>
      <c r="S58" s="32"/>
      <c r="T58" s="32"/>
      <c r="U58" s="32"/>
      <c r="V58" s="32"/>
    </row>
    <row r="59" spans="1:22" ht="21" hidden="1" customHeight="1" outlineLevel="1" x14ac:dyDescent="0.2">
      <c r="A59" s="76" t="s">
        <v>253</v>
      </c>
      <c r="B59" s="76"/>
      <c r="C59" s="4" t="s">
        <v>17</v>
      </c>
      <c r="D59" s="6">
        <v>1</v>
      </c>
      <c r="E59" s="9">
        <f t="shared" si="17"/>
        <v>0</v>
      </c>
      <c r="F59" s="6">
        <v>0.36</v>
      </c>
      <c r="G59" s="9">
        <f t="shared" si="18"/>
        <v>0</v>
      </c>
      <c r="H59" s="9">
        <f t="shared" si="15"/>
        <v>0</v>
      </c>
      <c r="I59" s="6">
        <v>102.25</v>
      </c>
      <c r="J59" s="9">
        <f t="shared" si="19"/>
        <v>0</v>
      </c>
      <c r="K59" s="9">
        <f t="shared" si="16"/>
        <v>0</v>
      </c>
      <c r="M59" s="44"/>
      <c r="N59" s="29"/>
      <c r="O59" s="32"/>
      <c r="P59" s="32"/>
      <c r="Q59" s="32"/>
      <c r="R59" s="32"/>
      <c r="S59" s="32"/>
      <c r="T59" s="32"/>
      <c r="U59" s="32"/>
      <c r="V59" s="32"/>
    </row>
    <row r="60" spans="1:22" ht="12" hidden="1" customHeight="1" outlineLevel="1" x14ac:dyDescent="0.2">
      <c r="A60" s="76" t="s">
        <v>249</v>
      </c>
      <c r="B60" s="76"/>
      <c r="C60" s="4" t="s">
        <v>17</v>
      </c>
      <c r="D60" s="6">
        <v>1</v>
      </c>
      <c r="E60" s="9">
        <f t="shared" si="17"/>
        <v>0</v>
      </c>
      <c r="F60" s="6">
        <v>0.45</v>
      </c>
      <c r="G60" s="9">
        <f t="shared" si="18"/>
        <v>0</v>
      </c>
      <c r="H60" s="9">
        <f t="shared" si="15"/>
        <v>0</v>
      </c>
      <c r="I60" s="6">
        <v>243.69</v>
      </c>
      <c r="J60" s="9">
        <f t="shared" si="19"/>
        <v>0</v>
      </c>
      <c r="K60" s="9">
        <f t="shared" si="16"/>
        <v>0</v>
      </c>
      <c r="M60" s="45"/>
      <c r="N60" s="29"/>
      <c r="O60" s="29"/>
      <c r="P60" s="31"/>
      <c r="Q60" s="31"/>
      <c r="R60" s="31"/>
      <c r="S60" s="31"/>
      <c r="T60" s="31"/>
      <c r="U60" s="31"/>
      <c r="V60" s="31"/>
    </row>
    <row r="61" spans="1:22" ht="12.2" hidden="1" customHeight="1" outlineLevel="1" x14ac:dyDescent="0.2">
      <c r="A61" s="76" t="s">
        <v>250</v>
      </c>
      <c r="B61" s="76"/>
      <c r="C61" s="4" t="s">
        <v>17</v>
      </c>
      <c r="D61" s="6">
        <v>2</v>
      </c>
      <c r="E61" s="9">
        <f t="shared" si="17"/>
        <v>0</v>
      </c>
      <c r="F61" s="6">
        <v>0.21</v>
      </c>
      <c r="G61" s="9">
        <f t="shared" si="18"/>
        <v>0</v>
      </c>
      <c r="H61" s="9">
        <f t="shared" si="15"/>
        <v>0</v>
      </c>
      <c r="I61" s="6">
        <v>152.80000000000001</v>
      </c>
      <c r="J61" s="9">
        <f t="shared" si="19"/>
        <v>0</v>
      </c>
      <c r="K61" s="9">
        <f t="shared" si="16"/>
        <v>0</v>
      </c>
      <c r="M61" s="45"/>
      <c r="N61" s="30"/>
      <c r="O61" s="31"/>
      <c r="P61" s="29"/>
      <c r="Q61" s="29"/>
      <c r="R61" s="29"/>
      <c r="S61" s="29"/>
      <c r="T61" s="29"/>
      <c r="U61" s="29"/>
      <c r="V61" s="29"/>
    </row>
    <row r="62" spans="1:22" ht="21" hidden="1" customHeight="1" outlineLevel="1" x14ac:dyDescent="0.2">
      <c r="A62" s="76" t="s">
        <v>253</v>
      </c>
      <c r="B62" s="76"/>
      <c r="C62" s="4" t="s">
        <v>17</v>
      </c>
      <c r="D62" s="6">
        <v>1</v>
      </c>
      <c r="E62" s="9">
        <f t="shared" si="17"/>
        <v>0</v>
      </c>
      <c r="F62" s="6">
        <v>0.36</v>
      </c>
      <c r="G62" s="9">
        <f t="shared" si="18"/>
        <v>0</v>
      </c>
      <c r="H62" s="9">
        <f t="shared" si="15"/>
        <v>0</v>
      </c>
      <c r="I62" s="6">
        <v>102.25</v>
      </c>
      <c r="J62" s="9">
        <f t="shared" si="19"/>
        <v>0</v>
      </c>
      <c r="K62" s="9">
        <f t="shared" si="16"/>
        <v>0</v>
      </c>
      <c r="M62" s="44"/>
      <c r="N62" s="29"/>
      <c r="O62" s="32"/>
      <c r="P62" s="32"/>
      <c r="Q62" s="32"/>
      <c r="R62" s="32"/>
      <c r="S62" s="32"/>
      <c r="T62" s="32"/>
      <c r="U62" s="32"/>
      <c r="V62" s="32"/>
    </row>
    <row r="63" spans="1:22" ht="12.2" hidden="1" customHeight="1" outlineLevel="1" x14ac:dyDescent="0.2">
      <c r="A63" s="76" t="s">
        <v>248</v>
      </c>
      <c r="B63" s="76"/>
      <c r="C63" s="4" t="s">
        <v>15</v>
      </c>
      <c r="D63" s="6">
        <v>1.2</v>
      </c>
      <c r="E63" s="9">
        <f t="shared" si="17"/>
        <v>0</v>
      </c>
      <c r="F63" s="6">
        <v>0.18</v>
      </c>
      <c r="G63" s="9">
        <f t="shared" si="18"/>
        <v>0</v>
      </c>
      <c r="H63" s="9">
        <f t="shared" si="15"/>
        <v>0</v>
      </c>
      <c r="I63" s="6">
        <v>52.56</v>
      </c>
      <c r="J63" s="9">
        <f t="shared" si="19"/>
        <v>0</v>
      </c>
      <c r="K63" s="9">
        <f t="shared" si="16"/>
        <v>0</v>
      </c>
      <c r="M63" s="44"/>
      <c r="N63" s="29"/>
      <c r="O63" s="32"/>
      <c r="P63" s="32"/>
      <c r="Q63" s="32"/>
      <c r="R63" s="32"/>
      <c r="S63" s="32"/>
      <c r="T63" s="32"/>
      <c r="U63" s="32"/>
      <c r="V63" s="32"/>
    </row>
    <row r="64" spans="1:22" ht="23.25" hidden="1" customHeight="1" outlineLevel="1" x14ac:dyDescent="0.2">
      <c r="A64" s="83" t="s">
        <v>654</v>
      </c>
      <c r="B64" s="76"/>
      <c r="C64" s="4" t="s">
        <v>17</v>
      </c>
      <c r="D64" s="6">
        <v>1</v>
      </c>
      <c r="E64" s="9">
        <f t="shared" si="17"/>
        <v>0</v>
      </c>
      <c r="F64" s="6">
        <v>0.55000000000000004</v>
      </c>
      <c r="G64" s="9">
        <f t="shared" si="18"/>
        <v>0</v>
      </c>
      <c r="H64" s="9">
        <f>$N$2*G64</f>
        <v>0</v>
      </c>
      <c r="I64" s="6">
        <v>135.63</v>
      </c>
      <c r="J64" s="9">
        <f t="shared" si="19"/>
        <v>0</v>
      </c>
      <c r="K64" s="9">
        <f t="shared" si="16"/>
        <v>0</v>
      </c>
      <c r="M64" s="44"/>
      <c r="N64" s="29"/>
      <c r="O64" s="32"/>
      <c r="P64" s="32"/>
      <c r="Q64" s="32"/>
      <c r="R64" s="32"/>
      <c r="S64" s="32"/>
      <c r="T64" s="32"/>
      <c r="U64" s="32"/>
      <c r="V64" s="32"/>
    </row>
    <row r="65" spans="1:22" ht="12.2" hidden="1" customHeight="1" outlineLevel="1" x14ac:dyDescent="0.2">
      <c r="A65" s="76" t="s">
        <v>71</v>
      </c>
      <c r="B65" s="76"/>
      <c r="C65" s="4" t="s">
        <v>15</v>
      </c>
      <c r="D65" s="6">
        <v>0.42</v>
      </c>
      <c r="E65" s="9">
        <f t="shared" si="17"/>
        <v>0</v>
      </c>
      <c r="F65" s="6">
        <v>0.05</v>
      </c>
      <c r="G65" s="9">
        <f t="shared" si="18"/>
        <v>0</v>
      </c>
      <c r="H65" s="9">
        <f t="shared" si="15"/>
        <v>0</v>
      </c>
      <c r="I65" s="6">
        <v>16.71</v>
      </c>
      <c r="J65" s="9">
        <f t="shared" si="19"/>
        <v>0</v>
      </c>
      <c r="K65" s="9">
        <f t="shared" si="16"/>
        <v>0</v>
      </c>
      <c r="M65" s="44"/>
      <c r="N65" s="29"/>
      <c r="O65" s="32"/>
      <c r="P65" s="32"/>
      <c r="Q65" s="32"/>
      <c r="R65" s="32"/>
      <c r="S65" s="32"/>
      <c r="T65" s="32"/>
      <c r="U65" s="32"/>
      <c r="V65" s="32"/>
    </row>
    <row r="66" spans="1:22" ht="12.2" hidden="1" customHeight="1" outlineLevel="1" x14ac:dyDescent="0.2">
      <c r="A66" s="76" t="s">
        <v>72</v>
      </c>
      <c r="B66" s="76"/>
      <c r="C66" s="4" t="s">
        <v>15</v>
      </c>
      <c r="D66" s="6">
        <v>0.42</v>
      </c>
      <c r="E66" s="9">
        <f t="shared" si="17"/>
        <v>0</v>
      </c>
      <c r="F66" s="6">
        <v>0.05</v>
      </c>
      <c r="G66" s="9">
        <f t="shared" si="18"/>
        <v>0</v>
      </c>
      <c r="H66" s="9">
        <f t="shared" si="15"/>
        <v>0</v>
      </c>
      <c r="I66" s="6">
        <v>15.82</v>
      </c>
      <c r="J66" s="9">
        <f t="shared" si="19"/>
        <v>0</v>
      </c>
      <c r="K66" s="9">
        <f t="shared" si="16"/>
        <v>0</v>
      </c>
      <c r="M66" s="44"/>
      <c r="N66" s="29"/>
      <c r="O66" s="32"/>
      <c r="P66" s="32"/>
      <c r="Q66" s="32"/>
      <c r="R66" s="32"/>
      <c r="S66" s="32"/>
      <c r="T66" s="32"/>
      <c r="U66" s="32"/>
      <c r="V66" s="32"/>
    </row>
    <row r="67" spans="1:22" ht="12.2" customHeight="1" collapsed="1" x14ac:dyDescent="0.2">
      <c r="A67" s="75" t="s">
        <v>19</v>
      </c>
      <c r="B67" s="75"/>
      <c r="C67" s="1"/>
      <c r="D67" s="34"/>
      <c r="E67" s="35"/>
      <c r="F67" s="13">
        <f>SUM(F55:F66)</f>
        <v>3.04</v>
      </c>
      <c r="G67" s="12">
        <f>SUM(G55:G66)</f>
        <v>0</v>
      </c>
      <c r="H67" s="12">
        <f t="shared" si="15"/>
        <v>0</v>
      </c>
      <c r="I67" s="13">
        <v>976.97</v>
      </c>
      <c r="J67" s="12">
        <f>SUM(J55:J66)</f>
        <v>0</v>
      </c>
      <c r="K67" s="14">
        <f>SUM(K55:K66)</f>
        <v>0</v>
      </c>
      <c r="M67" s="44"/>
      <c r="N67" s="29"/>
      <c r="O67" s="32"/>
      <c r="P67" s="32"/>
      <c r="Q67" s="32"/>
      <c r="R67" s="32"/>
      <c r="S67" s="32"/>
      <c r="T67" s="32"/>
      <c r="U67" s="32"/>
      <c r="V67" s="32"/>
    </row>
    <row r="68" spans="1:22" ht="21" customHeight="1" x14ac:dyDescent="0.2">
      <c r="A68" s="75" t="s">
        <v>255</v>
      </c>
      <c r="B68" s="75"/>
      <c r="C68" s="2" t="s">
        <v>17</v>
      </c>
      <c r="D68" s="3">
        <v>0</v>
      </c>
      <c r="E68" s="36"/>
      <c r="F68" s="1"/>
      <c r="G68" s="1"/>
      <c r="H68" s="1"/>
      <c r="I68" s="1"/>
      <c r="J68" s="1"/>
      <c r="K68" s="1"/>
      <c r="M68" s="44"/>
      <c r="N68" s="29"/>
      <c r="O68" s="32"/>
      <c r="P68" s="32"/>
      <c r="Q68" s="32"/>
      <c r="R68" s="32"/>
      <c r="S68" s="32"/>
      <c r="T68" s="32"/>
      <c r="U68" s="32"/>
      <c r="V68" s="32"/>
    </row>
    <row r="69" spans="1:22" ht="12.2" hidden="1" customHeight="1" outlineLevel="1" x14ac:dyDescent="0.2">
      <c r="A69" s="76" t="s">
        <v>72</v>
      </c>
      <c r="B69" s="76"/>
      <c r="C69" s="4" t="s">
        <v>15</v>
      </c>
      <c r="D69" s="6">
        <v>0.42</v>
      </c>
      <c r="E69" s="9">
        <f>$D$68*D69</f>
        <v>0</v>
      </c>
      <c r="F69" s="6">
        <v>0.05</v>
      </c>
      <c r="G69" s="9">
        <f>$D$68*F69</f>
        <v>0</v>
      </c>
      <c r="H69" s="9">
        <f t="shared" ref="H69:H79" si="20">$L$2*G69</f>
        <v>0</v>
      </c>
      <c r="I69" s="6">
        <v>15.82</v>
      </c>
      <c r="J69" s="9">
        <f>$D$68*I69</f>
        <v>0</v>
      </c>
      <c r="K69" s="9">
        <f t="shared" ref="K69:K78" si="21">SUM(H69,J69)</f>
        <v>0</v>
      </c>
      <c r="M69" s="45"/>
      <c r="N69" s="29"/>
      <c r="O69" s="29"/>
      <c r="P69" s="31"/>
      <c r="Q69" s="31"/>
      <c r="R69" s="31"/>
      <c r="S69" s="31"/>
      <c r="T69" s="31"/>
      <c r="U69" s="31"/>
      <c r="V69" s="31"/>
    </row>
    <row r="70" spans="1:22" ht="12.2" hidden="1" customHeight="1" outlineLevel="1" x14ac:dyDescent="0.2">
      <c r="A70" s="76" t="s">
        <v>71</v>
      </c>
      <c r="B70" s="76"/>
      <c r="C70" s="4" t="s">
        <v>15</v>
      </c>
      <c r="D70" s="6">
        <v>0.42</v>
      </c>
      <c r="E70" s="9">
        <f t="shared" ref="E70:E78" si="22">$D$68*D70</f>
        <v>0</v>
      </c>
      <c r="F70" s="6">
        <v>0.05</v>
      </c>
      <c r="G70" s="9">
        <f t="shared" ref="G70:G78" si="23">$D$68*F70</f>
        <v>0</v>
      </c>
      <c r="H70" s="9">
        <f t="shared" si="20"/>
        <v>0</v>
      </c>
      <c r="I70" s="6">
        <v>16.71</v>
      </c>
      <c r="J70" s="9">
        <f t="shared" ref="J70:J78" si="24">$D$68*I70</f>
        <v>0</v>
      </c>
      <c r="K70" s="9">
        <f t="shared" si="21"/>
        <v>0</v>
      </c>
      <c r="M70" s="45"/>
      <c r="N70" s="30"/>
      <c r="O70" s="31"/>
      <c r="P70" s="29"/>
      <c r="Q70" s="29"/>
      <c r="R70" s="29"/>
      <c r="S70" s="29"/>
      <c r="T70" s="29"/>
      <c r="U70" s="29"/>
      <c r="V70" s="29"/>
    </row>
    <row r="71" spans="1:22" ht="12.2" hidden="1" customHeight="1" outlineLevel="1" x14ac:dyDescent="0.2">
      <c r="A71" s="76" t="s">
        <v>248</v>
      </c>
      <c r="B71" s="76"/>
      <c r="C71" s="4" t="s">
        <v>15</v>
      </c>
      <c r="D71" s="6">
        <v>1.2</v>
      </c>
      <c r="E71" s="9">
        <f t="shared" si="22"/>
        <v>0</v>
      </c>
      <c r="F71" s="6">
        <v>0.18</v>
      </c>
      <c r="G71" s="9">
        <f t="shared" si="23"/>
        <v>0</v>
      </c>
      <c r="H71" s="9">
        <f t="shared" si="20"/>
        <v>0</v>
      </c>
      <c r="I71" s="6">
        <v>52.56</v>
      </c>
      <c r="J71" s="9">
        <f t="shared" si="24"/>
        <v>0</v>
      </c>
      <c r="K71" s="9">
        <f t="shared" si="21"/>
        <v>0</v>
      </c>
      <c r="M71" s="44"/>
      <c r="N71" s="29"/>
      <c r="O71" s="32"/>
      <c r="P71" s="32"/>
      <c r="Q71" s="32"/>
      <c r="R71" s="32"/>
      <c r="S71" s="32"/>
      <c r="T71" s="32"/>
      <c r="U71" s="32"/>
      <c r="V71" s="32"/>
    </row>
    <row r="72" spans="1:22" ht="12.2" hidden="1" customHeight="1" outlineLevel="1" x14ac:dyDescent="0.2">
      <c r="A72" s="76" t="s">
        <v>76</v>
      </c>
      <c r="B72" s="76"/>
      <c r="C72" s="4" t="s">
        <v>17</v>
      </c>
      <c r="D72" s="6">
        <v>1</v>
      </c>
      <c r="E72" s="9">
        <f t="shared" si="22"/>
        <v>0</v>
      </c>
      <c r="F72" s="6">
        <v>0.28999999999999998</v>
      </c>
      <c r="G72" s="9">
        <f t="shared" si="23"/>
        <v>0</v>
      </c>
      <c r="H72" s="9">
        <f t="shared" si="20"/>
        <v>0</v>
      </c>
      <c r="I72" s="6">
        <v>195.21</v>
      </c>
      <c r="J72" s="9">
        <f t="shared" si="24"/>
        <v>0</v>
      </c>
      <c r="K72" s="9">
        <f t="shared" si="21"/>
        <v>0</v>
      </c>
      <c r="M72" s="44"/>
      <c r="N72" s="29"/>
      <c r="O72" s="32"/>
      <c r="P72" s="32"/>
      <c r="Q72" s="32"/>
      <c r="R72" s="32"/>
      <c r="S72" s="32"/>
      <c r="T72" s="32"/>
      <c r="U72" s="32"/>
      <c r="V72" s="32"/>
    </row>
    <row r="73" spans="1:22" ht="12.2" hidden="1" customHeight="1" outlineLevel="1" x14ac:dyDescent="0.2">
      <c r="A73" s="76" t="s">
        <v>249</v>
      </c>
      <c r="B73" s="76"/>
      <c r="C73" s="4" t="s">
        <v>17</v>
      </c>
      <c r="D73" s="6">
        <v>1</v>
      </c>
      <c r="E73" s="9">
        <f t="shared" si="22"/>
        <v>0</v>
      </c>
      <c r="F73" s="6">
        <v>0.45</v>
      </c>
      <c r="G73" s="9">
        <f t="shared" si="23"/>
        <v>0</v>
      </c>
      <c r="H73" s="9">
        <f t="shared" si="20"/>
        <v>0</v>
      </c>
      <c r="I73" s="6">
        <v>209.03</v>
      </c>
      <c r="J73" s="9">
        <f t="shared" si="24"/>
        <v>0</v>
      </c>
      <c r="K73" s="9">
        <f t="shared" si="21"/>
        <v>0</v>
      </c>
      <c r="M73" s="44"/>
      <c r="N73" s="29"/>
      <c r="O73" s="32"/>
      <c r="P73" s="32"/>
      <c r="Q73" s="32"/>
      <c r="R73" s="32"/>
      <c r="S73" s="32"/>
      <c r="T73" s="32"/>
      <c r="U73" s="32"/>
      <c r="V73" s="32"/>
    </row>
    <row r="74" spans="1:22" ht="12.2" hidden="1" customHeight="1" outlineLevel="1" x14ac:dyDescent="0.2">
      <c r="A74" s="76" t="s">
        <v>250</v>
      </c>
      <c r="B74" s="76"/>
      <c r="C74" s="4" t="s">
        <v>17</v>
      </c>
      <c r="D74" s="6">
        <v>2</v>
      </c>
      <c r="E74" s="9">
        <f t="shared" si="22"/>
        <v>0</v>
      </c>
      <c r="F74" s="6">
        <v>0.21</v>
      </c>
      <c r="G74" s="9">
        <f t="shared" si="23"/>
        <v>0</v>
      </c>
      <c r="H74" s="9">
        <f t="shared" si="20"/>
        <v>0</v>
      </c>
      <c r="I74" s="6">
        <v>124</v>
      </c>
      <c r="J74" s="9">
        <f t="shared" si="24"/>
        <v>0</v>
      </c>
      <c r="K74" s="9">
        <f t="shared" si="21"/>
        <v>0</v>
      </c>
      <c r="M74" s="44"/>
      <c r="N74" s="29"/>
      <c r="O74" s="32"/>
      <c r="P74" s="32"/>
      <c r="Q74" s="32"/>
      <c r="R74" s="32"/>
      <c r="S74" s="32"/>
      <c r="T74" s="32"/>
      <c r="U74" s="32"/>
      <c r="V74" s="32"/>
    </row>
    <row r="75" spans="1:22" ht="12.2" hidden="1" customHeight="1" outlineLevel="1" x14ac:dyDescent="0.2">
      <c r="A75" s="76" t="s">
        <v>76</v>
      </c>
      <c r="B75" s="76"/>
      <c r="C75" s="4" t="s">
        <v>17</v>
      </c>
      <c r="D75" s="6">
        <v>1</v>
      </c>
      <c r="E75" s="9">
        <f t="shared" si="22"/>
        <v>0</v>
      </c>
      <c r="F75" s="6">
        <v>0.28999999999999998</v>
      </c>
      <c r="G75" s="9">
        <f t="shared" si="23"/>
        <v>0</v>
      </c>
      <c r="H75" s="9">
        <f t="shared" si="20"/>
        <v>0</v>
      </c>
      <c r="I75" s="6">
        <v>195.21</v>
      </c>
      <c r="J75" s="9">
        <f t="shared" si="24"/>
        <v>0</v>
      </c>
      <c r="K75" s="9">
        <f t="shared" si="21"/>
        <v>0</v>
      </c>
      <c r="M75" s="44"/>
      <c r="N75" s="29"/>
      <c r="O75" s="32"/>
      <c r="P75" s="32"/>
      <c r="Q75" s="32"/>
      <c r="R75" s="32"/>
      <c r="S75" s="32"/>
      <c r="T75" s="32"/>
      <c r="U75" s="32"/>
      <c r="V75" s="32"/>
    </row>
    <row r="76" spans="1:22" ht="12.2" hidden="1" customHeight="1" outlineLevel="1" x14ac:dyDescent="0.2">
      <c r="A76" s="76" t="s">
        <v>248</v>
      </c>
      <c r="B76" s="76"/>
      <c r="C76" s="4" t="s">
        <v>15</v>
      </c>
      <c r="D76" s="6">
        <v>1.2</v>
      </c>
      <c r="E76" s="9">
        <f t="shared" si="22"/>
        <v>0</v>
      </c>
      <c r="F76" s="6">
        <v>0.18</v>
      </c>
      <c r="G76" s="9">
        <f t="shared" si="23"/>
        <v>0</v>
      </c>
      <c r="H76" s="9">
        <f t="shared" si="20"/>
        <v>0</v>
      </c>
      <c r="I76" s="6">
        <v>52.56</v>
      </c>
      <c r="J76" s="9">
        <f t="shared" si="24"/>
        <v>0</v>
      </c>
      <c r="K76" s="9">
        <f t="shared" si="21"/>
        <v>0</v>
      </c>
      <c r="M76" s="44"/>
      <c r="N76" s="29"/>
      <c r="O76" s="32"/>
      <c r="P76" s="32"/>
      <c r="Q76" s="32"/>
      <c r="R76" s="32"/>
      <c r="S76" s="32"/>
      <c r="T76" s="32"/>
      <c r="U76" s="32"/>
      <c r="V76" s="32"/>
    </row>
    <row r="77" spans="1:22" ht="12.2" hidden="1" customHeight="1" outlineLevel="1" x14ac:dyDescent="0.2">
      <c r="A77" s="76" t="s">
        <v>71</v>
      </c>
      <c r="B77" s="76"/>
      <c r="C77" s="4" t="s">
        <v>15</v>
      </c>
      <c r="D77" s="6">
        <v>0.42</v>
      </c>
      <c r="E77" s="9">
        <f t="shared" si="22"/>
        <v>0</v>
      </c>
      <c r="F77" s="6">
        <v>0.05</v>
      </c>
      <c r="G77" s="9">
        <f t="shared" si="23"/>
        <v>0</v>
      </c>
      <c r="H77" s="9">
        <f t="shared" si="20"/>
        <v>0</v>
      </c>
      <c r="I77" s="6">
        <v>16.71</v>
      </c>
      <c r="J77" s="9">
        <f t="shared" si="24"/>
        <v>0</v>
      </c>
      <c r="K77" s="9">
        <f t="shared" si="21"/>
        <v>0</v>
      </c>
      <c r="M77" s="44"/>
      <c r="N77" s="29"/>
      <c r="O77" s="32"/>
      <c r="P77" s="32"/>
      <c r="Q77" s="32"/>
      <c r="R77" s="32"/>
      <c r="S77" s="32"/>
      <c r="T77" s="32"/>
      <c r="U77" s="32"/>
      <c r="V77" s="32"/>
    </row>
    <row r="78" spans="1:22" ht="12.2" hidden="1" customHeight="1" outlineLevel="1" x14ac:dyDescent="0.2">
      <c r="A78" s="76" t="s">
        <v>72</v>
      </c>
      <c r="B78" s="76"/>
      <c r="C78" s="4" t="s">
        <v>15</v>
      </c>
      <c r="D78" s="6">
        <v>0.42</v>
      </c>
      <c r="E78" s="9">
        <f t="shared" si="22"/>
        <v>0</v>
      </c>
      <c r="F78" s="6">
        <v>0.05</v>
      </c>
      <c r="G78" s="9">
        <f t="shared" si="23"/>
        <v>0</v>
      </c>
      <c r="H78" s="9">
        <f t="shared" si="20"/>
        <v>0</v>
      </c>
      <c r="I78" s="6">
        <v>15.82</v>
      </c>
      <c r="J78" s="9">
        <f t="shared" si="24"/>
        <v>0</v>
      </c>
      <c r="K78" s="9">
        <f t="shared" si="21"/>
        <v>0</v>
      </c>
      <c r="M78" s="45"/>
      <c r="N78" s="29"/>
      <c r="O78" s="29"/>
      <c r="P78" s="31"/>
      <c r="Q78" s="31"/>
      <c r="R78" s="31"/>
      <c r="S78" s="31"/>
      <c r="T78" s="31"/>
      <c r="U78" s="31"/>
      <c r="V78" s="31"/>
    </row>
    <row r="79" spans="1:22" ht="12.2" customHeight="1" collapsed="1" x14ac:dyDescent="0.2">
      <c r="A79" s="75" t="s">
        <v>19</v>
      </c>
      <c r="B79" s="75"/>
      <c r="C79" s="1"/>
      <c r="D79" s="34"/>
      <c r="E79" s="35"/>
      <c r="F79" s="13">
        <f>SUM(F69:F78)</f>
        <v>1.8</v>
      </c>
      <c r="G79" s="12">
        <f>SUM(G69:G78)</f>
        <v>0</v>
      </c>
      <c r="H79" s="12">
        <f t="shared" si="20"/>
        <v>0</v>
      </c>
      <c r="I79" s="13">
        <v>893.63</v>
      </c>
      <c r="J79" s="12">
        <f>SUM(J69:J78)</f>
        <v>0</v>
      </c>
      <c r="K79" s="14">
        <f>SUM(K69:K78)</f>
        <v>0</v>
      </c>
      <c r="M79" s="45"/>
      <c r="N79" s="30"/>
      <c r="O79" s="31"/>
      <c r="P79" s="29"/>
      <c r="Q79" s="29"/>
      <c r="R79" s="29"/>
      <c r="S79" s="29"/>
      <c r="T79" s="29"/>
      <c r="U79" s="29"/>
      <c r="V79" s="29"/>
    </row>
    <row r="80" spans="1:22" ht="21" customHeight="1" x14ac:dyDescent="0.2">
      <c r="A80" s="75" t="s">
        <v>256</v>
      </c>
      <c r="B80" s="75"/>
      <c r="C80" s="2" t="s">
        <v>17</v>
      </c>
      <c r="D80" s="3">
        <v>0</v>
      </c>
      <c r="E80" s="36"/>
      <c r="F80" s="1"/>
      <c r="G80" s="1"/>
      <c r="H80" s="1"/>
      <c r="I80" s="1"/>
      <c r="J80" s="1"/>
      <c r="K80" s="1"/>
      <c r="M80" s="44"/>
      <c r="N80" s="29"/>
      <c r="O80" s="32"/>
      <c r="P80" s="32"/>
      <c r="Q80" s="32"/>
      <c r="R80" s="32"/>
      <c r="S80" s="32"/>
      <c r="T80" s="32"/>
      <c r="U80" s="32"/>
      <c r="V80" s="32"/>
    </row>
    <row r="81" spans="1:22" ht="12" hidden="1" customHeight="1" outlineLevel="1" x14ac:dyDescent="0.2">
      <c r="A81" s="76" t="s">
        <v>72</v>
      </c>
      <c r="B81" s="76"/>
      <c r="C81" s="4" t="s">
        <v>15</v>
      </c>
      <c r="D81" s="6">
        <v>0.42</v>
      </c>
      <c r="E81" s="9">
        <f>$D$80*D81</f>
        <v>0</v>
      </c>
      <c r="F81" s="6">
        <v>0.05</v>
      </c>
      <c r="G81" s="9">
        <f>$D$80*F81</f>
        <v>0</v>
      </c>
      <c r="H81" s="9">
        <f t="shared" ref="H81:H91" si="25">$L$2*G81</f>
        <v>0</v>
      </c>
      <c r="I81" s="6">
        <v>15.82</v>
      </c>
      <c r="J81" s="9">
        <f>$D$80*I81</f>
        <v>0</v>
      </c>
      <c r="K81" s="9">
        <f t="shared" ref="K81:K90" si="26">SUM(H81,J81)</f>
        <v>0</v>
      </c>
      <c r="M81" s="44"/>
      <c r="N81" s="29"/>
      <c r="O81" s="32"/>
      <c r="P81" s="32"/>
      <c r="Q81" s="32"/>
      <c r="R81" s="32"/>
      <c r="S81" s="32"/>
      <c r="T81" s="32"/>
      <c r="U81" s="32"/>
      <c r="V81" s="32"/>
    </row>
    <row r="82" spans="1:22" ht="12.2" hidden="1" customHeight="1" outlineLevel="1" x14ac:dyDescent="0.2">
      <c r="A82" s="76" t="s">
        <v>71</v>
      </c>
      <c r="B82" s="76"/>
      <c r="C82" s="4" t="s">
        <v>15</v>
      </c>
      <c r="D82" s="6">
        <v>0.42</v>
      </c>
      <c r="E82" s="9">
        <f t="shared" ref="E82:E90" si="27">$D$80*D82</f>
        <v>0</v>
      </c>
      <c r="F82" s="6">
        <v>0.05</v>
      </c>
      <c r="G82" s="9">
        <f t="shared" ref="G82:G90" si="28">$D$80*F82</f>
        <v>0</v>
      </c>
      <c r="H82" s="9">
        <f t="shared" si="25"/>
        <v>0</v>
      </c>
      <c r="I82" s="6">
        <v>16.71</v>
      </c>
      <c r="J82" s="9">
        <f t="shared" ref="J82:J90" si="29">$D$80*I82</f>
        <v>0</v>
      </c>
      <c r="K82" s="9">
        <f t="shared" si="26"/>
        <v>0</v>
      </c>
      <c r="M82" s="44"/>
      <c r="N82" s="29"/>
      <c r="O82" s="32"/>
      <c r="P82" s="32"/>
      <c r="Q82" s="32"/>
      <c r="R82" s="32"/>
      <c r="S82" s="32"/>
      <c r="T82" s="32"/>
      <c r="U82" s="32"/>
      <c r="V82" s="32"/>
    </row>
    <row r="83" spans="1:22" ht="12.2" hidden="1" customHeight="1" outlineLevel="1" x14ac:dyDescent="0.2">
      <c r="A83" s="76" t="s">
        <v>248</v>
      </c>
      <c r="B83" s="76"/>
      <c r="C83" s="4" t="s">
        <v>15</v>
      </c>
      <c r="D83" s="6">
        <v>1.2</v>
      </c>
      <c r="E83" s="9">
        <f t="shared" si="27"/>
        <v>0</v>
      </c>
      <c r="F83" s="6">
        <v>0.18</v>
      </c>
      <c r="G83" s="9">
        <f t="shared" si="28"/>
        <v>0</v>
      </c>
      <c r="H83" s="9">
        <f t="shared" si="25"/>
        <v>0</v>
      </c>
      <c r="I83" s="6">
        <v>52.56</v>
      </c>
      <c r="J83" s="9">
        <f t="shared" si="29"/>
        <v>0</v>
      </c>
      <c r="K83" s="9">
        <f t="shared" si="26"/>
        <v>0</v>
      </c>
      <c r="M83" s="44"/>
      <c r="N83" s="29"/>
      <c r="O83" s="32"/>
      <c r="P83" s="32"/>
      <c r="Q83" s="32"/>
      <c r="R83" s="32"/>
      <c r="S83" s="32"/>
      <c r="T83" s="32"/>
      <c r="U83" s="32"/>
      <c r="V83" s="32"/>
    </row>
    <row r="84" spans="1:22" ht="12.2" hidden="1" customHeight="1" outlineLevel="1" x14ac:dyDescent="0.2">
      <c r="A84" s="76" t="s">
        <v>76</v>
      </c>
      <c r="B84" s="76"/>
      <c r="C84" s="4" t="s">
        <v>17</v>
      </c>
      <c r="D84" s="6">
        <v>1</v>
      </c>
      <c r="E84" s="9">
        <f t="shared" si="27"/>
        <v>0</v>
      </c>
      <c r="F84" s="6">
        <v>0.28999999999999998</v>
      </c>
      <c r="G84" s="9">
        <f t="shared" si="28"/>
        <v>0</v>
      </c>
      <c r="H84" s="9">
        <f t="shared" si="25"/>
        <v>0</v>
      </c>
      <c r="I84" s="6">
        <v>195.21</v>
      </c>
      <c r="J84" s="9">
        <f t="shared" si="29"/>
        <v>0</v>
      </c>
      <c r="K84" s="9">
        <f t="shared" si="26"/>
        <v>0</v>
      </c>
      <c r="M84" s="44"/>
      <c r="N84" s="29"/>
      <c r="O84" s="32"/>
      <c r="P84" s="32"/>
      <c r="Q84" s="32"/>
      <c r="R84" s="32"/>
      <c r="S84" s="32"/>
      <c r="T84" s="32"/>
      <c r="U84" s="32"/>
      <c r="V84" s="32"/>
    </row>
    <row r="85" spans="1:22" ht="12.2" hidden="1" customHeight="1" outlineLevel="1" x14ac:dyDescent="0.2">
      <c r="A85" s="76" t="s">
        <v>249</v>
      </c>
      <c r="B85" s="76"/>
      <c r="C85" s="4" t="s">
        <v>17</v>
      </c>
      <c r="D85" s="6">
        <v>1</v>
      </c>
      <c r="E85" s="9">
        <f t="shared" si="27"/>
        <v>0</v>
      </c>
      <c r="F85" s="6">
        <v>0.45</v>
      </c>
      <c r="G85" s="9">
        <f t="shared" si="28"/>
        <v>0</v>
      </c>
      <c r="H85" s="9">
        <f t="shared" si="25"/>
        <v>0</v>
      </c>
      <c r="I85" s="6">
        <v>243.69</v>
      </c>
      <c r="J85" s="9">
        <f t="shared" si="29"/>
        <v>0</v>
      </c>
      <c r="K85" s="9">
        <f t="shared" si="26"/>
        <v>0</v>
      </c>
      <c r="M85" s="44"/>
      <c r="N85" s="29"/>
      <c r="O85" s="32"/>
      <c r="P85" s="32"/>
      <c r="Q85" s="32"/>
      <c r="R85" s="32"/>
      <c r="S85" s="32"/>
      <c r="T85" s="32"/>
      <c r="U85" s="32"/>
      <c r="V85" s="32"/>
    </row>
    <row r="86" spans="1:22" ht="12.2" hidden="1" customHeight="1" outlineLevel="1" x14ac:dyDescent="0.2">
      <c r="A86" s="76" t="s">
        <v>250</v>
      </c>
      <c r="B86" s="76"/>
      <c r="C86" s="4" t="s">
        <v>17</v>
      </c>
      <c r="D86" s="6">
        <v>2</v>
      </c>
      <c r="E86" s="9">
        <f t="shared" si="27"/>
        <v>0</v>
      </c>
      <c r="F86" s="6">
        <v>0.21</v>
      </c>
      <c r="G86" s="9">
        <f t="shared" si="28"/>
        <v>0</v>
      </c>
      <c r="H86" s="9">
        <f t="shared" si="25"/>
        <v>0</v>
      </c>
      <c r="I86" s="6">
        <v>152.80000000000001</v>
      </c>
      <c r="J86" s="9">
        <f t="shared" si="29"/>
        <v>0</v>
      </c>
      <c r="K86" s="9">
        <f t="shared" si="26"/>
        <v>0</v>
      </c>
      <c r="M86" s="44"/>
      <c r="N86" s="29"/>
      <c r="O86" s="32"/>
      <c r="P86" s="32"/>
      <c r="Q86" s="32"/>
      <c r="R86" s="32"/>
      <c r="S86" s="32"/>
      <c r="T86" s="32"/>
      <c r="U86" s="32"/>
      <c r="V86" s="32"/>
    </row>
    <row r="87" spans="1:22" ht="12.2" hidden="1" customHeight="1" outlineLevel="1" x14ac:dyDescent="0.2">
      <c r="A87" s="76" t="s">
        <v>76</v>
      </c>
      <c r="B87" s="76"/>
      <c r="C87" s="4" t="s">
        <v>17</v>
      </c>
      <c r="D87" s="6">
        <v>1</v>
      </c>
      <c r="E87" s="9">
        <f t="shared" si="27"/>
        <v>0</v>
      </c>
      <c r="F87" s="6">
        <v>0.28999999999999998</v>
      </c>
      <c r="G87" s="9">
        <f t="shared" si="28"/>
        <v>0</v>
      </c>
      <c r="H87" s="9">
        <f t="shared" si="25"/>
        <v>0</v>
      </c>
      <c r="I87" s="6">
        <v>195.21</v>
      </c>
      <c r="J87" s="9">
        <f t="shared" si="29"/>
        <v>0</v>
      </c>
      <c r="K87" s="9">
        <f t="shared" si="26"/>
        <v>0</v>
      </c>
      <c r="M87" s="45"/>
      <c r="N87" s="29"/>
      <c r="O87" s="29"/>
      <c r="P87" s="31"/>
      <c r="Q87" s="31"/>
      <c r="R87" s="31"/>
      <c r="S87" s="31"/>
      <c r="T87" s="31"/>
      <c r="U87" s="31"/>
      <c r="V87" s="31"/>
    </row>
    <row r="88" spans="1:22" ht="12.2" hidden="1" customHeight="1" outlineLevel="1" x14ac:dyDescent="0.2">
      <c r="A88" s="76" t="s">
        <v>248</v>
      </c>
      <c r="B88" s="76"/>
      <c r="C88" s="4" t="s">
        <v>15</v>
      </c>
      <c r="D88" s="6">
        <v>1.2</v>
      </c>
      <c r="E88" s="9">
        <f t="shared" si="27"/>
        <v>0</v>
      </c>
      <c r="F88" s="6">
        <v>0.18</v>
      </c>
      <c r="G88" s="9">
        <f t="shared" si="28"/>
        <v>0</v>
      </c>
      <c r="H88" s="9">
        <f t="shared" si="25"/>
        <v>0</v>
      </c>
      <c r="I88" s="6">
        <v>52.56</v>
      </c>
      <c r="J88" s="9">
        <f t="shared" si="29"/>
        <v>0</v>
      </c>
      <c r="K88" s="9">
        <f t="shared" si="26"/>
        <v>0</v>
      </c>
      <c r="M88" s="45"/>
      <c r="N88" s="30"/>
      <c r="O88" s="31"/>
      <c r="P88" s="29"/>
      <c r="Q88" s="29"/>
      <c r="R88" s="29"/>
      <c r="S88" s="29"/>
      <c r="T88" s="29"/>
      <c r="U88" s="29"/>
      <c r="V88" s="29"/>
    </row>
    <row r="89" spans="1:22" ht="12.2" hidden="1" customHeight="1" outlineLevel="1" x14ac:dyDescent="0.2">
      <c r="A89" s="76" t="s">
        <v>71</v>
      </c>
      <c r="B89" s="76"/>
      <c r="C89" s="4" t="s">
        <v>15</v>
      </c>
      <c r="D89" s="6">
        <v>0.42</v>
      </c>
      <c r="E89" s="9">
        <f t="shared" si="27"/>
        <v>0</v>
      </c>
      <c r="F89" s="6">
        <v>0.05</v>
      </c>
      <c r="G89" s="9">
        <f t="shared" si="28"/>
        <v>0</v>
      </c>
      <c r="H89" s="9">
        <f t="shared" si="25"/>
        <v>0</v>
      </c>
      <c r="I89" s="6">
        <v>16.71</v>
      </c>
      <c r="J89" s="9">
        <f t="shared" si="29"/>
        <v>0</v>
      </c>
      <c r="K89" s="9">
        <f t="shared" si="26"/>
        <v>0</v>
      </c>
      <c r="M89" s="44"/>
      <c r="N89" s="29"/>
      <c r="O89" s="32"/>
      <c r="P89" s="32"/>
      <c r="Q89" s="32"/>
      <c r="R89" s="32"/>
      <c r="S89" s="32"/>
      <c r="T89" s="32"/>
      <c r="U89" s="32"/>
      <c r="V89" s="32"/>
    </row>
    <row r="90" spans="1:22" ht="12.2" hidden="1" customHeight="1" outlineLevel="1" x14ac:dyDescent="0.2">
      <c r="A90" s="76" t="s">
        <v>72</v>
      </c>
      <c r="B90" s="76"/>
      <c r="C90" s="4" t="s">
        <v>15</v>
      </c>
      <c r="D90" s="6">
        <v>0.42</v>
      </c>
      <c r="E90" s="9">
        <f t="shared" si="27"/>
        <v>0</v>
      </c>
      <c r="F90" s="6">
        <v>0.05</v>
      </c>
      <c r="G90" s="9">
        <f t="shared" si="28"/>
        <v>0</v>
      </c>
      <c r="H90" s="9">
        <f t="shared" si="25"/>
        <v>0</v>
      </c>
      <c r="I90" s="6">
        <v>15.82</v>
      </c>
      <c r="J90" s="9">
        <f t="shared" si="29"/>
        <v>0</v>
      </c>
      <c r="K90" s="9">
        <f t="shared" si="26"/>
        <v>0</v>
      </c>
      <c r="M90" s="44"/>
      <c r="N90" s="29"/>
      <c r="O90" s="32"/>
      <c r="P90" s="32"/>
      <c r="Q90" s="32"/>
      <c r="R90" s="32"/>
      <c r="S90" s="32"/>
      <c r="T90" s="32"/>
      <c r="U90" s="32"/>
      <c r="V90" s="32"/>
    </row>
    <row r="91" spans="1:22" ht="12.2" customHeight="1" collapsed="1" x14ac:dyDescent="0.2">
      <c r="A91" s="75" t="s">
        <v>19</v>
      </c>
      <c r="B91" s="75"/>
      <c r="C91" s="1"/>
      <c r="D91" s="34"/>
      <c r="E91" s="35"/>
      <c r="F91" s="13">
        <f>SUM(F81:F90)</f>
        <v>1.8</v>
      </c>
      <c r="G91" s="12">
        <f>SUM(G81:G90)</f>
        <v>0</v>
      </c>
      <c r="H91" s="12">
        <f t="shared" si="25"/>
        <v>0</v>
      </c>
      <c r="I91" s="13">
        <v>957.09</v>
      </c>
      <c r="J91" s="12">
        <f>SUM(J81:J90)</f>
        <v>0</v>
      </c>
      <c r="K91" s="14">
        <f>SUM(K81:K90)</f>
        <v>0</v>
      </c>
      <c r="M91" s="44"/>
      <c r="N91" s="29"/>
      <c r="O91" s="32"/>
      <c r="P91" s="32"/>
      <c r="Q91" s="32"/>
      <c r="R91" s="32"/>
      <c r="S91" s="32"/>
      <c r="T91" s="32"/>
      <c r="U91" s="32"/>
      <c r="V91" s="32"/>
    </row>
    <row r="92" spans="1:22" ht="21" customHeight="1" x14ac:dyDescent="0.2">
      <c r="A92" s="75" t="s">
        <v>257</v>
      </c>
      <c r="B92" s="75"/>
      <c r="C92" s="2" t="s">
        <v>17</v>
      </c>
      <c r="D92" s="3">
        <v>0</v>
      </c>
      <c r="E92" s="36"/>
      <c r="F92" s="1"/>
      <c r="G92" s="1"/>
      <c r="H92" s="1"/>
      <c r="I92" s="1"/>
      <c r="J92" s="1"/>
      <c r="K92" s="1"/>
      <c r="M92" s="44"/>
      <c r="N92" s="29"/>
      <c r="O92" s="32"/>
      <c r="P92" s="32"/>
      <c r="Q92" s="32"/>
      <c r="R92" s="32"/>
      <c r="S92" s="32"/>
      <c r="T92" s="32"/>
      <c r="U92" s="32"/>
      <c r="V92" s="32"/>
    </row>
    <row r="93" spans="1:22" ht="12.2" hidden="1" customHeight="1" outlineLevel="1" x14ac:dyDescent="0.2">
      <c r="A93" s="76" t="s">
        <v>72</v>
      </c>
      <c r="B93" s="76"/>
      <c r="C93" s="4" t="s">
        <v>15</v>
      </c>
      <c r="D93" s="6">
        <v>0.42</v>
      </c>
      <c r="E93" s="9">
        <f>$D$92*D93</f>
        <v>0</v>
      </c>
      <c r="F93" s="6">
        <v>0.05</v>
      </c>
      <c r="G93" s="9">
        <f>$D$92*F93</f>
        <v>0</v>
      </c>
      <c r="H93" s="9">
        <f t="shared" ref="H93:H103" si="30">$L$2*G93</f>
        <v>0</v>
      </c>
      <c r="I93" s="6">
        <v>15.82</v>
      </c>
      <c r="J93" s="9">
        <f>$D$92*I93</f>
        <v>0</v>
      </c>
      <c r="K93" s="9">
        <f t="shared" ref="K93:K102" si="31">SUM(H93,J93)</f>
        <v>0</v>
      </c>
      <c r="M93" s="44"/>
      <c r="N93" s="29"/>
      <c r="O93" s="32"/>
      <c r="P93" s="32"/>
      <c r="Q93" s="32"/>
      <c r="R93" s="32"/>
      <c r="S93" s="32"/>
      <c r="T93" s="32"/>
      <c r="U93" s="32"/>
      <c r="V93" s="32"/>
    </row>
    <row r="94" spans="1:22" ht="12.2" hidden="1" customHeight="1" outlineLevel="1" x14ac:dyDescent="0.2">
      <c r="A94" s="76" t="s">
        <v>71</v>
      </c>
      <c r="B94" s="76"/>
      <c r="C94" s="4" t="s">
        <v>15</v>
      </c>
      <c r="D94" s="6">
        <v>0.42</v>
      </c>
      <c r="E94" s="9">
        <f t="shared" ref="E94:E102" si="32">$D$92*D94</f>
        <v>0</v>
      </c>
      <c r="F94" s="6">
        <v>0.05</v>
      </c>
      <c r="G94" s="9">
        <f t="shared" ref="G94:G102" si="33">$D$92*F94</f>
        <v>0</v>
      </c>
      <c r="H94" s="9">
        <f t="shared" si="30"/>
        <v>0</v>
      </c>
      <c r="I94" s="6">
        <v>16.71</v>
      </c>
      <c r="J94" s="9">
        <f t="shared" ref="J94:J102" si="34">$D$92*I94</f>
        <v>0</v>
      </c>
      <c r="K94" s="9">
        <f t="shared" si="31"/>
        <v>0</v>
      </c>
      <c r="M94" s="44"/>
      <c r="N94" s="29"/>
      <c r="O94" s="32"/>
      <c r="P94" s="32"/>
      <c r="Q94" s="32"/>
      <c r="R94" s="32"/>
      <c r="S94" s="32"/>
      <c r="T94" s="32"/>
      <c r="U94" s="32"/>
      <c r="V94" s="32"/>
    </row>
    <row r="95" spans="1:22" ht="28.5" hidden="1" customHeight="1" outlineLevel="1" x14ac:dyDescent="0.2">
      <c r="A95" s="83" t="s">
        <v>654</v>
      </c>
      <c r="B95" s="76"/>
      <c r="C95" s="4" t="s">
        <v>17</v>
      </c>
      <c r="D95" s="6">
        <v>1</v>
      </c>
      <c r="E95" s="9">
        <f t="shared" si="32"/>
        <v>0</v>
      </c>
      <c r="F95" s="6">
        <v>0.55000000000000004</v>
      </c>
      <c r="G95" s="9">
        <f t="shared" si="33"/>
        <v>0</v>
      </c>
      <c r="H95" s="9">
        <f>$N$2*G95</f>
        <v>0</v>
      </c>
      <c r="I95" s="6">
        <v>135.63</v>
      </c>
      <c r="J95" s="9">
        <f t="shared" si="34"/>
        <v>0</v>
      </c>
      <c r="K95" s="9">
        <f t="shared" si="31"/>
        <v>0</v>
      </c>
      <c r="M95" s="44"/>
      <c r="N95" s="29"/>
      <c r="O95" s="32"/>
      <c r="P95" s="32"/>
      <c r="Q95" s="32"/>
      <c r="R95" s="32"/>
      <c r="S95" s="32"/>
      <c r="T95" s="32"/>
      <c r="U95" s="32"/>
      <c r="V95" s="32"/>
    </row>
    <row r="96" spans="1:22" ht="21" hidden="1" customHeight="1" outlineLevel="1" x14ac:dyDescent="0.2">
      <c r="A96" s="76" t="s">
        <v>69</v>
      </c>
      <c r="B96" s="76"/>
      <c r="C96" s="4" t="s">
        <v>17</v>
      </c>
      <c r="D96" s="6">
        <v>1</v>
      </c>
      <c r="E96" s="9">
        <f t="shared" si="32"/>
        <v>0</v>
      </c>
      <c r="F96" s="6">
        <v>0.23</v>
      </c>
      <c r="G96" s="9">
        <f t="shared" si="33"/>
        <v>0</v>
      </c>
      <c r="H96" s="9">
        <f t="shared" si="30"/>
        <v>0</v>
      </c>
      <c r="I96" s="6">
        <v>51.39</v>
      </c>
      <c r="J96" s="9">
        <f t="shared" si="34"/>
        <v>0</v>
      </c>
      <c r="K96" s="9">
        <f t="shared" si="31"/>
        <v>0</v>
      </c>
      <c r="M96" s="45"/>
      <c r="N96" s="29"/>
      <c r="O96" s="29"/>
      <c r="P96" s="31"/>
      <c r="Q96" s="31"/>
      <c r="R96" s="31"/>
      <c r="S96" s="31"/>
      <c r="T96" s="31"/>
      <c r="U96" s="31"/>
      <c r="V96" s="31"/>
    </row>
    <row r="97" spans="1:22" ht="12.2" hidden="1" customHeight="1" outlineLevel="1" x14ac:dyDescent="0.2">
      <c r="A97" s="76" t="s">
        <v>258</v>
      </c>
      <c r="B97" s="76"/>
      <c r="C97" s="4" t="s">
        <v>17</v>
      </c>
      <c r="D97" s="6">
        <v>1</v>
      </c>
      <c r="E97" s="9">
        <f t="shared" si="32"/>
        <v>0</v>
      </c>
      <c r="F97" s="6">
        <v>0.23</v>
      </c>
      <c r="G97" s="9">
        <f t="shared" si="33"/>
        <v>0</v>
      </c>
      <c r="H97" s="9">
        <f t="shared" si="30"/>
        <v>0</v>
      </c>
      <c r="I97" s="6">
        <v>101.8</v>
      </c>
      <c r="J97" s="9">
        <f t="shared" si="34"/>
        <v>0</v>
      </c>
      <c r="K97" s="9">
        <f t="shared" si="31"/>
        <v>0</v>
      </c>
      <c r="M97" s="45"/>
      <c r="N97" s="30"/>
      <c r="O97" s="31"/>
      <c r="P97" s="29"/>
      <c r="Q97" s="29"/>
      <c r="R97" s="29"/>
      <c r="S97" s="29"/>
      <c r="T97" s="29"/>
      <c r="U97" s="29"/>
      <c r="V97" s="29"/>
    </row>
    <row r="98" spans="1:22" ht="12.2" hidden="1" customHeight="1" outlineLevel="1" x14ac:dyDescent="0.2">
      <c r="A98" s="76" t="s">
        <v>250</v>
      </c>
      <c r="B98" s="76"/>
      <c r="C98" s="4" t="s">
        <v>17</v>
      </c>
      <c r="D98" s="6">
        <v>1</v>
      </c>
      <c r="E98" s="9">
        <f t="shared" si="32"/>
        <v>0</v>
      </c>
      <c r="F98" s="6">
        <v>0.1</v>
      </c>
      <c r="G98" s="9">
        <f t="shared" si="33"/>
        <v>0</v>
      </c>
      <c r="H98" s="9">
        <f t="shared" si="30"/>
        <v>0</v>
      </c>
      <c r="I98" s="6">
        <v>62</v>
      </c>
      <c r="J98" s="9">
        <f t="shared" si="34"/>
        <v>0</v>
      </c>
      <c r="K98" s="9">
        <f t="shared" si="31"/>
        <v>0</v>
      </c>
      <c r="M98" s="44"/>
      <c r="N98" s="29"/>
      <c r="O98" s="32"/>
      <c r="P98" s="32"/>
      <c r="Q98" s="32"/>
      <c r="R98" s="32"/>
      <c r="S98" s="32"/>
      <c r="T98" s="32"/>
      <c r="U98" s="32"/>
      <c r="V98" s="32"/>
    </row>
    <row r="99" spans="1:22" ht="21" hidden="1" customHeight="1" outlineLevel="1" x14ac:dyDescent="0.2">
      <c r="A99" s="76" t="s">
        <v>69</v>
      </c>
      <c r="B99" s="76"/>
      <c r="C99" s="4" t="s">
        <v>17</v>
      </c>
      <c r="D99" s="6">
        <v>1</v>
      </c>
      <c r="E99" s="9">
        <f t="shared" si="32"/>
        <v>0</v>
      </c>
      <c r="F99" s="6">
        <v>0.23</v>
      </c>
      <c r="G99" s="9">
        <f t="shared" si="33"/>
        <v>0</v>
      </c>
      <c r="H99" s="9">
        <f t="shared" si="30"/>
        <v>0</v>
      </c>
      <c r="I99" s="6">
        <v>51.39</v>
      </c>
      <c r="J99" s="9">
        <f t="shared" si="34"/>
        <v>0</v>
      </c>
      <c r="K99" s="9">
        <f t="shared" si="31"/>
        <v>0</v>
      </c>
      <c r="M99" s="44"/>
      <c r="N99" s="29"/>
      <c r="O99" s="32"/>
      <c r="P99" s="32"/>
      <c r="Q99" s="32"/>
      <c r="R99" s="32"/>
      <c r="S99" s="32"/>
      <c r="T99" s="32"/>
      <c r="U99" s="32"/>
      <c r="V99" s="32"/>
    </row>
    <row r="100" spans="1:22" ht="23.25" hidden="1" customHeight="1" outlineLevel="1" x14ac:dyDescent="0.2">
      <c r="A100" s="83" t="s">
        <v>655</v>
      </c>
      <c r="B100" s="76"/>
      <c r="C100" s="4" t="s">
        <v>17</v>
      </c>
      <c r="D100" s="6">
        <v>1</v>
      </c>
      <c r="E100" s="9">
        <f t="shared" si="32"/>
        <v>0</v>
      </c>
      <c r="F100" s="6">
        <v>0.55000000000000004</v>
      </c>
      <c r="G100" s="9">
        <f t="shared" si="33"/>
        <v>0</v>
      </c>
      <c r="H100" s="9">
        <f>$N$2*G100</f>
        <v>0</v>
      </c>
      <c r="I100" s="6">
        <v>135.63</v>
      </c>
      <c r="J100" s="9">
        <f t="shared" si="34"/>
        <v>0</v>
      </c>
      <c r="K100" s="9">
        <f t="shared" si="31"/>
        <v>0</v>
      </c>
      <c r="M100" s="44"/>
      <c r="N100" s="29"/>
      <c r="O100" s="32"/>
      <c r="P100" s="32"/>
      <c r="Q100" s="32"/>
      <c r="R100" s="32"/>
      <c r="S100" s="32"/>
      <c r="T100" s="32"/>
      <c r="U100" s="32"/>
      <c r="V100" s="32"/>
    </row>
    <row r="101" spans="1:22" ht="12.2" hidden="1" customHeight="1" outlineLevel="1" x14ac:dyDescent="0.2">
      <c r="A101" s="76" t="s">
        <v>71</v>
      </c>
      <c r="B101" s="76"/>
      <c r="C101" s="4" t="s">
        <v>15</v>
      </c>
      <c r="D101" s="6">
        <v>0.42</v>
      </c>
      <c r="E101" s="9">
        <f t="shared" si="32"/>
        <v>0</v>
      </c>
      <c r="F101" s="6">
        <v>0.05</v>
      </c>
      <c r="G101" s="9">
        <f t="shared" si="33"/>
        <v>0</v>
      </c>
      <c r="H101" s="9">
        <f t="shared" si="30"/>
        <v>0</v>
      </c>
      <c r="I101" s="6">
        <v>16.71</v>
      </c>
      <c r="J101" s="9">
        <f t="shared" si="34"/>
        <v>0</v>
      </c>
      <c r="K101" s="9">
        <f t="shared" si="31"/>
        <v>0</v>
      </c>
      <c r="M101" s="44"/>
      <c r="N101" s="29"/>
      <c r="O101" s="32"/>
      <c r="P101" s="32"/>
      <c r="Q101" s="32"/>
      <c r="R101" s="32"/>
      <c r="S101" s="32"/>
      <c r="T101" s="32"/>
      <c r="U101" s="32"/>
      <c r="V101" s="32"/>
    </row>
    <row r="102" spans="1:22" ht="12.2" hidden="1" customHeight="1" outlineLevel="1" x14ac:dyDescent="0.2">
      <c r="A102" s="76" t="s">
        <v>72</v>
      </c>
      <c r="B102" s="76"/>
      <c r="C102" s="4" t="s">
        <v>15</v>
      </c>
      <c r="D102" s="6">
        <v>0.42</v>
      </c>
      <c r="E102" s="9">
        <f t="shared" si="32"/>
        <v>0</v>
      </c>
      <c r="F102" s="6">
        <v>0.05</v>
      </c>
      <c r="G102" s="9">
        <f t="shared" si="33"/>
        <v>0</v>
      </c>
      <c r="H102" s="9">
        <f t="shared" si="30"/>
        <v>0</v>
      </c>
      <c r="I102" s="6">
        <v>15.82</v>
      </c>
      <c r="J102" s="9">
        <f t="shared" si="34"/>
        <v>0</v>
      </c>
      <c r="K102" s="9">
        <f t="shared" si="31"/>
        <v>0</v>
      </c>
      <c r="M102" s="44"/>
      <c r="N102" s="29"/>
      <c r="O102" s="32"/>
      <c r="P102" s="32"/>
      <c r="Q102" s="32"/>
      <c r="R102" s="32"/>
      <c r="S102" s="32"/>
      <c r="T102" s="32"/>
      <c r="U102" s="32"/>
      <c r="V102" s="32"/>
    </row>
    <row r="103" spans="1:22" ht="12.2" customHeight="1" collapsed="1" x14ac:dyDescent="0.2">
      <c r="A103" s="75" t="s">
        <v>19</v>
      </c>
      <c r="B103" s="75"/>
      <c r="C103" s="1"/>
      <c r="D103" s="34"/>
      <c r="E103" s="35"/>
      <c r="F103" s="13">
        <f>SUM(F93:F102)</f>
        <v>2.09</v>
      </c>
      <c r="G103" s="12">
        <f>SUM(G93:G102)</f>
        <v>0</v>
      </c>
      <c r="H103" s="12">
        <f t="shared" si="30"/>
        <v>0</v>
      </c>
      <c r="I103" s="13">
        <v>537.44000000000005</v>
      </c>
      <c r="J103" s="12">
        <f>SUM(J93:J102)</f>
        <v>0</v>
      </c>
      <c r="K103" s="14">
        <f>SUM(K93:K102)</f>
        <v>0</v>
      </c>
      <c r="M103" s="44"/>
      <c r="N103" s="29"/>
      <c r="O103" s="32"/>
      <c r="P103" s="32"/>
      <c r="Q103" s="32"/>
      <c r="R103" s="32"/>
      <c r="S103" s="32"/>
      <c r="T103" s="32"/>
      <c r="U103" s="32"/>
      <c r="V103" s="32"/>
    </row>
    <row r="104" spans="1:22" ht="21" customHeight="1" x14ac:dyDescent="0.2">
      <c r="A104" s="75" t="s">
        <v>259</v>
      </c>
      <c r="B104" s="75"/>
      <c r="C104" s="2" t="s">
        <v>17</v>
      </c>
      <c r="D104" s="3">
        <v>0</v>
      </c>
      <c r="E104" s="36"/>
      <c r="F104" s="1"/>
      <c r="G104" s="1"/>
      <c r="H104" s="1"/>
      <c r="I104" s="1"/>
      <c r="J104" s="1"/>
      <c r="K104" s="1"/>
      <c r="M104" s="44"/>
      <c r="N104" s="29"/>
      <c r="O104" s="32"/>
      <c r="P104" s="32"/>
      <c r="Q104" s="32"/>
      <c r="R104" s="32"/>
      <c r="S104" s="32"/>
      <c r="T104" s="32"/>
      <c r="U104" s="32"/>
      <c r="V104" s="32"/>
    </row>
    <row r="105" spans="1:22" ht="24.75" hidden="1" customHeight="1" outlineLevel="1" x14ac:dyDescent="0.2">
      <c r="A105" s="83" t="s">
        <v>656</v>
      </c>
      <c r="B105" s="76"/>
      <c r="C105" s="4" t="s">
        <v>17</v>
      </c>
      <c r="D105" s="6">
        <v>1</v>
      </c>
      <c r="E105" s="9">
        <f t="shared" ref="E105" si="35">$D$104*D105</f>
        <v>0</v>
      </c>
      <c r="F105" s="6">
        <v>0.55000000000000004</v>
      </c>
      <c r="G105" s="9">
        <f t="shared" ref="G105" si="36">$D$104*F105</f>
        <v>0</v>
      </c>
      <c r="H105" s="9">
        <f>$N$2*G105</f>
        <v>0</v>
      </c>
      <c r="I105" s="6">
        <v>135.63</v>
      </c>
      <c r="J105" s="9">
        <f t="shared" ref="J105" si="37">$D$104*I105</f>
        <v>0</v>
      </c>
      <c r="K105" s="9">
        <f t="shared" ref="K105" si="38">SUM(H105,J105)</f>
        <v>0</v>
      </c>
      <c r="M105" s="44"/>
      <c r="N105" s="29"/>
      <c r="O105" s="32"/>
      <c r="P105" s="32"/>
      <c r="Q105" s="32"/>
      <c r="R105" s="32"/>
      <c r="S105" s="32"/>
      <c r="T105" s="32"/>
      <c r="U105" s="32"/>
      <c r="V105" s="32"/>
    </row>
    <row r="106" spans="1:22" ht="12.2" customHeight="1" collapsed="1" x14ac:dyDescent="0.2">
      <c r="A106" s="75" t="s">
        <v>19</v>
      </c>
      <c r="B106" s="75"/>
      <c r="C106" s="1"/>
      <c r="D106" s="34"/>
      <c r="E106" s="35"/>
      <c r="F106" s="13">
        <f>SUM(F105:F105)</f>
        <v>0.55000000000000004</v>
      </c>
      <c r="G106" s="12">
        <f>SUM(G105:G105)</f>
        <v>0</v>
      </c>
      <c r="H106" s="12">
        <f t="shared" ref="H106" si="39">$L$2*G106</f>
        <v>0</v>
      </c>
      <c r="I106" s="13">
        <v>535.28</v>
      </c>
      <c r="J106" s="12">
        <f>SUM(J105:J105)</f>
        <v>0</v>
      </c>
      <c r="K106" s="14">
        <f>SUM(K105:K105)</f>
        <v>0</v>
      </c>
      <c r="M106" s="44"/>
      <c r="N106" s="29"/>
      <c r="O106" s="32"/>
      <c r="P106" s="32"/>
      <c r="Q106" s="32"/>
      <c r="R106" s="32"/>
      <c r="S106" s="32"/>
      <c r="T106" s="32"/>
      <c r="U106" s="32"/>
      <c r="V106" s="32"/>
    </row>
    <row r="107" spans="1:22" ht="21" customHeight="1" x14ac:dyDescent="0.2">
      <c r="A107" s="75" t="s">
        <v>260</v>
      </c>
      <c r="B107" s="75"/>
      <c r="C107" s="2" t="s">
        <v>17</v>
      </c>
      <c r="D107" s="3">
        <v>0</v>
      </c>
      <c r="E107" s="36"/>
      <c r="F107" s="1"/>
      <c r="G107" s="1"/>
      <c r="H107" s="1"/>
      <c r="I107" s="1"/>
      <c r="J107" s="1"/>
      <c r="K107" s="1"/>
      <c r="M107" s="44"/>
      <c r="N107" s="29"/>
      <c r="O107" s="32"/>
      <c r="P107" s="32"/>
      <c r="Q107" s="32"/>
      <c r="R107" s="32"/>
      <c r="S107" s="32"/>
      <c r="T107" s="32"/>
      <c r="U107" s="32"/>
      <c r="V107" s="32"/>
    </row>
    <row r="108" spans="1:22" ht="12.2" hidden="1" customHeight="1" outlineLevel="1" x14ac:dyDescent="0.2">
      <c r="A108" s="76" t="s">
        <v>72</v>
      </c>
      <c r="B108" s="76"/>
      <c r="C108" s="4" t="s">
        <v>15</v>
      </c>
      <c r="D108" s="6">
        <v>0.42</v>
      </c>
      <c r="E108" s="9">
        <f>$D$107*D108</f>
        <v>0</v>
      </c>
      <c r="F108" s="6">
        <v>0.05</v>
      </c>
      <c r="G108" s="9">
        <f>$D$107*F108</f>
        <v>0</v>
      </c>
      <c r="H108" s="9">
        <f t="shared" ref="H108:H116" si="40">$L$2*G108</f>
        <v>0</v>
      </c>
      <c r="I108" s="6">
        <v>15.82</v>
      </c>
      <c r="J108" s="9">
        <f>$D$107*I108</f>
        <v>0</v>
      </c>
      <c r="K108" s="9">
        <f t="shared" ref="K108:K115" si="41">SUM(H108,J108)</f>
        <v>0</v>
      </c>
      <c r="M108" s="44"/>
      <c r="N108" s="29"/>
      <c r="O108" s="32"/>
      <c r="P108" s="32"/>
      <c r="Q108" s="32"/>
      <c r="R108" s="32"/>
      <c r="S108" s="32"/>
      <c r="T108" s="32"/>
      <c r="U108" s="32"/>
      <c r="V108" s="32"/>
    </row>
    <row r="109" spans="1:22" ht="12.2" hidden="1" customHeight="1" outlineLevel="1" x14ac:dyDescent="0.2">
      <c r="A109" s="76" t="s">
        <v>71</v>
      </c>
      <c r="B109" s="76"/>
      <c r="C109" s="4" t="s">
        <v>15</v>
      </c>
      <c r="D109" s="6">
        <v>0.42</v>
      </c>
      <c r="E109" s="9">
        <f t="shared" ref="E109:E115" si="42">$D$107*D109</f>
        <v>0</v>
      </c>
      <c r="F109" s="6">
        <v>0.05</v>
      </c>
      <c r="G109" s="9">
        <f t="shared" ref="G109:G115" si="43">$D$107*F109</f>
        <v>0</v>
      </c>
      <c r="H109" s="9">
        <f t="shared" si="40"/>
        <v>0</v>
      </c>
      <c r="I109" s="6">
        <v>16.71</v>
      </c>
      <c r="J109" s="9">
        <f t="shared" ref="J109:J115" si="44">$D$107*I109</f>
        <v>0</v>
      </c>
      <c r="K109" s="9">
        <f t="shared" si="41"/>
        <v>0</v>
      </c>
      <c r="M109" s="44"/>
      <c r="N109" s="29"/>
      <c r="O109" s="32"/>
      <c r="P109" s="32"/>
      <c r="Q109" s="32"/>
      <c r="R109" s="32"/>
      <c r="S109" s="32"/>
      <c r="T109" s="32"/>
      <c r="U109" s="32"/>
      <c r="V109" s="32"/>
    </row>
    <row r="110" spans="1:22" ht="12.2" hidden="1" customHeight="1" outlineLevel="1" x14ac:dyDescent="0.2">
      <c r="A110" s="76" t="s">
        <v>83</v>
      </c>
      <c r="B110" s="76"/>
      <c r="C110" s="4" t="s">
        <v>17</v>
      </c>
      <c r="D110" s="6">
        <v>1</v>
      </c>
      <c r="E110" s="9">
        <f t="shared" si="42"/>
        <v>0</v>
      </c>
      <c r="F110" s="6">
        <v>0.17</v>
      </c>
      <c r="G110" s="9">
        <f t="shared" si="43"/>
        <v>0</v>
      </c>
      <c r="H110" s="9">
        <f t="shared" si="40"/>
        <v>0</v>
      </c>
      <c r="I110" s="6">
        <v>212.47</v>
      </c>
      <c r="J110" s="9">
        <f t="shared" si="44"/>
        <v>0</v>
      </c>
      <c r="K110" s="9">
        <f t="shared" si="41"/>
        <v>0</v>
      </c>
      <c r="M110" s="44"/>
      <c r="N110" s="29"/>
      <c r="O110" s="32"/>
      <c r="P110" s="32"/>
      <c r="Q110" s="32"/>
      <c r="R110" s="32"/>
      <c r="S110" s="32"/>
      <c r="T110" s="32"/>
      <c r="U110" s="32"/>
      <c r="V110" s="32"/>
    </row>
    <row r="111" spans="1:22" ht="12.2" hidden="1" customHeight="1" outlineLevel="1" x14ac:dyDescent="0.2">
      <c r="A111" s="76" t="s">
        <v>258</v>
      </c>
      <c r="B111" s="76"/>
      <c r="C111" s="4" t="s">
        <v>17</v>
      </c>
      <c r="D111" s="6">
        <v>1</v>
      </c>
      <c r="E111" s="9">
        <f t="shared" si="42"/>
        <v>0</v>
      </c>
      <c r="F111" s="6">
        <v>0.23</v>
      </c>
      <c r="G111" s="9">
        <f t="shared" si="43"/>
        <v>0</v>
      </c>
      <c r="H111" s="9">
        <f t="shared" si="40"/>
        <v>0</v>
      </c>
      <c r="I111" s="6">
        <v>101.8</v>
      </c>
      <c r="J111" s="9">
        <f t="shared" si="44"/>
        <v>0</v>
      </c>
      <c r="K111" s="9">
        <f t="shared" si="41"/>
        <v>0</v>
      </c>
      <c r="M111" s="44"/>
      <c r="N111" s="29"/>
      <c r="O111" s="32"/>
      <c r="P111" s="32"/>
      <c r="Q111" s="32"/>
      <c r="R111" s="32"/>
      <c r="S111" s="32"/>
      <c r="T111" s="32"/>
      <c r="U111" s="32"/>
      <c r="V111" s="32"/>
    </row>
    <row r="112" spans="1:22" ht="12.2" hidden="1" customHeight="1" outlineLevel="1" x14ac:dyDescent="0.2">
      <c r="A112" s="76" t="s">
        <v>250</v>
      </c>
      <c r="B112" s="76"/>
      <c r="C112" s="4" t="s">
        <v>17</v>
      </c>
      <c r="D112" s="6">
        <v>1</v>
      </c>
      <c r="E112" s="9">
        <f t="shared" si="42"/>
        <v>0</v>
      </c>
      <c r="F112" s="6">
        <v>0.1</v>
      </c>
      <c r="G112" s="9">
        <f t="shared" si="43"/>
        <v>0</v>
      </c>
      <c r="H112" s="9">
        <f t="shared" si="40"/>
        <v>0</v>
      </c>
      <c r="I112" s="6">
        <v>62</v>
      </c>
      <c r="J112" s="9">
        <f t="shared" si="44"/>
        <v>0</v>
      </c>
      <c r="K112" s="9">
        <f t="shared" si="41"/>
        <v>0</v>
      </c>
      <c r="M112" s="44"/>
      <c r="N112" s="29"/>
      <c r="O112" s="32"/>
      <c r="P112" s="32"/>
      <c r="Q112" s="32"/>
      <c r="R112" s="32"/>
      <c r="S112" s="32"/>
      <c r="T112" s="32"/>
      <c r="U112" s="32"/>
      <c r="V112" s="32"/>
    </row>
    <row r="113" spans="1:22" ht="12.2" hidden="1" customHeight="1" outlineLevel="1" x14ac:dyDescent="0.2">
      <c r="A113" s="76" t="s">
        <v>83</v>
      </c>
      <c r="B113" s="76"/>
      <c r="C113" s="4" t="s">
        <v>17</v>
      </c>
      <c r="D113" s="6">
        <v>1</v>
      </c>
      <c r="E113" s="9">
        <f t="shared" si="42"/>
        <v>0</v>
      </c>
      <c r="F113" s="6">
        <v>0.17</v>
      </c>
      <c r="G113" s="9">
        <f t="shared" si="43"/>
        <v>0</v>
      </c>
      <c r="H113" s="9">
        <f t="shared" si="40"/>
        <v>0</v>
      </c>
      <c r="I113" s="6">
        <v>212.47</v>
      </c>
      <c r="J113" s="9">
        <f t="shared" si="44"/>
        <v>0</v>
      </c>
      <c r="K113" s="9">
        <f t="shared" si="41"/>
        <v>0</v>
      </c>
      <c r="M113" s="44"/>
      <c r="N113" s="29"/>
      <c r="O113" s="32"/>
      <c r="P113" s="32"/>
      <c r="Q113" s="32"/>
      <c r="R113" s="32"/>
      <c r="S113" s="32"/>
      <c r="T113" s="32"/>
      <c r="U113" s="32"/>
      <c r="V113" s="32"/>
    </row>
    <row r="114" spans="1:22" ht="12.2" hidden="1" customHeight="1" outlineLevel="1" x14ac:dyDescent="0.2">
      <c r="A114" s="76" t="s">
        <v>71</v>
      </c>
      <c r="B114" s="76"/>
      <c r="C114" s="4" t="s">
        <v>15</v>
      </c>
      <c r="D114" s="6">
        <v>0.42</v>
      </c>
      <c r="E114" s="9">
        <f t="shared" si="42"/>
        <v>0</v>
      </c>
      <c r="F114" s="6">
        <v>0.05</v>
      </c>
      <c r="G114" s="9">
        <f t="shared" si="43"/>
        <v>0</v>
      </c>
      <c r="H114" s="9">
        <f t="shared" si="40"/>
        <v>0</v>
      </c>
      <c r="I114" s="6">
        <v>16.71</v>
      </c>
      <c r="J114" s="9">
        <f t="shared" si="44"/>
        <v>0</v>
      </c>
      <c r="K114" s="9">
        <f t="shared" si="41"/>
        <v>0</v>
      </c>
      <c r="M114" s="44"/>
      <c r="N114" s="29"/>
      <c r="O114" s="32"/>
      <c r="P114" s="32"/>
      <c r="Q114" s="32"/>
      <c r="R114" s="32"/>
      <c r="S114" s="32"/>
      <c r="T114" s="32"/>
      <c r="U114" s="32"/>
      <c r="V114" s="32"/>
    </row>
    <row r="115" spans="1:22" ht="12.2" hidden="1" customHeight="1" outlineLevel="1" x14ac:dyDescent="0.2">
      <c r="A115" s="76" t="s">
        <v>72</v>
      </c>
      <c r="B115" s="76"/>
      <c r="C115" s="4" t="s">
        <v>15</v>
      </c>
      <c r="D115" s="6">
        <v>0.42</v>
      </c>
      <c r="E115" s="9">
        <f t="shared" si="42"/>
        <v>0</v>
      </c>
      <c r="F115" s="6">
        <v>0.05</v>
      </c>
      <c r="G115" s="9">
        <f t="shared" si="43"/>
        <v>0</v>
      </c>
      <c r="H115" s="9">
        <f t="shared" si="40"/>
        <v>0</v>
      </c>
      <c r="I115" s="6">
        <v>15.82</v>
      </c>
      <c r="J115" s="9">
        <f t="shared" si="44"/>
        <v>0</v>
      </c>
      <c r="K115" s="9">
        <f t="shared" si="41"/>
        <v>0</v>
      </c>
      <c r="M115" s="45"/>
      <c r="N115" s="29"/>
      <c r="O115" s="29"/>
      <c r="P115" s="31"/>
      <c r="Q115" s="31"/>
      <c r="R115" s="31"/>
      <c r="S115" s="31"/>
      <c r="T115" s="31"/>
      <c r="U115" s="31"/>
      <c r="V115" s="31"/>
    </row>
    <row r="116" spans="1:22" ht="12.2" customHeight="1" collapsed="1" x14ac:dyDescent="0.2">
      <c r="A116" s="75" t="s">
        <v>19</v>
      </c>
      <c r="B116" s="75"/>
      <c r="C116" s="1"/>
      <c r="D116" s="34"/>
      <c r="E116" s="35"/>
      <c r="F116" s="13">
        <f>SUM(F108:F115)</f>
        <v>0.87000000000000011</v>
      </c>
      <c r="G116" s="12">
        <f>SUM(G108:G115)</f>
        <v>0</v>
      </c>
      <c r="H116" s="12">
        <f t="shared" si="40"/>
        <v>0</v>
      </c>
      <c r="I116" s="13">
        <v>653.79999999999995</v>
      </c>
      <c r="J116" s="12">
        <f>SUM(J108:J115)</f>
        <v>0</v>
      </c>
      <c r="K116" s="14">
        <f>SUM(K108:K115)</f>
        <v>0</v>
      </c>
      <c r="M116" s="45"/>
      <c r="N116" s="30"/>
      <c r="O116" s="31"/>
      <c r="P116" s="29"/>
      <c r="Q116" s="29"/>
      <c r="R116" s="29"/>
      <c r="S116" s="29"/>
      <c r="T116" s="29"/>
      <c r="U116" s="29"/>
      <c r="V116" s="29"/>
    </row>
    <row r="117" spans="1:22" ht="21" customHeight="1" x14ac:dyDescent="0.2">
      <c r="A117" s="75" t="s">
        <v>261</v>
      </c>
      <c r="B117" s="75"/>
      <c r="C117" s="2" t="s">
        <v>17</v>
      </c>
      <c r="D117" s="3">
        <v>0</v>
      </c>
      <c r="E117" s="36"/>
      <c r="F117" s="1"/>
      <c r="G117" s="1"/>
      <c r="H117" s="1"/>
      <c r="I117" s="1"/>
      <c r="J117" s="1"/>
      <c r="K117" s="1"/>
      <c r="M117" s="44"/>
      <c r="N117" s="29"/>
      <c r="O117" s="32"/>
      <c r="P117" s="32"/>
      <c r="Q117" s="32"/>
      <c r="R117" s="32"/>
      <c r="S117" s="32"/>
      <c r="T117" s="32"/>
      <c r="U117" s="32"/>
      <c r="V117" s="32"/>
    </row>
    <row r="118" spans="1:22" ht="12.2" hidden="1" customHeight="1" outlineLevel="1" x14ac:dyDescent="0.2">
      <c r="A118" s="76" t="s">
        <v>72</v>
      </c>
      <c r="B118" s="76"/>
      <c r="C118" s="4" t="s">
        <v>15</v>
      </c>
      <c r="D118" s="6">
        <v>0.42</v>
      </c>
      <c r="E118" s="9">
        <f t="shared" ref="E118" si="45">$D$117*D118</f>
        <v>0</v>
      </c>
      <c r="F118" s="6">
        <v>0.05</v>
      </c>
      <c r="G118" s="9">
        <f t="shared" ref="G118" si="46">$D$117*F118</f>
        <v>0</v>
      </c>
      <c r="H118" s="9">
        <f t="shared" ref="H118:H119" si="47">$L$2*G118</f>
        <v>0</v>
      </c>
      <c r="I118" s="6">
        <v>95.45</v>
      </c>
      <c r="J118" s="9">
        <f t="shared" ref="J118" si="48">$D$117*I118</f>
        <v>0</v>
      </c>
      <c r="K118" s="9">
        <f t="shared" ref="K118" si="49">SUM(H118,J118)</f>
        <v>0</v>
      </c>
      <c r="M118" s="44"/>
      <c r="N118" s="29"/>
      <c r="O118" s="32"/>
      <c r="P118" s="32"/>
      <c r="Q118" s="32"/>
      <c r="R118" s="32"/>
      <c r="S118" s="32"/>
      <c r="T118" s="32"/>
      <c r="U118" s="32"/>
      <c r="V118" s="32"/>
    </row>
    <row r="119" spans="1:22" ht="12.2" customHeight="1" collapsed="1" x14ac:dyDescent="0.2">
      <c r="A119" s="75" t="s">
        <v>19</v>
      </c>
      <c r="B119" s="75"/>
      <c r="C119" s="1"/>
      <c r="D119" s="34"/>
      <c r="E119" s="35"/>
      <c r="F119" s="13">
        <f>SUM(F118:F118)</f>
        <v>0.05</v>
      </c>
      <c r="G119" s="12">
        <f>SUM(G118:G118)</f>
        <v>0</v>
      </c>
      <c r="H119" s="12">
        <f t="shared" si="47"/>
        <v>0</v>
      </c>
      <c r="I119" s="13">
        <v>651.64</v>
      </c>
      <c r="J119" s="12">
        <f>SUM(J118:J118)</f>
        <v>0</v>
      </c>
      <c r="K119" s="14">
        <f>SUM(K118:K118)</f>
        <v>0</v>
      </c>
      <c r="M119" s="44"/>
      <c r="N119" s="29"/>
      <c r="O119" s="32"/>
      <c r="P119" s="32"/>
      <c r="Q119" s="32"/>
      <c r="R119" s="32"/>
      <c r="S119" s="32"/>
      <c r="T119" s="32"/>
      <c r="U119" s="32"/>
      <c r="V119" s="32"/>
    </row>
    <row r="120" spans="1:22" ht="21" customHeight="1" x14ac:dyDescent="0.2">
      <c r="A120" s="75" t="s">
        <v>262</v>
      </c>
      <c r="B120" s="75"/>
      <c r="C120" s="2" t="s">
        <v>17</v>
      </c>
      <c r="D120" s="3">
        <v>0</v>
      </c>
      <c r="E120" s="36"/>
      <c r="F120" s="1"/>
      <c r="G120" s="1"/>
      <c r="H120" s="1"/>
      <c r="I120" s="1"/>
      <c r="J120" s="1"/>
      <c r="K120" s="1"/>
      <c r="M120" s="44"/>
      <c r="N120" s="29"/>
      <c r="O120" s="32"/>
      <c r="P120" s="32"/>
      <c r="Q120" s="32"/>
      <c r="R120" s="32"/>
      <c r="S120" s="32"/>
      <c r="T120" s="32"/>
      <c r="U120" s="32"/>
      <c r="V120" s="32"/>
    </row>
    <row r="121" spans="1:22" ht="12.2" hidden="1" customHeight="1" outlineLevel="1" x14ac:dyDescent="0.2">
      <c r="A121" s="76" t="s">
        <v>72</v>
      </c>
      <c r="B121" s="76"/>
      <c r="C121" s="4" t="s">
        <v>15</v>
      </c>
      <c r="D121" s="6">
        <v>0.42</v>
      </c>
      <c r="E121" s="9">
        <f>$D$120*D121</f>
        <v>0</v>
      </c>
      <c r="F121" s="6">
        <v>0.05</v>
      </c>
      <c r="G121" s="9">
        <f>$D$120*F121</f>
        <v>0</v>
      </c>
      <c r="H121" s="9">
        <f t="shared" ref="H121:H129" si="50">$L$2*G121</f>
        <v>0</v>
      </c>
      <c r="I121" s="6">
        <v>15.82</v>
      </c>
      <c r="J121" s="9">
        <f>$D$120*I121</f>
        <v>0</v>
      </c>
      <c r="K121" s="9">
        <f t="shared" ref="K121:K128" si="51">SUM(H121,J121)</f>
        <v>0</v>
      </c>
      <c r="M121" s="45"/>
      <c r="N121" s="29"/>
      <c r="O121" s="29"/>
      <c r="P121" s="31"/>
      <c r="Q121" s="31"/>
      <c r="R121" s="31"/>
      <c r="S121" s="31"/>
      <c r="T121" s="31"/>
      <c r="U121" s="31"/>
      <c r="V121" s="31"/>
    </row>
    <row r="122" spans="1:22" ht="12.2" hidden="1" customHeight="1" outlineLevel="1" x14ac:dyDescent="0.2">
      <c r="A122" s="76" t="s">
        <v>71</v>
      </c>
      <c r="B122" s="76"/>
      <c r="C122" s="4" t="s">
        <v>15</v>
      </c>
      <c r="D122" s="6">
        <v>0.42</v>
      </c>
      <c r="E122" s="9">
        <f t="shared" ref="E122:E128" si="52">$D$120*D122</f>
        <v>0</v>
      </c>
      <c r="F122" s="6">
        <v>0.05</v>
      </c>
      <c r="G122" s="9">
        <f t="shared" ref="G122:G128" si="53">$D$120*F122</f>
        <v>0</v>
      </c>
      <c r="H122" s="9">
        <f t="shared" si="50"/>
        <v>0</v>
      </c>
      <c r="I122" s="6">
        <v>16.71</v>
      </c>
      <c r="J122" s="9">
        <f t="shared" ref="J122:J128" si="54">$D$120*I122</f>
        <v>0</v>
      </c>
      <c r="K122" s="9">
        <f t="shared" si="51"/>
        <v>0</v>
      </c>
      <c r="M122" s="45"/>
      <c r="N122" s="30"/>
      <c r="O122" s="31"/>
      <c r="P122" s="29"/>
      <c r="Q122" s="29"/>
      <c r="R122" s="29"/>
      <c r="S122" s="29"/>
      <c r="T122" s="29"/>
      <c r="U122" s="29"/>
      <c r="V122" s="29"/>
    </row>
    <row r="123" spans="1:22" ht="12.2" hidden="1" customHeight="1" outlineLevel="1" x14ac:dyDescent="0.2">
      <c r="A123" s="76" t="s">
        <v>263</v>
      </c>
      <c r="B123" s="76"/>
      <c r="C123" s="4" t="s">
        <v>17</v>
      </c>
      <c r="D123" s="6">
        <v>1</v>
      </c>
      <c r="E123" s="9">
        <f t="shared" si="52"/>
        <v>0</v>
      </c>
      <c r="F123" s="6">
        <v>0.28999999999999998</v>
      </c>
      <c r="G123" s="9">
        <f t="shared" si="53"/>
        <v>0</v>
      </c>
      <c r="H123" s="9">
        <f t="shared" si="50"/>
        <v>0</v>
      </c>
      <c r="I123" s="6">
        <v>112.82</v>
      </c>
      <c r="J123" s="9">
        <f t="shared" si="54"/>
        <v>0</v>
      </c>
      <c r="K123" s="9">
        <f t="shared" si="51"/>
        <v>0</v>
      </c>
      <c r="M123" s="44"/>
      <c r="N123" s="29"/>
      <c r="O123" s="32"/>
      <c r="P123" s="32"/>
      <c r="Q123" s="32"/>
      <c r="R123" s="32"/>
      <c r="S123" s="32"/>
      <c r="T123" s="32"/>
      <c r="U123" s="32"/>
      <c r="V123" s="32"/>
    </row>
    <row r="124" spans="1:22" ht="12.2" hidden="1" customHeight="1" outlineLevel="1" x14ac:dyDescent="0.2">
      <c r="A124" s="76" t="s">
        <v>258</v>
      </c>
      <c r="B124" s="76"/>
      <c r="C124" s="4" t="s">
        <v>17</v>
      </c>
      <c r="D124" s="6">
        <v>1</v>
      </c>
      <c r="E124" s="9">
        <f t="shared" si="52"/>
        <v>0</v>
      </c>
      <c r="F124" s="6">
        <v>0.23</v>
      </c>
      <c r="G124" s="9">
        <f t="shared" si="53"/>
        <v>0</v>
      </c>
      <c r="H124" s="9">
        <f t="shared" si="50"/>
        <v>0</v>
      </c>
      <c r="I124" s="6">
        <v>101.8</v>
      </c>
      <c r="J124" s="9">
        <f t="shared" si="54"/>
        <v>0</v>
      </c>
      <c r="K124" s="9">
        <f t="shared" si="51"/>
        <v>0</v>
      </c>
      <c r="M124" s="44"/>
      <c r="N124" s="29"/>
      <c r="O124" s="32"/>
      <c r="P124" s="32"/>
      <c r="Q124" s="32"/>
      <c r="R124" s="32"/>
      <c r="S124" s="32"/>
      <c r="T124" s="32"/>
      <c r="U124" s="32"/>
      <c r="V124" s="32"/>
    </row>
    <row r="125" spans="1:22" ht="12.2" hidden="1" customHeight="1" outlineLevel="1" x14ac:dyDescent="0.2">
      <c r="A125" s="76" t="s">
        <v>250</v>
      </c>
      <c r="B125" s="76"/>
      <c r="C125" s="4" t="s">
        <v>17</v>
      </c>
      <c r="D125" s="6">
        <v>1</v>
      </c>
      <c r="E125" s="9">
        <f t="shared" si="52"/>
        <v>0</v>
      </c>
      <c r="F125" s="6">
        <v>0.1</v>
      </c>
      <c r="G125" s="9">
        <f t="shared" si="53"/>
        <v>0</v>
      </c>
      <c r="H125" s="9">
        <f t="shared" si="50"/>
        <v>0</v>
      </c>
      <c r="I125" s="6">
        <v>62</v>
      </c>
      <c r="J125" s="9">
        <f t="shared" si="54"/>
        <v>0</v>
      </c>
      <c r="K125" s="9">
        <f t="shared" si="51"/>
        <v>0</v>
      </c>
      <c r="M125" s="44"/>
      <c r="N125" s="29"/>
      <c r="O125" s="32"/>
      <c r="P125" s="32"/>
      <c r="Q125" s="32"/>
      <c r="R125" s="32"/>
      <c r="S125" s="32"/>
      <c r="T125" s="32"/>
      <c r="U125" s="32"/>
      <c r="V125" s="32"/>
    </row>
    <row r="126" spans="1:22" ht="12.2" hidden="1" customHeight="1" outlineLevel="1" x14ac:dyDescent="0.2">
      <c r="A126" s="76" t="s">
        <v>76</v>
      </c>
      <c r="B126" s="76"/>
      <c r="C126" s="4" t="s">
        <v>17</v>
      </c>
      <c r="D126" s="6">
        <v>1</v>
      </c>
      <c r="E126" s="9">
        <f t="shared" si="52"/>
        <v>0</v>
      </c>
      <c r="F126" s="6">
        <v>0.28999999999999998</v>
      </c>
      <c r="G126" s="9">
        <f t="shared" si="53"/>
        <v>0</v>
      </c>
      <c r="H126" s="9">
        <f t="shared" si="50"/>
        <v>0</v>
      </c>
      <c r="I126" s="6">
        <v>195.21</v>
      </c>
      <c r="J126" s="9">
        <f t="shared" si="54"/>
        <v>0</v>
      </c>
      <c r="K126" s="9">
        <f t="shared" si="51"/>
        <v>0</v>
      </c>
      <c r="M126" s="44"/>
      <c r="N126" s="29"/>
      <c r="O126" s="32"/>
      <c r="P126" s="32"/>
      <c r="Q126" s="32"/>
      <c r="R126" s="32"/>
      <c r="S126" s="32"/>
      <c r="T126" s="32"/>
      <c r="U126" s="32"/>
      <c r="V126" s="32"/>
    </row>
    <row r="127" spans="1:22" ht="12.2" hidden="1" customHeight="1" outlineLevel="1" x14ac:dyDescent="0.2">
      <c r="A127" s="76" t="s">
        <v>71</v>
      </c>
      <c r="B127" s="76"/>
      <c r="C127" s="4" t="s">
        <v>15</v>
      </c>
      <c r="D127" s="6">
        <v>0.42</v>
      </c>
      <c r="E127" s="9">
        <f t="shared" si="52"/>
        <v>0</v>
      </c>
      <c r="F127" s="6">
        <v>0.05</v>
      </c>
      <c r="G127" s="9">
        <f t="shared" si="53"/>
        <v>0</v>
      </c>
      <c r="H127" s="9">
        <f t="shared" si="50"/>
        <v>0</v>
      </c>
      <c r="I127" s="6">
        <v>16.71</v>
      </c>
      <c r="J127" s="9">
        <f t="shared" si="54"/>
        <v>0</v>
      </c>
      <c r="K127" s="9">
        <f t="shared" si="51"/>
        <v>0</v>
      </c>
      <c r="M127" s="44"/>
      <c r="N127" s="29"/>
      <c r="O127" s="32"/>
      <c r="P127" s="32"/>
      <c r="Q127" s="32"/>
      <c r="R127" s="32"/>
      <c r="S127" s="32"/>
      <c r="T127" s="32"/>
      <c r="U127" s="32"/>
      <c r="V127" s="32"/>
    </row>
    <row r="128" spans="1:22" ht="12.2" hidden="1" customHeight="1" outlineLevel="1" x14ac:dyDescent="0.2">
      <c r="A128" s="76" t="s">
        <v>72</v>
      </c>
      <c r="B128" s="76"/>
      <c r="C128" s="4" t="s">
        <v>15</v>
      </c>
      <c r="D128" s="6">
        <v>0.42</v>
      </c>
      <c r="E128" s="9">
        <f t="shared" si="52"/>
        <v>0</v>
      </c>
      <c r="F128" s="6">
        <v>0.05</v>
      </c>
      <c r="G128" s="9">
        <f t="shared" si="53"/>
        <v>0</v>
      </c>
      <c r="H128" s="9">
        <f t="shared" si="50"/>
        <v>0</v>
      </c>
      <c r="I128" s="6">
        <v>15.82</v>
      </c>
      <c r="J128" s="9">
        <f t="shared" si="54"/>
        <v>0</v>
      </c>
      <c r="K128" s="9">
        <f t="shared" si="51"/>
        <v>0</v>
      </c>
      <c r="M128" s="44"/>
      <c r="N128" s="29"/>
      <c r="O128" s="32"/>
      <c r="P128" s="32"/>
      <c r="Q128" s="32"/>
      <c r="R128" s="32"/>
      <c r="S128" s="32"/>
      <c r="T128" s="32"/>
      <c r="U128" s="32"/>
      <c r="V128" s="32"/>
    </row>
    <row r="129" spans="1:22" ht="12.2" customHeight="1" collapsed="1" x14ac:dyDescent="0.2">
      <c r="A129" s="75" t="s">
        <v>19</v>
      </c>
      <c r="B129" s="75"/>
      <c r="C129" s="1"/>
      <c r="D129" s="34"/>
      <c r="E129" s="35"/>
      <c r="F129" s="13">
        <f>SUM(F121:F128)</f>
        <v>1.1100000000000001</v>
      </c>
      <c r="G129" s="12">
        <f>SUM(G121:G128)</f>
        <v>0</v>
      </c>
      <c r="H129" s="12">
        <f t="shared" si="50"/>
        <v>0</v>
      </c>
      <c r="I129" s="13">
        <v>536.89</v>
      </c>
      <c r="J129" s="12">
        <f>SUM(J121:J128)</f>
        <v>0</v>
      </c>
      <c r="K129" s="14">
        <f>SUM(K121:K128)</f>
        <v>0</v>
      </c>
      <c r="M129" s="44"/>
      <c r="N129" s="29"/>
      <c r="O129" s="32"/>
      <c r="P129" s="32"/>
      <c r="Q129" s="32"/>
      <c r="R129" s="32"/>
      <c r="S129" s="32"/>
      <c r="T129" s="32"/>
      <c r="U129" s="32"/>
      <c r="V129" s="32"/>
    </row>
    <row r="130" spans="1:22" ht="21" customHeight="1" x14ac:dyDescent="0.2">
      <c r="A130" s="75" t="s">
        <v>264</v>
      </c>
      <c r="B130" s="75"/>
      <c r="C130" s="2" t="s">
        <v>17</v>
      </c>
      <c r="D130" s="3">
        <v>0</v>
      </c>
      <c r="E130" s="36"/>
      <c r="F130" s="1"/>
      <c r="G130" s="1"/>
      <c r="H130" s="1"/>
      <c r="I130" s="1"/>
      <c r="J130" s="1"/>
      <c r="K130" s="1"/>
      <c r="M130" s="44"/>
      <c r="N130" s="29"/>
      <c r="O130" s="32"/>
      <c r="P130" s="32"/>
      <c r="Q130" s="32"/>
      <c r="R130" s="32"/>
      <c r="S130" s="32"/>
      <c r="T130" s="32"/>
      <c r="U130" s="32"/>
      <c r="V130" s="32"/>
    </row>
    <row r="131" spans="1:22" ht="12.2" hidden="1" customHeight="1" outlineLevel="1" x14ac:dyDescent="0.2">
      <c r="A131" s="76" t="s">
        <v>72</v>
      </c>
      <c r="B131" s="76"/>
      <c r="C131" s="4" t="s">
        <v>15</v>
      </c>
      <c r="D131" s="6">
        <v>0.42</v>
      </c>
      <c r="E131" s="9">
        <f>$D$130*D131</f>
        <v>0</v>
      </c>
      <c r="F131" s="6">
        <v>0.05</v>
      </c>
      <c r="G131" s="9">
        <f>$D$130*F131</f>
        <v>0</v>
      </c>
      <c r="H131" s="9">
        <f t="shared" ref="H131:H139" si="55">$L$2*G131</f>
        <v>0</v>
      </c>
      <c r="I131" s="6">
        <v>15.82</v>
      </c>
      <c r="J131" s="9">
        <f>$D$130*I131</f>
        <v>0</v>
      </c>
      <c r="K131" s="9">
        <f t="shared" ref="K131:K138" si="56">SUM(H131,J131)</f>
        <v>0</v>
      </c>
      <c r="M131" s="44"/>
      <c r="N131" s="29"/>
      <c r="O131" s="32"/>
      <c r="P131" s="32"/>
      <c r="Q131" s="32"/>
      <c r="R131" s="32"/>
      <c r="S131" s="32"/>
      <c r="T131" s="32"/>
      <c r="U131" s="32"/>
      <c r="V131" s="32"/>
    </row>
    <row r="132" spans="1:22" ht="12.2" hidden="1" customHeight="1" outlineLevel="1" x14ac:dyDescent="0.2">
      <c r="A132" s="76" t="s">
        <v>71</v>
      </c>
      <c r="B132" s="76"/>
      <c r="C132" s="4" t="s">
        <v>15</v>
      </c>
      <c r="D132" s="6">
        <v>0.42</v>
      </c>
      <c r="E132" s="9">
        <f t="shared" ref="E132:E138" si="57">$D$130*D132</f>
        <v>0</v>
      </c>
      <c r="F132" s="6">
        <v>0.05</v>
      </c>
      <c r="G132" s="9">
        <f t="shared" ref="G132:G138" si="58">$D$130*F132</f>
        <v>0</v>
      </c>
      <c r="H132" s="9">
        <f t="shared" si="55"/>
        <v>0</v>
      </c>
      <c r="I132" s="6">
        <v>16.71</v>
      </c>
      <c r="J132" s="9">
        <f t="shared" ref="J132:J138" si="59">$D$130*I132</f>
        <v>0</v>
      </c>
      <c r="K132" s="9">
        <f t="shared" si="56"/>
        <v>0</v>
      </c>
      <c r="M132" s="44"/>
      <c r="N132" s="29"/>
      <c r="O132" s="32"/>
      <c r="P132" s="32"/>
      <c r="Q132" s="32"/>
      <c r="R132" s="32"/>
      <c r="S132" s="32"/>
      <c r="T132" s="32"/>
      <c r="U132" s="32"/>
      <c r="V132" s="32"/>
    </row>
    <row r="133" spans="1:22" ht="12.2" hidden="1" customHeight="1" outlineLevel="1" x14ac:dyDescent="0.2">
      <c r="A133" s="76" t="s">
        <v>76</v>
      </c>
      <c r="B133" s="76"/>
      <c r="C133" s="4" t="s">
        <v>17</v>
      </c>
      <c r="D133" s="6">
        <v>1</v>
      </c>
      <c r="E133" s="9">
        <f t="shared" si="57"/>
        <v>0</v>
      </c>
      <c r="F133" s="6">
        <v>0.28999999999999998</v>
      </c>
      <c r="G133" s="9">
        <f t="shared" si="58"/>
        <v>0</v>
      </c>
      <c r="H133" s="9">
        <f t="shared" si="55"/>
        <v>0</v>
      </c>
      <c r="I133" s="6">
        <v>195.21</v>
      </c>
      <c r="J133" s="9">
        <f t="shared" si="59"/>
        <v>0</v>
      </c>
      <c r="K133" s="9">
        <f t="shared" si="56"/>
        <v>0</v>
      </c>
      <c r="M133" s="44"/>
      <c r="N133" s="29"/>
      <c r="O133" s="32"/>
      <c r="P133" s="32"/>
      <c r="Q133" s="32"/>
      <c r="R133" s="32"/>
      <c r="S133" s="32"/>
      <c r="T133" s="32"/>
      <c r="U133" s="32"/>
      <c r="V133" s="32"/>
    </row>
    <row r="134" spans="1:22" ht="12.2" hidden="1" customHeight="1" outlineLevel="1" x14ac:dyDescent="0.2">
      <c r="A134" s="76" t="s">
        <v>258</v>
      </c>
      <c r="B134" s="76"/>
      <c r="C134" s="4" t="s">
        <v>17</v>
      </c>
      <c r="D134" s="6">
        <v>1</v>
      </c>
      <c r="E134" s="9">
        <f t="shared" si="57"/>
        <v>0</v>
      </c>
      <c r="F134" s="6">
        <v>0.23</v>
      </c>
      <c r="G134" s="9">
        <f t="shared" si="58"/>
        <v>0</v>
      </c>
      <c r="H134" s="9">
        <f t="shared" si="55"/>
        <v>0</v>
      </c>
      <c r="I134" s="6">
        <v>85.24</v>
      </c>
      <c r="J134" s="9">
        <f t="shared" si="59"/>
        <v>0</v>
      </c>
      <c r="K134" s="9">
        <f t="shared" si="56"/>
        <v>0</v>
      </c>
      <c r="M134" s="45"/>
      <c r="N134" s="29"/>
      <c r="O134" s="29"/>
      <c r="P134" s="31"/>
      <c r="Q134" s="31"/>
      <c r="R134" s="31"/>
      <c r="S134" s="31"/>
      <c r="T134" s="31"/>
      <c r="U134" s="31"/>
      <c r="V134" s="31"/>
    </row>
    <row r="135" spans="1:22" ht="12.2" hidden="1" customHeight="1" outlineLevel="1" x14ac:dyDescent="0.2">
      <c r="A135" s="76" t="s">
        <v>250</v>
      </c>
      <c r="B135" s="76"/>
      <c r="C135" s="4" t="s">
        <v>17</v>
      </c>
      <c r="D135" s="6">
        <v>1</v>
      </c>
      <c r="E135" s="9">
        <f t="shared" si="57"/>
        <v>0</v>
      </c>
      <c r="F135" s="6">
        <v>0.1</v>
      </c>
      <c r="G135" s="9">
        <f t="shared" si="58"/>
        <v>0</v>
      </c>
      <c r="H135" s="9">
        <f t="shared" si="55"/>
        <v>0</v>
      </c>
      <c r="I135" s="6">
        <v>76.400000000000006</v>
      </c>
      <c r="J135" s="9">
        <f t="shared" si="59"/>
        <v>0</v>
      </c>
      <c r="K135" s="9">
        <f t="shared" si="56"/>
        <v>0</v>
      </c>
      <c r="M135" s="45"/>
      <c r="N135" s="30"/>
      <c r="O135" s="31"/>
      <c r="P135" s="29"/>
      <c r="Q135" s="29"/>
      <c r="R135" s="29"/>
      <c r="S135" s="29"/>
      <c r="T135" s="29"/>
      <c r="U135" s="29"/>
      <c r="V135" s="29"/>
    </row>
    <row r="136" spans="1:22" ht="12.2" hidden="1" customHeight="1" outlineLevel="1" x14ac:dyDescent="0.2">
      <c r="A136" s="76" t="s">
        <v>76</v>
      </c>
      <c r="B136" s="76"/>
      <c r="C136" s="4" t="s">
        <v>17</v>
      </c>
      <c r="D136" s="6">
        <v>1</v>
      </c>
      <c r="E136" s="9">
        <f t="shared" si="57"/>
        <v>0</v>
      </c>
      <c r="F136" s="6">
        <v>0.28999999999999998</v>
      </c>
      <c r="G136" s="9">
        <f t="shared" si="58"/>
        <v>0</v>
      </c>
      <c r="H136" s="9">
        <f t="shared" si="55"/>
        <v>0</v>
      </c>
      <c r="I136" s="6">
        <v>195.21</v>
      </c>
      <c r="J136" s="9">
        <f t="shared" si="59"/>
        <v>0</v>
      </c>
      <c r="K136" s="9">
        <f t="shared" si="56"/>
        <v>0</v>
      </c>
      <c r="M136" s="44"/>
      <c r="N136" s="29"/>
      <c r="O136" s="32"/>
      <c r="P136" s="32"/>
      <c r="Q136" s="32"/>
      <c r="R136" s="32"/>
      <c r="S136" s="32"/>
      <c r="T136" s="32"/>
      <c r="U136" s="32"/>
      <c r="V136" s="32"/>
    </row>
    <row r="137" spans="1:22" ht="12.2" hidden="1" customHeight="1" outlineLevel="1" x14ac:dyDescent="0.2">
      <c r="A137" s="76" t="s">
        <v>71</v>
      </c>
      <c r="B137" s="76"/>
      <c r="C137" s="4" t="s">
        <v>15</v>
      </c>
      <c r="D137" s="6">
        <v>0.42</v>
      </c>
      <c r="E137" s="9">
        <f t="shared" si="57"/>
        <v>0</v>
      </c>
      <c r="F137" s="6">
        <v>0.05</v>
      </c>
      <c r="G137" s="9">
        <f t="shared" si="58"/>
        <v>0</v>
      </c>
      <c r="H137" s="9">
        <f t="shared" si="55"/>
        <v>0</v>
      </c>
      <c r="I137" s="6">
        <v>16.71</v>
      </c>
      <c r="J137" s="9">
        <f t="shared" si="59"/>
        <v>0</v>
      </c>
      <c r="K137" s="9">
        <f t="shared" si="56"/>
        <v>0</v>
      </c>
      <c r="M137" s="44"/>
      <c r="N137" s="29"/>
      <c r="O137" s="32"/>
      <c r="P137" s="32"/>
      <c r="Q137" s="32"/>
      <c r="R137" s="32"/>
      <c r="S137" s="32"/>
      <c r="T137" s="32"/>
      <c r="U137" s="32"/>
      <c r="V137" s="32"/>
    </row>
    <row r="138" spans="1:22" ht="12.2" hidden="1" customHeight="1" outlineLevel="1" x14ac:dyDescent="0.2">
      <c r="A138" s="76" t="s">
        <v>72</v>
      </c>
      <c r="B138" s="76"/>
      <c r="C138" s="4" t="s">
        <v>15</v>
      </c>
      <c r="D138" s="6">
        <v>0.42</v>
      </c>
      <c r="E138" s="9">
        <f t="shared" si="57"/>
        <v>0</v>
      </c>
      <c r="F138" s="6">
        <v>0.05</v>
      </c>
      <c r="G138" s="9">
        <f t="shared" si="58"/>
        <v>0</v>
      </c>
      <c r="H138" s="9">
        <f t="shared" si="55"/>
        <v>0</v>
      </c>
      <c r="I138" s="6">
        <v>15.82</v>
      </c>
      <c r="J138" s="9">
        <f t="shared" si="59"/>
        <v>0</v>
      </c>
      <c r="K138" s="9">
        <f t="shared" si="56"/>
        <v>0</v>
      </c>
      <c r="M138" s="44"/>
      <c r="N138" s="29"/>
      <c r="O138" s="32"/>
      <c r="P138" s="32"/>
      <c r="Q138" s="32"/>
      <c r="R138" s="32"/>
      <c r="S138" s="32"/>
      <c r="T138" s="32"/>
      <c r="U138" s="32"/>
      <c r="V138" s="32"/>
    </row>
    <row r="139" spans="1:22" ht="12.2" customHeight="1" collapsed="1" x14ac:dyDescent="0.2">
      <c r="A139" s="75" t="s">
        <v>19</v>
      </c>
      <c r="B139" s="75"/>
      <c r="C139" s="1"/>
      <c r="D139" s="34"/>
      <c r="E139" s="35"/>
      <c r="F139" s="13">
        <f>SUM(F131:F138)</f>
        <v>1.1100000000000001</v>
      </c>
      <c r="G139" s="12">
        <f>SUM(G131:G138)</f>
        <v>0</v>
      </c>
      <c r="H139" s="12">
        <f t="shared" si="55"/>
        <v>0</v>
      </c>
      <c r="I139" s="13">
        <v>617.12</v>
      </c>
      <c r="J139" s="12">
        <f>SUM(J131:J138)</f>
        <v>0</v>
      </c>
      <c r="K139" s="14">
        <f>SUM(K131:K138)</f>
        <v>0</v>
      </c>
      <c r="M139" s="44"/>
      <c r="N139" s="29"/>
      <c r="O139" s="32"/>
      <c r="P139" s="32"/>
      <c r="Q139" s="32"/>
      <c r="R139" s="32"/>
      <c r="S139" s="32"/>
      <c r="T139" s="32"/>
      <c r="U139" s="32"/>
      <c r="V139" s="32"/>
    </row>
    <row r="140" spans="1:22" ht="21" customHeight="1" x14ac:dyDescent="0.2">
      <c r="A140" s="75" t="s">
        <v>265</v>
      </c>
      <c r="B140" s="75"/>
      <c r="C140" s="2" t="s">
        <v>17</v>
      </c>
      <c r="D140" s="3">
        <v>0</v>
      </c>
      <c r="E140" s="36"/>
      <c r="F140" s="1"/>
      <c r="G140" s="1"/>
      <c r="H140" s="1"/>
      <c r="I140" s="1"/>
      <c r="J140" s="1"/>
      <c r="K140" s="1"/>
      <c r="M140" s="44"/>
      <c r="N140" s="29"/>
      <c r="O140" s="32"/>
      <c r="P140" s="32"/>
      <c r="Q140" s="32"/>
      <c r="R140" s="32"/>
      <c r="S140" s="32"/>
      <c r="T140" s="32"/>
      <c r="U140" s="32"/>
      <c r="V140" s="32"/>
    </row>
    <row r="141" spans="1:22" ht="12.2" hidden="1" customHeight="1" outlineLevel="1" x14ac:dyDescent="0.2">
      <c r="A141" s="76" t="s">
        <v>76</v>
      </c>
      <c r="B141" s="76"/>
      <c r="C141" s="4" t="s">
        <v>17</v>
      </c>
      <c r="D141" s="6">
        <v>1</v>
      </c>
      <c r="E141" s="9">
        <f>$D$140*D141</f>
        <v>0</v>
      </c>
      <c r="F141" s="6">
        <v>0.28999999999999998</v>
      </c>
      <c r="G141" s="9">
        <f>$D$140*F141</f>
        <v>0</v>
      </c>
      <c r="H141" s="9">
        <f t="shared" ref="H141:H142" si="60">$L$2*G141</f>
        <v>0</v>
      </c>
      <c r="I141" s="6">
        <v>195.21</v>
      </c>
      <c r="J141" s="9">
        <f>$D$140*I141</f>
        <v>0</v>
      </c>
      <c r="K141" s="9">
        <f t="shared" ref="K141" si="61">SUM(H141,J141)</f>
        <v>0</v>
      </c>
      <c r="M141" s="44"/>
      <c r="N141" s="29"/>
      <c r="O141" s="32"/>
      <c r="P141" s="32"/>
      <c r="Q141" s="32"/>
      <c r="R141" s="32"/>
      <c r="S141" s="32"/>
      <c r="T141" s="32"/>
      <c r="U141" s="32"/>
      <c r="V141" s="32"/>
    </row>
    <row r="142" spans="1:22" ht="12.2" customHeight="1" collapsed="1" x14ac:dyDescent="0.2">
      <c r="A142" s="75" t="s">
        <v>19</v>
      </c>
      <c r="B142" s="75"/>
      <c r="C142" s="1"/>
      <c r="D142" s="34"/>
      <c r="E142" s="35"/>
      <c r="F142" s="13">
        <f>SUM(F141:F141)</f>
        <v>0.28999999999999998</v>
      </c>
      <c r="G142" s="12">
        <f>SUM(G141:G141)</f>
        <v>0</v>
      </c>
      <c r="H142" s="12">
        <f t="shared" si="60"/>
        <v>0</v>
      </c>
      <c r="I142" s="13">
        <v>810.97</v>
      </c>
      <c r="J142" s="12">
        <f>SUM(J141:J141)</f>
        <v>0</v>
      </c>
      <c r="K142" s="14">
        <f>SUM(K141:K141)</f>
        <v>0</v>
      </c>
      <c r="M142" s="44"/>
      <c r="N142" s="29"/>
      <c r="O142" s="32"/>
      <c r="P142" s="32"/>
      <c r="Q142" s="32"/>
      <c r="R142" s="32"/>
      <c r="S142" s="32"/>
      <c r="T142" s="32"/>
      <c r="U142" s="32"/>
      <c r="V142" s="32"/>
    </row>
    <row r="143" spans="1:22" ht="21" customHeight="1" x14ac:dyDescent="0.2">
      <c r="A143" s="92" t="s">
        <v>266</v>
      </c>
      <c r="B143" s="92"/>
      <c r="C143" s="2" t="s">
        <v>17</v>
      </c>
      <c r="D143" s="3">
        <v>5</v>
      </c>
      <c r="E143" s="36"/>
      <c r="F143" s="1"/>
      <c r="G143" s="1"/>
      <c r="H143" s="1"/>
      <c r="I143" s="1"/>
      <c r="J143" s="1"/>
      <c r="K143" s="1"/>
      <c r="M143" s="44"/>
      <c r="N143" s="29"/>
      <c r="O143" s="32"/>
      <c r="P143" s="32"/>
      <c r="Q143" s="32"/>
      <c r="R143" s="32"/>
      <c r="S143" s="32"/>
      <c r="T143" s="32"/>
      <c r="U143" s="32"/>
      <c r="V143" s="32"/>
    </row>
    <row r="144" spans="1:22" ht="12.2" customHeight="1" outlineLevel="1" x14ac:dyDescent="0.2">
      <c r="A144" s="76" t="s">
        <v>72</v>
      </c>
      <c r="B144" s="76"/>
      <c r="C144" s="4" t="s">
        <v>15</v>
      </c>
      <c r="D144" s="6">
        <v>0.42</v>
      </c>
      <c r="E144" s="26">
        <f>$D$143*D144</f>
        <v>2.1</v>
      </c>
      <c r="F144" s="6">
        <v>0.05</v>
      </c>
      <c r="G144" s="9">
        <f>$D$143*F144</f>
        <v>0.25</v>
      </c>
      <c r="H144" s="9">
        <f t="shared" ref="H144:H157" si="62">$L$2*G144</f>
        <v>137.5</v>
      </c>
      <c r="I144" s="6">
        <v>15.82</v>
      </c>
      <c r="J144" s="9">
        <f>$D$143*I144</f>
        <v>79.099999999999994</v>
      </c>
      <c r="K144" s="9">
        <f t="shared" ref="K144:K156" si="63">SUM(H144,J144)</f>
        <v>216.6</v>
      </c>
      <c r="M144" s="44"/>
      <c r="N144" s="29"/>
      <c r="O144" s="32"/>
      <c r="P144" s="32"/>
      <c r="Q144" s="32"/>
      <c r="R144" s="32"/>
      <c r="S144" s="32"/>
      <c r="T144" s="32"/>
      <c r="U144" s="32"/>
      <c r="V144" s="32"/>
    </row>
    <row r="145" spans="1:22" ht="12.2" customHeight="1" outlineLevel="1" x14ac:dyDescent="0.2">
      <c r="A145" s="76" t="s">
        <v>71</v>
      </c>
      <c r="B145" s="76"/>
      <c r="C145" s="4" t="s">
        <v>15</v>
      </c>
      <c r="D145" s="6">
        <v>0.42</v>
      </c>
      <c r="E145" s="26">
        <f t="shared" ref="E145:E156" si="64">$D$143*D145</f>
        <v>2.1</v>
      </c>
      <c r="F145" s="6">
        <v>0.05</v>
      </c>
      <c r="G145" s="9">
        <f t="shared" ref="G145:G156" si="65">$D$143*F145</f>
        <v>0.25</v>
      </c>
      <c r="H145" s="9">
        <f t="shared" si="62"/>
        <v>137.5</v>
      </c>
      <c r="I145" s="6">
        <v>16.71</v>
      </c>
      <c r="J145" s="9">
        <f t="shared" ref="J145:J156" si="66">$D$143*I145</f>
        <v>83.550000000000011</v>
      </c>
      <c r="K145" s="9">
        <f t="shared" si="63"/>
        <v>221.05</v>
      </c>
      <c r="M145" s="45"/>
      <c r="N145" s="29"/>
      <c r="O145" s="29"/>
      <c r="P145" s="31"/>
      <c r="Q145" s="31"/>
      <c r="R145" s="31"/>
      <c r="S145" s="31"/>
      <c r="T145" s="31"/>
      <c r="U145" s="31"/>
      <c r="V145" s="31"/>
    </row>
    <row r="146" spans="1:22" ht="12.2" customHeight="1" outlineLevel="1" x14ac:dyDescent="0.2">
      <c r="A146" s="76" t="s">
        <v>248</v>
      </c>
      <c r="B146" s="76"/>
      <c r="C146" s="4" t="s">
        <v>15</v>
      </c>
      <c r="D146" s="6">
        <v>1.2</v>
      </c>
      <c r="E146" s="26">
        <f t="shared" si="64"/>
        <v>6</v>
      </c>
      <c r="F146" s="6">
        <v>0.18</v>
      </c>
      <c r="G146" s="9">
        <f t="shared" si="65"/>
        <v>0.89999999999999991</v>
      </c>
      <c r="H146" s="9">
        <f t="shared" si="62"/>
        <v>494.99999999999994</v>
      </c>
      <c r="I146" s="6">
        <v>52.56</v>
      </c>
      <c r="J146" s="9">
        <f t="shared" si="66"/>
        <v>262.8</v>
      </c>
      <c r="K146" s="9">
        <f t="shared" si="63"/>
        <v>757.8</v>
      </c>
      <c r="M146" s="45"/>
      <c r="N146" s="30"/>
      <c r="O146" s="31"/>
      <c r="P146" s="29"/>
      <c r="Q146" s="29"/>
      <c r="R146" s="29"/>
      <c r="S146" s="29"/>
      <c r="T146" s="29"/>
      <c r="U146" s="29"/>
      <c r="V146" s="29"/>
    </row>
    <row r="147" spans="1:22" ht="21" customHeight="1" outlineLevel="1" x14ac:dyDescent="0.2">
      <c r="A147" s="76" t="s">
        <v>253</v>
      </c>
      <c r="B147" s="76"/>
      <c r="C147" s="4" t="s">
        <v>17</v>
      </c>
      <c r="D147" s="6">
        <v>1</v>
      </c>
      <c r="E147" s="26">
        <f t="shared" si="64"/>
        <v>5</v>
      </c>
      <c r="F147" s="6">
        <v>0.36</v>
      </c>
      <c r="G147" s="9">
        <f t="shared" si="65"/>
        <v>1.7999999999999998</v>
      </c>
      <c r="H147" s="9">
        <f t="shared" si="62"/>
        <v>989.99999999999989</v>
      </c>
      <c r="I147" s="6">
        <v>102.25</v>
      </c>
      <c r="J147" s="9">
        <f t="shared" si="66"/>
        <v>511.25</v>
      </c>
      <c r="K147" s="9">
        <f t="shared" si="63"/>
        <v>1501.25</v>
      </c>
      <c r="M147" s="44"/>
      <c r="N147" s="29"/>
      <c r="O147" s="32"/>
      <c r="P147" s="32"/>
      <c r="Q147" s="32"/>
      <c r="R147" s="32"/>
      <c r="S147" s="32"/>
      <c r="T147" s="32"/>
      <c r="U147" s="32"/>
      <c r="V147" s="32"/>
    </row>
    <row r="148" spans="1:22" ht="21" customHeight="1" outlineLevel="1" x14ac:dyDescent="0.2">
      <c r="A148" s="76" t="s">
        <v>64</v>
      </c>
      <c r="B148" s="76"/>
      <c r="C148" s="4" t="s">
        <v>17</v>
      </c>
      <c r="D148" s="6">
        <v>1</v>
      </c>
      <c r="E148" s="26">
        <f t="shared" si="64"/>
        <v>5</v>
      </c>
      <c r="F148" s="6">
        <v>0.32</v>
      </c>
      <c r="G148" s="9">
        <f t="shared" si="65"/>
        <v>1.6</v>
      </c>
      <c r="H148" s="9">
        <f t="shared" si="62"/>
        <v>880</v>
      </c>
      <c r="I148" s="6">
        <v>85.04</v>
      </c>
      <c r="J148" s="9">
        <f t="shared" si="66"/>
        <v>425.20000000000005</v>
      </c>
      <c r="K148" s="9">
        <f t="shared" si="63"/>
        <v>1305.2</v>
      </c>
      <c r="M148" s="44"/>
      <c r="N148" s="29"/>
      <c r="O148" s="32"/>
      <c r="P148" s="32"/>
      <c r="Q148" s="32"/>
      <c r="R148" s="32"/>
      <c r="S148" s="32"/>
      <c r="T148" s="32"/>
      <c r="U148" s="32"/>
      <c r="V148" s="32"/>
    </row>
    <row r="149" spans="1:22" ht="12.2" customHeight="1" outlineLevel="1" x14ac:dyDescent="0.2">
      <c r="A149" s="76" t="s">
        <v>267</v>
      </c>
      <c r="B149" s="76"/>
      <c r="C149" s="4" t="s">
        <v>17</v>
      </c>
      <c r="D149" s="6">
        <v>1</v>
      </c>
      <c r="E149" s="26">
        <f t="shared" si="64"/>
        <v>5</v>
      </c>
      <c r="F149" s="6">
        <v>0.09</v>
      </c>
      <c r="G149" s="9">
        <f t="shared" si="65"/>
        <v>0.44999999999999996</v>
      </c>
      <c r="H149" s="9">
        <f t="shared" si="62"/>
        <v>247.49999999999997</v>
      </c>
      <c r="I149" s="6">
        <v>76.400000000000006</v>
      </c>
      <c r="J149" s="9">
        <f t="shared" si="66"/>
        <v>382</v>
      </c>
      <c r="K149" s="9">
        <f t="shared" si="63"/>
        <v>629.5</v>
      </c>
      <c r="M149" s="44"/>
      <c r="N149" s="29"/>
      <c r="O149" s="32"/>
      <c r="P149" s="32"/>
      <c r="Q149" s="32"/>
      <c r="R149" s="32"/>
      <c r="S149" s="32"/>
      <c r="T149" s="32"/>
      <c r="U149" s="32"/>
      <c r="V149" s="32"/>
    </row>
    <row r="150" spans="1:22" ht="21" customHeight="1" outlineLevel="1" x14ac:dyDescent="0.2">
      <c r="A150" s="76" t="s">
        <v>64</v>
      </c>
      <c r="B150" s="76"/>
      <c r="C150" s="4" t="s">
        <v>17</v>
      </c>
      <c r="D150" s="6">
        <v>1</v>
      </c>
      <c r="E150" s="26">
        <f t="shared" si="64"/>
        <v>5</v>
      </c>
      <c r="F150" s="6">
        <v>0.32</v>
      </c>
      <c r="G150" s="9">
        <f t="shared" si="65"/>
        <v>1.6</v>
      </c>
      <c r="H150" s="9">
        <f t="shared" si="62"/>
        <v>880</v>
      </c>
      <c r="I150" s="6">
        <v>85.04</v>
      </c>
      <c r="J150" s="9">
        <f t="shared" si="66"/>
        <v>425.20000000000005</v>
      </c>
      <c r="K150" s="9">
        <f t="shared" si="63"/>
        <v>1305.2</v>
      </c>
      <c r="M150" s="44"/>
      <c r="N150" s="29"/>
      <c r="O150" s="32"/>
      <c r="P150" s="32"/>
      <c r="Q150" s="32"/>
      <c r="R150" s="32"/>
      <c r="S150" s="32"/>
      <c r="T150" s="32"/>
      <c r="U150" s="32"/>
      <c r="V150" s="32"/>
    </row>
    <row r="151" spans="1:22" ht="12" customHeight="1" outlineLevel="1" x14ac:dyDescent="0.2">
      <c r="A151" s="76" t="s">
        <v>267</v>
      </c>
      <c r="B151" s="76"/>
      <c r="C151" s="4" t="s">
        <v>17</v>
      </c>
      <c r="D151" s="6">
        <v>1</v>
      </c>
      <c r="E151" s="26">
        <f t="shared" si="64"/>
        <v>5</v>
      </c>
      <c r="F151" s="6">
        <v>0.09</v>
      </c>
      <c r="G151" s="9">
        <f t="shared" si="65"/>
        <v>0.44999999999999996</v>
      </c>
      <c r="H151" s="9">
        <f t="shared" si="62"/>
        <v>247.49999999999997</v>
      </c>
      <c r="I151" s="6">
        <v>76.400000000000006</v>
      </c>
      <c r="J151" s="9">
        <f t="shared" si="66"/>
        <v>382</v>
      </c>
      <c r="K151" s="9">
        <f t="shared" si="63"/>
        <v>629.5</v>
      </c>
      <c r="M151" s="44"/>
      <c r="N151" s="29"/>
      <c r="O151" s="32"/>
      <c r="P151" s="32"/>
      <c r="Q151" s="32"/>
      <c r="R151" s="32"/>
      <c r="S151" s="32"/>
      <c r="T151" s="32"/>
      <c r="U151" s="32"/>
      <c r="V151" s="32"/>
    </row>
    <row r="152" spans="1:22" ht="12.2" customHeight="1" outlineLevel="1" x14ac:dyDescent="0.2">
      <c r="A152" s="76" t="s">
        <v>248</v>
      </c>
      <c r="B152" s="76"/>
      <c r="C152" s="4" t="s">
        <v>15</v>
      </c>
      <c r="D152" s="6">
        <v>1.2</v>
      </c>
      <c r="E152" s="26">
        <f t="shared" si="64"/>
        <v>6</v>
      </c>
      <c r="F152" s="6">
        <v>0.18</v>
      </c>
      <c r="G152" s="9">
        <f t="shared" si="65"/>
        <v>0.89999999999999991</v>
      </c>
      <c r="H152" s="9">
        <f t="shared" si="62"/>
        <v>494.99999999999994</v>
      </c>
      <c r="I152" s="6">
        <v>52.56</v>
      </c>
      <c r="J152" s="9">
        <f t="shared" si="66"/>
        <v>262.8</v>
      </c>
      <c r="K152" s="9">
        <f t="shared" si="63"/>
        <v>757.8</v>
      </c>
      <c r="M152" s="44"/>
      <c r="N152" s="29"/>
      <c r="O152" s="32"/>
      <c r="P152" s="32"/>
      <c r="Q152" s="32"/>
      <c r="R152" s="32"/>
      <c r="S152" s="32"/>
      <c r="T152" s="32"/>
      <c r="U152" s="32"/>
      <c r="V152" s="32"/>
    </row>
    <row r="153" spans="1:22" ht="21" customHeight="1" outlineLevel="1" x14ac:dyDescent="0.2">
      <c r="A153" s="76" t="s">
        <v>253</v>
      </c>
      <c r="B153" s="76"/>
      <c r="C153" s="4" t="s">
        <v>17</v>
      </c>
      <c r="D153" s="6">
        <v>1</v>
      </c>
      <c r="E153" s="26">
        <f t="shared" si="64"/>
        <v>5</v>
      </c>
      <c r="F153" s="6">
        <v>0.36</v>
      </c>
      <c r="G153" s="9">
        <f t="shared" si="65"/>
        <v>1.7999999999999998</v>
      </c>
      <c r="H153" s="9">
        <f t="shared" si="62"/>
        <v>989.99999999999989</v>
      </c>
      <c r="I153" s="6">
        <v>102.25</v>
      </c>
      <c r="J153" s="9">
        <f t="shared" si="66"/>
        <v>511.25</v>
      </c>
      <c r="K153" s="9">
        <f t="shared" si="63"/>
        <v>1501.25</v>
      </c>
      <c r="M153" s="44"/>
      <c r="N153" s="29"/>
      <c r="O153" s="32"/>
      <c r="P153" s="32"/>
      <c r="Q153" s="32"/>
      <c r="R153" s="32"/>
      <c r="S153" s="32"/>
      <c r="T153" s="32"/>
      <c r="U153" s="32"/>
      <c r="V153" s="32"/>
    </row>
    <row r="154" spans="1:22" ht="23.25" customHeight="1" outlineLevel="1" x14ac:dyDescent="0.2">
      <c r="A154" s="83" t="s">
        <v>655</v>
      </c>
      <c r="B154" s="76"/>
      <c r="C154" s="4" t="s">
        <v>17</v>
      </c>
      <c r="D154" s="6">
        <v>1</v>
      </c>
      <c r="E154" s="26">
        <f t="shared" si="64"/>
        <v>5</v>
      </c>
      <c r="F154" s="6">
        <v>0.55000000000000004</v>
      </c>
      <c r="G154" s="9">
        <f t="shared" si="65"/>
        <v>2.75</v>
      </c>
      <c r="H154" s="9">
        <f>$N$2*G154</f>
        <v>1512.5</v>
      </c>
      <c r="I154" s="6">
        <v>135.63</v>
      </c>
      <c r="J154" s="9">
        <f t="shared" si="66"/>
        <v>678.15</v>
      </c>
      <c r="K154" s="9">
        <f t="shared" si="63"/>
        <v>2190.65</v>
      </c>
      <c r="M154" s="45"/>
      <c r="N154" s="29"/>
      <c r="O154" s="29"/>
      <c r="P154" s="31"/>
      <c r="Q154" s="31"/>
      <c r="R154" s="31"/>
      <c r="S154" s="31"/>
      <c r="T154" s="31"/>
      <c r="U154" s="31"/>
      <c r="V154" s="31"/>
    </row>
    <row r="155" spans="1:22" ht="12.2" customHeight="1" outlineLevel="1" x14ac:dyDescent="0.2">
      <c r="A155" s="76" t="s">
        <v>71</v>
      </c>
      <c r="B155" s="76"/>
      <c r="C155" s="4" t="s">
        <v>15</v>
      </c>
      <c r="D155" s="6">
        <v>0.42</v>
      </c>
      <c r="E155" s="26">
        <f t="shared" si="64"/>
        <v>2.1</v>
      </c>
      <c r="F155" s="6">
        <v>0.05</v>
      </c>
      <c r="G155" s="9">
        <f t="shared" si="65"/>
        <v>0.25</v>
      </c>
      <c r="H155" s="9">
        <f t="shared" si="62"/>
        <v>137.5</v>
      </c>
      <c r="I155" s="6">
        <v>16.71</v>
      </c>
      <c r="J155" s="9">
        <f t="shared" si="66"/>
        <v>83.550000000000011</v>
      </c>
      <c r="K155" s="9">
        <f t="shared" si="63"/>
        <v>221.05</v>
      </c>
      <c r="M155" s="45"/>
      <c r="N155" s="30"/>
      <c r="O155" s="31"/>
      <c r="P155" s="29"/>
      <c r="Q155" s="29"/>
      <c r="R155" s="29"/>
      <c r="S155" s="29"/>
      <c r="T155" s="29"/>
      <c r="U155" s="29"/>
      <c r="V155" s="29"/>
    </row>
    <row r="156" spans="1:22" ht="12.2" customHeight="1" outlineLevel="1" x14ac:dyDescent="0.2">
      <c r="A156" s="76" t="s">
        <v>72</v>
      </c>
      <c r="B156" s="76"/>
      <c r="C156" s="4" t="s">
        <v>15</v>
      </c>
      <c r="D156" s="6">
        <v>0.42</v>
      </c>
      <c r="E156" s="26">
        <f t="shared" si="64"/>
        <v>2.1</v>
      </c>
      <c r="F156" s="6">
        <v>0.05</v>
      </c>
      <c r="G156" s="9">
        <f t="shared" si="65"/>
        <v>0.25</v>
      </c>
      <c r="H156" s="9">
        <f t="shared" si="62"/>
        <v>137.5</v>
      </c>
      <c r="I156" s="6">
        <v>15.82</v>
      </c>
      <c r="J156" s="9">
        <f t="shared" si="66"/>
        <v>79.099999999999994</v>
      </c>
      <c r="K156" s="9">
        <f t="shared" si="63"/>
        <v>216.6</v>
      </c>
      <c r="M156" s="44"/>
      <c r="N156" s="29"/>
      <c r="O156" s="32"/>
      <c r="P156" s="32"/>
      <c r="Q156" s="32"/>
      <c r="R156" s="32"/>
      <c r="S156" s="32"/>
      <c r="T156" s="32"/>
      <c r="U156" s="32"/>
      <c r="V156" s="32"/>
    </row>
    <row r="157" spans="1:22" ht="12.2" customHeight="1" x14ac:dyDescent="0.2">
      <c r="A157" s="75" t="s">
        <v>19</v>
      </c>
      <c r="B157" s="75"/>
      <c r="C157" s="1"/>
      <c r="D157" s="34"/>
      <c r="E157" s="73"/>
      <c r="F157" s="13">
        <f>SUM(F144:F156)</f>
        <v>2.6499999999999995</v>
      </c>
      <c r="G157" s="12">
        <f>SUM(G144:G156)</f>
        <v>13.25</v>
      </c>
      <c r="H157" s="12">
        <f t="shared" si="62"/>
        <v>7287.5</v>
      </c>
      <c r="I157" s="13">
        <v>800.46</v>
      </c>
      <c r="J157" s="12">
        <f>SUM(J144:J156)</f>
        <v>4165.9500000000007</v>
      </c>
      <c r="K157" s="14">
        <f>SUM(K144:K156)</f>
        <v>11453.449999999999</v>
      </c>
      <c r="M157" s="44"/>
      <c r="N157" s="29"/>
      <c r="O157" s="32"/>
      <c r="P157" s="32"/>
      <c r="Q157" s="32"/>
      <c r="R157" s="32"/>
      <c r="S157" s="32"/>
      <c r="T157" s="32"/>
      <c r="U157" s="32"/>
      <c r="V157" s="32"/>
    </row>
    <row r="158" spans="1:22" ht="21" customHeight="1" x14ac:dyDescent="0.2">
      <c r="A158" s="75" t="s">
        <v>268</v>
      </c>
      <c r="B158" s="75"/>
      <c r="C158" s="2" t="s">
        <v>17</v>
      </c>
      <c r="D158" s="3">
        <v>0</v>
      </c>
      <c r="E158" s="36"/>
      <c r="F158" s="1"/>
      <c r="G158" s="1"/>
      <c r="H158" s="1"/>
      <c r="I158" s="1"/>
      <c r="J158" s="1"/>
      <c r="K158" s="1"/>
      <c r="M158" s="44"/>
      <c r="N158" s="29"/>
      <c r="O158" s="32"/>
      <c r="P158" s="32"/>
      <c r="Q158" s="32"/>
      <c r="R158" s="32"/>
      <c r="S158" s="32"/>
      <c r="T158" s="32"/>
      <c r="U158" s="32"/>
      <c r="V158" s="32"/>
    </row>
    <row r="159" spans="1:22" ht="12.2" hidden="1" customHeight="1" outlineLevel="1" x14ac:dyDescent="0.2">
      <c r="A159" s="76" t="s">
        <v>72</v>
      </c>
      <c r="B159" s="76"/>
      <c r="C159" s="4" t="s">
        <v>15</v>
      </c>
      <c r="D159" s="6">
        <v>0.42</v>
      </c>
      <c r="E159" s="9">
        <f>$D$158*D159</f>
        <v>0</v>
      </c>
      <c r="F159" s="6">
        <v>0.05</v>
      </c>
      <c r="G159" s="9">
        <f>$D$158*F159</f>
        <v>0</v>
      </c>
      <c r="H159" s="9">
        <f t="shared" ref="H159:H171" si="67">$L$2*G159</f>
        <v>0</v>
      </c>
      <c r="I159" s="6">
        <v>15.82</v>
      </c>
      <c r="J159" s="9">
        <f>$D$158*I159</f>
        <v>0</v>
      </c>
      <c r="K159" s="9">
        <f t="shared" ref="K159:K170" si="68">SUM(H159,J159)</f>
        <v>0</v>
      </c>
      <c r="M159" s="44"/>
      <c r="N159" s="29"/>
      <c r="O159" s="32"/>
      <c r="P159" s="32"/>
      <c r="Q159" s="32"/>
      <c r="R159" s="32"/>
      <c r="S159" s="32"/>
      <c r="T159" s="32"/>
      <c r="U159" s="32"/>
      <c r="V159" s="32"/>
    </row>
    <row r="160" spans="1:22" ht="12.2" hidden="1" customHeight="1" outlineLevel="1" x14ac:dyDescent="0.2">
      <c r="A160" s="76" t="s">
        <v>71</v>
      </c>
      <c r="B160" s="76"/>
      <c r="C160" s="4" t="s">
        <v>15</v>
      </c>
      <c r="D160" s="6">
        <v>0.42</v>
      </c>
      <c r="E160" s="9">
        <f t="shared" ref="E160:E170" si="69">$D$158*D160</f>
        <v>0</v>
      </c>
      <c r="F160" s="6">
        <v>0.05</v>
      </c>
      <c r="G160" s="9">
        <f t="shared" ref="G160:G170" si="70">$D$158*F160</f>
        <v>0</v>
      </c>
      <c r="H160" s="9">
        <f t="shared" si="67"/>
        <v>0</v>
      </c>
      <c r="I160" s="6">
        <v>16.71</v>
      </c>
      <c r="J160" s="9">
        <f t="shared" ref="J160:J170" si="71">$D$158*I160</f>
        <v>0</v>
      </c>
      <c r="K160" s="9">
        <f t="shared" si="68"/>
        <v>0</v>
      </c>
      <c r="M160" s="44"/>
      <c r="N160" s="29"/>
      <c r="O160" s="32"/>
      <c r="P160" s="32"/>
      <c r="Q160" s="32"/>
      <c r="R160" s="32"/>
      <c r="S160" s="32"/>
      <c r="T160" s="32"/>
      <c r="U160" s="32"/>
      <c r="V160" s="32"/>
    </row>
    <row r="161" spans="1:22" ht="12.2" hidden="1" customHeight="1" outlineLevel="1" x14ac:dyDescent="0.2">
      <c r="A161" s="76" t="s">
        <v>248</v>
      </c>
      <c r="B161" s="76"/>
      <c r="C161" s="4" t="s">
        <v>15</v>
      </c>
      <c r="D161" s="6">
        <v>1.2</v>
      </c>
      <c r="E161" s="9">
        <f t="shared" si="69"/>
        <v>0</v>
      </c>
      <c r="F161" s="6">
        <v>0.18</v>
      </c>
      <c r="G161" s="9">
        <f t="shared" si="70"/>
        <v>0</v>
      </c>
      <c r="H161" s="9">
        <f t="shared" si="67"/>
        <v>0</v>
      </c>
      <c r="I161" s="6">
        <v>52.56</v>
      </c>
      <c r="J161" s="9">
        <f t="shared" si="71"/>
        <v>0</v>
      </c>
      <c r="K161" s="9">
        <f t="shared" si="68"/>
        <v>0</v>
      </c>
      <c r="M161" s="44"/>
      <c r="N161" s="29"/>
      <c r="O161" s="32"/>
      <c r="P161" s="32"/>
      <c r="Q161" s="32"/>
      <c r="R161" s="32"/>
      <c r="S161" s="32"/>
      <c r="T161" s="32"/>
      <c r="U161" s="32"/>
      <c r="V161" s="32"/>
    </row>
    <row r="162" spans="1:22" ht="12.2" hidden="1" customHeight="1" outlineLevel="1" x14ac:dyDescent="0.2">
      <c r="A162" s="76" t="s">
        <v>269</v>
      </c>
      <c r="B162" s="76"/>
      <c r="C162" s="4" t="s">
        <v>17</v>
      </c>
      <c r="D162" s="6">
        <v>1</v>
      </c>
      <c r="E162" s="9">
        <f t="shared" si="69"/>
        <v>0</v>
      </c>
      <c r="F162" s="6">
        <v>0.25</v>
      </c>
      <c r="G162" s="9">
        <f t="shared" si="70"/>
        <v>0</v>
      </c>
      <c r="H162" s="9">
        <f t="shared" si="67"/>
        <v>0</v>
      </c>
      <c r="I162" s="6">
        <v>260.14999999999998</v>
      </c>
      <c r="J162" s="9">
        <f t="shared" si="71"/>
        <v>0</v>
      </c>
      <c r="K162" s="9">
        <f t="shared" si="68"/>
        <v>0</v>
      </c>
      <c r="M162" s="44"/>
      <c r="N162" s="29"/>
      <c r="O162" s="32"/>
      <c r="P162" s="32"/>
      <c r="Q162" s="32"/>
      <c r="R162" s="32"/>
      <c r="S162" s="32"/>
      <c r="T162" s="32"/>
      <c r="U162" s="32"/>
      <c r="V162" s="32"/>
    </row>
    <row r="163" spans="1:22" ht="12.2" hidden="1" customHeight="1" outlineLevel="1" x14ac:dyDescent="0.2">
      <c r="A163" s="76" t="s">
        <v>267</v>
      </c>
      <c r="B163" s="76"/>
      <c r="C163" s="4" t="s">
        <v>17</v>
      </c>
      <c r="D163" s="6">
        <v>1</v>
      </c>
      <c r="E163" s="9">
        <f t="shared" si="69"/>
        <v>0</v>
      </c>
      <c r="F163" s="6">
        <v>0.09</v>
      </c>
      <c r="G163" s="9">
        <f t="shared" si="70"/>
        <v>0</v>
      </c>
      <c r="H163" s="9">
        <f t="shared" si="67"/>
        <v>0</v>
      </c>
      <c r="I163" s="6">
        <v>76.400000000000006</v>
      </c>
      <c r="J163" s="9">
        <f t="shared" si="71"/>
        <v>0</v>
      </c>
      <c r="K163" s="9">
        <f t="shared" si="68"/>
        <v>0</v>
      </c>
      <c r="M163" s="45"/>
      <c r="N163" s="29"/>
      <c r="O163" s="29"/>
      <c r="P163" s="31"/>
      <c r="Q163" s="31"/>
      <c r="R163" s="31"/>
      <c r="S163" s="31"/>
      <c r="T163" s="31"/>
      <c r="U163" s="31"/>
      <c r="V163" s="31"/>
    </row>
    <row r="164" spans="1:22" ht="21" hidden="1" customHeight="1" outlineLevel="1" x14ac:dyDescent="0.2">
      <c r="A164" s="76" t="s">
        <v>64</v>
      </c>
      <c r="B164" s="76"/>
      <c r="C164" s="4" t="s">
        <v>17</v>
      </c>
      <c r="D164" s="6">
        <v>1</v>
      </c>
      <c r="E164" s="9">
        <f t="shared" si="69"/>
        <v>0</v>
      </c>
      <c r="F164" s="6">
        <v>0.32</v>
      </c>
      <c r="G164" s="9">
        <f t="shared" si="70"/>
        <v>0</v>
      </c>
      <c r="H164" s="9">
        <f t="shared" si="67"/>
        <v>0</v>
      </c>
      <c r="I164" s="6">
        <v>85.04</v>
      </c>
      <c r="J164" s="9">
        <f t="shared" si="71"/>
        <v>0</v>
      </c>
      <c r="K164" s="9">
        <f t="shared" si="68"/>
        <v>0</v>
      </c>
      <c r="M164" s="45"/>
      <c r="N164" s="30"/>
      <c r="O164" s="31"/>
      <c r="P164" s="29"/>
      <c r="Q164" s="29"/>
      <c r="R164" s="29"/>
      <c r="S164" s="29"/>
      <c r="T164" s="29"/>
      <c r="U164" s="29"/>
      <c r="V164" s="29"/>
    </row>
    <row r="165" spans="1:22" ht="21" hidden="1" customHeight="1" outlineLevel="1" x14ac:dyDescent="0.2">
      <c r="A165" s="76" t="s">
        <v>64</v>
      </c>
      <c r="B165" s="76"/>
      <c r="C165" s="4" t="s">
        <v>17</v>
      </c>
      <c r="D165" s="6">
        <v>1</v>
      </c>
      <c r="E165" s="9">
        <f t="shared" si="69"/>
        <v>0</v>
      </c>
      <c r="F165" s="6">
        <v>0.32</v>
      </c>
      <c r="G165" s="9">
        <f t="shared" si="70"/>
        <v>0</v>
      </c>
      <c r="H165" s="9">
        <f t="shared" si="67"/>
        <v>0</v>
      </c>
      <c r="I165" s="6">
        <v>85.04</v>
      </c>
      <c r="J165" s="9">
        <f t="shared" si="71"/>
        <v>0</v>
      </c>
      <c r="K165" s="9">
        <f t="shared" si="68"/>
        <v>0</v>
      </c>
      <c r="M165" s="44"/>
      <c r="N165" s="29"/>
      <c r="O165" s="32"/>
      <c r="P165" s="32"/>
      <c r="Q165" s="32"/>
      <c r="R165" s="32"/>
      <c r="S165" s="32"/>
      <c r="T165" s="32"/>
      <c r="U165" s="32"/>
      <c r="V165" s="32"/>
    </row>
    <row r="166" spans="1:22" ht="12.2" hidden="1" customHeight="1" outlineLevel="1" x14ac:dyDescent="0.2">
      <c r="A166" s="76" t="s">
        <v>267</v>
      </c>
      <c r="B166" s="76"/>
      <c r="C166" s="4" t="s">
        <v>17</v>
      </c>
      <c r="D166" s="6">
        <v>1</v>
      </c>
      <c r="E166" s="9">
        <f t="shared" si="69"/>
        <v>0</v>
      </c>
      <c r="F166" s="6">
        <v>0.09</v>
      </c>
      <c r="G166" s="9">
        <f t="shared" si="70"/>
        <v>0</v>
      </c>
      <c r="H166" s="9">
        <f t="shared" si="67"/>
        <v>0</v>
      </c>
      <c r="I166" s="6">
        <v>76.400000000000006</v>
      </c>
      <c r="J166" s="9">
        <f t="shared" si="71"/>
        <v>0</v>
      </c>
      <c r="K166" s="9">
        <f t="shared" si="68"/>
        <v>0</v>
      </c>
      <c r="M166" s="44"/>
      <c r="N166" s="29"/>
      <c r="O166" s="32"/>
      <c r="P166" s="32"/>
      <c r="Q166" s="32"/>
      <c r="R166" s="32"/>
      <c r="S166" s="32"/>
      <c r="T166" s="32"/>
      <c r="U166" s="32"/>
      <c r="V166" s="32"/>
    </row>
    <row r="167" spans="1:22" ht="12.2" hidden="1" customHeight="1" outlineLevel="1" x14ac:dyDescent="0.2">
      <c r="A167" s="76" t="s">
        <v>269</v>
      </c>
      <c r="B167" s="76"/>
      <c r="C167" s="4" t="s">
        <v>17</v>
      </c>
      <c r="D167" s="6">
        <v>1</v>
      </c>
      <c r="E167" s="9">
        <f t="shared" si="69"/>
        <v>0</v>
      </c>
      <c r="F167" s="6">
        <v>0.25</v>
      </c>
      <c r="G167" s="9">
        <f t="shared" si="70"/>
        <v>0</v>
      </c>
      <c r="H167" s="9">
        <f t="shared" si="67"/>
        <v>0</v>
      </c>
      <c r="I167" s="6">
        <v>260.14999999999998</v>
      </c>
      <c r="J167" s="9">
        <f t="shared" si="71"/>
        <v>0</v>
      </c>
      <c r="K167" s="9">
        <f t="shared" si="68"/>
        <v>0</v>
      </c>
      <c r="M167" s="44"/>
      <c r="N167" s="29"/>
      <c r="O167" s="32"/>
      <c r="P167" s="32"/>
      <c r="Q167" s="32"/>
      <c r="R167" s="32"/>
      <c r="S167" s="32"/>
      <c r="T167" s="32"/>
      <c r="U167" s="32"/>
      <c r="V167" s="32"/>
    </row>
    <row r="168" spans="1:22" ht="12.2" hidden="1" customHeight="1" outlineLevel="1" x14ac:dyDescent="0.2">
      <c r="A168" s="76" t="s">
        <v>248</v>
      </c>
      <c r="B168" s="76"/>
      <c r="C168" s="4" t="s">
        <v>15</v>
      </c>
      <c r="D168" s="6">
        <v>1.2</v>
      </c>
      <c r="E168" s="9">
        <f t="shared" si="69"/>
        <v>0</v>
      </c>
      <c r="F168" s="6">
        <v>0.18</v>
      </c>
      <c r="G168" s="9">
        <f t="shared" si="70"/>
        <v>0</v>
      </c>
      <c r="H168" s="9">
        <f t="shared" si="67"/>
        <v>0</v>
      </c>
      <c r="I168" s="6">
        <v>52.56</v>
      </c>
      <c r="J168" s="9">
        <f t="shared" si="71"/>
        <v>0</v>
      </c>
      <c r="K168" s="9">
        <f t="shared" si="68"/>
        <v>0</v>
      </c>
      <c r="M168" s="44"/>
      <c r="N168" s="29"/>
      <c r="O168" s="32"/>
      <c r="P168" s="32"/>
      <c r="Q168" s="32"/>
      <c r="R168" s="32"/>
      <c r="S168" s="32"/>
      <c r="T168" s="32"/>
      <c r="U168" s="32"/>
      <c r="V168" s="32"/>
    </row>
    <row r="169" spans="1:22" ht="12.2" hidden="1" customHeight="1" outlineLevel="1" x14ac:dyDescent="0.2">
      <c r="A169" s="76" t="s">
        <v>71</v>
      </c>
      <c r="B169" s="76"/>
      <c r="C169" s="4" t="s">
        <v>15</v>
      </c>
      <c r="D169" s="6">
        <v>0.42</v>
      </c>
      <c r="E169" s="9">
        <f t="shared" si="69"/>
        <v>0</v>
      </c>
      <c r="F169" s="6">
        <v>0.05</v>
      </c>
      <c r="G169" s="9">
        <f t="shared" si="70"/>
        <v>0</v>
      </c>
      <c r="H169" s="9">
        <f t="shared" si="67"/>
        <v>0</v>
      </c>
      <c r="I169" s="6">
        <v>16.71</v>
      </c>
      <c r="J169" s="9">
        <f t="shared" si="71"/>
        <v>0</v>
      </c>
      <c r="K169" s="9">
        <f t="shared" si="68"/>
        <v>0</v>
      </c>
      <c r="M169" s="44"/>
      <c r="N169" s="29"/>
      <c r="O169" s="32"/>
      <c r="P169" s="32"/>
      <c r="Q169" s="32"/>
      <c r="R169" s="32"/>
      <c r="S169" s="32"/>
      <c r="T169" s="32"/>
      <c r="U169" s="32"/>
      <c r="V169" s="32"/>
    </row>
    <row r="170" spans="1:22" ht="12.2" hidden="1" customHeight="1" outlineLevel="1" x14ac:dyDescent="0.2">
      <c r="A170" s="76" t="s">
        <v>72</v>
      </c>
      <c r="B170" s="76"/>
      <c r="C170" s="4" t="s">
        <v>15</v>
      </c>
      <c r="D170" s="6">
        <v>0.42</v>
      </c>
      <c r="E170" s="9">
        <f t="shared" si="69"/>
        <v>0</v>
      </c>
      <c r="F170" s="6">
        <v>0.05</v>
      </c>
      <c r="G170" s="9">
        <f t="shared" si="70"/>
        <v>0</v>
      </c>
      <c r="H170" s="9">
        <f t="shared" si="67"/>
        <v>0</v>
      </c>
      <c r="I170" s="6">
        <v>15.82</v>
      </c>
      <c r="J170" s="9">
        <f t="shared" si="71"/>
        <v>0</v>
      </c>
      <c r="K170" s="9">
        <f t="shared" si="68"/>
        <v>0</v>
      </c>
      <c r="M170" s="44"/>
      <c r="N170" s="29"/>
      <c r="O170" s="32"/>
      <c r="P170" s="32"/>
      <c r="Q170" s="32"/>
      <c r="R170" s="32"/>
      <c r="S170" s="32"/>
      <c r="T170" s="32"/>
      <c r="U170" s="32"/>
      <c r="V170" s="32"/>
    </row>
    <row r="171" spans="1:22" ht="12.2" customHeight="1" collapsed="1" x14ac:dyDescent="0.2">
      <c r="A171" s="75" t="s">
        <v>19</v>
      </c>
      <c r="B171" s="75"/>
      <c r="C171" s="1"/>
      <c r="D171" s="34"/>
      <c r="E171" s="35"/>
      <c r="F171" s="13">
        <f>SUM(F159:F170)</f>
        <v>1.8800000000000001</v>
      </c>
      <c r="G171" s="12">
        <f>SUM(G159:G170)</f>
        <v>0</v>
      </c>
      <c r="H171" s="12">
        <f t="shared" si="67"/>
        <v>0</v>
      </c>
      <c r="I171" s="13">
        <v>1013.36</v>
      </c>
      <c r="J171" s="12">
        <f>SUM(J159:J170)</f>
        <v>0</v>
      </c>
      <c r="K171" s="14">
        <f>SUM(K159:K170)</f>
        <v>0</v>
      </c>
      <c r="M171" s="44"/>
      <c r="N171" s="29"/>
      <c r="O171" s="32"/>
      <c r="P171" s="32"/>
      <c r="Q171" s="32"/>
      <c r="R171" s="32"/>
      <c r="S171" s="32"/>
      <c r="T171" s="32"/>
      <c r="U171" s="32"/>
      <c r="V171" s="32"/>
    </row>
    <row r="172" spans="1:22" ht="21" customHeight="1" x14ac:dyDescent="0.2">
      <c r="A172" s="75" t="s">
        <v>270</v>
      </c>
      <c r="B172" s="75"/>
      <c r="C172" s="2" t="s">
        <v>17</v>
      </c>
      <c r="D172" s="3">
        <v>0</v>
      </c>
      <c r="E172" s="36"/>
      <c r="F172" s="1"/>
      <c r="G172" s="1"/>
      <c r="H172" s="1"/>
      <c r="I172" s="1"/>
      <c r="J172" s="1"/>
      <c r="K172" s="1"/>
      <c r="M172" s="45"/>
      <c r="N172" s="29"/>
      <c r="O172" s="29"/>
      <c r="P172" s="31"/>
      <c r="Q172" s="31"/>
      <c r="R172" s="31"/>
      <c r="S172" s="31"/>
      <c r="T172" s="31"/>
      <c r="U172" s="31"/>
      <c r="V172" s="31"/>
    </row>
    <row r="173" spans="1:22" ht="12.2" hidden="1" customHeight="1" outlineLevel="1" x14ac:dyDescent="0.2">
      <c r="A173" s="76" t="s">
        <v>72</v>
      </c>
      <c r="B173" s="76"/>
      <c r="C173" s="4" t="s">
        <v>15</v>
      </c>
      <c r="D173" s="6">
        <v>0.42</v>
      </c>
      <c r="E173" s="9">
        <f>$D$172*D173</f>
        <v>0</v>
      </c>
      <c r="F173" s="6">
        <v>0.05</v>
      </c>
      <c r="G173" s="9">
        <f>$D$172*F173</f>
        <v>0</v>
      </c>
      <c r="H173" s="9">
        <f t="shared" ref="H173:H186" si="72">$L$2*G173</f>
        <v>0</v>
      </c>
      <c r="I173" s="6">
        <v>15.82</v>
      </c>
      <c r="J173" s="9">
        <f>$D$172*I173</f>
        <v>0</v>
      </c>
      <c r="K173" s="9">
        <f t="shared" ref="K173:K185" si="73">SUM(H173,J173)</f>
        <v>0</v>
      </c>
      <c r="M173" s="45"/>
      <c r="N173" s="30"/>
      <c r="O173" s="31"/>
      <c r="P173" s="29"/>
      <c r="Q173" s="29"/>
      <c r="R173" s="29"/>
      <c r="S173" s="29"/>
      <c r="T173" s="29"/>
      <c r="U173" s="29"/>
      <c r="V173" s="29"/>
    </row>
    <row r="174" spans="1:22" ht="12.2" hidden="1" customHeight="1" outlineLevel="1" x14ac:dyDescent="0.2">
      <c r="A174" s="76" t="s">
        <v>71</v>
      </c>
      <c r="B174" s="76"/>
      <c r="C174" s="4" t="s">
        <v>15</v>
      </c>
      <c r="D174" s="6">
        <v>0.42</v>
      </c>
      <c r="E174" s="9">
        <f t="shared" ref="E174:E185" si="74">$D$172*D174</f>
        <v>0</v>
      </c>
      <c r="F174" s="6">
        <v>0.05</v>
      </c>
      <c r="G174" s="9">
        <f t="shared" ref="G174:G185" si="75">$D$172*F174</f>
        <v>0</v>
      </c>
      <c r="H174" s="9">
        <f t="shared" si="72"/>
        <v>0</v>
      </c>
      <c r="I174" s="6">
        <v>16.71</v>
      </c>
      <c r="J174" s="9">
        <f t="shared" ref="J174:J185" si="76">$D$172*I174</f>
        <v>0</v>
      </c>
      <c r="K174" s="9">
        <f t="shared" si="73"/>
        <v>0</v>
      </c>
      <c r="M174" s="44"/>
      <c r="N174" s="29"/>
      <c r="O174" s="32"/>
      <c r="P174" s="32"/>
      <c r="Q174" s="32"/>
      <c r="R174" s="32"/>
      <c r="S174" s="32"/>
      <c r="T174" s="32"/>
      <c r="U174" s="32"/>
      <c r="V174" s="32"/>
    </row>
    <row r="175" spans="1:22" ht="12.2" hidden="1" customHeight="1" outlineLevel="1" x14ac:dyDescent="0.2">
      <c r="A175" s="76" t="s">
        <v>248</v>
      </c>
      <c r="B175" s="76"/>
      <c r="C175" s="4" t="s">
        <v>15</v>
      </c>
      <c r="D175" s="6">
        <v>1.2</v>
      </c>
      <c r="E175" s="9">
        <f t="shared" si="74"/>
        <v>0</v>
      </c>
      <c r="F175" s="6">
        <v>0.18</v>
      </c>
      <c r="G175" s="9">
        <f t="shared" si="75"/>
        <v>0</v>
      </c>
      <c r="H175" s="9">
        <f t="shared" si="72"/>
        <v>0</v>
      </c>
      <c r="I175" s="6">
        <v>52.56</v>
      </c>
      <c r="J175" s="9">
        <f t="shared" si="76"/>
        <v>0</v>
      </c>
      <c r="K175" s="9">
        <f t="shared" si="73"/>
        <v>0</v>
      </c>
      <c r="M175" s="44"/>
      <c r="N175" s="29"/>
      <c r="O175" s="32"/>
      <c r="P175" s="32"/>
      <c r="Q175" s="32"/>
      <c r="R175" s="32"/>
      <c r="S175" s="32"/>
      <c r="T175" s="32"/>
      <c r="U175" s="32"/>
      <c r="V175" s="32"/>
    </row>
    <row r="176" spans="1:22" ht="21" hidden="1" customHeight="1" outlineLevel="1" x14ac:dyDescent="0.2">
      <c r="A176" s="76" t="s">
        <v>271</v>
      </c>
      <c r="B176" s="76"/>
      <c r="C176" s="4" t="s">
        <v>17</v>
      </c>
      <c r="D176" s="6">
        <v>1</v>
      </c>
      <c r="E176" s="9">
        <f t="shared" si="74"/>
        <v>0</v>
      </c>
      <c r="F176" s="6">
        <v>0.26</v>
      </c>
      <c r="G176" s="9">
        <f t="shared" si="75"/>
        <v>0</v>
      </c>
      <c r="H176" s="9">
        <f t="shared" si="72"/>
        <v>0</v>
      </c>
      <c r="I176" s="6">
        <v>119.51</v>
      </c>
      <c r="J176" s="9">
        <f t="shared" si="76"/>
        <v>0</v>
      </c>
      <c r="K176" s="9">
        <f t="shared" si="73"/>
        <v>0</v>
      </c>
      <c r="M176" s="44"/>
      <c r="N176" s="29"/>
      <c r="O176" s="32"/>
      <c r="P176" s="32"/>
      <c r="Q176" s="32"/>
      <c r="R176" s="32"/>
      <c r="S176" s="32"/>
      <c r="T176" s="32"/>
      <c r="U176" s="32"/>
      <c r="V176" s="32"/>
    </row>
    <row r="177" spans="1:22" ht="21" hidden="1" customHeight="1" outlineLevel="1" x14ac:dyDescent="0.2">
      <c r="A177" s="76" t="s">
        <v>64</v>
      </c>
      <c r="B177" s="76"/>
      <c r="C177" s="4" t="s">
        <v>17</v>
      </c>
      <c r="D177" s="6">
        <v>1</v>
      </c>
      <c r="E177" s="9">
        <f t="shared" si="74"/>
        <v>0</v>
      </c>
      <c r="F177" s="6">
        <v>0.32</v>
      </c>
      <c r="G177" s="9">
        <f t="shared" si="75"/>
        <v>0</v>
      </c>
      <c r="H177" s="9">
        <f t="shared" si="72"/>
        <v>0</v>
      </c>
      <c r="I177" s="6">
        <v>85.04</v>
      </c>
      <c r="J177" s="9">
        <f t="shared" si="76"/>
        <v>0</v>
      </c>
      <c r="K177" s="9">
        <f t="shared" si="73"/>
        <v>0</v>
      </c>
      <c r="M177" s="44"/>
      <c r="N177" s="29"/>
      <c r="O177" s="32"/>
      <c r="P177" s="32"/>
      <c r="Q177" s="32"/>
      <c r="R177" s="32"/>
      <c r="S177" s="32"/>
      <c r="T177" s="32"/>
      <c r="U177" s="32"/>
      <c r="V177" s="32"/>
    </row>
    <row r="178" spans="1:22" ht="12.2" hidden="1" customHeight="1" outlineLevel="1" x14ac:dyDescent="0.2">
      <c r="A178" s="76" t="s">
        <v>267</v>
      </c>
      <c r="B178" s="76"/>
      <c r="C178" s="4" t="s">
        <v>17</v>
      </c>
      <c r="D178" s="6">
        <v>1</v>
      </c>
      <c r="E178" s="9">
        <f t="shared" si="74"/>
        <v>0</v>
      </c>
      <c r="F178" s="6">
        <v>0.09</v>
      </c>
      <c r="G178" s="9">
        <f t="shared" si="75"/>
        <v>0</v>
      </c>
      <c r="H178" s="9">
        <f t="shared" si="72"/>
        <v>0</v>
      </c>
      <c r="I178" s="6">
        <v>76.400000000000006</v>
      </c>
      <c r="J178" s="9">
        <f t="shared" si="76"/>
        <v>0</v>
      </c>
      <c r="K178" s="9">
        <f t="shared" si="73"/>
        <v>0</v>
      </c>
      <c r="M178" s="44"/>
      <c r="N178" s="29"/>
      <c r="O178" s="32"/>
      <c r="P178" s="32"/>
      <c r="Q178" s="32"/>
      <c r="R178" s="32"/>
      <c r="S178" s="32"/>
      <c r="T178" s="32"/>
      <c r="U178" s="32"/>
      <c r="V178" s="32"/>
    </row>
    <row r="179" spans="1:22" ht="21" hidden="1" customHeight="1" outlineLevel="1" x14ac:dyDescent="0.2">
      <c r="A179" s="76" t="s">
        <v>64</v>
      </c>
      <c r="B179" s="76"/>
      <c r="C179" s="4" t="s">
        <v>17</v>
      </c>
      <c r="D179" s="6">
        <v>1</v>
      </c>
      <c r="E179" s="9">
        <f t="shared" si="74"/>
        <v>0</v>
      </c>
      <c r="F179" s="6">
        <v>0.32</v>
      </c>
      <c r="G179" s="9">
        <f t="shared" si="75"/>
        <v>0</v>
      </c>
      <c r="H179" s="9">
        <f t="shared" si="72"/>
        <v>0</v>
      </c>
      <c r="I179" s="6">
        <v>85.04</v>
      </c>
      <c r="J179" s="9">
        <f t="shared" si="76"/>
        <v>0</v>
      </c>
      <c r="K179" s="9">
        <f t="shared" si="73"/>
        <v>0</v>
      </c>
      <c r="M179" s="44"/>
      <c r="N179" s="29"/>
      <c r="O179" s="32"/>
      <c r="P179" s="32"/>
      <c r="Q179" s="32"/>
      <c r="R179" s="32"/>
      <c r="S179" s="32"/>
      <c r="T179" s="32"/>
      <c r="U179" s="32"/>
      <c r="V179" s="32"/>
    </row>
    <row r="180" spans="1:22" ht="12.2" hidden="1" customHeight="1" outlineLevel="1" x14ac:dyDescent="0.2">
      <c r="A180" s="76" t="s">
        <v>267</v>
      </c>
      <c r="B180" s="76"/>
      <c r="C180" s="4" t="s">
        <v>17</v>
      </c>
      <c r="D180" s="6">
        <v>1</v>
      </c>
      <c r="E180" s="9">
        <f t="shared" si="74"/>
        <v>0</v>
      </c>
      <c r="F180" s="6">
        <v>0.09</v>
      </c>
      <c r="G180" s="9">
        <f t="shared" si="75"/>
        <v>0</v>
      </c>
      <c r="H180" s="9">
        <f t="shared" si="72"/>
        <v>0</v>
      </c>
      <c r="I180" s="6">
        <v>76.400000000000006</v>
      </c>
      <c r="J180" s="9">
        <f t="shared" si="76"/>
        <v>0</v>
      </c>
      <c r="K180" s="9">
        <f t="shared" si="73"/>
        <v>0</v>
      </c>
      <c r="M180" s="44"/>
      <c r="N180" s="29"/>
      <c r="O180" s="32"/>
      <c r="P180" s="32"/>
      <c r="Q180" s="32"/>
      <c r="R180" s="32"/>
      <c r="S180" s="32"/>
      <c r="T180" s="32"/>
      <c r="U180" s="32"/>
      <c r="V180" s="32"/>
    </row>
    <row r="181" spans="1:22" ht="12.2" hidden="1" customHeight="1" outlineLevel="1" x14ac:dyDescent="0.2">
      <c r="A181" s="76" t="s">
        <v>248</v>
      </c>
      <c r="B181" s="76"/>
      <c r="C181" s="4" t="s">
        <v>15</v>
      </c>
      <c r="D181" s="6">
        <v>1.2</v>
      </c>
      <c r="E181" s="9">
        <f t="shared" si="74"/>
        <v>0</v>
      </c>
      <c r="F181" s="6">
        <v>0.18</v>
      </c>
      <c r="G181" s="9">
        <f t="shared" si="75"/>
        <v>0</v>
      </c>
      <c r="H181" s="9">
        <f t="shared" si="72"/>
        <v>0</v>
      </c>
      <c r="I181" s="6">
        <v>52.56</v>
      </c>
      <c r="J181" s="9">
        <f t="shared" si="76"/>
        <v>0</v>
      </c>
      <c r="K181" s="9">
        <f t="shared" si="73"/>
        <v>0</v>
      </c>
      <c r="M181" s="45"/>
      <c r="N181" s="29"/>
      <c r="O181" s="29"/>
      <c r="P181" s="31"/>
      <c r="Q181" s="31"/>
      <c r="R181" s="31"/>
      <c r="S181" s="31"/>
      <c r="T181" s="31"/>
      <c r="U181" s="31"/>
      <c r="V181" s="31"/>
    </row>
    <row r="182" spans="1:22" ht="21" hidden="1" customHeight="1" outlineLevel="1" x14ac:dyDescent="0.2">
      <c r="A182" s="76" t="s">
        <v>271</v>
      </c>
      <c r="B182" s="76"/>
      <c r="C182" s="4" t="s">
        <v>17</v>
      </c>
      <c r="D182" s="6">
        <v>1</v>
      </c>
      <c r="E182" s="9">
        <f t="shared" si="74"/>
        <v>0</v>
      </c>
      <c r="F182" s="6">
        <v>0.26</v>
      </c>
      <c r="G182" s="9">
        <f t="shared" si="75"/>
        <v>0</v>
      </c>
      <c r="H182" s="9">
        <f t="shared" si="72"/>
        <v>0</v>
      </c>
      <c r="I182" s="6">
        <v>119.51</v>
      </c>
      <c r="J182" s="9">
        <f t="shared" si="76"/>
        <v>0</v>
      </c>
      <c r="K182" s="9">
        <f t="shared" si="73"/>
        <v>0</v>
      </c>
      <c r="M182" s="45"/>
      <c r="N182" s="30"/>
      <c r="O182" s="31"/>
      <c r="P182" s="29"/>
      <c r="Q182" s="29"/>
      <c r="R182" s="29"/>
      <c r="S182" s="29"/>
      <c r="T182" s="29"/>
      <c r="U182" s="29"/>
      <c r="V182" s="29"/>
    </row>
    <row r="183" spans="1:22" ht="24" hidden="1" customHeight="1" outlineLevel="1" x14ac:dyDescent="0.2">
      <c r="A183" s="83" t="s">
        <v>655</v>
      </c>
      <c r="B183" s="76"/>
      <c r="C183" s="4" t="s">
        <v>17</v>
      </c>
      <c r="D183" s="6">
        <v>1</v>
      </c>
      <c r="E183" s="9">
        <f t="shared" si="74"/>
        <v>0</v>
      </c>
      <c r="F183" s="6">
        <v>0.55000000000000004</v>
      </c>
      <c r="G183" s="9">
        <f t="shared" si="75"/>
        <v>0</v>
      </c>
      <c r="H183" s="9">
        <f>$N$2*G183</f>
        <v>0</v>
      </c>
      <c r="I183" s="6">
        <v>135.63</v>
      </c>
      <c r="J183" s="9">
        <f t="shared" si="76"/>
        <v>0</v>
      </c>
      <c r="K183" s="9">
        <f t="shared" si="73"/>
        <v>0</v>
      </c>
      <c r="M183" s="44"/>
      <c r="N183" s="29"/>
      <c r="O183" s="32"/>
      <c r="P183" s="32"/>
      <c r="Q183" s="32"/>
      <c r="R183" s="32"/>
      <c r="S183" s="32"/>
      <c r="T183" s="32"/>
      <c r="U183" s="32"/>
      <c r="V183" s="32"/>
    </row>
    <row r="184" spans="1:22" ht="12.2" hidden="1" customHeight="1" outlineLevel="1" x14ac:dyDescent="0.2">
      <c r="A184" s="76" t="s">
        <v>71</v>
      </c>
      <c r="B184" s="76"/>
      <c r="C184" s="4" t="s">
        <v>15</v>
      </c>
      <c r="D184" s="6">
        <v>0.42</v>
      </c>
      <c r="E184" s="9">
        <f t="shared" si="74"/>
        <v>0</v>
      </c>
      <c r="F184" s="6">
        <v>0.05</v>
      </c>
      <c r="G184" s="9">
        <f t="shared" si="75"/>
        <v>0</v>
      </c>
      <c r="H184" s="9">
        <f t="shared" si="72"/>
        <v>0</v>
      </c>
      <c r="I184" s="6">
        <v>16.71</v>
      </c>
      <c r="J184" s="9">
        <f t="shared" si="76"/>
        <v>0</v>
      </c>
      <c r="K184" s="9">
        <f t="shared" si="73"/>
        <v>0</v>
      </c>
      <c r="M184" s="44"/>
      <c r="N184" s="29"/>
      <c r="O184" s="32"/>
      <c r="P184" s="32"/>
      <c r="Q184" s="32"/>
      <c r="R184" s="32"/>
      <c r="S184" s="32"/>
      <c r="T184" s="32"/>
      <c r="U184" s="32"/>
      <c r="V184" s="32"/>
    </row>
    <row r="185" spans="1:22" ht="12.2" hidden="1" customHeight="1" outlineLevel="1" x14ac:dyDescent="0.2">
      <c r="A185" s="76" t="s">
        <v>72</v>
      </c>
      <c r="B185" s="76"/>
      <c r="C185" s="4" t="s">
        <v>15</v>
      </c>
      <c r="D185" s="6">
        <v>0.42</v>
      </c>
      <c r="E185" s="9">
        <f t="shared" si="74"/>
        <v>0</v>
      </c>
      <c r="F185" s="6">
        <v>0.05</v>
      </c>
      <c r="G185" s="9">
        <f t="shared" si="75"/>
        <v>0</v>
      </c>
      <c r="H185" s="9">
        <f t="shared" si="72"/>
        <v>0</v>
      </c>
      <c r="I185" s="6">
        <v>15.82</v>
      </c>
      <c r="J185" s="9">
        <f t="shared" si="76"/>
        <v>0</v>
      </c>
      <c r="K185" s="9">
        <f t="shared" si="73"/>
        <v>0</v>
      </c>
      <c r="M185" s="44"/>
      <c r="N185" s="29"/>
      <c r="O185" s="32"/>
      <c r="P185" s="32"/>
      <c r="Q185" s="32"/>
      <c r="R185" s="32"/>
      <c r="S185" s="32"/>
      <c r="T185" s="32"/>
      <c r="U185" s="32"/>
      <c r="V185" s="32"/>
    </row>
    <row r="186" spans="1:22" ht="12.2" customHeight="1" collapsed="1" x14ac:dyDescent="0.2">
      <c r="A186" s="75" t="s">
        <v>19</v>
      </c>
      <c r="B186" s="75"/>
      <c r="C186" s="1"/>
      <c r="D186" s="34"/>
      <c r="E186" s="35"/>
      <c r="F186" s="13">
        <f>SUM(F173:F185)</f>
        <v>2.4499999999999997</v>
      </c>
      <c r="G186" s="12">
        <f>SUM(G173:G185)</f>
        <v>0</v>
      </c>
      <c r="H186" s="12">
        <f t="shared" si="72"/>
        <v>0</v>
      </c>
      <c r="I186" s="13">
        <v>732.08</v>
      </c>
      <c r="J186" s="12">
        <f>SUM(J173:J185)</f>
        <v>0</v>
      </c>
      <c r="K186" s="14">
        <f>SUM(K173:K185)</f>
        <v>0</v>
      </c>
      <c r="M186" s="44"/>
      <c r="N186" s="29"/>
      <c r="O186" s="32"/>
      <c r="P186" s="32"/>
      <c r="Q186" s="32"/>
      <c r="R186" s="32"/>
      <c r="S186" s="32"/>
      <c r="T186" s="32"/>
      <c r="U186" s="32"/>
      <c r="V186" s="32"/>
    </row>
    <row r="187" spans="1:22" ht="21" customHeight="1" x14ac:dyDescent="0.2">
      <c r="A187" s="75" t="s">
        <v>272</v>
      </c>
      <c r="B187" s="75"/>
      <c r="C187" s="2" t="s">
        <v>17</v>
      </c>
      <c r="D187" s="3">
        <v>0</v>
      </c>
      <c r="E187" s="36"/>
      <c r="F187" s="1"/>
      <c r="G187" s="1"/>
      <c r="H187" s="1"/>
      <c r="I187" s="1"/>
      <c r="J187" s="1"/>
      <c r="K187" s="1"/>
      <c r="M187" s="44"/>
      <c r="N187" s="29"/>
      <c r="O187" s="32"/>
      <c r="P187" s="32"/>
      <c r="Q187" s="32"/>
      <c r="R187" s="32"/>
      <c r="S187" s="32"/>
      <c r="T187" s="32"/>
      <c r="U187" s="32"/>
      <c r="V187" s="32"/>
    </row>
    <row r="188" spans="1:22" ht="12.2" hidden="1" customHeight="1" outlineLevel="1" x14ac:dyDescent="0.2">
      <c r="A188" s="76" t="s">
        <v>72</v>
      </c>
      <c r="B188" s="76"/>
      <c r="C188" s="4" t="s">
        <v>15</v>
      </c>
      <c r="D188" s="6">
        <v>0.42</v>
      </c>
      <c r="E188" s="9">
        <f>$D$187*D188</f>
        <v>0</v>
      </c>
      <c r="F188" s="6">
        <v>0.05</v>
      </c>
      <c r="G188" s="9">
        <f>$D$187*F188</f>
        <v>0</v>
      </c>
      <c r="H188" s="9">
        <f t="shared" ref="H188:H201" si="77">$L$2*G188</f>
        <v>0</v>
      </c>
      <c r="I188" s="6">
        <v>15.82</v>
      </c>
      <c r="J188" s="9">
        <f>$D$187*I188</f>
        <v>0</v>
      </c>
      <c r="K188" s="9">
        <f t="shared" ref="K188:K200" si="78">SUM(H188,J188)</f>
        <v>0</v>
      </c>
      <c r="M188" s="44"/>
      <c r="N188" s="29"/>
      <c r="O188" s="32"/>
      <c r="P188" s="32"/>
      <c r="Q188" s="32"/>
      <c r="R188" s="32"/>
      <c r="S188" s="32"/>
      <c r="T188" s="32"/>
      <c r="U188" s="32"/>
      <c r="V188" s="32"/>
    </row>
    <row r="189" spans="1:22" ht="12.2" hidden="1" customHeight="1" outlineLevel="1" x14ac:dyDescent="0.2">
      <c r="A189" s="76" t="s">
        <v>71</v>
      </c>
      <c r="B189" s="76"/>
      <c r="C189" s="4" t="s">
        <v>15</v>
      </c>
      <c r="D189" s="6">
        <v>0.42</v>
      </c>
      <c r="E189" s="9">
        <f t="shared" ref="E189:E200" si="79">$D$187*D189</f>
        <v>0</v>
      </c>
      <c r="F189" s="6">
        <v>0.05</v>
      </c>
      <c r="G189" s="9">
        <f t="shared" ref="G189:G200" si="80">$D$187*F189</f>
        <v>0</v>
      </c>
      <c r="H189" s="9">
        <f t="shared" si="77"/>
        <v>0</v>
      </c>
      <c r="I189" s="6">
        <v>16.71</v>
      </c>
      <c r="J189" s="9">
        <f t="shared" ref="J189:J200" si="81">$D$187*I189</f>
        <v>0</v>
      </c>
      <c r="K189" s="9">
        <f t="shared" si="78"/>
        <v>0</v>
      </c>
      <c r="M189" s="44"/>
      <c r="N189" s="29"/>
      <c r="O189" s="32"/>
      <c r="P189" s="32"/>
      <c r="Q189" s="32"/>
      <c r="R189" s="32"/>
      <c r="S189" s="32"/>
      <c r="T189" s="32"/>
      <c r="U189" s="32"/>
      <c r="V189" s="32"/>
    </row>
    <row r="190" spans="1:22" ht="12.2" hidden="1" customHeight="1" outlineLevel="1" x14ac:dyDescent="0.2">
      <c r="A190" s="76" t="s">
        <v>248</v>
      </c>
      <c r="B190" s="76"/>
      <c r="C190" s="4" t="s">
        <v>15</v>
      </c>
      <c r="D190" s="6">
        <v>1.2</v>
      </c>
      <c r="E190" s="9">
        <f t="shared" si="79"/>
        <v>0</v>
      </c>
      <c r="F190" s="6">
        <v>0.18</v>
      </c>
      <c r="G190" s="9">
        <f t="shared" si="80"/>
        <v>0</v>
      </c>
      <c r="H190" s="9">
        <f t="shared" si="77"/>
        <v>0</v>
      </c>
      <c r="I190" s="6">
        <v>52.56</v>
      </c>
      <c r="J190" s="9">
        <f t="shared" si="81"/>
        <v>0</v>
      </c>
      <c r="K190" s="9">
        <f t="shared" si="78"/>
        <v>0</v>
      </c>
      <c r="M190" s="45"/>
      <c r="N190" s="29"/>
      <c r="O190" s="29"/>
      <c r="P190" s="31"/>
      <c r="Q190" s="31"/>
      <c r="R190" s="31"/>
      <c r="S190" s="31"/>
      <c r="T190" s="31"/>
      <c r="U190" s="31"/>
      <c r="V190" s="31"/>
    </row>
    <row r="191" spans="1:22" ht="12.2" hidden="1" customHeight="1" outlineLevel="1" x14ac:dyDescent="0.2">
      <c r="A191" s="76" t="s">
        <v>273</v>
      </c>
      <c r="B191" s="76"/>
      <c r="C191" s="4" t="s">
        <v>17</v>
      </c>
      <c r="D191" s="6">
        <v>1</v>
      </c>
      <c r="E191" s="9">
        <f t="shared" si="79"/>
        <v>0</v>
      </c>
      <c r="F191" s="6">
        <v>0.46</v>
      </c>
      <c r="G191" s="9">
        <f t="shared" si="80"/>
        <v>0</v>
      </c>
      <c r="H191" s="9">
        <f t="shared" si="77"/>
        <v>0</v>
      </c>
      <c r="I191" s="6">
        <v>151.06</v>
      </c>
      <c r="J191" s="9">
        <f t="shared" si="81"/>
        <v>0</v>
      </c>
      <c r="K191" s="9">
        <f t="shared" si="78"/>
        <v>0</v>
      </c>
      <c r="M191" s="45"/>
      <c r="N191" s="30"/>
      <c r="O191" s="31"/>
      <c r="P191" s="29"/>
      <c r="Q191" s="29"/>
      <c r="R191" s="29"/>
      <c r="S191" s="29"/>
      <c r="T191" s="29"/>
      <c r="U191" s="29"/>
      <c r="V191" s="29"/>
    </row>
    <row r="192" spans="1:22" ht="21" hidden="1" customHeight="1" outlineLevel="1" x14ac:dyDescent="0.2">
      <c r="A192" s="76" t="s">
        <v>64</v>
      </c>
      <c r="B192" s="76"/>
      <c r="C192" s="4" t="s">
        <v>17</v>
      </c>
      <c r="D192" s="6">
        <v>1</v>
      </c>
      <c r="E192" s="9">
        <f t="shared" si="79"/>
        <v>0</v>
      </c>
      <c r="F192" s="6">
        <v>0.32</v>
      </c>
      <c r="G192" s="9">
        <f t="shared" si="80"/>
        <v>0</v>
      </c>
      <c r="H192" s="9">
        <f t="shared" si="77"/>
        <v>0</v>
      </c>
      <c r="I192" s="6">
        <v>85.04</v>
      </c>
      <c r="J192" s="9">
        <f t="shared" si="81"/>
        <v>0</v>
      </c>
      <c r="K192" s="9">
        <f t="shared" si="78"/>
        <v>0</v>
      </c>
      <c r="M192" s="44"/>
      <c r="N192" s="29"/>
      <c r="O192" s="32"/>
      <c r="P192" s="32"/>
      <c r="Q192" s="32"/>
      <c r="R192" s="32"/>
      <c r="S192" s="32"/>
      <c r="T192" s="32"/>
      <c r="U192" s="32"/>
      <c r="V192" s="32"/>
    </row>
    <row r="193" spans="1:22" ht="12.2" hidden="1" customHeight="1" outlineLevel="1" x14ac:dyDescent="0.2">
      <c r="A193" s="76" t="s">
        <v>267</v>
      </c>
      <c r="B193" s="76"/>
      <c r="C193" s="4" t="s">
        <v>17</v>
      </c>
      <c r="D193" s="6">
        <v>1</v>
      </c>
      <c r="E193" s="9">
        <f t="shared" si="79"/>
        <v>0</v>
      </c>
      <c r="F193" s="6">
        <v>0.09</v>
      </c>
      <c r="G193" s="9">
        <f t="shared" si="80"/>
        <v>0</v>
      </c>
      <c r="H193" s="9">
        <f t="shared" si="77"/>
        <v>0</v>
      </c>
      <c r="I193" s="6">
        <v>76.400000000000006</v>
      </c>
      <c r="J193" s="9">
        <f t="shared" si="81"/>
        <v>0</v>
      </c>
      <c r="K193" s="9">
        <f t="shared" si="78"/>
        <v>0</v>
      </c>
      <c r="M193" s="44"/>
      <c r="N193" s="29"/>
      <c r="O193" s="32"/>
      <c r="P193" s="32"/>
      <c r="Q193" s="32"/>
      <c r="R193" s="32"/>
      <c r="S193" s="32"/>
      <c r="T193" s="32"/>
      <c r="U193" s="32"/>
      <c r="V193" s="32"/>
    </row>
    <row r="194" spans="1:22" ht="21" hidden="1" customHeight="1" outlineLevel="1" x14ac:dyDescent="0.2">
      <c r="A194" s="76" t="s">
        <v>64</v>
      </c>
      <c r="B194" s="76"/>
      <c r="C194" s="4" t="s">
        <v>17</v>
      </c>
      <c r="D194" s="6">
        <v>1</v>
      </c>
      <c r="E194" s="9">
        <f t="shared" si="79"/>
        <v>0</v>
      </c>
      <c r="F194" s="6">
        <v>0.32</v>
      </c>
      <c r="G194" s="9">
        <f t="shared" si="80"/>
        <v>0</v>
      </c>
      <c r="H194" s="9">
        <f t="shared" si="77"/>
        <v>0</v>
      </c>
      <c r="I194" s="6">
        <v>85.04</v>
      </c>
      <c r="J194" s="9">
        <f t="shared" si="81"/>
        <v>0</v>
      </c>
      <c r="K194" s="9">
        <f t="shared" si="78"/>
        <v>0</v>
      </c>
      <c r="M194" s="44"/>
      <c r="N194" s="29"/>
      <c r="O194" s="32"/>
      <c r="P194" s="32"/>
      <c r="Q194" s="32"/>
      <c r="R194" s="32"/>
      <c r="S194" s="32"/>
      <c r="T194" s="32"/>
      <c r="U194" s="32"/>
      <c r="V194" s="32"/>
    </row>
    <row r="195" spans="1:22" ht="12" hidden="1" customHeight="1" outlineLevel="1" x14ac:dyDescent="0.2">
      <c r="A195" s="76" t="s">
        <v>267</v>
      </c>
      <c r="B195" s="76"/>
      <c r="C195" s="4" t="s">
        <v>17</v>
      </c>
      <c r="D195" s="6">
        <v>1</v>
      </c>
      <c r="E195" s="9">
        <f t="shared" si="79"/>
        <v>0</v>
      </c>
      <c r="F195" s="6">
        <v>0.09</v>
      </c>
      <c r="G195" s="9">
        <f t="shared" si="80"/>
        <v>0</v>
      </c>
      <c r="H195" s="9">
        <f t="shared" si="77"/>
        <v>0</v>
      </c>
      <c r="I195" s="6">
        <v>76.400000000000006</v>
      </c>
      <c r="J195" s="9">
        <f t="shared" si="81"/>
        <v>0</v>
      </c>
      <c r="K195" s="9">
        <f t="shared" si="78"/>
        <v>0</v>
      </c>
      <c r="M195" s="44"/>
      <c r="N195" s="29"/>
      <c r="O195" s="32"/>
      <c r="P195" s="32"/>
      <c r="Q195" s="32"/>
      <c r="R195" s="32"/>
      <c r="S195" s="32"/>
      <c r="T195" s="32"/>
      <c r="U195" s="32"/>
      <c r="V195" s="32"/>
    </row>
    <row r="196" spans="1:22" ht="12.2" hidden="1" customHeight="1" outlineLevel="1" x14ac:dyDescent="0.2">
      <c r="A196" s="76" t="s">
        <v>248</v>
      </c>
      <c r="B196" s="76"/>
      <c r="C196" s="4" t="s">
        <v>15</v>
      </c>
      <c r="D196" s="6">
        <v>1.2</v>
      </c>
      <c r="E196" s="9">
        <f t="shared" si="79"/>
        <v>0</v>
      </c>
      <c r="F196" s="6">
        <v>0.18</v>
      </c>
      <c r="G196" s="9">
        <f t="shared" si="80"/>
        <v>0</v>
      </c>
      <c r="H196" s="9">
        <f t="shared" si="77"/>
        <v>0</v>
      </c>
      <c r="I196" s="6">
        <v>52.56</v>
      </c>
      <c r="J196" s="9">
        <f t="shared" si="81"/>
        <v>0</v>
      </c>
      <c r="K196" s="9">
        <f t="shared" si="78"/>
        <v>0</v>
      </c>
      <c r="M196" s="44"/>
      <c r="N196" s="29"/>
      <c r="O196" s="32"/>
      <c r="P196" s="32"/>
      <c r="Q196" s="32"/>
      <c r="R196" s="32"/>
      <c r="S196" s="32"/>
      <c r="T196" s="32"/>
      <c r="U196" s="32"/>
      <c r="V196" s="32"/>
    </row>
    <row r="197" spans="1:22" ht="12.2" hidden="1" customHeight="1" outlineLevel="1" x14ac:dyDescent="0.2">
      <c r="A197" s="76" t="s">
        <v>273</v>
      </c>
      <c r="B197" s="76"/>
      <c r="C197" s="4" t="s">
        <v>17</v>
      </c>
      <c r="D197" s="6">
        <v>1</v>
      </c>
      <c r="E197" s="9">
        <f t="shared" si="79"/>
        <v>0</v>
      </c>
      <c r="F197" s="6">
        <v>0.46</v>
      </c>
      <c r="G197" s="9">
        <f t="shared" si="80"/>
        <v>0</v>
      </c>
      <c r="H197" s="9">
        <f t="shared" si="77"/>
        <v>0</v>
      </c>
      <c r="I197" s="6">
        <v>151.06</v>
      </c>
      <c r="J197" s="9">
        <f t="shared" si="81"/>
        <v>0</v>
      </c>
      <c r="K197" s="9">
        <f t="shared" si="78"/>
        <v>0</v>
      </c>
      <c r="M197" s="44"/>
      <c r="N197" s="29"/>
      <c r="O197" s="32"/>
      <c r="P197" s="32"/>
      <c r="Q197" s="32"/>
      <c r="R197" s="32"/>
      <c r="S197" s="32"/>
      <c r="T197" s="32"/>
      <c r="U197" s="32"/>
      <c r="V197" s="32"/>
    </row>
    <row r="198" spans="1:22" ht="23.25" hidden="1" customHeight="1" outlineLevel="1" x14ac:dyDescent="0.2">
      <c r="A198" s="83" t="s">
        <v>656</v>
      </c>
      <c r="B198" s="76"/>
      <c r="C198" s="4" t="s">
        <v>17</v>
      </c>
      <c r="D198" s="6">
        <v>1</v>
      </c>
      <c r="E198" s="9">
        <f t="shared" si="79"/>
        <v>0</v>
      </c>
      <c r="F198" s="6">
        <v>0.55000000000000004</v>
      </c>
      <c r="G198" s="9">
        <f t="shared" si="80"/>
        <v>0</v>
      </c>
      <c r="H198" s="9">
        <f>$N$2*G198</f>
        <v>0</v>
      </c>
      <c r="I198" s="6">
        <v>135.63</v>
      </c>
      <c r="J198" s="9">
        <f t="shared" si="81"/>
        <v>0</v>
      </c>
      <c r="K198" s="9">
        <f t="shared" si="78"/>
        <v>0</v>
      </c>
      <c r="M198" s="44"/>
      <c r="N198" s="29"/>
      <c r="O198" s="32"/>
      <c r="P198" s="32"/>
      <c r="Q198" s="32"/>
      <c r="R198" s="32"/>
      <c r="S198" s="32"/>
      <c r="T198" s="32"/>
      <c r="U198" s="32"/>
      <c r="V198" s="32"/>
    </row>
    <row r="199" spans="1:22" ht="12.2" hidden="1" customHeight="1" outlineLevel="1" x14ac:dyDescent="0.2">
      <c r="A199" s="76" t="s">
        <v>71</v>
      </c>
      <c r="B199" s="76"/>
      <c r="C199" s="4" t="s">
        <v>15</v>
      </c>
      <c r="D199" s="6">
        <v>0.42</v>
      </c>
      <c r="E199" s="9">
        <f t="shared" si="79"/>
        <v>0</v>
      </c>
      <c r="F199" s="6">
        <v>0.05</v>
      </c>
      <c r="G199" s="9">
        <f t="shared" si="80"/>
        <v>0</v>
      </c>
      <c r="H199" s="9">
        <f t="shared" si="77"/>
        <v>0</v>
      </c>
      <c r="I199" s="6">
        <v>16.71</v>
      </c>
      <c r="J199" s="9">
        <f t="shared" si="81"/>
        <v>0</v>
      </c>
      <c r="K199" s="9">
        <f t="shared" si="78"/>
        <v>0</v>
      </c>
      <c r="M199" s="45"/>
      <c r="N199" s="29"/>
      <c r="O199" s="29"/>
      <c r="P199" s="31"/>
      <c r="Q199" s="31"/>
      <c r="R199" s="31"/>
      <c r="S199" s="31"/>
      <c r="T199" s="31"/>
      <c r="U199" s="31"/>
      <c r="V199" s="31"/>
    </row>
    <row r="200" spans="1:22" ht="12.2" hidden="1" customHeight="1" outlineLevel="1" x14ac:dyDescent="0.2">
      <c r="A200" s="76" t="s">
        <v>72</v>
      </c>
      <c r="B200" s="76"/>
      <c r="C200" s="4" t="s">
        <v>15</v>
      </c>
      <c r="D200" s="6">
        <v>0.42</v>
      </c>
      <c r="E200" s="9">
        <f t="shared" si="79"/>
        <v>0</v>
      </c>
      <c r="F200" s="6">
        <v>0.05</v>
      </c>
      <c r="G200" s="9">
        <f t="shared" si="80"/>
        <v>0</v>
      </c>
      <c r="H200" s="9">
        <f t="shared" si="77"/>
        <v>0</v>
      </c>
      <c r="I200" s="6">
        <v>15.82</v>
      </c>
      <c r="J200" s="9">
        <f t="shared" si="81"/>
        <v>0</v>
      </c>
      <c r="K200" s="9">
        <f t="shared" si="78"/>
        <v>0</v>
      </c>
    </row>
    <row r="201" spans="1:22" ht="12.2" customHeight="1" collapsed="1" x14ac:dyDescent="0.2">
      <c r="A201" s="75" t="s">
        <v>19</v>
      </c>
      <c r="B201" s="75"/>
      <c r="C201" s="1"/>
      <c r="D201" s="34"/>
      <c r="E201" s="35"/>
      <c r="F201" s="13">
        <f>SUM(F188:F200)</f>
        <v>2.8499999999999996</v>
      </c>
      <c r="G201" s="12">
        <f>SUM(G188:G200)</f>
        <v>0</v>
      </c>
      <c r="H201" s="12">
        <f t="shared" si="77"/>
        <v>0</v>
      </c>
      <c r="I201" s="13">
        <v>898.08</v>
      </c>
      <c r="J201" s="12">
        <f>SUM(J188:J200)</f>
        <v>0</v>
      </c>
      <c r="K201" s="14">
        <f>SUM(K188:K200)</f>
        <v>0</v>
      </c>
    </row>
    <row r="202" spans="1:22" ht="21" customHeight="1" x14ac:dyDescent="0.2">
      <c r="A202" s="75" t="s">
        <v>274</v>
      </c>
      <c r="B202" s="75"/>
      <c r="C202" s="2" t="s">
        <v>17</v>
      </c>
      <c r="D202" s="3">
        <v>0</v>
      </c>
      <c r="E202" s="36"/>
      <c r="F202" s="1"/>
      <c r="G202" s="1"/>
      <c r="H202" s="1"/>
      <c r="I202" s="1"/>
      <c r="J202" s="1"/>
      <c r="K202" s="1"/>
    </row>
    <row r="203" spans="1:22" ht="12" hidden="1" customHeight="1" outlineLevel="1" x14ac:dyDescent="0.2">
      <c r="A203" s="76" t="s">
        <v>72</v>
      </c>
      <c r="B203" s="76"/>
      <c r="C203" s="4" t="s">
        <v>15</v>
      </c>
      <c r="D203" s="6">
        <v>0.42</v>
      </c>
      <c r="E203" s="9">
        <f>$D$202*D203</f>
        <v>0</v>
      </c>
      <c r="F203" s="6">
        <v>0.05</v>
      </c>
      <c r="G203" s="9">
        <f>$D$202*F203</f>
        <v>0</v>
      </c>
      <c r="H203" s="9">
        <f t="shared" ref="H203:H212" si="82">$L$2*G203</f>
        <v>0</v>
      </c>
      <c r="I203" s="6">
        <v>15.82</v>
      </c>
      <c r="J203" s="9">
        <f>$D$202*I203</f>
        <v>0</v>
      </c>
      <c r="K203" s="9">
        <f t="shared" ref="K203:K211" si="83">SUM(H203,J203)</f>
        <v>0</v>
      </c>
    </row>
    <row r="204" spans="1:22" ht="12.2" hidden="1" customHeight="1" outlineLevel="1" x14ac:dyDescent="0.2">
      <c r="A204" s="76" t="s">
        <v>71</v>
      </c>
      <c r="B204" s="76"/>
      <c r="C204" s="4" t="s">
        <v>15</v>
      </c>
      <c r="D204" s="6">
        <v>0.42</v>
      </c>
      <c r="E204" s="9">
        <f t="shared" ref="E204:E211" si="84">$D$202*D204</f>
        <v>0</v>
      </c>
      <c r="F204" s="6">
        <v>0.05</v>
      </c>
      <c r="G204" s="9">
        <f t="shared" ref="G204:G211" si="85">$D$202*F204</f>
        <v>0</v>
      </c>
      <c r="H204" s="9">
        <f t="shared" si="82"/>
        <v>0</v>
      </c>
      <c r="I204" s="6">
        <v>16.71</v>
      </c>
      <c r="J204" s="9">
        <f t="shared" ref="J204:J211" si="86">$D$202*I204</f>
        <v>0</v>
      </c>
      <c r="K204" s="9">
        <f t="shared" si="83"/>
        <v>0</v>
      </c>
    </row>
    <row r="205" spans="1:22" ht="12.2" hidden="1" customHeight="1" outlineLevel="1" x14ac:dyDescent="0.2">
      <c r="A205" s="76" t="s">
        <v>269</v>
      </c>
      <c r="B205" s="76"/>
      <c r="C205" s="4" t="s">
        <v>17</v>
      </c>
      <c r="D205" s="6">
        <v>2</v>
      </c>
      <c r="E205" s="9">
        <f t="shared" si="84"/>
        <v>0</v>
      </c>
      <c r="F205" s="6">
        <v>0.51</v>
      </c>
      <c r="G205" s="9">
        <f t="shared" si="85"/>
        <v>0</v>
      </c>
      <c r="H205" s="9">
        <f t="shared" si="82"/>
        <v>0</v>
      </c>
      <c r="I205" s="6">
        <v>520.29999999999995</v>
      </c>
      <c r="J205" s="9">
        <f t="shared" si="86"/>
        <v>0</v>
      </c>
      <c r="K205" s="9">
        <f t="shared" si="83"/>
        <v>0</v>
      </c>
    </row>
    <row r="206" spans="1:22" ht="21" hidden="1" customHeight="1" outlineLevel="1" x14ac:dyDescent="0.2">
      <c r="A206" s="76" t="s">
        <v>275</v>
      </c>
      <c r="B206" s="76"/>
      <c r="C206" s="4" t="s">
        <v>17</v>
      </c>
      <c r="D206" s="6">
        <v>2</v>
      </c>
      <c r="E206" s="9">
        <f t="shared" si="84"/>
        <v>0</v>
      </c>
      <c r="F206" s="6">
        <v>0.81</v>
      </c>
      <c r="G206" s="9">
        <f t="shared" si="85"/>
        <v>0</v>
      </c>
      <c r="H206" s="9">
        <f t="shared" si="82"/>
        <v>0</v>
      </c>
      <c r="I206" s="6">
        <v>341.38</v>
      </c>
      <c r="J206" s="9">
        <f t="shared" si="86"/>
        <v>0</v>
      </c>
      <c r="K206" s="9">
        <f t="shared" si="83"/>
        <v>0</v>
      </c>
    </row>
    <row r="207" spans="1:22" ht="12" hidden="1" customHeight="1" outlineLevel="1" x14ac:dyDescent="0.2">
      <c r="A207" s="76" t="s">
        <v>276</v>
      </c>
      <c r="B207" s="76"/>
      <c r="C207" s="4" t="s">
        <v>60</v>
      </c>
      <c r="D207" s="6">
        <v>0.42</v>
      </c>
      <c r="E207" s="9">
        <f t="shared" si="84"/>
        <v>0</v>
      </c>
      <c r="F207" s="6">
        <v>0.04</v>
      </c>
      <c r="G207" s="9">
        <f t="shared" si="85"/>
        <v>0</v>
      </c>
      <c r="H207" s="9">
        <f t="shared" si="82"/>
        <v>0</v>
      </c>
      <c r="I207" s="6">
        <v>19.32</v>
      </c>
      <c r="J207" s="9">
        <f t="shared" si="86"/>
        <v>0</v>
      </c>
      <c r="K207" s="9">
        <f t="shared" si="83"/>
        <v>0</v>
      </c>
    </row>
    <row r="208" spans="1:22" ht="12.2" hidden="1" customHeight="1" outlineLevel="1" x14ac:dyDescent="0.2">
      <c r="A208" s="76" t="s">
        <v>65</v>
      </c>
      <c r="B208" s="76"/>
      <c r="C208" s="4" t="s">
        <v>17</v>
      </c>
      <c r="D208" s="6">
        <v>1</v>
      </c>
      <c r="E208" s="9">
        <f t="shared" si="84"/>
        <v>0</v>
      </c>
      <c r="F208" s="6">
        <v>0.09</v>
      </c>
      <c r="G208" s="9">
        <f t="shared" si="85"/>
        <v>0</v>
      </c>
      <c r="H208" s="9">
        <f t="shared" si="82"/>
        <v>0</v>
      </c>
      <c r="I208" s="6">
        <v>95.2</v>
      </c>
      <c r="J208" s="9">
        <f t="shared" si="86"/>
        <v>0</v>
      </c>
      <c r="K208" s="9">
        <f t="shared" si="83"/>
        <v>0</v>
      </c>
    </row>
    <row r="209" spans="1:11" ht="12.2" hidden="1" customHeight="1" outlineLevel="1" x14ac:dyDescent="0.2">
      <c r="A209" s="76" t="s">
        <v>248</v>
      </c>
      <c r="B209" s="76"/>
      <c r="C209" s="4" t="s">
        <v>15</v>
      </c>
      <c r="D209" s="6">
        <v>2.4</v>
      </c>
      <c r="E209" s="9">
        <f t="shared" si="84"/>
        <v>0</v>
      </c>
      <c r="F209" s="6">
        <v>0.36</v>
      </c>
      <c r="G209" s="9">
        <f t="shared" si="85"/>
        <v>0</v>
      </c>
      <c r="H209" s="9">
        <f t="shared" si="82"/>
        <v>0</v>
      </c>
      <c r="I209" s="6">
        <v>105.12</v>
      </c>
      <c r="J209" s="9">
        <f t="shared" si="86"/>
        <v>0</v>
      </c>
      <c r="K209" s="9">
        <f t="shared" si="83"/>
        <v>0</v>
      </c>
    </row>
    <row r="210" spans="1:11" ht="12.2" hidden="1" customHeight="1" outlineLevel="1" x14ac:dyDescent="0.2">
      <c r="A210" s="76" t="s">
        <v>71</v>
      </c>
      <c r="B210" s="76"/>
      <c r="C210" s="4" t="s">
        <v>15</v>
      </c>
      <c r="D210" s="6">
        <v>0.42</v>
      </c>
      <c r="E210" s="9">
        <f t="shared" si="84"/>
        <v>0</v>
      </c>
      <c r="F210" s="6">
        <v>0.05</v>
      </c>
      <c r="G210" s="9">
        <f t="shared" si="85"/>
        <v>0</v>
      </c>
      <c r="H210" s="9">
        <f t="shared" si="82"/>
        <v>0</v>
      </c>
      <c r="I210" s="6">
        <v>16.71</v>
      </c>
      <c r="J210" s="9">
        <f t="shared" si="86"/>
        <v>0</v>
      </c>
      <c r="K210" s="9">
        <f t="shared" si="83"/>
        <v>0</v>
      </c>
    </row>
    <row r="211" spans="1:11" ht="12.2" hidden="1" customHeight="1" outlineLevel="1" x14ac:dyDescent="0.2">
      <c r="A211" s="76" t="s">
        <v>72</v>
      </c>
      <c r="B211" s="76"/>
      <c r="C211" s="4" t="s">
        <v>15</v>
      </c>
      <c r="D211" s="6">
        <v>0.42</v>
      </c>
      <c r="E211" s="9">
        <f t="shared" si="84"/>
        <v>0</v>
      </c>
      <c r="F211" s="6">
        <v>0.05</v>
      </c>
      <c r="G211" s="9">
        <f t="shared" si="85"/>
        <v>0</v>
      </c>
      <c r="H211" s="9">
        <f t="shared" si="82"/>
        <v>0</v>
      </c>
      <c r="I211" s="6">
        <v>15.82</v>
      </c>
      <c r="J211" s="9">
        <f t="shared" si="86"/>
        <v>0</v>
      </c>
      <c r="K211" s="9">
        <f t="shared" si="83"/>
        <v>0</v>
      </c>
    </row>
    <row r="212" spans="1:11" ht="12.2" customHeight="1" collapsed="1" x14ac:dyDescent="0.2">
      <c r="A212" s="75" t="s">
        <v>19</v>
      </c>
      <c r="B212" s="75"/>
      <c r="C212" s="1"/>
      <c r="D212" s="34"/>
      <c r="E212" s="35"/>
      <c r="F212" s="13">
        <f>SUM(F203:F211)</f>
        <v>2.0100000000000002</v>
      </c>
      <c r="G212" s="12">
        <f>SUM(G203:G211)</f>
        <v>0</v>
      </c>
      <c r="H212" s="12">
        <f t="shared" si="82"/>
        <v>0</v>
      </c>
      <c r="I212" s="13">
        <v>1146.3800000000001</v>
      </c>
      <c r="J212" s="12">
        <f>SUM(J203:J211)</f>
        <v>0</v>
      </c>
      <c r="K212" s="14">
        <f>SUM(K203:K211)</f>
        <v>0</v>
      </c>
    </row>
    <row r="213" spans="1:11" ht="21" customHeight="1" x14ac:dyDescent="0.2">
      <c r="A213" s="75" t="s">
        <v>274</v>
      </c>
      <c r="B213" s="75"/>
      <c r="C213" s="2" t="s">
        <v>17</v>
      </c>
      <c r="D213" s="3">
        <v>0</v>
      </c>
      <c r="E213" s="36"/>
      <c r="F213" s="1"/>
      <c r="G213" s="1"/>
      <c r="H213" s="1"/>
      <c r="I213" s="1"/>
      <c r="J213" s="1"/>
      <c r="K213" s="1"/>
    </row>
    <row r="214" spans="1:11" ht="12.2" hidden="1" customHeight="1" outlineLevel="1" x14ac:dyDescent="0.2">
      <c r="A214" s="76" t="s">
        <v>72</v>
      </c>
      <c r="B214" s="76"/>
      <c r="C214" s="4" t="s">
        <v>15</v>
      </c>
      <c r="D214" s="6">
        <v>0.42</v>
      </c>
      <c r="E214" s="9">
        <f>$D$213*D214</f>
        <v>0</v>
      </c>
      <c r="F214" s="6">
        <v>0.05</v>
      </c>
      <c r="G214" s="9">
        <f>$D$213*F214</f>
        <v>0</v>
      </c>
      <c r="H214" s="9">
        <f t="shared" ref="H214:H223" si="87">$L$2*G214</f>
        <v>0</v>
      </c>
      <c r="I214" s="6">
        <v>15.82</v>
      </c>
      <c r="J214" s="9">
        <f>$D$213*I214</f>
        <v>0</v>
      </c>
      <c r="K214" s="9">
        <f t="shared" ref="K214:K222" si="88">SUM(H214,J214)</f>
        <v>0</v>
      </c>
    </row>
    <row r="215" spans="1:11" ht="12.2" hidden="1" customHeight="1" outlineLevel="1" x14ac:dyDescent="0.2">
      <c r="A215" s="76" t="s">
        <v>71</v>
      </c>
      <c r="B215" s="76"/>
      <c r="C215" s="4" t="s">
        <v>15</v>
      </c>
      <c r="D215" s="6">
        <v>0.42</v>
      </c>
      <c r="E215" s="9">
        <f t="shared" ref="E215:E222" si="89">$D$213*D215</f>
        <v>0</v>
      </c>
      <c r="F215" s="6">
        <v>0.05</v>
      </c>
      <c r="G215" s="9">
        <f t="shared" ref="G215:G221" si="90">$D$213*F215</f>
        <v>0</v>
      </c>
      <c r="H215" s="9">
        <f t="shared" si="87"/>
        <v>0</v>
      </c>
      <c r="I215" s="6">
        <v>16.71</v>
      </c>
      <c r="J215" s="9">
        <f t="shared" ref="J215:J222" si="91">$D$213*I215</f>
        <v>0</v>
      </c>
      <c r="K215" s="9">
        <f t="shared" si="88"/>
        <v>0</v>
      </c>
    </row>
    <row r="216" spans="1:11" ht="12.2" hidden="1" customHeight="1" outlineLevel="1" x14ac:dyDescent="0.2">
      <c r="A216" s="76" t="s">
        <v>276</v>
      </c>
      <c r="B216" s="76"/>
      <c r="C216" s="4" t="s">
        <v>60</v>
      </c>
      <c r="D216" s="6">
        <v>0.42</v>
      </c>
      <c r="E216" s="9">
        <f t="shared" si="89"/>
        <v>0</v>
      </c>
      <c r="F216" s="6">
        <v>0.04</v>
      </c>
      <c r="G216" s="9">
        <f t="shared" si="90"/>
        <v>0</v>
      </c>
      <c r="H216" s="9">
        <f t="shared" si="87"/>
        <v>0</v>
      </c>
      <c r="I216" s="6">
        <v>19.32</v>
      </c>
      <c r="J216" s="9">
        <f t="shared" si="91"/>
        <v>0</v>
      </c>
      <c r="K216" s="9">
        <f t="shared" si="88"/>
        <v>0</v>
      </c>
    </row>
    <row r="217" spans="1:11" ht="21" hidden="1" customHeight="1" outlineLevel="1" x14ac:dyDescent="0.2">
      <c r="A217" s="76" t="s">
        <v>275</v>
      </c>
      <c r="B217" s="76"/>
      <c r="C217" s="4" t="s">
        <v>17</v>
      </c>
      <c r="D217" s="6">
        <v>2</v>
      </c>
      <c r="E217" s="9">
        <f t="shared" si="89"/>
        <v>0</v>
      </c>
      <c r="F217" s="6">
        <v>0.81</v>
      </c>
      <c r="G217" s="9">
        <f t="shared" si="90"/>
        <v>0</v>
      </c>
      <c r="H217" s="9">
        <f t="shared" si="87"/>
        <v>0</v>
      </c>
      <c r="I217" s="6">
        <v>341.38</v>
      </c>
      <c r="J217" s="9">
        <f t="shared" si="91"/>
        <v>0</v>
      </c>
      <c r="K217" s="9">
        <f t="shared" si="88"/>
        <v>0</v>
      </c>
    </row>
    <row r="218" spans="1:11" ht="21" hidden="1" customHeight="1" outlineLevel="1" x14ac:dyDescent="0.2">
      <c r="A218" s="76" t="s">
        <v>253</v>
      </c>
      <c r="B218" s="76"/>
      <c r="C218" s="4" t="s">
        <v>17</v>
      </c>
      <c r="D218" s="6">
        <v>2</v>
      </c>
      <c r="E218" s="9">
        <f t="shared" si="89"/>
        <v>0</v>
      </c>
      <c r="F218" s="6">
        <v>0.71</v>
      </c>
      <c r="G218" s="9">
        <f t="shared" si="90"/>
        <v>0</v>
      </c>
      <c r="H218" s="9">
        <f t="shared" si="87"/>
        <v>0</v>
      </c>
      <c r="I218" s="6">
        <v>204.5</v>
      </c>
      <c r="J218" s="9">
        <f t="shared" si="91"/>
        <v>0</v>
      </c>
      <c r="K218" s="9">
        <f t="shared" si="88"/>
        <v>0</v>
      </c>
    </row>
    <row r="219" spans="1:11" ht="12.2" hidden="1" customHeight="1" outlineLevel="1" x14ac:dyDescent="0.2">
      <c r="A219" s="76" t="s">
        <v>65</v>
      </c>
      <c r="B219" s="76"/>
      <c r="C219" s="4" t="s">
        <v>17</v>
      </c>
      <c r="D219" s="6">
        <v>1</v>
      </c>
      <c r="E219" s="9">
        <f t="shared" si="89"/>
        <v>0</v>
      </c>
      <c r="F219" s="6">
        <v>0.09</v>
      </c>
      <c r="G219" s="9">
        <f t="shared" si="90"/>
        <v>0</v>
      </c>
      <c r="H219" s="9">
        <f t="shared" si="87"/>
        <v>0</v>
      </c>
      <c r="I219" s="6">
        <v>95.2</v>
      </c>
      <c r="J219" s="9">
        <f t="shared" si="91"/>
        <v>0</v>
      </c>
      <c r="K219" s="9">
        <f t="shared" si="88"/>
        <v>0</v>
      </c>
    </row>
    <row r="220" spans="1:11" ht="12.2" hidden="1" customHeight="1" outlineLevel="1" x14ac:dyDescent="0.2">
      <c r="A220" s="76" t="s">
        <v>248</v>
      </c>
      <c r="B220" s="76"/>
      <c r="C220" s="4" t="s">
        <v>15</v>
      </c>
      <c r="D220" s="6">
        <v>2.4</v>
      </c>
      <c r="E220" s="9">
        <f t="shared" si="89"/>
        <v>0</v>
      </c>
      <c r="F220" s="6">
        <v>0.36</v>
      </c>
      <c r="G220" s="9">
        <f t="shared" si="90"/>
        <v>0</v>
      </c>
      <c r="H220" s="9">
        <f t="shared" si="87"/>
        <v>0</v>
      </c>
      <c r="I220" s="6">
        <v>105.12</v>
      </c>
      <c r="J220" s="9">
        <f t="shared" si="91"/>
        <v>0</v>
      </c>
      <c r="K220" s="9">
        <f t="shared" si="88"/>
        <v>0</v>
      </c>
    </row>
    <row r="221" spans="1:11" ht="12.2" hidden="1" customHeight="1" outlineLevel="1" x14ac:dyDescent="0.2">
      <c r="A221" s="76" t="s">
        <v>71</v>
      </c>
      <c r="B221" s="76"/>
      <c r="C221" s="4" t="s">
        <v>15</v>
      </c>
      <c r="D221" s="6">
        <v>0.42</v>
      </c>
      <c r="E221" s="9">
        <f t="shared" si="89"/>
        <v>0</v>
      </c>
      <c r="F221" s="6">
        <v>0.05</v>
      </c>
      <c r="G221" s="9">
        <f t="shared" si="90"/>
        <v>0</v>
      </c>
      <c r="H221" s="9">
        <f t="shared" si="87"/>
        <v>0</v>
      </c>
      <c r="I221" s="6">
        <v>16.71</v>
      </c>
      <c r="J221" s="9">
        <f t="shared" si="91"/>
        <v>0</v>
      </c>
      <c r="K221" s="9">
        <f t="shared" si="88"/>
        <v>0</v>
      </c>
    </row>
    <row r="222" spans="1:11" ht="12.2" hidden="1" customHeight="1" outlineLevel="1" x14ac:dyDescent="0.2">
      <c r="A222" s="76" t="s">
        <v>72</v>
      </c>
      <c r="B222" s="76"/>
      <c r="C222" s="4" t="s">
        <v>15</v>
      </c>
      <c r="D222" s="6">
        <v>0.42</v>
      </c>
      <c r="E222" s="9">
        <f t="shared" si="89"/>
        <v>0</v>
      </c>
      <c r="F222" s="6">
        <v>0.05</v>
      </c>
      <c r="G222" s="9">
        <f>$D$213*F222</f>
        <v>0</v>
      </c>
      <c r="H222" s="9">
        <f t="shared" si="87"/>
        <v>0</v>
      </c>
      <c r="I222" s="6">
        <v>15.82</v>
      </c>
      <c r="J222" s="9">
        <f t="shared" si="91"/>
        <v>0</v>
      </c>
      <c r="K222" s="9">
        <f t="shared" si="88"/>
        <v>0</v>
      </c>
    </row>
    <row r="223" spans="1:11" ht="12.2" customHeight="1" collapsed="1" x14ac:dyDescent="0.2">
      <c r="A223" s="75" t="s">
        <v>19</v>
      </c>
      <c r="B223" s="75"/>
      <c r="C223" s="1"/>
      <c r="D223" s="34"/>
      <c r="E223" s="35"/>
      <c r="F223" s="13">
        <f>SUM(F214:F222)</f>
        <v>2.21</v>
      </c>
      <c r="G223" s="12">
        <f>SUM(G214:G222)</f>
        <v>0</v>
      </c>
      <c r="H223" s="12">
        <f t="shared" si="87"/>
        <v>0</v>
      </c>
      <c r="I223" s="13">
        <v>830.58</v>
      </c>
      <c r="J223" s="12">
        <f>SUM(J214:J222)</f>
        <v>0</v>
      </c>
      <c r="K223" s="14">
        <f>SUM(K214:K222)</f>
        <v>0</v>
      </c>
    </row>
    <row r="224" spans="1:11" ht="21" customHeight="1" x14ac:dyDescent="0.2">
      <c r="A224" s="75" t="s">
        <v>274</v>
      </c>
      <c r="B224" s="75"/>
      <c r="C224" s="2" t="s">
        <v>17</v>
      </c>
      <c r="D224" s="3">
        <v>0</v>
      </c>
      <c r="E224" s="36"/>
      <c r="F224" s="1"/>
      <c r="G224" s="1"/>
      <c r="H224" s="1"/>
      <c r="I224" s="1"/>
      <c r="J224" s="1"/>
      <c r="K224" s="1"/>
    </row>
    <row r="225" spans="1:11" ht="12.2" hidden="1" customHeight="1" outlineLevel="1" x14ac:dyDescent="0.2">
      <c r="A225" s="76" t="s">
        <v>72</v>
      </c>
      <c r="B225" s="76"/>
      <c r="C225" s="4" t="s">
        <v>15</v>
      </c>
      <c r="D225" s="6">
        <v>0.42</v>
      </c>
      <c r="E225" s="9">
        <f>$D$224*D225</f>
        <v>0</v>
      </c>
      <c r="F225" s="6">
        <v>0.05</v>
      </c>
      <c r="G225" s="9">
        <f>$D$224*F225</f>
        <v>0</v>
      </c>
      <c r="H225" s="9">
        <f t="shared" ref="H225:H234" si="92">$L$2*G225</f>
        <v>0</v>
      </c>
      <c r="I225" s="6">
        <v>15.82</v>
      </c>
      <c r="J225" s="9">
        <f>$D$224*I225</f>
        <v>0</v>
      </c>
      <c r="K225" s="9">
        <f t="shared" ref="K225:K233" si="93">SUM(H225,J225)</f>
        <v>0</v>
      </c>
    </row>
    <row r="226" spans="1:11" ht="12.2" hidden="1" customHeight="1" outlineLevel="1" x14ac:dyDescent="0.2">
      <c r="A226" s="76" t="s">
        <v>71</v>
      </c>
      <c r="B226" s="76"/>
      <c r="C226" s="4" t="s">
        <v>15</v>
      </c>
      <c r="D226" s="6">
        <v>0.42</v>
      </c>
      <c r="E226" s="9">
        <f t="shared" ref="E226:E233" si="94">$D$224*D226</f>
        <v>0</v>
      </c>
      <c r="F226" s="6">
        <v>0.05</v>
      </c>
      <c r="G226" s="9">
        <f t="shared" ref="G226:G233" si="95">$D$224*F226</f>
        <v>0</v>
      </c>
      <c r="H226" s="9">
        <f t="shared" si="92"/>
        <v>0</v>
      </c>
      <c r="I226" s="6">
        <v>16.71</v>
      </c>
      <c r="J226" s="9">
        <f t="shared" ref="J226:J233" si="96">$D$224*I226</f>
        <v>0</v>
      </c>
      <c r="K226" s="9">
        <f t="shared" si="93"/>
        <v>0</v>
      </c>
    </row>
    <row r="227" spans="1:11" ht="12.2" hidden="1" customHeight="1" outlineLevel="1" x14ac:dyDescent="0.2">
      <c r="A227" s="76" t="s">
        <v>276</v>
      </c>
      <c r="B227" s="76"/>
      <c r="C227" s="4" t="s">
        <v>60</v>
      </c>
      <c r="D227" s="6">
        <v>0.42</v>
      </c>
      <c r="E227" s="9">
        <f t="shared" si="94"/>
        <v>0</v>
      </c>
      <c r="F227" s="6">
        <v>0.04</v>
      </c>
      <c r="G227" s="9">
        <f t="shared" si="95"/>
        <v>0</v>
      </c>
      <c r="H227" s="9">
        <f t="shared" si="92"/>
        <v>0</v>
      </c>
      <c r="I227" s="6">
        <v>19.32</v>
      </c>
      <c r="J227" s="9">
        <f t="shared" si="96"/>
        <v>0</v>
      </c>
      <c r="K227" s="9">
        <f t="shared" si="93"/>
        <v>0</v>
      </c>
    </row>
    <row r="228" spans="1:11" ht="21" hidden="1" customHeight="1" outlineLevel="1" x14ac:dyDescent="0.2">
      <c r="A228" s="76" t="s">
        <v>275</v>
      </c>
      <c r="B228" s="76"/>
      <c r="C228" s="4" t="s">
        <v>17</v>
      </c>
      <c r="D228" s="6">
        <v>2</v>
      </c>
      <c r="E228" s="9">
        <f t="shared" si="94"/>
        <v>0</v>
      </c>
      <c r="F228" s="6">
        <v>0.81</v>
      </c>
      <c r="G228" s="9">
        <f t="shared" si="95"/>
        <v>0</v>
      </c>
      <c r="H228" s="9">
        <f t="shared" si="92"/>
        <v>0</v>
      </c>
      <c r="I228" s="6">
        <v>341.38</v>
      </c>
      <c r="J228" s="9">
        <f t="shared" si="96"/>
        <v>0</v>
      </c>
      <c r="K228" s="9">
        <f t="shared" si="93"/>
        <v>0</v>
      </c>
    </row>
    <row r="229" spans="1:11" ht="12.2" hidden="1" customHeight="1" outlineLevel="1" x14ac:dyDescent="0.2">
      <c r="A229" s="76" t="s">
        <v>273</v>
      </c>
      <c r="B229" s="76"/>
      <c r="C229" s="4" t="s">
        <v>17</v>
      </c>
      <c r="D229" s="6">
        <v>2</v>
      </c>
      <c r="E229" s="9">
        <f t="shared" si="94"/>
        <v>0</v>
      </c>
      <c r="F229" s="6">
        <v>0.92</v>
      </c>
      <c r="G229" s="9">
        <f t="shared" si="95"/>
        <v>0</v>
      </c>
      <c r="H229" s="9">
        <f t="shared" si="92"/>
        <v>0</v>
      </c>
      <c r="I229" s="6">
        <v>302.12</v>
      </c>
      <c r="J229" s="9">
        <f t="shared" si="96"/>
        <v>0</v>
      </c>
      <c r="K229" s="9">
        <f t="shared" si="93"/>
        <v>0</v>
      </c>
    </row>
    <row r="230" spans="1:11" ht="12.2" hidden="1" customHeight="1" outlineLevel="1" x14ac:dyDescent="0.2">
      <c r="A230" s="76" t="s">
        <v>65</v>
      </c>
      <c r="B230" s="76"/>
      <c r="C230" s="4" t="s">
        <v>17</v>
      </c>
      <c r="D230" s="6">
        <v>1</v>
      </c>
      <c r="E230" s="9">
        <f t="shared" si="94"/>
        <v>0</v>
      </c>
      <c r="F230" s="6">
        <v>0.09</v>
      </c>
      <c r="G230" s="9">
        <f t="shared" si="95"/>
        <v>0</v>
      </c>
      <c r="H230" s="9">
        <f t="shared" si="92"/>
        <v>0</v>
      </c>
      <c r="I230" s="6">
        <v>95.2</v>
      </c>
      <c r="J230" s="9">
        <f t="shared" si="96"/>
        <v>0</v>
      </c>
      <c r="K230" s="9">
        <f t="shared" si="93"/>
        <v>0</v>
      </c>
    </row>
    <row r="231" spans="1:11" ht="12.2" hidden="1" customHeight="1" outlineLevel="1" x14ac:dyDescent="0.2">
      <c r="A231" s="76" t="s">
        <v>248</v>
      </c>
      <c r="B231" s="76"/>
      <c r="C231" s="4" t="s">
        <v>15</v>
      </c>
      <c r="D231" s="6">
        <v>2.4</v>
      </c>
      <c r="E231" s="9">
        <f t="shared" si="94"/>
        <v>0</v>
      </c>
      <c r="F231" s="6">
        <v>0.36</v>
      </c>
      <c r="G231" s="9">
        <f t="shared" si="95"/>
        <v>0</v>
      </c>
      <c r="H231" s="9">
        <f t="shared" si="92"/>
        <v>0</v>
      </c>
      <c r="I231" s="6">
        <v>105.12</v>
      </c>
      <c r="J231" s="9">
        <f t="shared" si="96"/>
        <v>0</v>
      </c>
      <c r="K231" s="9">
        <f t="shared" si="93"/>
        <v>0</v>
      </c>
    </row>
    <row r="232" spans="1:11" ht="12.2" hidden="1" customHeight="1" outlineLevel="1" x14ac:dyDescent="0.2">
      <c r="A232" s="76" t="s">
        <v>71</v>
      </c>
      <c r="B232" s="76"/>
      <c r="C232" s="4" t="s">
        <v>15</v>
      </c>
      <c r="D232" s="6">
        <v>0.42</v>
      </c>
      <c r="E232" s="9">
        <f t="shared" si="94"/>
        <v>0</v>
      </c>
      <c r="F232" s="6">
        <v>0.05</v>
      </c>
      <c r="G232" s="9">
        <f t="shared" si="95"/>
        <v>0</v>
      </c>
      <c r="H232" s="9">
        <f t="shared" si="92"/>
        <v>0</v>
      </c>
      <c r="I232" s="6">
        <v>16.71</v>
      </c>
      <c r="J232" s="9">
        <f t="shared" si="96"/>
        <v>0</v>
      </c>
      <c r="K232" s="9">
        <f t="shared" si="93"/>
        <v>0</v>
      </c>
    </row>
    <row r="233" spans="1:11" ht="12.2" hidden="1" customHeight="1" outlineLevel="1" x14ac:dyDescent="0.2">
      <c r="A233" s="76" t="s">
        <v>72</v>
      </c>
      <c r="B233" s="76"/>
      <c r="C233" s="4" t="s">
        <v>15</v>
      </c>
      <c r="D233" s="6">
        <v>0.42</v>
      </c>
      <c r="E233" s="9">
        <f t="shared" si="94"/>
        <v>0</v>
      </c>
      <c r="F233" s="6">
        <v>0.05</v>
      </c>
      <c r="G233" s="9">
        <f t="shared" si="95"/>
        <v>0</v>
      </c>
      <c r="H233" s="9">
        <f t="shared" si="92"/>
        <v>0</v>
      </c>
      <c r="I233" s="6">
        <v>15.82</v>
      </c>
      <c r="J233" s="9">
        <f t="shared" si="96"/>
        <v>0</v>
      </c>
      <c r="K233" s="9">
        <f t="shared" si="93"/>
        <v>0</v>
      </c>
    </row>
    <row r="234" spans="1:11" ht="12.2" customHeight="1" collapsed="1" x14ac:dyDescent="0.2">
      <c r="A234" s="75" t="s">
        <v>19</v>
      </c>
      <c r="B234" s="75"/>
      <c r="C234" s="1"/>
      <c r="D234" s="34"/>
      <c r="E234" s="35"/>
      <c r="F234" s="13">
        <f>SUM(F225:F233)</f>
        <v>2.42</v>
      </c>
      <c r="G234" s="12">
        <f>SUM(G225:G233)</f>
        <v>0</v>
      </c>
      <c r="H234" s="12">
        <f t="shared" si="92"/>
        <v>0</v>
      </c>
      <c r="I234" s="13">
        <v>928.2</v>
      </c>
      <c r="J234" s="12">
        <f>SUM(J225:J233)</f>
        <v>0</v>
      </c>
      <c r="K234" s="14">
        <f>SUM(K225:K233)</f>
        <v>0</v>
      </c>
    </row>
    <row r="235" spans="1:11" ht="21" customHeight="1" x14ac:dyDescent="0.2">
      <c r="A235" s="75" t="s">
        <v>277</v>
      </c>
      <c r="B235" s="75"/>
      <c r="C235" s="2" t="s">
        <v>17</v>
      </c>
      <c r="D235" s="3">
        <v>0</v>
      </c>
      <c r="E235" s="36"/>
      <c r="F235" s="1"/>
      <c r="G235" s="1"/>
      <c r="H235" s="1"/>
      <c r="I235" s="1"/>
      <c r="J235" s="1"/>
      <c r="K235" s="1"/>
    </row>
    <row r="236" spans="1:11" ht="12.2" hidden="1" customHeight="1" outlineLevel="1" x14ac:dyDescent="0.2">
      <c r="A236" s="76" t="s">
        <v>72</v>
      </c>
      <c r="B236" s="76"/>
      <c r="C236" s="4" t="s">
        <v>15</v>
      </c>
      <c r="D236" s="6">
        <v>0.42</v>
      </c>
      <c r="E236" s="9">
        <f>$D$235*D236</f>
        <v>0</v>
      </c>
      <c r="F236" s="6">
        <v>0.05</v>
      </c>
      <c r="G236" s="9">
        <f>$D$235*F236</f>
        <v>0</v>
      </c>
      <c r="H236" s="9">
        <f t="shared" ref="H236:H244" si="97">$L$2*G236</f>
        <v>0</v>
      </c>
      <c r="I236" s="6">
        <v>15.82</v>
      </c>
      <c r="J236" s="9">
        <f>$D$235*I236</f>
        <v>0</v>
      </c>
      <c r="K236" s="9">
        <f t="shared" ref="K236:K243" si="98">SUM(H236,J236)</f>
        <v>0</v>
      </c>
    </row>
    <row r="237" spans="1:11" ht="12.2" hidden="1" customHeight="1" outlineLevel="1" x14ac:dyDescent="0.2">
      <c r="A237" s="76" t="s">
        <v>71</v>
      </c>
      <c r="B237" s="76"/>
      <c r="C237" s="4" t="s">
        <v>15</v>
      </c>
      <c r="D237" s="6">
        <v>0.42</v>
      </c>
      <c r="E237" s="9">
        <f t="shared" ref="E237:E243" si="99">$D$235*D237</f>
        <v>0</v>
      </c>
      <c r="F237" s="6">
        <v>0.05</v>
      </c>
      <c r="G237" s="9">
        <f t="shared" ref="G237:G243" si="100">$D$235*F237</f>
        <v>0</v>
      </c>
      <c r="H237" s="9">
        <f t="shared" si="97"/>
        <v>0</v>
      </c>
      <c r="I237" s="6">
        <v>16.71</v>
      </c>
      <c r="J237" s="9">
        <f t="shared" ref="J237:J243" si="101">$D$235*I237</f>
        <v>0</v>
      </c>
      <c r="K237" s="9">
        <f t="shared" si="98"/>
        <v>0</v>
      </c>
    </row>
    <row r="238" spans="1:11" ht="21" hidden="1" customHeight="1" outlineLevel="1" x14ac:dyDescent="0.2">
      <c r="A238" s="76" t="s">
        <v>278</v>
      </c>
      <c r="B238" s="76"/>
      <c r="C238" s="4" t="s">
        <v>17</v>
      </c>
      <c r="D238" s="6">
        <v>1</v>
      </c>
      <c r="E238" s="9">
        <f t="shared" si="99"/>
        <v>0</v>
      </c>
      <c r="F238" s="6">
        <v>0.4</v>
      </c>
      <c r="G238" s="9">
        <f t="shared" si="100"/>
        <v>0</v>
      </c>
      <c r="H238" s="9">
        <f t="shared" si="97"/>
        <v>0</v>
      </c>
      <c r="I238" s="6">
        <v>562.20000000000005</v>
      </c>
      <c r="J238" s="9">
        <f t="shared" si="101"/>
        <v>0</v>
      </c>
      <c r="K238" s="9">
        <f t="shared" si="98"/>
        <v>0</v>
      </c>
    </row>
    <row r="239" spans="1:11" ht="21" hidden="1" customHeight="1" outlineLevel="1" x14ac:dyDescent="0.2">
      <c r="A239" s="76" t="s">
        <v>279</v>
      </c>
      <c r="B239" s="76"/>
      <c r="C239" s="4" t="s">
        <v>17</v>
      </c>
      <c r="D239" s="6">
        <v>1</v>
      </c>
      <c r="E239" s="9">
        <f t="shared" si="99"/>
        <v>0</v>
      </c>
      <c r="F239" s="6">
        <v>0.46</v>
      </c>
      <c r="G239" s="9">
        <f t="shared" si="100"/>
        <v>0</v>
      </c>
      <c r="H239" s="9">
        <f t="shared" si="97"/>
        <v>0</v>
      </c>
      <c r="I239" s="6">
        <v>126.8</v>
      </c>
      <c r="J239" s="9">
        <f t="shared" si="101"/>
        <v>0</v>
      </c>
      <c r="K239" s="9">
        <f t="shared" si="98"/>
        <v>0</v>
      </c>
    </row>
    <row r="240" spans="1:11" ht="12" hidden="1" customHeight="1" outlineLevel="1" x14ac:dyDescent="0.2">
      <c r="A240" s="76" t="s">
        <v>267</v>
      </c>
      <c r="B240" s="76"/>
      <c r="C240" s="4" t="s">
        <v>17</v>
      </c>
      <c r="D240" s="6">
        <v>1</v>
      </c>
      <c r="E240" s="9">
        <f t="shared" si="99"/>
        <v>0</v>
      </c>
      <c r="F240" s="6">
        <v>0.09</v>
      </c>
      <c r="G240" s="9">
        <f t="shared" si="100"/>
        <v>0</v>
      </c>
      <c r="H240" s="9">
        <f t="shared" si="97"/>
        <v>0</v>
      </c>
      <c r="I240" s="6">
        <v>76.400000000000006</v>
      </c>
      <c r="J240" s="9">
        <f t="shared" si="101"/>
        <v>0</v>
      </c>
      <c r="K240" s="9">
        <f t="shared" si="98"/>
        <v>0</v>
      </c>
    </row>
    <row r="241" spans="1:11" ht="21" hidden="1" customHeight="1" outlineLevel="1" x14ac:dyDescent="0.2">
      <c r="A241" s="76" t="s">
        <v>278</v>
      </c>
      <c r="B241" s="76"/>
      <c r="C241" s="4" t="s">
        <v>17</v>
      </c>
      <c r="D241" s="6">
        <v>1</v>
      </c>
      <c r="E241" s="9">
        <f t="shared" si="99"/>
        <v>0</v>
      </c>
      <c r="F241" s="6">
        <v>0.4</v>
      </c>
      <c r="G241" s="9">
        <f t="shared" si="100"/>
        <v>0</v>
      </c>
      <c r="H241" s="9">
        <f t="shared" si="97"/>
        <v>0</v>
      </c>
      <c r="I241" s="6">
        <v>562.20000000000005</v>
      </c>
      <c r="J241" s="9">
        <f t="shared" si="101"/>
        <v>0</v>
      </c>
      <c r="K241" s="9">
        <f t="shared" si="98"/>
        <v>0</v>
      </c>
    </row>
    <row r="242" spans="1:11" ht="12" hidden="1" customHeight="1" outlineLevel="1" x14ac:dyDescent="0.2">
      <c r="A242" s="76" t="s">
        <v>71</v>
      </c>
      <c r="B242" s="76"/>
      <c r="C242" s="4" t="s">
        <v>15</v>
      </c>
      <c r="D242" s="6">
        <v>0.42</v>
      </c>
      <c r="E242" s="9">
        <f t="shared" si="99"/>
        <v>0</v>
      </c>
      <c r="F242" s="6">
        <v>0.05</v>
      </c>
      <c r="G242" s="9">
        <f t="shared" si="100"/>
        <v>0</v>
      </c>
      <c r="H242" s="9">
        <f t="shared" si="97"/>
        <v>0</v>
      </c>
      <c r="I242" s="6">
        <v>16.71</v>
      </c>
      <c r="J242" s="9">
        <f t="shared" si="101"/>
        <v>0</v>
      </c>
      <c r="K242" s="9">
        <f t="shared" si="98"/>
        <v>0</v>
      </c>
    </row>
    <row r="243" spans="1:11" ht="12.2" hidden="1" customHeight="1" outlineLevel="1" x14ac:dyDescent="0.2">
      <c r="A243" s="76" t="s">
        <v>72</v>
      </c>
      <c r="B243" s="76"/>
      <c r="C243" s="4" t="s">
        <v>15</v>
      </c>
      <c r="D243" s="6">
        <v>0.42</v>
      </c>
      <c r="E243" s="9">
        <f t="shared" si="99"/>
        <v>0</v>
      </c>
      <c r="F243" s="6">
        <v>0.05</v>
      </c>
      <c r="G243" s="9">
        <f t="shared" si="100"/>
        <v>0</v>
      </c>
      <c r="H243" s="9">
        <f t="shared" si="97"/>
        <v>0</v>
      </c>
      <c r="I243" s="6">
        <v>15.82</v>
      </c>
      <c r="J243" s="9">
        <f t="shared" si="101"/>
        <v>0</v>
      </c>
      <c r="K243" s="9">
        <f t="shared" si="98"/>
        <v>0</v>
      </c>
    </row>
    <row r="244" spans="1:11" ht="12.2" customHeight="1" collapsed="1" x14ac:dyDescent="0.2">
      <c r="A244" s="75" t="s">
        <v>19</v>
      </c>
      <c r="B244" s="75"/>
      <c r="C244" s="1"/>
      <c r="D244" s="34"/>
      <c r="E244" s="35"/>
      <c r="F244" s="13">
        <f>SUM(F236:F243)</f>
        <v>1.5500000000000003</v>
      </c>
      <c r="G244" s="12">
        <f>SUM(G236:G243)</f>
        <v>0</v>
      </c>
      <c r="H244" s="12">
        <f t="shared" si="97"/>
        <v>0</v>
      </c>
      <c r="I244" s="13">
        <v>1392.66</v>
      </c>
      <c r="J244" s="12">
        <f>SUM(J236:J243)</f>
        <v>0</v>
      </c>
      <c r="K244" s="14">
        <f>SUM(K236:K243)</f>
        <v>0</v>
      </c>
    </row>
    <row r="245" spans="1:11" ht="21" customHeight="1" x14ac:dyDescent="0.2">
      <c r="A245" s="75" t="s">
        <v>280</v>
      </c>
      <c r="B245" s="75"/>
      <c r="C245" s="2" t="s">
        <v>17</v>
      </c>
      <c r="D245" s="3">
        <v>0</v>
      </c>
      <c r="E245" s="36"/>
      <c r="F245" s="1"/>
      <c r="G245" s="1"/>
      <c r="H245" s="1"/>
      <c r="I245" s="1"/>
      <c r="J245" s="1"/>
      <c r="K245" s="1"/>
    </row>
    <row r="246" spans="1:11" ht="12.2" hidden="1" customHeight="1" outlineLevel="1" x14ac:dyDescent="0.2">
      <c r="A246" s="76" t="s">
        <v>72</v>
      </c>
      <c r="B246" s="76"/>
      <c r="C246" s="4" t="s">
        <v>15</v>
      </c>
      <c r="D246" s="6">
        <v>0.42</v>
      </c>
      <c r="E246" s="9">
        <f>$D$245*D246</f>
        <v>0</v>
      </c>
      <c r="F246" s="6">
        <v>0.05</v>
      </c>
      <c r="G246" s="9">
        <f>$D$245*F246</f>
        <v>0</v>
      </c>
      <c r="H246" s="9">
        <f t="shared" ref="H246:H254" si="102">$L$2*G246</f>
        <v>0</v>
      </c>
      <c r="I246" s="6">
        <v>15.82</v>
      </c>
      <c r="J246" s="9">
        <f>$D$245*I246</f>
        <v>0</v>
      </c>
      <c r="K246" s="9">
        <f t="shared" ref="K246:K253" si="103">SUM(H246,J246)</f>
        <v>0</v>
      </c>
    </row>
    <row r="247" spans="1:11" ht="12.2" hidden="1" customHeight="1" outlineLevel="1" x14ac:dyDescent="0.2">
      <c r="A247" s="76" t="s">
        <v>71</v>
      </c>
      <c r="B247" s="76"/>
      <c r="C247" s="4" t="s">
        <v>15</v>
      </c>
      <c r="D247" s="6">
        <v>0.42</v>
      </c>
      <c r="E247" s="9">
        <f t="shared" ref="E247:E253" si="104">$D$245*D247</f>
        <v>0</v>
      </c>
      <c r="F247" s="6">
        <v>0.05</v>
      </c>
      <c r="G247" s="9">
        <f t="shared" ref="G247:G253" si="105">$D$245*F247</f>
        <v>0</v>
      </c>
      <c r="H247" s="9">
        <f t="shared" si="102"/>
        <v>0</v>
      </c>
      <c r="I247" s="6">
        <v>16.71</v>
      </c>
      <c r="J247" s="9">
        <f t="shared" ref="J247:J253" si="106">$D$245*I247</f>
        <v>0</v>
      </c>
      <c r="K247" s="9">
        <f t="shared" si="103"/>
        <v>0</v>
      </c>
    </row>
    <row r="248" spans="1:11" ht="12.2" hidden="1" customHeight="1" outlineLevel="1" x14ac:dyDescent="0.2">
      <c r="A248" s="76" t="s">
        <v>281</v>
      </c>
      <c r="B248" s="76"/>
      <c r="C248" s="4" t="s">
        <v>17</v>
      </c>
      <c r="D248" s="6">
        <v>1</v>
      </c>
      <c r="E248" s="9">
        <f t="shared" si="104"/>
        <v>0</v>
      </c>
      <c r="F248" s="6">
        <v>0.3</v>
      </c>
      <c r="G248" s="9">
        <f t="shared" si="105"/>
        <v>0</v>
      </c>
      <c r="H248" s="9">
        <f t="shared" si="102"/>
        <v>0</v>
      </c>
      <c r="I248" s="6">
        <v>351.23</v>
      </c>
      <c r="J248" s="9">
        <f t="shared" si="106"/>
        <v>0</v>
      </c>
      <c r="K248" s="9">
        <f t="shared" si="103"/>
        <v>0</v>
      </c>
    </row>
    <row r="249" spans="1:11" ht="21" hidden="1" customHeight="1" outlineLevel="1" x14ac:dyDescent="0.2">
      <c r="A249" s="76" t="s">
        <v>279</v>
      </c>
      <c r="B249" s="76"/>
      <c r="C249" s="4" t="s">
        <v>17</v>
      </c>
      <c r="D249" s="6">
        <v>1</v>
      </c>
      <c r="E249" s="9">
        <f t="shared" si="104"/>
        <v>0</v>
      </c>
      <c r="F249" s="6">
        <v>0.46</v>
      </c>
      <c r="G249" s="9">
        <f t="shared" si="105"/>
        <v>0</v>
      </c>
      <c r="H249" s="9">
        <f t="shared" si="102"/>
        <v>0</v>
      </c>
      <c r="I249" s="6">
        <v>126.8</v>
      </c>
      <c r="J249" s="9">
        <f t="shared" si="106"/>
        <v>0</v>
      </c>
      <c r="K249" s="9">
        <f t="shared" si="103"/>
        <v>0</v>
      </c>
    </row>
    <row r="250" spans="1:11" ht="12.2" hidden="1" customHeight="1" outlineLevel="1" x14ac:dyDescent="0.2">
      <c r="A250" s="76" t="s">
        <v>267</v>
      </c>
      <c r="B250" s="76"/>
      <c r="C250" s="4" t="s">
        <v>17</v>
      </c>
      <c r="D250" s="6">
        <v>1</v>
      </c>
      <c r="E250" s="9">
        <f t="shared" si="104"/>
        <v>0</v>
      </c>
      <c r="F250" s="6">
        <v>0.09</v>
      </c>
      <c r="G250" s="9">
        <f t="shared" si="105"/>
        <v>0</v>
      </c>
      <c r="H250" s="9">
        <f t="shared" si="102"/>
        <v>0</v>
      </c>
      <c r="I250" s="6">
        <v>76.400000000000006</v>
      </c>
      <c r="J250" s="9">
        <f t="shared" si="106"/>
        <v>0</v>
      </c>
      <c r="K250" s="9">
        <f t="shared" si="103"/>
        <v>0</v>
      </c>
    </row>
    <row r="251" spans="1:11" ht="12.2" hidden="1" customHeight="1" outlineLevel="1" x14ac:dyDescent="0.2">
      <c r="A251" s="76" t="s">
        <v>281</v>
      </c>
      <c r="B251" s="76"/>
      <c r="C251" s="4" t="s">
        <v>17</v>
      </c>
      <c r="D251" s="6">
        <v>1</v>
      </c>
      <c r="E251" s="9">
        <f t="shared" si="104"/>
        <v>0</v>
      </c>
      <c r="F251" s="6">
        <v>0.3</v>
      </c>
      <c r="G251" s="9">
        <f t="shared" si="105"/>
        <v>0</v>
      </c>
      <c r="H251" s="9">
        <f t="shared" si="102"/>
        <v>0</v>
      </c>
      <c r="I251" s="6">
        <v>351.23</v>
      </c>
      <c r="J251" s="9">
        <f t="shared" si="106"/>
        <v>0</v>
      </c>
      <c r="K251" s="9">
        <f t="shared" si="103"/>
        <v>0</v>
      </c>
    </row>
    <row r="252" spans="1:11" ht="12.2" hidden="1" customHeight="1" outlineLevel="1" x14ac:dyDescent="0.2">
      <c r="A252" s="76" t="s">
        <v>71</v>
      </c>
      <c r="B252" s="76"/>
      <c r="C252" s="4" t="s">
        <v>15</v>
      </c>
      <c r="D252" s="6">
        <v>0.42</v>
      </c>
      <c r="E252" s="9">
        <f t="shared" si="104"/>
        <v>0</v>
      </c>
      <c r="F252" s="6">
        <v>0.05</v>
      </c>
      <c r="G252" s="9">
        <f t="shared" si="105"/>
        <v>0</v>
      </c>
      <c r="H252" s="9">
        <f t="shared" si="102"/>
        <v>0</v>
      </c>
      <c r="I252" s="6">
        <v>16.71</v>
      </c>
      <c r="J252" s="9">
        <f t="shared" si="106"/>
        <v>0</v>
      </c>
      <c r="K252" s="9">
        <f t="shared" si="103"/>
        <v>0</v>
      </c>
    </row>
    <row r="253" spans="1:11" ht="12.2" hidden="1" customHeight="1" outlineLevel="1" x14ac:dyDescent="0.2">
      <c r="A253" s="76" t="s">
        <v>72</v>
      </c>
      <c r="B253" s="76"/>
      <c r="C253" s="4" t="s">
        <v>15</v>
      </c>
      <c r="D253" s="6">
        <v>0.42</v>
      </c>
      <c r="E253" s="9">
        <f t="shared" si="104"/>
        <v>0</v>
      </c>
      <c r="F253" s="6">
        <v>0.05</v>
      </c>
      <c r="G253" s="9">
        <f t="shared" si="105"/>
        <v>0</v>
      </c>
      <c r="H253" s="9">
        <f t="shared" si="102"/>
        <v>0</v>
      </c>
      <c r="I253" s="6">
        <v>15.82</v>
      </c>
      <c r="J253" s="9">
        <f t="shared" si="106"/>
        <v>0</v>
      </c>
      <c r="K253" s="9">
        <f t="shared" si="103"/>
        <v>0</v>
      </c>
    </row>
    <row r="254" spans="1:11" ht="12.2" customHeight="1" collapsed="1" x14ac:dyDescent="0.2">
      <c r="A254" s="75" t="s">
        <v>19</v>
      </c>
      <c r="B254" s="75"/>
      <c r="C254" s="1"/>
      <c r="D254" s="34"/>
      <c r="E254" s="35"/>
      <c r="F254" s="13">
        <f>SUM(F246:F253)</f>
        <v>1.35</v>
      </c>
      <c r="G254" s="12">
        <f>SUM(G246:G253)</f>
        <v>0</v>
      </c>
      <c r="H254" s="12">
        <f t="shared" si="102"/>
        <v>0</v>
      </c>
      <c r="I254" s="13">
        <v>970.72</v>
      </c>
      <c r="J254" s="12">
        <f>SUM(J246:J253)</f>
        <v>0</v>
      </c>
      <c r="K254" s="14">
        <f>SUM(K246:K253)</f>
        <v>0</v>
      </c>
    </row>
    <row r="255" spans="1:11" ht="21" customHeight="1" x14ac:dyDescent="0.2">
      <c r="A255" s="75" t="s">
        <v>282</v>
      </c>
      <c r="B255" s="75"/>
      <c r="C255" s="2" t="s">
        <v>17</v>
      </c>
      <c r="D255" s="3">
        <v>0</v>
      </c>
      <c r="E255" s="36"/>
      <c r="F255" s="1"/>
      <c r="G255" s="1"/>
      <c r="H255" s="1"/>
      <c r="I255" s="1"/>
      <c r="J255" s="1"/>
      <c r="K255" s="1"/>
    </row>
    <row r="256" spans="1:11" ht="12.2" customHeight="1" outlineLevel="1" x14ac:dyDescent="0.2">
      <c r="A256" s="84" t="s">
        <v>72</v>
      </c>
      <c r="B256" s="85"/>
      <c r="C256" s="4" t="s">
        <v>15</v>
      </c>
      <c r="D256" s="6">
        <v>0.42</v>
      </c>
      <c r="E256" s="9">
        <f>$D$255*D256</f>
        <v>0</v>
      </c>
      <c r="F256" s="6">
        <v>0.05</v>
      </c>
      <c r="G256" s="9">
        <f>$D$255*F256</f>
        <v>0</v>
      </c>
      <c r="H256" s="9">
        <f t="shared" ref="H256:H264" si="107">$L$2*G256</f>
        <v>0</v>
      </c>
      <c r="I256" s="6">
        <v>15.82</v>
      </c>
      <c r="J256" s="9">
        <f>$D$255*I256</f>
        <v>0</v>
      </c>
      <c r="K256" s="9">
        <f t="shared" ref="K256:K263" si="108">SUM(H256,J256)</f>
        <v>0</v>
      </c>
    </row>
    <row r="257" spans="1:11" ht="12.2" customHeight="1" outlineLevel="1" x14ac:dyDescent="0.2">
      <c r="A257" s="84" t="s">
        <v>71</v>
      </c>
      <c r="B257" s="85"/>
      <c r="C257" s="4" t="s">
        <v>15</v>
      </c>
      <c r="D257" s="6">
        <v>0.42</v>
      </c>
      <c r="E257" s="9">
        <f t="shared" ref="E257:E263" si="109">$D$255*D257</f>
        <v>0</v>
      </c>
      <c r="F257" s="6">
        <v>0.05</v>
      </c>
      <c r="G257" s="9">
        <f t="shared" ref="G257:G263" si="110">$D$255*F257</f>
        <v>0</v>
      </c>
      <c r="H257" s="9">
        <f t="shared" si="107"/>
        <v>0</v>
      </c>
      <c r="I257" s="6">
        <v>16.71</v>
      </c>
      <c r="J257" s="9">
        <f t="shared" ref="J257:J263" si="111">$D$255*I257</f>
        <v>0</v>
      </c>
      <c r="K257" s="9">
        <f t="shared" si="108"/>
        <v>0</v>
      </c>
    </row>
    <row r="258" spans="1:11" ht="12.2" customHeight="1" outlineLevel="1" x14ac:dyDescent="0.2">
      <c r="A258" s="84" t="s">
        <v>78</v>
      </c>
      <c r="B258" s="85"/>
      <c r="C258" s="4" t="s">
        <v>17</v>
      </c>
      <c r="D258" s="6">
        <v>1</v>
      </c>
      <c r="E258" s="9">
        <f t="shared" si="109"/>
        <v>0</v>
      </c>
      <c r="F258" s="6">
        <v>0.31</v>
      </c>
      <c r="G258" s="9">
        <f t="shared" si="110"/>
        <v>0</v>
      </c>
      <c r="H258" s="9">
        <f t="shared" si="107"/>
        <v>0</v>
      </c>
      <c r="I258" s="6">
        <v>543.98</v>
      </c>
      <c r="J258" s="9">
        <f t="shared" si="111"/>
        <v>0</v>
      </c>
      <c r="K258" s="9">
        <f t="shared" si="108"/>
        <v>0</v>
      </c>
    </row>
    <row r="259" spans="1:11" ht="12.2" customHeight="1" outlineLevel="1" x14ac:dyDescent="0.2">
      <c r="A259" s="84" t="s">
        <v>267</v>
      </c>
      <c r="B259" s="85"/>
      <c r="C259" s="4" t="s">
        <v>17</v>
      </c>
      <c r="D259" s="6">
        <v>1</v>
      </c>
      <c r="E259" s="9">
        <f t="shared" si="109"/>
        <v>0</v>
      </c>
      <c r="F259" s="6">
        <v>0.09</v>
      </c>
      <c r="G259" s="9">
        <f t="shared" si="110"/>
        <v>0</v>
      </c>
      <c r="H259" s="9">
        <f t="shared" si="107"/>
        <v>0</v>
      </c>
      <c r="I259" s="6">
        <v>76.400000000000006</v>
      </c>
      <c r="J259" s="9">
        <f t="shared" si="111"/>
        <v>0</v>
      </c>
      <c r="K259" s="9">
        <f t="shared" si="108"/>
        <v>0</v>
      </c>
    </row>
    <row r="260" spans="1:11" ht="21" customHeight="1" outlineLevel="1" x14ac:dyDescent="0.2">
      <c r="A260" s="76" t="s">
        <v>279</v>
      </c>
      <c r="B260" s="76"/>
      <c r="C260" s="4" t="s">
        <v>17</v>
      </c>
      <c r="D260" s="6">
        <v>1</v>
      </c>
      <c r="E260" s="9">
        <f t="shared" si="109"/>
        <v>0</v>
      </c>
      <c r="F260" s="6">
        <v>0.46</v>
      </c>
      <c r="G260" s="9">
        <f t="shared" si="110"/>
        <v>0</v>
      </c>
      <c r="H260" s="9">
        <f t="shared" si="107"/>
        <v>0</v>
      </c>
      <c r="I260" s="6">
        <v>126.8</v>
      </c>
      <c r="J260" s="9">
        <f t="shared" si="111"/>
        <v>0</v>
      </c>
      <c r="K260" s="9">
        <f t="shared" si="108"/>
        <v>0</v>
      </c>
    </row>
    <row r="261" spans="1:11" ht="12.2" customHeight="1" outlineLevel="1" x14ac:dyDescent="0.2">
      <c r="A261" s="76" t="s">
        <v>78</v>
      </c>
      <c r="B261" s="76"/>
      <c r="C261" s="4" t="s">
        <v>17</v>
      </c>
      <c r="D261" s="6">
        <v>1</v>
      </c>
      <c r="E261" s="9">
        <f t="shared" si="109"/>
        <v>0</v>
      </c>
      <c r="F261" s="6">
        <v>0.31</v>
      </c>
      <c r="G261" s="9">
        <f t="shared" si="110"/>
        <v>0</v>
      </c>
      <c r="H261" s="9">
        <f t="shared" si="107"/>
        <v>0</v>
      </c>
      <c r="I261" s="6">
        <v>543.98</v>
      </c>
      <c r="J261" s="9">
        <f t="shared" si="111"/>
        <v>0</v>
      </c>
      <c r="K261" s="9">
        <f t="shared" si="108"/>
        <v>0</v>
      </c>
    </row>
    <row r="262" spans="1:11" ht="12.2" customHeight="1" outlineLevel="1" x14ac:dyDescent="0.2">
      <c r="A262" s="76" t="s">
        <v>71</v>
      </c>
      <c r="B262" s="76"/>
      <c r="C262" s="4" t="s">
        <v>15</v>
      </c>
      <c r="D262" s="6">
        <v>0.42</v>
      </c>
      <c r="E262" s="9">
        <f t="shared" si="109"/>
        <v>0</v>
      </c>
      <c r="F262" s="6">
        <v>0.05</v>
      </c>
      <c r="G262" s="9">
        <f t="shared" si="110"/>
        <v>0</v>
      </c>
      <c r="H262" s="9">
        <f t="shared" si="107"/>
        <v>0</v>
      </c>
      <c r="I262" s="6">
        <v>16.71</v>
      </c>
      <c r="J262" s="9">
        <f t="shared" si="111"/>
        <v>0</v>
      </c>
      <c r="K262" s="9">
        <f t="shared" si="108"/>
        <v>0</v>
      </c>
    </row>
    <row r="263" spans="1:11" ht="12.2" customHeight="1" outlineLevel="1" x14ac:dyDescent="0.2">
      <c r="A263" s="76" t="s">
        <v>72</v>
      </c>
      <c r="B263" s="76"/>
      <c r="C263" s="4" t="s">
        <v>15</v>
      </c>
      <c r="D263" s="6">
        <v>0.42</v>
      </c>
      <c r="E263" s="9">
        <f t="shared" si="109"/>
        <v>0</v>
      </c>
      <c r="F263" s="6">
        <v>0.05</v>
      </c>
      <c r="G263" s="9">
        <f t="shared" si="110"/>
        <v>0</v>
      </c>
      <c r="H263" s="9">
        <f t="shared" si="107"/>
        <v>0</v>
      </c>
      <c r="I263" s="6">
        <v>15.82</v>
      </c>
      <c r="J263" s="9">
        <f t="shared" si="111"/>
        <v>0</v>
      </c>
      <c r="K263" s="9">
        <f t="shared" si="108"/>
        <v>0</v>
      </c>
    </row>
    <row r="264" spans="1:11" ht="12.2" customHeight="1" x14ac:dyDescent="0.2">
      <c r="A264" s="75" t="s">
        <v>19</v>
      </c>
      <c r="B264" s="75"/>
      <c r="C264" s="1"/>
      <c r="D264" s="34"/>
      <c r="E264" s="35"/>
      <c r="F264" s="13">
        <f>SUM(F256:F263)</f>
        <v>1.37</v>
      </c>
      <c r="G264" s="12">
        <f>SUM(G256:G263)</f>
        <v>0</v>
      </c>
      <c r="H264" s="12">
        <f t="shared" si="107"/>
        <v>0</v>
      </c>
      <c r="I264" s="13">
        <v>1356.22</v>
      </c>
      <c r="J264" s="12">
        <f>SUM(J256:J263)</f>
        <v>0</v>
      </c>
      <c r="K264" s="14">
        <f>SUM(K256:K263)</f>
        <v>0</v>
      </c>
    </row>
    <row r="265" spans="1:11" ht="21" customHeight="1" x14ac:dyDescent="0.2">
      <c r="A265" s="92" t="s">
        <v>283</v>
      </c>
      <c r="B265" s="92"/>
      <c r="C265" s="2" t="s">
        <v>17</v>
      </c>
      <c r="D265" s="3">
        <v>0</v>
      </c>
      <c r="E265" s="36"/>
      <c r="F265" s="1"/>
      <c r="G265" s="1"/>
      <c r="H265" s="1"/>
      <c r="I265" s="1"/>
      <c r="J265" s="1"/>
      <c r="K265" s="1"/>
    </row>
    <row r="266" spans="1:11" ht="12.2" customHeight="1" outlineLevel="1" x14ac:dyDescent="0.2">
      <c r="A266" s="76" t="s">
        <v>72</v>
      </c>
      <c r="B266" s="76"/>
      <c r="C266" s="4" t="s">
        <v>15</v>
      </c>
      <c r="D266" s="6">
        <v>0.42</v>
      </c>
      <c r="E266" s="9">
        <f>$D$265*D266</f>
        <v>0</v>
      </c>
      <c r="F266" s="6">
        <v>0.05</v>
      </c>
      <c r="G266" s="9">
        <f>$D$265*F266</f>
        <v>0</v>
      </c>
      <c r="H266" s="9">
        <f t="shared" ref="H266:H274" si="112">$L$2*G266</f>
        <v>0</v>
      </c>
      <c r="I266" s="6">
        <v>15.82</v>
      </c>
      <c r="J266" s="9">
        <f>$D$265*I266</f>
        <v>0</v>
      </c>
      <c r="K266" s="9">
        <f t="shared" ref="K266:K273" si="113">SUM(H266,J266)</f>
        <v>0</v>
      </c>
    </row>
    <row r="267" spans="1:11" ht="12.2" customHeight="1" outlineLevel="1" x14ac:dyDescent="0.2">
      <c r="A267" s="76" t="s">
        <v>71</v>
      </c>
      <c r="B267" s="76"/>
      <c r="C267" s="4" t="s">
        <v>15</v>
      </c>
      <c r="D267" s="6">
        <v>0.42</v>
      </c>
      <c r="E267" s="9">
        <f t="shared" ref="E267:E273" si="114">$D$265*D267</f>
        <v>0</v>
      </c>
      <c r="F267" s="6">
        <v>0.05</v>
      </c>
      <c r="G267" s="9">
        <f t="shared" ref="G267:G273" si="115">$D$265*F267</f>
        <v>0</v>
      </c>
      <c r="H267" s="9">
        <f t="shared" si="112"/>
        <v>0</v>
      </c>
      <c r="I267" s="6">
        <v>16.71</v>
      </c>
      <c r="J267" s="9">
        <f t="shared" ref="J267:J273" si="116">$D$265*I267</f>
        <v>0</v>
      </c>
      <c r="K267" s="9">
        <f t="shared" si="113"/>
        <v>0</v>
      </c>
    </row>
    <row r="268" spans="1:11" ht="12.2" customHeight="1" outlineLevel="1" x14ac:dyDescent="0.2">
      <c r="A268" s="76" t="s">
        <v>284</v>
      </c>
      <c r="B268" s="76"/>
      <c r="C268" s="4" t="s">
        <v>17</v>
      </c>
      <c r="D268" s="6">
        <v>1</v>
      </c>
      <c r="E268" s="9">
        <f t="shared" si="114"/>
        <v>0</v>
      </c>
      <c r="F268" s="6">
        <v>0.33</v>
      </c>
      <c r="G268" s="9">
        <f t="shared" si="115"/>
        <v>0</v>
      </c>
      <c r="H268" s="9">
        <f t="shared" si="112"/>
        <v>0</v>
      </c>
      <c r="I268" s="6">
        <v>293.3</v>
      </c>
      <c r="J268" s="9">
        <f t="shared" si="116"/>
        <v>0</v>
      </c>
      <c r="K268" s="9">
        <f t="shared" si="113"/>
        <v>0</v>
      </c>
    </row>
    <row r="269" spans="1:11" ht="12.2" customHeight="1" outlineLevel="1" x14ac:dyDescent="0.2">
      <c r="A269" s="76" t="s">
        <v>267</v>
      </c>
      <c r="B269" s="76"/>
      <c r="C269" s="4" t="s">
        <v>17</v>
      </c>
      <c r="D269" s="6">
        <v>1</v>
      </c>
      <c r="E269" s="9">
        <f t="shared" si="114"/>
        <v>0</v>
      </c>
      <c r="F269" s="6">
        <v>0.09</v>
      </c>
      <c r="G269" s="9">
        <f t="shared" si="115"/>
        <v>0</v>
      </c>
      <c r="H269" s="9">
        <f t="shared" si="112"/>
        <v>0</v>
      </c>
      <c r="I269" s="6">
        <v>76.400000000000006</v>
      </c>
      <c r="J269" s="9">
        <f t="shared" si="116"/>
        <v>0</v>
      </c>
      <c r="K269" s="9">
        <f t="shared" si="113"/>
        <v>0</v>
      </c>
    </row>
    <row r="270" spans="1:11" ht="21" customHeight="1" outlineLevel="1" x14ac:dyDescent="0.2">
      <c r="A270" s="76" t="s">
        <v>279</v>
      </c>
      <c r="B270" s="76"/>
      <c r="C270" s="4" t="s">
        <v>17</v>
      </c>
      <c r="D270" s="6">
        <v>1</v>
      </c>
      <c r="E270" s="9">
        <f t="shared" si="114"/>
        <v>0</v>
      </c>
      <c r="F270" s="6">
        <v>0.46</v>
      </c>
      <c r="G270" s="9">
        <f t="shared" si="115"/>
        <v>0</v>
      </c>
      <c r="H270" s="9">
        <f t="shared" si="112"/>
        <v>0</v>
      </c>
      <c r="I270" s="6">
        <v>126.8</v>
      </c>
      <c r="J270" s="9">
        <f t="shared" si="116"/>
        <v>0</v>
      </c>
      <c r="K270" s="9">
        <f t="shared" si="113"/>
        <v>0</v>
      </c>
    </row>
    <row r="271" spans="1:11" ht="12" customHeight="1" outlineLevel="1" x14ac:dyDescent="0.2">
      <c r="A271" s="76" t="s">
        <v>284</v>
      </c>
      <c r="B271" s="76"/>
      <c r="C271" s="4" t="s">
        <v>17</v>
      </c>
      <c r="D271" s="6">
        <v>1</v>
      </c>
      <c r="E271" s="9">
        <f t="shared" si="114"/>
        <v>0</v>
      </c>
      <c r="F271" s="6">
        <v>0.33</v>
      </c>
      <c r="G271" s="9">
        <f t="shared" si="115"/>
        <v>0</v>
      </c>
      <c r="H271" s="9">
        <f t="shared" si="112"/>
        <v>0</v>
      </c>
      <c r="I271" s="6">
        <v>293.3</v>
      </c>
      <c r="J271" s="9">
        <f t="shared" si="116"/>
        <v>0</v>
      </c>
      <c r="K271" s="9">
        <f t="shared" si="113"/>
        <v>0</v>
      </c>
    </row>
    <row r="272" spans="1:11" ht="12.2" customHeight="1" outlineLevel="1" x14ac:dyDescent="0.2">
      <c r="A272" s="76" t="s">
        <v>71</v>
      </c>
      <c r="B272" s="76"/>
      <c r="C272" s="4" t="s">
        <v>15</v>
      </c>
      <c r="D272" s="6">
        <v>0.42</v>
      </c>
      <c r="E272" s="9">
        <f t="shared" si="114"/>
        <v>0</v>
      </c>
      <c r="F272" s="6">
        <v>0.05</v>
      </c>
      <c r="G272" s="9">
        <f t="shared" si="115"/>
        <v>0</v>
      </c>
      <c r="H272" s="9">
        <f t="shared" si="112"/>
        <v>0</v>
      </c>
      <c r="I272" s="6">
        <v>16.71</v>
      </c>
      <c r="J272" s="9">
        <f t="shared" si="116"/>
        <v>0</v>
      </c>
      <c r="K272" s="9">
        <f t="shared" si="113"/>
        <v>0</v>
      </c>
    </row>
    <row r="273" spans="1:11" ht="12.2" customHeight="1" outlineLevel="1" x14ac:dyDescent="0.2">
      <c r="A273" s="76" t="s">
        <v>72</v>
      </c>
      <c r="B273" s="76"/>
      <c r="C273" s="4" t="s">
        <v>15</v>
      </c>
      <c r="D273" s="6">
        <v>0.42</v>
      </c>
      <c r="E273" s="9">
        <f t="shared" si="114"/>
        <v>0</v>
      </c>
      <c r="F273" s="6">
        <v>0.05</v>
      </c>
      <c r="G273" s="9">
        <f t="shared" si="115"/>
        <v>0</v>
      </c>
      <c r="H273" s="9">
        <f t="shared" si="112"/>
        <v>0</v>
      </c>
      <c r="I273" s="6">
        <v>15.82</v>
      </c>
      <c r="J273" s="9">
        <f t="shared" si="116"/>
        <v>0</v>
      </c>
      <c r="K273" s="9">
        <f t="shared" si="113"/>
        <v>0</v>
      </c>
    </row>
    <row r="274" spans="1:11" ht="12.2" customHeight="1" x14ac:dyDescent="0.2">
      <c r="A274" s="75" t="s">
        <v>19</v>
      </c>
      <c r="B274" s="75"/>
      <c r="C274" s="1"/>
      <c r="D274" s="34"/>
      <c r="E274" s="35"/>
      <c r="F274" s="13">
        <f>SUM(F266:F273)</f>
        <v>1.4100000000000001</v>
      </c>
      <c r="G274" s="12">
        <f>SUM(G266:G273)</f>
        <v>0</v>
      </c>
      <c r="H274" s="12">
        <f t="shared" si="112"/>
        <v>0</v>
      </c>
      <c r="I274" s="13">
        <v>854.86</v>
      </c>
      <c r="J274" s="12">
        <f>SUM(J266:J273)</f>
        <v>0</v>
      </c>
      <c r="K274" s="14">
        <f>SUM(K266:K273)</f>
        <v>0</v>
      </c>
    </row>
    <row r="275" spans="1:11" ht="21" customHeight="1" x14ac:dyDescent="0.2">
      <c r="A275" s="75" t="s">
        <v>285</v>
      </c>
      <c r="B275" s="75"/>
      <c r="C275" s="2" t="s">
        <v>17</v>
      </c>
      <c r="D275" s="3">
        <v>0</v>
      </c>
      <c r="E275" s="36"/>
      <c r="F275" s="1"/>
      <c r="G275" s="1"/>
      <c r="H275" s="1"/>
      <c r="I275" s="1"/>
      <c r="J275" s="1"/>
      <c r="K275" s="1"/>
    </row>
    <row r="276" spans="1:11" ht="12.2" hidden="1" customHeight="1" outlineLevel="1" x14ac:dyDescent="0.2">
      <c r="A276" s="76" t="s">
        <v>72</v>
      </c>
      <c r="B276" s="76"/>
      <c r="C276" s="4" t="s">
        <v>15</v>
      </c>
      <c r="D276" s="6">
        <v>0.42</v>
      </c>
      <c r="E276" s="9">
        <f>$D$275*D276</f>
        <v>0</v>
      </c>
      <c r="F276" s="6">
        <v>0.05</v>
      </c>
      <c r="G276" s="9">
        <f>$D$275*F276</f>
        <v>0</v>
      </c>
      <c r="H276" s="9">
        <f t="shared" ref="H276:H286" si="117">$L$2*G276</f>
        <v>0</v>
      </c>
      <c r="I276" s="6">
        <v>15.82</v>
      </c>
      <c r="J276" s="9">
        <f>$D$275*I276</f>
        <v>0</v>
      </c>
      <c r="K276" s="9">
        <f t="shared" ref="K276:K285" si="118">SUM(H276,J276)</f>
        <v>0</v>
      </c>
    </row>
    <row r="277" spans="1:11" ht="12.2" hidden="1" customHeight="1" outlineLevel="1" x14ac:dyDescent="0.2">
      <c r="A277" s="76" t="s">
        <v>71</v>
      </c>
      <c r="B277" s="76"/>
      <c r="C277" s="4" t="s">
        <v>15</v>
      </c>
      <c r="D277" s="6">
        <v>0.42</v>
      </c>
      <c r="E277" s="9">
        <f t="shared" ref="E277:E285" si="119">$D$275*D277</f>
        <v>0</v>
      </c>
      <c r="F277" s="6">
        <v>0.05</v>
      </c>
      <c r="G277" s="9">
        <f t="shared" ref="G277:G285" si="120">$D$275*F277</f>
        <v>0</v>
      </c>
      <c r="H277" s="9">
        <f t="shared" si="117"/>
        <v>0</v>
      </c>
      <c r="I277" s="6">
        <v>16.71</v>
      </c>
      <c r="J277" s="9">
        <f t="shared" ref="J277:J285" si="121">$D$275*I277</f>
        <v>0</v>
      </c>
      <c r="K277" s="9">
        <f t="shared" si="118"/>
        <v>0</v>
      </c>
    </row>
    <row r="278" spans="1:11" ht="21" hidden="1" customHeight="1" outlineLevel="1" x14ac:dyDescent="0.2">
      <c r="A278" s="83" t="s">
        <v>658</v>
      </c>
      <c r="B278" s="76"/>
      <c r="C278" s="4" t="s">
        <v>17</v>
      </c>
      <c r="D278" s="6">
        <v>1</v>
      </c>
      <c r="E278" s="9">
        <f t="shared" si="119"/>
        <v>0</v>
      </c>
      <c r="F278" s="6">
        <v>0.55000000000000004</v>
      </c>
      <c r="G278" s="9">
        <f t="shared" si="120"/>
        <v>0</v>
      </c>
      <c r="H278" s="9">
        <f>$N$2*G278</f>
        <v>0</v>
      </c>
      <c r="I278" s="6">
        <v>135.63</v>
      </c>
      <c r="J278" s="9">
        <f t="shared" si="121"/>
        <v>0</v>
      </c>
      <c r="K278" s="9">
        <f t="shared" si="118"/>
        <v>0</v>
      </c>
    </row>
    <row r="279" spans="1:11" ht="21" hidden="1" customHeight="1" outlineLevel="1" x14ac:dyDescent="0.2">
      <c r="A279" s="76" t="s">
        <v>69</v>
      </c>
      <c r="B279" s="76"/>
      <c r="C279" s="4" t="s">
        <v>17</v>
      </c>
      <c r="D279" s="6">
        <v>1</v>
      </c>
      <c r="E279" s="9">
        <f t="shared" si="119"/>
        <v>0</v>
      </c>
      <c r="F279" s="6">
        <v>0.23</v>
      </c>
      <c r="G279" s="9">
        <f t="shared" si="120"/>
        <v>0</v>
      </c>
      <c r="H279" s="9">
        <f t="shared" si="117"/>
        <v>0</v>
      </c>
      <c r="I279" s="6">
        <v>51.39</v>
      </c>
      <c r="J279" s="9">
        <f t="shared" si="121"/>
        <v>0</v>
      </c>
      <c r="K279" s="9">
        <f t="shared" si="118"/>
        <v>0</v>
      </c>
    </row>
    <row r="280" spans="1:11" ht="21" hidden="1" customHeight="1" outlineLevel="1" x14ac:dyDescent="0.2">
      <c r="A280" s="76" t="s">
        <v>64</v>
      </c>
      <c r="B280" s="76"/>
      <c r="C280" s="4" t="s">
        <v>17</v>
      </c>
      <c r="D280" s="6">
        <v>1</v>
      </c>
      <c r="E280" s="9">
        <f t="shared" si="119"/>
        <v>0</v>
      </c>
      <c r="F280" s="6">
        <v>0.32</v>
      </c>
      <c r="G280" s="9">
        <f t="shared" si="120"/>
        <v>0</v>
      </c>
      <c r="H280" s="9">
        <f t="shared" si="117"/>
        <v>0</v>
      </c>
      <c r="I280" s="6">
        <v>85.04</v>
      </c>
      <c r="J280" s="9">
        <f t="shared" si="121"/>
        <v>0</v>
      </c>
      <c r="K280" s="9">
        <f t="shared" si="118"/>
        <v>0</v>
      </c>
    </row>
    <row r="281" spans="1:11" ht="12" hidden="1" customHeight="1" outlineLevel="1" x14ac:dyDescent="0.2">
      <c r="A281" s="76" t="s">
        <v>267</v>
      </c>
      <c r="B281" s="76"/>
      <c r="C281" s="4" t="s">
        <v>17</v>
      </c>
      <c r="D281" s="6">
        <v>1</v>
      </c>
      <c r="E281" s="9">
        <f t="shared" si="119"/>
        <v>0</v>
      </c>
      <c r="F281" s="6">
        <v>0.09</v>
      </c>
      <c r="G281" s="9">
        <f t="shared" si="120"/>
        <v>0</v>
      </c>
      <c r="H281" s="9">
        <f t="shared" si="117"/>
        <v>0</v>
      </c>
      <c r="I281" s="6">
        <v>76.400000000000006</v>
      </c>
      <c r="J281" s="9">
        <f t="shared" si="121"/>
        <v>0</v>
      </c>
      <c r="K281" s="9">
        <f t="shared" si="118"/>
        <v>0</v>
      </c>
    </row>
    <row r="282" spans="1:11" ht="21" hidden="1" customHeight="1" outlineLevel="1" x14ac:dyDescent="0.2">
      <c r="A282" s="76" t="s">
        <v>69</v>
      </c>
      <c r="B282" s="76"/>
      <c r="C282" s="4" t="s">
        <v>17</v>
      </c>
      <c r="D282" s="6">
        <v>1</v>
      </c>
      <c r="E282" s="9">
        <f t="shared" si="119"/>
        <v>0</v>
      </c>
      <c r="F282" s="6">
        <v>0.23</v>
      </c>
      <c r="G282" s="9">
        <f t="shared" si="120"/>
        <v>0</v>
      </c>
      <c r="H282" s="9">
        <f t="shared" si="117"/>
        <v>0</v>
      </c>
      <c r="I282" s="6">
        <v>51.39</v>
      </c>
      <c r="J282" s="9">
        <f t="shared" si="121"/>
        <v>0</v>
      </c>
      <c r="K282" s="9">
        <f t="shared" si="118"/>
        <v>0</v>
      </c>
    </row>
    <row r="283" spans="1:11" ht="21" hidden="1" customHeight="1" outlineLevel="1" x14ac:dyDescent="0.2">
      <c r="A283" s="83" t="s">
        <v>655</v>
      </c>
      <c r="B283" s="76"/>
      <c r="C283" s="4" t="s">
        <v>17</v>
      </c>
      <c r="D283" s="6">
        <v>1</v>
      </c>
      <c r="E283" s="9">
        <f t="shared" si="119"/>
        <v>0</v>
      </c>
      <c r="F283" s="6">
        <v>0.55000000000000004</v>
      </c>
      <c r="G283" s="9">
        <f t="shared" si="120"/>
        <v>0</v>
      </c>
      <c r="H283" s="9">
        <f>$N$2*G283</f>
        <v>0</v>
      </c>
      <c r="I283" s="6">
        <v>135.63</v>
      </c>
      <c r="J283" s="9">
        <f t="shared" si="121"/>
        <v>0</v>
      </c>
      <c r="K283" s="9">
        <f t="shared" si="118"/>
        <v>0</v>
      </c>
    </row>
    <row r="284" spans="1:11" ht="12.2" hidden="1" customHeight="1" outlineLevel="1" x14ac:dyDescent="0.2">
      <c r="A284" s="76" t="s">
        <v>71</v>
      </c>
      <c r="B284" s="76"/>
      <c r="C284" s="4" t="s">
        <v>15</v>
      </c>
      <c r="D284" s="6">
        <v>0.42</v>
      </c>
      <c r="E284" s="9">
        <f t="shared" si="119"/>
        <v>0</v>
      </c>
      <c r="F284" s="6">
        <v>0.05</v>
      </c>
      <c r="G284" s="9">
        <f t="shared" si="120"/>
        <v>0</v>
      </c>
      <c r="H284" s="9">
        <f t="shared" si="117"/>
        <v>0</v>
      </c>
      <c r="I284" s="6">
        <v>16.71</v>
      </c>
      <c r="J284" s="9">
        <f t="shared" si="121"/>
        <v>0</v>
      </c>
      <c r="K284" s="9">
        <f t="shared" si="118"/>
        <v>0</v>
      </c>
    </row>
    <row r="285" spans="1:11" ht="12.2" hidden="1" customHeight="1" outlineLevel="1" x14ac:dyDescent="0.2">
      <c r="A285" s="76" t="s">
        <v>72</v>
      </c>
      <c r="B285" s="76"/>
      <c r="C285" s="4" t="s">
        <v>15</v>
      </c>
      <c r="D285" s="6">
        <v>0.42</v>
      </c>
      <c r="E285" s="9">
        <f t="shared" si="119"/>
        <v>0</v>
      </c>
      <c r="F285" s="6">
        <v>0.05</v>
      </c>
      <c r="G285" s="9">
        <f t="shared" si="120"/>
        <v>0</v>
      </c>
      <c r="H285" s="9">
        <f t="shared" si="117"/>
        <v>0</v>
      </c>
      <c r="I285" s="6">
        <v>15.82</v>
      </c>
      <c r="J285" s="9">
        <f t="shared" si="121"/>
        <v>0</v>
      </c>
      <c r="K285" s="9">
        <f t="shared" si="118"/>
        <v>0</v>
      </c>
    </row>
    <row r="286" spans="1:11" ht="12.2" customHeight="1" collapsed="1" x14ac:dyDescent="0.2">
      <c r="A286" s="75" t="s">
        <v>19</v>
      </c>
      <c r="B286" s="75"/>
      <c r="C286" s="1"/>
      <c r="D286" s="34"/>
      <c r="E286" s="35"/>
      <c r="F286" s="13">
        <f>SUM(F276:F285)</f>
        <v>2.17</v>
      </c>
      <c r="G286" s="12">
        <f>SUM(G276:G285)</f>
        <v>0</v>
      </c>
      <c r="H286" s="12">
        <f t="shared" si="117"/>
        <v>0</v>
      </c>
      <c r="I286" s="13">
        <v>557.38</v>
      </c>
      <c r="J286" s="12">
        <f>SUM(J276:J285)</f>
        <v>0</v>
      </c>
      <c r="K286" s="14">
        <f>SUM(K276:K285)</f>
        <v>0</v>
      </c>
    </row>
    <row r="287" spans="1:11" ht="21" customHeight="1" x14ac:dyDescent="0.2">
      <c r="A287" s="75" t="s">
        <v>287</v>
      </c>
      <c r="B287" s="75"/>
      <c r="C287" s="2" t="s">
        <v>17</v>
      </c>
      <c r="D287" s="3">
        <v>0</v>
      </c>
      <c r="E287" s="36"/>
      <c r="F287" s="1"/>
      <c r="G287" s="1"/>
      <c r="H287" s="1"/>
      <c r="I287" s="1"/>
      <c r="J287" s="1"/>
      <c r="K287" s="1"/>
    </row>
    <row r="288" spans="1:11" ht="12.2" hidden="1" customHeight="1" outlineLevel="1" x14ac:dyDescent="0.2">
      <c r="A288" s="76" t="s">
        <v>72</v>
      </c>
      <c r="B288" s="76"/>
      <c r="C288" s="4" t="s">
        <v>15</v>
      </c>
      <c r="D288" s="6">
        <v>0.42</v>
      </c>
      <c r="E288" s="9">
        <f>$D$287*D288</f>
        <v>0</v>
      </c>
      <c r="F288" s="6">
        <v>0.05</v>
      </c>
      <c r="G288" s="9">
        <f>$D$287*F288</f>
        <v>0</v>
      </c>
      <c r="H288" s="9">
        <f t="shared" ref="H288:H296" si="122">$L$2*G288</f>
        <v>0</v>
      </c>
      <c r="I288" s="6">
        <v>15.82</v>
      </c>
      <c r="J288" s="9">
        <f>$D$287*I288</f>
        <v>0</v>
      </c>
      <c r="K288" s="9">
        <f t="shared" ref="K288:K295" si="123">SUM(H288,J288)</f>
        <v>0</v>
      </c>
    </row>
    <row r="289" spans="1:11" ht="12.2" hidden="1" customHeight="1" outlineLevel="1" x14ac:dyDescent="0.2">
      <c r="A289" s="76" t="s">
        <v>71</v>
      </c>
      <c r="B289" s="76"/>
      <c r="C289" s="4" t="s">
        <v>15</v>
      </c>
      <c r="D289" s="6">
        <v>0.42</v>
      </c>
      <c r="E289" s="9">
        <f t="shared" ref="E289:E295" si="124">$D$287*D289</f>
        <v>0</v>
      </c>
      <c r="F289" s="6">
        <v>0.05</v>
      </c>
      <c r="G289" s="9">
        <f t="shared" ref="G289:G295" si="125">$D$287*F289</f>
        <v>0</v>
      </c>
      <c r="H289" s="9">
        <f t="shared" si="122"/>
        <v>0</v>
      </c>
      <c r="I289" s="6">
        <v>16.71</v>
      </c>
      <c r="J289" s="9">
        <f t="shared" ref="J289:J295" si="126">$D$287*I289</f>
        <v>0</v>
      </c>
      <c r="K289" s="9">
        <f t="shared" si="123"/>
        <v>0</v>
      </c>
    </row>
    <row r="290" spans="1:11" ht="21" hidden="1" customHeight="1" outlineLevel="1" x14ac:dyDescent="0.2">
      <c r="A290" s="76" t="s">
        <v>74</v>
      </c>
      <c r="B290" s="76"/>
      <c r="C290" s="4" t="s">
        <v>17</v>
      </c>
      <c r="D290" s="6">
        <v>1</v>
      </c>
      <c r="E290" s="9">
        <f t="shared" si="124"/>
        <v>0</v>
      </c>
      <c r="F290" s="6">
        <v>0.23</v>
      </c>
      <c r="G290" s="9">
        <f t="shared" si="125"/>
        <v>0</v>
      </c>
      <c r="H290" s="9">
        <f t="shared" si="122"/>
        <v>0</v>
      </c>
      <c r="I290" s="6">
        <v>197.6</v>
      </c>
      <c r="J290" s="9">
        <f t="shared" si="126"/>
        <v>0</v>
      </c>
      <c r="K290" s="9">
        <f t="shared" si="123"/>
        <v>0</v>
      </c>
    </row>
    <row r="291" spans="1:11" ht="21" hidden="1" customHeight="1" outlineLevel="1" x14ac:dyDescent="0.2">
      <c r="A291" s="76" t="s">
        <v>64</v>
      </c>
      <c r="B291" s="76"/>
      <c r="C291" s="4" t="s">
        <v>17</v>
      </c>
      <c r="D291" s="6">
        <v>1</v>
      </c>
      <c r="E291" s="9">
        <f t="shared" si="124"/>
        <v>0</v>
      </c>
      <c r="F291" s="6">
        <v>0.32</v>
      </c>
      <c r="G291" s="9">
        <f t="shared" si="125"/>
        <v>0</v>
      </c>
      <c r="H291" s="9">
        <f t="shared" si="122"/>
        <v>0</v>
      </c>
      <c r="I291" s="6">
        <v>85.04</v>
      </c>
      <c r="J291" s="9">
        <f t="shared" si="126"/>
        <v>0</v>
      </c>
      <c r="K291" s="9">
        <f t="shared" si="123"/>
        <v>0</v>
      </c>
    </row>
    <row r="292" spans="1:11" ht="12.2" hidden="1" customHeight="1" outlineLevel="1" x14ac:dyDescent="0.2">
      <c r="A292" s="76" t="s">
        <v>267</v>
      </c>
      <c r="B292" s="76"/>
      <c r="C292" s="4" t="s">
        <v>17</v>
      </c>
      <c r="D292" s="6">
        <v>1</v>
      </c>
      <c r="E292" s="9">
        <f t="shared" si="124"/>
        <v>0</v>
      </c>
      <c r="F292" s="6">
        <v>0.09</v>
      </c>
      <c r="G292" s="9">
        <f t="shared" si="125"/>
        <v>0</v>
      </c>
      <c r="H292" s="9">
        <f t="shared" si="122"/>
        <v>0</v>
      </c>
      <c r="I292" s="6">
        <v>76.400000000000006</v>
      </c>
      <c r="J292" s="9">
        <f t="shared" si="126"/>
        <v>0</v>
      </c>
      <c r="K292" s="9">
        <f t="shared" si="123"/>
        <v>0</v>
      </c>
    </row>
    <row r="293" spans="1:11" ht="21" hidden="1" customHeight="1" outlineLevel="1" x14ac:dyDescent="0.2">
      <c r="A293" s="76" t="s">
        <v>74</v>
      </c>
      <c r="B293" s="76"/>
      <c r="C293" s="4" t="s">
        <v>17</v>
      </c>
      <c r="D293" s="6">
        <v>1</v>
      </c>
      <c r="E293" s="9">
        <f t="shared" si="124"/>
        <v>0</v>
      </c>
      <c r="F293" s="6">
        <v>0.23</v>
      </c>
      <c r="G293" s="9">
        <f t="shared" si="125"/>
        <v>0</v>
      </c>
      <c r="H293" s="9">
        <f t="shared" si="122"/>
        <v>0</v>
      </c>
      <c r="I293" s="6">
        <v>197.6</v>
      </c>
      <c r="J293" s="9">
        <f t="shared" si="126"/>
        <v>0</v>
      </c>
      <c r="K293" s="9">
        <f t="shared" si="123"/>
        <v>0</v>
      </c>
    </row>
    <row r="294" spans="1:11" ht="12.2" hidden="1" customHeight="1" outlineLevel="1" x14ac:dyDescent="0.2">
      <c r="A294" s="76" t="s">
        <v>71</v>
      </c>
      <c r="B294" s="76"/>
      <c r="C294" s="4" t="s">
        <v>15</v>
      </c>
      <c r="D294" s="6">
        <v>0.42</v>
      </c>
      <c r="E294" s="9">
        <f t="shared" si="124"/>
        <v>0</v>
      </c>
      <c r="F294" s="6">
        <v>0.05</v>
      </c>
      <c r="G294" s="9">
        <f t="shared" si="125"/>
        <v>0</v>
      </c>
      <c r="H294" s="9">
        <f t="shared" si="122"/>
        <v>0</v>
      </c>
      <c r="I294" s="6">
        <v>16.71</v>
      </c>
      <c r="J294" s="9">
        <f t="shared" si="126"/>
        <v>0</v>
      </c>
      <c r="K294" s="9">
        <f t="shared" si="123"/>
        <v>0</v>
      </c>
    </row>
    <row r="295" spans="1:11" ht="12.2" hidden="1" customHeight="1" outlineLevel="1" x14ac:dyDescent="0.2">
      <c r="A295" s="76" t="s">
        <v>72</v>
      </c>
      <c r="B295" s="76"/>
      <c r="C295" s="4" t="s">
        <v>15</v>
      </c>
      <c r="D295" s="6">
        <v>0.42</v>
      </c>
      <c r="E295" s="9">
        <f t="shared" si="124"/>
        <v>0</v>
      </c>
      <c r="F295" s="6">
        <v>0.05</v>
      </c>
      <c r="G295" s="9">
        <f t="shared" si="125"/>
        <v>0</v>
      </c>
      <c r="H295" s="9">
        <f t="shared" si="122"/>
        <v>0</v>
      </c>
      <c r="I295" s="6">
        <v>15.82</v>
      </c>
      <c r="J295" s="9">
        <f t="shared" si="126"/>
        <v>0</v>
      </c>
      <c r="K295" s="9">
        <f t="shared" si="123"/>
        <v>0</v>
      </c>
    </row>
    <row r="296" spans="1:11" ht="12.2" customHeight="1" collapsed="1" x14ac:dyDescent="0.2">
      <c r="A296" s="75" t="s">
        <v>19</v>
      </c>
      <c r="B296" s="75"/>
      <c r="C296" s="1"/>
      <c r="D296" s="34"/>
      <c r="E296" s="35"/>
      <c r="F296" s="13">
        <f>SUM(F288:F295)</f>
        <v>1.07</v>
      </c>
      <c r="G296" s="12">
        <f>SUM(G288:G295)</f>
        <v>0</v>
      </c>
      <c r="H296" s="12">
        <f t="shared" si="122"/>
        <v>0</v>
      </c>
      <c r="I296" s="13">
        <v>621.70000000000005</v>
      </c>
      <c r="J296" s="12">
        <f>SUM(J288:J295)</f>
        <v>0</v>
      </c>
      <c r="K296" s="14">
        <f>SUM(K288:K295)</f>
        <v>0</v>
      </c>
    </row>
    <row r="297" spans="1:11" ht="29.85" customHeight="1" x14ac:dyDescent="0.2">
      <c r="A297" s="75" t="s">
        <v>288</v>
      </c>
      <c r="B297" s="75"/>
      <c r="C297" s="2" t="s">
        <v>17</v>
      </c>
      <c r="D297" s="3">
        <v>0</v>
      </c>
      <c r="E297" s="36"/>
      <c r="F297" s="1"/>
      <c r="G297" s="1"/>
      <c r="H297" s="1"/>
      <c r="I297" s="1"/>
      <c r="J297" s="1"/>
      <c r="K297" s="1"/>
    </row>
    <row r="298" spans="1:11" ht="12.2" hidden="1" customHeight="1" outlineLevel="1" x14ac:dyDescent="0.2">
      <c r="A298" s="76" t="s">
        <v>72</v>
      </c>
      <c r="B298" s="76"/>
      <c r="C298" s="4" t="s">
        <v>15</v>
      </c>
      <c r="D298" s="6">
        <v>0.42</v>
      </c>
      <c r="E298" s="9">
        <f>$D$297*D298</f>
        <v>0</v>
      </c>
      <c r="F298" s="6">
        <v>0.05</v>
      </c>
      <c r="G298" s="9">
        <f>$D$297*F298</f>
        <v>0</v>
      </c>
      <c r="H298" s="9">
        <f t="shared" ref="H298:H306" si="127">$L$2*G298</f>
        <v>0</v>
      </c>
      <c r="I298" s="6">
        <v>15.82</v>
      </c>
      <c r="J298" s="9">
        <f>$D$297*I298</f>
        <v>0</v>
      </c>
      <c r="K298" s="9">
        <f t="shared" ref="K298:K305" si="128">SUM(H298,J298)</f>
        <v>0</v>
      </c>
    </row>
    <row r="299" spans="1:11" ht="12.2" hidden="1" customHeight="1" outlineLevel="1" x14ac:dyDescent="0.2">
      <c r="A299" s="76" t="s">
        <v>71</v>
      </c>
      <c r="B299" s="76"/>
      <c r="C299" s="4" t="s">
        <v>15</v>
      </c>
      <c r="D299" s="6">
        <v>0.42</v>
      </c>
      <c r="E299" s="9">
        <f t="shared" ref="E299:E305" si="129">$D$297*D299</f>
        <v>0</v>
      </c>
      <c r="F299" s="6">
        <v>0.05</v>
      </c>
      <c r="G299" s="9">
        <f t="shared" ref="G299:G305" si="130">$D$297*F299</f>
        <v>0</v>
      </c>
      <c r="H299" s="9">
        <f t="shared" si="127"/>
        <v>0</v>
      </c>
      <c r="I299" s="6">
        <v>16.71</v>
      </c>
      <c r="J299" s="9">
        <f t="shared" ref="J299:J305" si="131">$D$297*I299</f>
        <v>0</v>
      </c>
      <c r="K299" s="9">
        <f t="shared" si="128"/>
        <v>0</v>
      </c>
    </row>
    <row r="300" spans="1:11" ht="12.2" hidden="1" customHeight="1" outlineLevel="1" x14ac:dyDescent="0.2">
      <c r="A300" s="76" t="s">
        <v>76</v>
      </c>
      <c r="B300" s="76"/>
      <c r="C300" s="4" t="s">
        <v>17</v>
      </c>
      <c r="D300" s="6">
        <v>1</v>
      </c>
      <c r="E300" s="9">
        <f t="shared" si="129"/>
        <v>0</v>
      </c>
      <c r="F300" s="6">
        <v>0.28999999999999998</v>
      </c>
      <c r="G300" s="9">
        <f t="shared" si="130"/>
        <v>0</v>
      </c>
      <c r="H300" s="9">
        <f t="shared" si="127"/>
        <v>0</v>
      </c>
      <c r="I300" s="6">
        <v>195.21</v>
      </c>
      <c r="J300" s="9">
        <f t="shared" si="131"/>
        <v>0</v>
      </c>
      <c r="K300" s="9">
        <f t="shared" si="128"/>
        <v>0</v>
      </c>
    </row>
    <row r="301" spans="1:11" ht="12.2" hidden="1" customHeight="1" outlineLevel="1" x14ac:dyDescent="0.2">
      <c r="A301" s="76" t="s">
        <v>267</v>
      </c>
      <c r="B301" s="76"/>
      <c r="C301" s="4" t="s">
        <v>17</v>
      </c>
      <c r="D301" s="6">
        <v>1</v>
      </c>
      <c r="E301" s="9">
        <f t="shared" si="129"/>
        <v>0</v>
      </c>
      <c r="F301" s="6">
        <v>0.09</v>
      </c>
      <c r="G301" s="9">
        <f t="shared" si="130"/>
        <v>0</v>
      </c>
      <c r="H301" s="9">
        <f t="shared" si="127"/>
        <v>0</v>
      </c>
      <c r="I301" s="6">
        <v>76.400000000000006</v>
      </c>
      <c r="J301" s="9">
        <f t="shared" si="131"/>
        <v>0</v>
      </c>
      <c r="K301" s="9">
        <f t="shared" si="128"/>
        <v>0</v>
      </c>
    </row>
    <row r="302" spans="1:11" ht="21" hidden="1" customHeight="1" outlineLevel="1" x14ac:dyDescent="0.2">
      <c r="A302" s="76" t="s">
        <v>289</v>
      </c>
      <c r="B302" s="76"/>
      <c r="C302" s="4" t="s">
        <v>17</v>
      </c>
      <c r="D302" s="6">
        <v>1</v>
      </c>
      <c r="E302" s="9">
        <f t="shared" si="129"/>
        <v>0</v>
      </c>
      <c r="F302" s="6">
        <v>0.37</v>
      </c>
      <c r="G302" s="9">
        <f t="shared" si="130"/>
        <v>0</v>
      </c>
      <c r="H302" s="9">
        <f t="shared" si="127"/>
        <v>0</v>
      </c>
      <c r="I302" s="6">
        <v>110.93</v>
      </c>
      <c r="J302" s="9">
        <f t="shared" si="131"/>
        <v>0</v>
      </c>
      <c r="K302" s="9">
        <f t="shared" si="128"/>
        <v>0</v>
      </c>
    </row>
    <row r="303" spans="1:11" ht="12.2" hidden="1" customHeight="1" outlineLevel="1" x14ac:dyDescent="0.2">
      <c r="A303" s="76" t="s">
        <v>76</v>
      </c>
      <c r="B303" s="76"/>
      <c r="C303" s="4" t="s">
        <v>17</v>
      </c>
      <c r="D303" s="6">
        <v>1</v>
      </c>
      <c r="E303" s="9">
        <f t="shared" si="129"/>
        <v>0</v>
      </c>
      <c r="F303" s="6">
        <v>0.28999999999999998</v>
      </c>
      <c r="G303" s="9">
        <f t="shared" si="130"/>
        <v>0</v>
      </c>
      <c r="H303" s="9">
        <f t="shared" si="127"/>
        <v>0</v>
      </c>
      <c r="I303" s="6">
        <v>195.21</v>
      </c>
      <c r="J303" s="9">
        <f t="shared" si="131"/>
        <v>0</v>
      </c>
      <c r="K303" s="9">
        <f t="shared" si="128"/>
        <v>0</v>
      </c>
    </row>
    <row r="304" spans="1:11" ht="12.2" hidden="1" customHeight="1" outlineLevel="1" x14ac:dyDescent="0.2">
      <c r="A304" s="76" t="s">
        <v>71</v>
      </c>
      <c r="B304" s="76"/>
      <c r="C304" s="4" t="s">
        <v>15</v>
      </c>
      <c r="D304" s="6">
        <v>0.42</v>
      </c>
      <c r="E304" s="9">
        <f t="shared" si="129"/>
        <v>0</v>
      </c>
      <c r="F304" s="6">
        <v>0.05</v>
      </c>
      <c r="G304" s="9">
        <f t="shared" si="130"/>
        <v>0</v>
      </c>
      <c r="H304" s="9">
        <f t="shared" si="127"/>
        <v>0</v>
      </c>
      <c r="I304" s="6">
        <v>16.71</v>
      </c>
      <c r="J304" s="9">
        <f t="shared" si="131"/>
        <v>0</v>
      </c>
      <c r="K304" s="9">
        <f t="shared" si="128"/>
        <v>0</v>
      </c>
    </row>
    <row r="305" spans="1:11" ht="12.2" hidden="1" customHeight="1" outlineLevel="1" x14ac:dyDescent="0.2">
      <c r="A305" s="76" t="s">
        <v>72</v>
      </c>
      <c r="B305" s="76"/>
      <c r="C305" s="4" t="s">
        <v>15</v>
      </c>
      <c r="D305" s="6">
        <v>0.42</v>
      </c>
      <c r="E305" s="9">
        <f t="shared" si="129"/>
        <v>0</v>
      </c>
      <c r="F305" s="6">
        <v>0.05</v>
      </c>
      <c r="G305" s="9">
        <f t="shared" si="130"/>
        <v>0</v>
      </c>
      <c r="H305" s="9">
        <f t="shared" si="127"/>
        <v>0</v>
      </c>
      <c r="I305" s="6">
        <v>15.82</v>
      </c>
      <c r="J305" s="9">
        <f t="shared" si="131"/>
        <v>0</v>
      </c>
      <c r="K305" s="9">
        <f t="shared" si="128"/>
        <v>0</v>
      </c>
    </row>
    <row r="306" spans="1:11" ht="12.2" customHeight="1" collapsed="1" x14ac:dyDescent="0.2">
      <c r="A306" s="75" t="s">
        <v>19</v>
      </c>
      <c r="B306" s="75"/>
      <c r="C306" s="1"/>
      <c r="D306" s="34"/>
      <c r="E306" s="35"/>
      <c r="F306" s="13">
        <f>SUM(F298:F305)</f>
        <v>1.24</v>
      </c>
      <c r="G306" s="12">
        <f>SUM(G298:G305)</f>
        <v>0</v>
      </c>
      <c r="H306" s="12">
        <f t="shared" si="127"/>
        <v>0</v>
      </c>
      <c r="I306" s="13">
        <v>642.80999999999995</v>
      </c>
      <c r="J306" s="12">
        <f>SUM(J298:J305)</f>
        <v>0</v>
      </c>
      <c r="K306" s="14">
        <f>SUM(K298:K305)</f>
        <v>0</v>
      </c>
    </row>
    <row r="307" spans="1:11" ht="21" customHeight="1" x14ac:dyDescent="0.2">
      <c r="A307" s="75" t="s">
        <v>290</v>
      </c>
      <c r="B307" s="75"/>
      <c r="C307" s="2" t="s">
        <v>17</v>
      </c>
      <c r="D307" s="3">
        <v>0</v>
      </c>
      <c r="E307" s="36"/>
      <c r="F307" s="1"/>
      <c r="G307" s="1"/>
      <c r="H307" s="1"/>
      <c r="I307" s="1"/>
      <c r="J307" s="1"/>
      <c r="K307" s="1"/>
    </row>
    <row r="308" spans="1:11" ht="12" hidden="1" customHeight="1" outlineLevel="1" x14ac:dyDescent="0.2">
      <c r="A308" s="76" t="s">
        <v>72</v>
      </c>
      <c r="B308" s="76"/>
      <c r="C308" s="4" t="s">
        <v>15</v>
      </c>
      <c r="D308" s="6">
        <v>0.42</v>
      </c>
      <c r="E308" s="9">
        <f>$D$307*D308</f>
        <v>0</v>
      </c>
      <c r="F308" s="6">
        <v>0.05</v>
      </c>
      <c r="G308" s="9">
        <f>$D$307*F308</f>
        <v>0</v>
      </c>
      <c r="H308" s="9">
        <f t="shared" ref="H308:H318" si="132">$L$2*G308</f>
        <v>0</v>
      </c>
      <c r="I308" s="6">
        <v>15.82</v>
      </c>
      <c r="J308" s="9">
        <f>$D$307*I308</f>
        <v>0</v>
      </c>
      <c r="K308" s="9">
        <f t="shared" ref="K308:K317" si="133">SUM(H308,J308)</f>
        <v>0</v>
      </c>
    </row>
    <row r="309" spans="1:11" ht="12.2" hidden="1" customHeight="1" outlineLevel="1" x14ac:dyDescent="0.2">
      <c r="A309" s="76" t="s">
        <v>71</v>
      </c>
      <c r="B309" s="76"/>
      <c r="C309" s="4" t="s">
        <v>15</v>
      </c>
      <c r="D309" s="6">
        <v>0.42</v>
      </c>
      <c r="E309" s="9">
        <f t="shared" ref="E309:E317" si="134">$D$307*D309</f>
        <v>0</v>
      </c>
      <c r="F309" s="6">
        <v>0.05</v>
      </c>
      <c r="G309" s="9">
        <f t="shared" ref="G309:G317" si="135">$D$307*F309</f>
        <v>0</v>
      </c>
      <c r="H309" s="9">
        <f t="shared" si="132"/>
        <v>0</v>
      </c>
      <c r="I309" s="6">
        <v>16.71</v>
      </c>
      <c r="J309" s="9">
        <f t="shared" ref="J309:J317" si="136">$D$307*I309</f>
        <v>0</v>
      </c>
      <c r="K309" s="9">
        <f t="shared" si="133"/>
        <v>0</v>
      </c>
    </row>
    <row r="310" spans="1:11" ht="12.2" hidden="1" customHeight="1" outlineLevel="1" x14ac:dyDescent="0.2">
      <c r="A310" s="76" t="s">
        <v>90</v>
      </c>
      <c r="B310" s="76"/>
      <c r="C310" s="4" t="s">
        <v>17</v>
      </c>
      <c r="D310" s="6">
        <v>1</v>
      </c>
      <c r="E310" s="9">
        <f t="shared" si="134"/>
        <v>0</v>
      </c>
      <c r="F310" s="6">
        <v>0.17</v>
      </c>
      <c r="G310" s="9">
        <f t="shared" si="135"/>
        <v>0</v>
      </c>
      <c r="H310" s="9">
        <f t="shared" si="132"/>
        <v>0</v>
      </c>
      <c r="I310" s="6">
        <v>189.61</v>
      </c>
      <c r="J310" s="9">
        <f t="shared" si="136"/>
        <v>0</v>
      </c>
      <c r="K310" s="9">
        <f t="shared" si="133"/>
        <v>0</v>
      </c>
    </row>
    <row r="311" spans="1:11" ht="12.2" hidden="1" customHeight="1" outlineLevel="1" x14ac:dyDescent="0.2">
      <c r="A311" s="76" t="s">
        <v>89</v>
      </c>
      <c r="B311" s="76"/>
      <c r="C311" s="4" t="s">
        <v>17</v>
      </c>
      <c r="D311" s="6">
        <v>1</v>
      </c>
      <c r="E311" s="9">
        <f t="shared" si="134"/>
        <v>0</v>
      </c>
      <c r="F311" s="6">
        <v>0.4</v>
      </c>
      <c r="G311" s="9">
        <f t="shared" si="135"/>
        <v>0</v>
      </c>
      <c r="H311" s="9">
        <f t="shared" si="132"/>
        <v>0</v>
      </c>
      <c r="I311" s="6">
        <v>193.8</v>
      </c>
      <c r="J311" s="9">
        <f t="shared" si="136"/>
        <v>0</v>
      </c>
      <c r="K311" s="9">
        <f t="shared" si="133"/>
        <v>0</v>
      </c>
    </row>
    <row r="312" spans="1:11" ht="12.2" hidden="1" customHeight="1" outlineLevel="1" x14ac:dyDescent="0.2">
      <c r="A312" s="76" t="s">
        <v>267</v>
      </c>
      <c r="B312" s="76"/>
      <c r="C312" s="4" t="s">
        <v>17</v>
      </c>
      <c r="D312" s="6">
        <v>1</v>
      </c>
      <c r="E312" s="9">
        <f t="shared" si="134"/>
        <v>0</v>
      </c>
      <c r="F312" s="6">
        <v>0.09</v>
      </c>
      <c r="G312" s="9">
        <f t="shared" si="135"/>
        <v>0</v>
      </c>
      <c r="H312" s="9">
        <f t="shared" si="132"/>
        <v>0</v>
      </c>
      <c r="I312" s="6">
        <v>76.400000000000006</v>
      </c>
      <c r="J312" s="9">
        <f t="shared" si="136"/>
        <v>0</v>
      </c>
      <c r="K312" s="9">
        <f t="shared" si="133"/>
        <v>0</v>
      </c>
    </row>
    <row r="313" spans="1:11" ht="21" hidden="1" customHeight="1" outlineLevel="1" x14ac:dyDescent="0.2">
      <c r="A313" s="76" t="s">
        <v>64</v>
      </c>
      <c r="B313" s="76"/>
      <c r="C313" s="4" t="s">
        <v>17</v>
      </c>
      <c r="D313" s="6">
        <v>1</v>
      </c>
      <c r="E313" s="9">
        <f t="shared" si="134"/>
        <v>0</v>
      </c>
      <c r="F313" s="6">
        <v>0.32</v>
      </c>
      <c r="G313" s="9">
        <f t="shared" si="135"/>
        <v>0</v>
      </c>
      <c r="H313" s="9">
        <f t="shared" si="132"/>
        <v>0</v>
      </c>
      <c r="I313" s="6">
        <v>85.04</v>
      </c>
      <c r="J313" s="9">
        <f t="shared" si="136"/>
        <v>0</v>
      </c>
      <c r="K313" s="9">
        <f t="shared" si="133"/>
        <v>0</v>
      </c>
    </row>
    <row r="314" spans="1:11" ht="12.2" hidden="1" customHeight="1" outlineLevel="1" x14ac:dyDescent="0.2">
      <c r="A314" s="76" t="s">
        <v>89</v>
      </c>
      <c r="B314" s="76"/>
      <c r="C314" s="4" t="s">
        <v>17</v>
      </c>
      <c r="D314" s="6">
        <v>1</v>
      </c>
      <c r="E314" s="9">
        <f t="shared" si="134"/>
        <v>0</v>
      </c>
      <c r="F314" s="6">
        <v>0.4</v>
      </c>
      <c r="G314" s="9">
        <f t="shared" si="135"/>
        <v>0</v>
      </c>
      <c r="H314" s="9">
        <f t="shared" si="132"/>
        <v>0</v>
      </c>
      <c r="I314" s="6">
        <v>193.8</v>
      </c>
      <c r="J314" s="9">
        <f t="shared" si="136"/>
        <v>0</v>
      </c>
      <c r="K314" s="9">
        <f t="shared" si="133"/>
        <v>0</v>
      </c>
    </row>
    <row r="315" spans="1:11" ht="12.2" hidden="1" customHeight="1" outlineLevel="1" x14ac:dyDescent="0.2">
      <c r="A315" s="76" t="s">
        <v>90</v>
      </c>
      <c r="B315" s="76"/>
      <c r="C315" s="4" t="s">
        <v>17</v>
      </c>
      <c r="D315" s="6">
        <v>1</v>
      </c>
      <c r="E315" s="9">
        <f t="shared" si="134"/>
        <v>0</v>
      </c>
      <c r="F315" s="6">
        <v>0.17</v>
      </c>
      <c r="G315" s="9">
        <f t="shared" si="135"/>
        <v>0</v>
      </c>
      <c r="H315" s="9">
        <f t="shared" si="132"/>
        <v>0</v>
      </c>
      <c r="I315" s="6">
        <v>189.61</v>
      </c>
      <c r="J315" s="9">
        <f t="shared" si="136"/>
        <v>0</v>
      </c>
      <c r="K315" s="9">
        <f t="shared" si="133"/>
        <v>0</v>
      </c>
    </row>
    <row r="316" spans="1:11" ht="12.2" hidden="1" customHeight="1" outlineLevel="1" x14ac:dyDescent="0.2">
      <c r="A316" s="76" t="s">
        <v>71</v>
      </c>
      <c r="B316" s="76"/>
      <c r="C316" s="4" t="s">
        <v>15</v>
      </c>
      <c r="D316" s="6">
        <v>0.42</v>
      </c>
      <c r="E316" s="9">
        <f t="shared" si="134"/>
        <v>0</v>
      </c>
      <c r="F316" s="6">
        <v>0.05</v>
      </c>
      <c r="G316" s="9">
        <f t="shared" si="135"/>
        <v>0</v>
      </c>
      <c r="H316" s="9">
        <f t="shared" si="132"/>
        <v>0</v>
      </c>
      <c r="I316" s="6">
        <v>16.71</v>
      </c>
      <c r="J316" s="9">
        <f t="shared" si="136"/>
        <v>0</v>
      </c>
      <c r="K316" s="9">
        <f t="shared" si="133"/>
        <v>0</v>
      </c>
    </row>
    <row r="317" spans="1:11" ht="12.2" hidden="1" customHeight="1" outlineLevel="1" x14ac:dyDescent="0.2">
      <c r="A317" s="76" t="s">
        <v>72</v>
      </c>
      <c r="B317" s="76"/>
      <c r="C317" s="4" t="s">
        <v>15</v>
      </c>
      <c r="D317" s="6">
        <v>0.42</v>
      </c>
      <c r="E317" s="9">
        <f t="shared" si="134"/>
        <v>0</v>
      </c>
      <c r="F317" s="6">
        <v>0.05</v>
      </c>
      <c r="G317" s="9">
        <f t="shared" si="135"/>
        <v>0</v>
      </c>
      <c r="H317" s="9">
        <f t="shared" si="132"/>
        <v>0</v>
      </c>
      <c r="I317" s="6">
        <v>15.82</v>
      </c>
      <c r="J317" s="9">
        <f t="shared" si="136"/>
        <v>0</v>
      </c>
      <c r="K317" s="9">
        <f t="shared" si="133"/>
        <v>0</v>
      </c>
    </row>
    <row r="318" spans="1:11" ht="12.2" customHeight="1" collapsed="1" x14ac:dyDescent="0.2">
      <c r="A318" s="75" t="s">
        <v>19</v>
      </c>
      <c r="B318" s="75"/>
      <c r="C318" s="1"/>
      <c r="D318" s="34"/>
      <c r="E318" s="35"/>
      <c r="F318" s="13">
        <f>SUM(F308:F317)</f>
        <v>1.75</v>
      </c>
      <c r="G318" s="12">
        <f>SUM(G308:G317)</f>
        <v>0</v>
      </c>
      <c r="H318" s="12">
        <f t="shared" si="132"/>
        <v>0</v>
      </c>
      <c r="I318" s="13">
        <v>993.32</v>
      </c>
      <c r="J318" s="12">
        <f>SUM(J308:J317)</f>
        <v>0</v>
      </c>
      <c r="K318" s="14">
        <f>SUM(K308:K317)</f>
        <v>0</v>
      </c>
    </row>
    <row r="319" spans="1:11" ht="21" customHeight="1" x14ac:dyDescent="0.2">
      <c r="A319" s="75" t="s">
        <v>291</v>
      </c>
      <c r="B319" s="75"/>
      <c r="C319" s="2" t="s">
        <v>17</v>
      </c>
      <c r="D319" s="3">
        <v>0</v>
      </c>
      <c r="E319" s="36"/>
      <c r="F319" s="1"/>
      <c r="G319" s="1"/>
      <c r="H319" s="1"/>
      <c r="I319" s="1"/>
      <c r="J319" s="1"/>
      <c r="K319" s="1"/>
    </row>
    <row r="320" spans="1:11" ht="12.2" hidden="1" customHeight="1" outlineLevel="1" x14ac:dyDescent="0.2">
      <c r="A320" s="76" t="s">
        <v>72</v>
      </c>
      <c r="B320" s="76"/>
      <c r="C320" s="4" t="s">
        <v>15</v>
      </c>
      <c r="D320" s="6">
        <v>0.42</v>
      </c>
      <c r="E320" s="9">
        <f>$D$319*D320</f>
        <v>0</v>
      </c>
      <c r="F320" s="6">
        <v>0.05</v>
      </c>
      <c r="G320" s="9">
        <f>$D$319*F320</f>
        <v>0</v>
      </c>
      <c r="H320" s="9">
        <f t="shared" ref="H320:H330" si="137">$L$2*G320</f>
        <v>0</v>
      </c>
      <c r="I320" s="6">
        <v>15.82</v>
      </c>
      <c r="J320" s="9">
        <f>$D$319*I320</f>
        <v>0</v>
      </c>
      <c r="K320" s="9">
        <f t="shared" ref="K320:K329" si="138">SUM(H320,J320)</f>
        <v>0</v>
      </c>
    </row>
    <row r="321" spans="1:11" ht="12.2" hidden="1" customHeight="1" outlineLevel="1" x14ac:dyDescent="0.2">
      <c r="A321" s="76" t="s">
        <v>71</v>
      </c>
      <c r="B321" s="76"/>
      <c r="C321" s="4" t="s">
        <v>15</v>
      </c>
      <c r="D321" s="6">
        <v>0.42</v>
      </c>
      <c r="E321" s="9">
        <f t="shared" ref="E321:E329" si="139">$D$319*D321</f>
        <v>0</v>
      </c>
      <c r="F321" s="6">
        <v>0.05</v>
      </c>
      <c r="G321" s="9">
        <f t="shared" ref="G321:G329" si="140">$D$319*F321</f>
        <v>0</v>
      </c>
      <c r="H321" s="9">
        <f t="shared" si="137"/>
        <v>0</v>
      </c>
      <c r="I321" s="6">
        <v>16.71</v>
      </c>
      <c r="J321" s="9">
        <f t="shared" ref="J321:J329" si="141">$D$319*I321</f>
        <v>0</v>
      </c>
      <c r="K321" s="9">
        <f t="shared" si="138"/>
        <v>0</v>
      </c>
    </row>
    <row r="322" spans="1:11" ht="21" hidden="1" customHeight="1" outlineLevel="1" x14ac:dyDescent="0.2">
      <c r="A322" s="83" t="s">
        <v>655</v>
      </c>
      <c r="B322" s="76"/>
      <c r="C322" s="4" t="s">
        <v>17</v>
      </c>
      <c r="D322" s="6">
        <v>1</v>
      </c>
      <c r="E322" s="9">
        <f t="shared" si="139"/>
        <v>0</v>
      </c>
      <c r="F322" s="6">
        <v>0.55000000000000004</v>
      </c>
      <c r="G322" s="9">
        <f t="shared" si="140"/>
        <v>0</v>
      </c>
      <c r="H322" s="9">
        <f>$N$2*G322</f>
        <v>0</v>
      </c>
      <c r="I322" s="6">
        <v>135.63</v>
      </c>
      <c r="J322" s="9">
        <f t="shared" si="141"/>
        <v>0</v>
      </c>
      <c r="K322" s="9">
        <f t="shared" si="138"/>
        <v>0</v>
      </c>
    </row>
    <row r="323" spans="1:11" ht="21" hidden="1" customHeight="1" outlineLevel="1" x14ac:dyDescent="0.2">
      <c r="A323" s="76" t="s">
        <v>69</v>
      </c>
      <c r="B323" s="76"/>
      <c r="C323" s="4" t="s">
        <v>17</v>
      </c>
      <c r="D323" s="6">
        <v>1</v>
      </c>
      <c r="E323" s="9">
        <f t="shared" si="139"/>
        <v>0</v>
      </c>
      <c r="F323" s="6">
        <v>0.23</v>
      </c>
      <c r="G323" s="9">
        <f t="shared" si="140"/>
        <v>0</v>
      </c>
      <c r="H323" s="9">
        <f t="shared" si="137"/>
        <v>0</v>
      </c>
      <c r="I323" s="6">
        <v>51.39</v>
      </c>
      <c r="J323" s="9">
        <f t="shared" si="141"/>
        <v>0</v>
      </c>
      <c r="K323" s="9">
        <f t="shared" si="138"/>
        <v>0</v>
      </c>
    </row>
    <row r="324" spans="1:11" ht="12" hidden="1" customHeight="1" outlineLevel="1" x14ac:dyDescent="0.2">
      <c r="A324" s="76" t="s">
        <v>65</v>
      </c>
      <c r="B324" s="76"/>
      <c r="C324" s="4" t="s">
        <v>17</v>
      </c>
      <c r="D324" s="6">
        <v>1</v>
      </c>
      <c r="E324" s="9">
        <f t="shared" si="139"/>
        <v>0</v>
      </c>
      <c r="F324" s="6">
        <v>0.09</v>
      </c>
      <c r="G324" s="9">
        <f t="shared" si="140"/>
        <v>0</v>
      </c>
      <c r="H324" s="9">
        <f t="shared" si="137"/>
        <v>0</v>
      </c>
      <c r="I324" s="6">
        <v>116</v>
      </c>
      <c r="J324" s="9">
        <f t="shared" si="141"/>
        <v>0</v>
      </c>
      <c r="K324" s="9">
        <f t="shared" si="138"/>
        <v>0</v>
      </c>
    </row>
    <row r="325" spans="1:11" ht="21" hidden="1" customHeight="1" outlineLevel="1" x14ac:dyDescent="0.2">
      <c r="A325" s="76" t="s">
        <v>64</v>
      </c>
      <c r="B325" s="76"/>
      <c r="C325" s="4" t="s">
        <v>17</v>
      </c>
      <c r="D325" s="6">
        <v>1</v>
      </c>
      <c r="E325" s="9">
        <f t="shared" si="139"/>
        <v>0</v>
      </c>
      <c r="F325" s="6">
        <v>0.32</v>
      </c>
      <c r="G325" s="9">
        <f t="shared" si="140"/>
        <v>0</v>
      </c>
      <c r="H325" s="9">
        <f t="shared" si="137"/>
        <v>0</v>
      </c>
      <c r="I325" s="6">
        <v>105.92</v>
      </c>
      <c r="J325" s="9">
        <f t="shared" si="141"/>
        <v>0</v>
      </c>
      <c r="K325" s="9">
        <f t="shared" si="138"/>
        <v>0</v>
      </c>
    </row>
    <row r="326" spans="1:11" ht="21" hidden="1" customHeight="1" outlineLevel="1" x14ac:dyDescent="0.2">
      <c r="A326" s="76" t="s">
        <v>69</v>
      </c>
      <c r="B326" s="76"/>
      <c r="C326" s="4" t="s">
        <v>17</v>
      </c>
      <c r="D326" s="6">
        <v>1</v>
      </c>
      <c r="E326" s="9">
        <f t="shared" si="139"/>
        <v>0</v>
      </c>
      <c r="F326" s="6">
        <v>0.23</v>
      </c>
      <c r="G326" s="9">
        <f t="shared" si="140"/>
        <v>0</v>
      </c>
      <c r="H326" s="9">
        <f t="shared" si="137"/>
        <v>0</v>
      </c>
      <c r="I326" s="6">
        <v>51.39</v>
      </c>
      <c r="J326" s="9">
        <f t="shared" si="141"/>
        <v>0</v>
      </c>
      <c r="K326" s="9">
        <f t="shared" si="138"/>
        <v>0</v>
      </c>
    </row>
    <row r="327" spans="1:11" ht="21" hidden="1" customHeight="1" outlineLevel="1" x14ac:dyDescent="0.2">
      <c r="A327" s="83" t="s">
        <v>657</v>
      </c>
      <c r="B327" s="76"/>
      <c r="C327" s="4" t="s">
        <v>17</v>
      </c>
      <c r="D327" s="6">
        <v>1</v>
      </c>
      <c r="E327" s="9">
        <f t="shared" si="139"/>
        <v>0</v>
      </c>
      <c r="F327" s="6">
        <v>0.55000000000000004</v>
      </c>
      <c r="G327" s="9">
        <f t="shared" si="140"/>
        <v>0</v>
      </c>
      <c r="H327" s="9">
        <f>$N$2*G327</f>
        <v>0</v>
      </c>
      <c r="I327" s="6">
        <v>135.63</v>
      </c>
      <c r="J327" s="9">
        <f t="shared" si="141"/>
        <v>0</v>
      </c>
      <c r="K327" s="9">
        <f t="shared" si="138"/>
        <v>0</v>
      </c>
    </row>
    <row r="328" spans="1:11" ht="12.2" hidden="1" customHeight="1" outlineLevel="1" x14ac:dyDescent="0.2">
      <c r="A328" s="76" t="s">
        <v>71</v>
      </c>
      <c r="B328" s="76"/>
      <c r="C328" s="4" t="s">
        <v>15</v>
      </c>
      <c r="D328" s="6">
        <v>0.42</v>
      </c>
      <c r="E328" s="9">
        <f t="shared" si="139"/>
        <v>0</v>
      </c>
      <c r="F328" s="6">
        <v>0.05</v>
      </c>
      <c r="G328" s="9">
        <f t="shared" si="140"/>
        <v>0</v>
      </c>
      <c r="H328" s="9">
        <f t="shared" si="137"/>
        <v>0</v>
      </c>
      <c r="I328" s="6">
        <v>16.71</v>
      </c>
      <c r="J328" s="9">
        <f t="shared" si="141"/>
        <v>0</v>
      </c>
      <c r="K328" s="9">
        <f t="shared" si="138"/>
        <v>0</v>
      </c>
    </row>
    <row r="329" spans="1:11" ht="12.2" hidden="1" customHeight="1" outlineLevel="1" x14ac:dyDescent="0.2">
      <c r="A329" s="76" t="s">
        <v>72</v>
      </c>
      <c r="B329" s="76"/>
      <c r="C329" s="4" t="s">
        <v>15</v>
      </c>
      <c r="D329" s="6">
        <v>0.42</v>
      </c>
      <c r="E329" s="9">
        <f t="shared" si="139"/>
        <v>0</v>
      </c>
      <c r="F329" s="6">
        <v>0.05</v>
      </c>
      <c r="G329" s="9">
        <f t="shared" si="140"/>
        <v>0</v>
      </c>
      <c r="H329" s="9">
        <f t="shared" si="137"/>
        <v>0</v>
      </c>
      <c r="I329" s="6">
        <v>15.82</v>
      </c>
      <c r="J329" s="9">
        <f t="shared" si="141"/>
        <v>0</v>
      </c>
      <c r="K329" s="9">
        <f t="shared" si="138"/>
        <v>0</v>
      </c>
    </row>
    <row r="330" spans="1:11" ht="12.2" customHeight="1" collapsed="1" x14ac:dyDescent="0.2">
      <c r="A330" s="75" t="s">
        <v>19</v>
      </c>
      <c r="B330" s="75"/>
      <c r="C330" s="1"/>
      <c r="D330" s="34"/>
      <c r="E330" s="35"/>
      <c r="F330" s="13">
        <f>SUM(F320:F329)</f>
        <v>2.17</v>
      </c>
      <c r="G330" s="12">
        <f>SUM(G320:G329)</f>
        <v>0</v>
      </c>
      <c r="H330" s="12">
        <f t="shared" si="137"/>
        <v>0</v>
      </c>
      <c r="I330" s="13">
        <v>503.81</v>
      </c>
      <c r="J330" s="12">
        <f>SUM(J320:J329)</f>
        <v>0</v>
      </c>
      <c r="K330" s="14">
        <f>SUM(K320:K329)</f>
        <v>0</v>
      </c>
    </row>
    <row r="331" spans="1:11" ht="21" customHeight="1" x14ac:dyDescent="0.2">
      <c r="A331" s="75" t="s">
        <v>292</v>
      </c>
      <c r="B331" s="75"/>
      <c r="C331" s="2" t="s">
        <v>15</v>
      </c>
      <c r="D331" s="3">
        <v>0</v>
      </c>
      <c r="E331" s="36"/>
      <c r="F331" s="1"/>
      <c r="G331" s="1"/>
      <c r="H331" s="1"/>
      <c r="I331" s="1"/>
      <c r="J331" s="1"/>
      <c r="K331" s="1"/>
    </row>
    <row r="332" spans="1:11" ht="12.2" hidden="1" customHeight="1" outlineLevel="1" x14ac:dyDescent="0.2">
      <c r="A332" s="76" t="s">
        <v>72</v>
      </c>
      <c r="B332" s="76"/>
      <c r="C332" s="4" t="s">
        <v>15</v>
      </c>
      <c r="D332" s="6">
        <v>1</v>
      </c>
      <c r="E332" s="9">
        <f>$D$331*D332</f>
        <v>0</v>
      </c>
      <c r="F332" s="6">
        <v>0.12</v>
      </c>
      <c r="G332" s="9">
        <f>$D$331*F332</f>
        <v>0</v>
      </c>
      <c r="H332" s="9">
        <f t="shared" ref="H332:H341" si="142">$L$2*G332</f>
        <v>0</v>
      </c>
      <c r="I332" s="6">
        <v>37.659999999999997</v>
      </c>
      <c r="J332" s="9">
        <f>$D$331*I332</f>
        <v>0</v>
      </c>
      <c r="K332" s="9">
        <f t="shared" ref="K332:K340" si="143">SUM(H332,J332)</f>
        <v>0</v>
      </c>
    </row>
    <row r="333" spans="1:11" ht="12.2" hidden="1" customHeight="1" outlineLevel="1" x14ac:dyDescent="0.2">
      <c r="A333" s="76" t="s">
        <v>71</v>
      </c>
      <c r="B333" s="76"/>
      <c r="C333" s="4" t="s">
        <v>15</v>
      </c>
      <c r="D333" s="6">
        <v>1</v>
      </c>
      <c r="E333" s="9">
        <f t="shared" ref="E333:E340" si="144">$D$331*D333</f>
        <v>0</v>
      </c>
      <c r="F333" s="6">
        <v>0.13</v>
      </c>
      <c r="G333" s="9">
        <f t="shared" ref="G333:G340" si="145">$D$331*F333</f>
        <v>0</v>
      </c>
      <c r="H333" s="9">
        <f t="shared" si="142"/>
        <v>0</v>
      </c>
      <c r="I333" s="6">
        <v>39.79</v>
      </c>
      <c r="J333" s="9">
        <f t="shared" ref="J333:J340" si="146">$D$331*I333</f>
        <v>0</v>
      </c>
      <c r="K333" s="9">
        <f t="shared" si="143"/>
        <v>0</v>
      </c>
    </row>
    <row r="334" spans="1:11" ht="21" hidden="1" customHeight="1" outlineLevel="1" x14ac:dyDescent="0.2">
      <c r="A334" s="76" t="s">
        <v>278</v>
      </c>
      <c r="B334" s="76"/>
      <c r="C334" s="4" t="s">
        <v>17</v>
      </c>
      <c r="D334" s="6">
        <v>2.4</v>
      </c>
      <c r="E334" s="9">
        <f t="shared" si="144"/>
        <v>0</v>
      </c>
      <c r="F334" s="6">
        <v>0.97</v>
      </c>
      <c r="G334" s="9">
        <f t="shared" si="145"/>
        <v>0</v>
      </c>
      <c r="H334" s="9">
        <f t="shared" si="142"/>
        <v>0</v>
      </c>
      <c r="I334" s="6">
        <v>1349.28</v>
      </c>
      <c r="J334" s="9">
        <f t="shared" si="146"/>
        <v>0</v>
      </c>
      <c r="K334" s="9">
        <f t="shared" si="143"/>
        <v>0</v>
      </c>
    </row>
    <row r="335" spans="1:11" ht="21" hidden="1" customHeight="1" outlineLevel="1" x14ac:dyDescent="0.2">
      <c r="A335" s="76" t="s">
        <v>94</v>
      </c>
      <c r="B335" s="76"/>
      <c r="C335" s="4" t="s">
        <v>17</v>
      </c>
      <c r="D335" s="6">
        <v>1</v>
      </c>
      <c r="E335" s="9">
        <f t="shared" si="144"/>
        <v>0</v>
      </c>
      <c r="F335" s="6">
        <v>0.4</v>
      </c>
      <c r="G335" s="9">
        <f t="shared" si="145"/>
        <v>0</v>
      </c>
      <c r="H335" s="9">
        <f t="shared" si="142"/>
        <v>0</v>
      </c>
      <c r="I335" s="6">
        <v>280.45</v>
      </c>
      <c r="J335" s="9">
        <f t="shared" si="146"/>
        <v>0</v>
      </c>
      <c r="K335" s="9">
        <f t="shared" si="143"/>
        <v>0</v>
      </c>
    </row>
    <row r="336" spans="1:11" ht="12.2" hidden="1" customHeight="1" outlineLevel="1" x14ac:dyDescent="0.2">
      <c r="A336" s="76" t="s">
        <v>267</v>
      </c>
      <c r="B336" s="76"/>
      <c r="C336" s="4" t="s">
        <v>17</v>
      </c>
      <c r="D336" s="6">
        <v>2.4</v>
      </c>
      <c r="E336" s="9">
        <f t="shared" si="144"/>
        <v>0</v>
      </c>
      <c r="F336" s="6">
        <v>0.22</v>
      </c>
      <c r="G336" s="9">
        <f t="shared" si="145"/>
        <v>0</v>
      </c>
      <c r="H336" s="9">
        <f t="shared" si="142"/>
        <v>0</v>
      </c>
      <c r="I336" s="6">
        <v>183.36</v>
      </c>
      <c r="J336" s="9">
        <f t="shared" si="146"/>
        <v>0</v>
      </c>
      <c r="K336" s="9">
        <f t="shared" si="143"/>
        <v>0</v>
      </c>
    </row>
    <row r="337" spans="1:11" ht="12.2" hidden="1" customHeight="1" outlineLevel="1" x14ac:dyDescent="0.2">
      <c r="A337" s="76" t="s">
        <v>114</v>
      </c>
      <c r="B337" s="76"/>
      <c r="C337" s="4" t="s">
        <v>17</v>
      </c>
      <c r="D337" s="6">
        <v>2.4</v>
      </c>
      <c r="E337" s="9">
        <f t="shared" si="144"/>
        <v>0</v>
      </c>
      <c r="F337" s="6">
        <v>0.41</v>
      </c>
      <c r="G337" s="9">
        <f t="shared" si="145"/>
        <v>0</v>
      </c>
      <c r="H337" s="9">
        <f t="shared" si="142"/>
        <v>0</v>
      </c>
      <c r="I337" s="6">
        <v>103.05</v>
      </c>
      <c r="J337" s="9">
        <f t="shared" si="146"/>
        <v>0</v>
      </c>
      <c r="K337" s="9">
        <f t="shared" si="143"/>
        <v>0</v>
      </c>
    </row>
    <row r="338" spans="1:11" ht="21" hidden="1" customHeight="1" outlineLevel="1" x14ac:dyDescent="0.2">
      <c r="A338" s="76" t="s">
        <v>278</v>
      </c>
      <c r="B338" s="76"/>
      <c r="C338" s="4" t="s">
        <v>17</v>
      </c>
      <c r="D338" s="6">
        <v>2.4</v>
      </c>
      <c r="E338" s="9">
        <f t="shared" si="144"/>
        <v>0</v>
      </c>
      <c r="F338" s="6">
        <v>0.97</v>
      </c>
      <c r="G338" s="9">
        <f t="shared" si="145"/>
        <v>0</v>
      </c>
      <c r="H338" s="9">
        <f t="shared" si="142"/>
        <v>0</v>
      </c>
      <c r="I338" s="6">
        <v>1349.28</v>
      </c>
      <c r="J338" s="9">
        <f t="shared" si="146"/>
        <v>0</v>
      </c>
      <c r="K338" s="9">
        <f t="shared" si="143"/>
        <v>0</v>
      </c>
    </row>
    <row r="339" spans="1:11" ht="12.2" hidden="1" customHeight="1" outlineLevel="1" x14ac:dyDescent="0.2">
      <c r="A339" s="76" t="s">
        <v>71</v>
      </c>
      <c r="B339" s="76"/>
      <c r="C339" s="4" t="s">
        <v>15</v>
      </c>
      <c r="D339" s="6">
        <v>1</v>
      </c>
      <c r="E339" s="9">
        <f t="shared" si="144"/>
        <v>0</v>
      </c>
      <c r="F339" s="6">
        <v>0.13</v>
      </c>
      <c r="G339" s="9">
        <f t="shared" si="145"/>
        <v>0</v>
      </c>
      <c r="H339" s="9">
        <f t="shared" si="142"/>
        <v>0</v>
      </c>
      <c r="I339" s="6">
        <v>39.79</v>
      </c>
      <c r="J339" s="9">
        <f t="shared" si="146"/>
        <v>0</v>
      </c>
      <c r="K339" s="9">
        <f t="shared" si="143"/>
        <v>0</v>
      </c>
    </row>
    <row r="340" spans="1:11" ht="12.2" hidden="1" customHeight="1" outlineLevel="1" x14ac:dyDescent="0.2">
      <c r="A340" s="76" t="s">
        <v>72</v>
      </c>
      <c r="B340" s="76"/>
      <c r="C340" s="4" t="s">
        <v>15</v>
      </c>
      <c r="D340" s="6">
        <v>1</v>
      </c>
      <c r="E340" s="9">
        <f t="shared" si="144"/>
        <v>0</v>
      </c>
      <c r="F340" s="6">
        <v>0.12</v>
      </c>
      <c r="G340" s="9">
        <f t="shared" si="145"/>
        <v>0</v>
      </c>
      <c r="H340" s="9">
        <f t="shared" si="142"/>
        <v>0</v>
      </c>
      <c r="I340" s="6">
        <v>37.659999999999997</v>
      </c>
      <c r="J340" s="9">
        <f t="shared" si="146"/>
        <v>0</v>
      </c>
      <c r="K340" s="9">
        <f t="shared" si="143"/>
        <v>0</v>
      </c>
    </row>
    <row r="341" spans="1:11" ht="12.2" customHeight="1" collapsed="1" x14ac:dyDescent="0.2">
      <c r="A341" s="75" t="s">
        <v>19</v>
      </c>
      <c r="B341" s="75"/>
      <c r="C341" s="1"/>
      <c r="D341" s="34"/>
      <c r="E341" s="35"/>
      <c r="F341" s="13">
        <f>SUM(F332:F340)</f>
        <v>3.4699999999999998</v>
      </c>
      <c r="G341" s="12">
        <f>SUM(G332:G340)</f>
        <v>0</v>
      </c>
      <c r="H341" s="12">
        <f t="shared" si="142"/>
        <v>0</v>
      </c>
      <c r="I341" s="13">
        <v>3420.32</v>
      </c>
      <c r="J341" s="12">
        <f>SUM(J332:J340)</f>
        <v>0</v>
      </c>
      <c r="K341" s="14">
        <f>SUM(K332:K340)</f>
        <v>0</v>
      </c>
    </row>
    <row r="342" spans="1:11" ht="21" customHeight="1" x14ac:dyDescent="0.2">
      <c r="A342" s="75" t="s">
        <v>293</v>
      </c>
      <c r="B342" s="75"/>
      <c r="C342" s="2" t="s">
        <v>15</v>
      </c>
      <c r="D342" s="3">
        <v>0</v>
      </c>
      <c r="E342" s="36"/>
      <c r="F342" s="1"/>
      <c r="G342" s="1"/>
      <c r="H342" s="1"/>
      <c r="I342" s="1"/>
      <c r="J342" s="1"/>
      <c r="K342" s="1"/>
    </row>
    <row r="343" spans="1:11" ht="12.2" hidden="1" customHeight="1" outlineLevel="1" x14ac:dyDescent="0.2">
      <c r="A343" s="76" t="s">
        <v>72</v>
      </c>
      <c r="B343" s="76"/>
      <c r="C343" s="4" t="s">
        <v>15</v>
      </c>
      <c r="D343" s="6">
        <v>1</v>
      </c>
      <c r="E343" s="9">
        <f>$D$342*D343</f>
        <v>0</v>
      </c>
      <c r="F343" s="6">
        <v>0.12</v>
      </c>
      <c r="G343" s="9">
        <f>$D$342*F343</f>
        <v>0</v>
      </c>
      <c r="H343" s="9">
        <f t="shared" ref="H343:H352" si="147">$L$2*G343</f>
        <v>0</v>
      </c>
      <c r="I343" s="6">
        <v>37.659999999999997</v>
      </c>
      <c r="J343" s="9">
        <f>$D$342*I343</f>
        <v>0</v>
      </c>
      <c r="K343" s="9">
        <f t="shared" ref="K343:K351" si="148">SUM(H343,J343)</f>
        <v>0</v>
      </c>
    </row>
    <row r="344" spans="1:11" ht="12.2" hidden="1" customHeight="1" outlineLevel="1" x14ac:dyDescent="0.2">
      <c r="A344" s="76" t="s">
        <v>71</v>
      </c>
      <c r="B344" s="76"/>
      <c r="C344" s="4" t="s">
        <v>15</v>
      </c>
      <c r="D344" s="6">
        <v>1</v>
      </c>
      <c r="E344" s="9">
        <f t="shared" ref="E344:E351" si="149">$D$342*D344</f>
        <v>0</v>
      </c>
      <c r="F344" s="6">
        <v>0.13</v>
      </c>
      <c r="G344" s="9">
        <f t="shared" ref="G344:G351" si="150">$D$342*F344</f>
        <v>0</v>
      </c>
      <c r="H344" s="9">
        <f t="shared" si="147"/>
        <v>0</v>
      </c>
      <c r="I344" s="6">
        <v>39.79</v>
      </c>
      <c r="J344" s="9">
        <f t="shared" ref="J344:J351" si="151">$D$342*I344</f>
        <v>0</v>
      </c>
      <c r="K344" s="9">
        <f t="shared" si="148"/>
        <v>0</v>
      </c>
    </row>
    <row r="345" spans="1:11" ht="12.2" hidden="1" customHeight="1" outlineLevel="1" x14ac:dyDescent="0.2">
      <c r="A345" s="76" t="s">
        <v>294</v>
      </c>
      <c r="B345" s="76"/>
      <c r="C345" s="4" t="s">
        <v>17</v>
      </c>
      <c r="D345" s="6">
        <v>2.4</v>
      </c>
      <c r="E345" s="9">
        <f t="shared" si="149"/>
        <v>0</v>
      </c>
      <c r="F345" s="6">
        <v>0.72</v>
      </c>
      <c r="G345" s="9">
        <f t="shared" si="150"/>
        <v>0</v>
      </c>
      <c r="H345" s="9">
        <f t="shared" si="147"/>
        <v>0</v>
      </c>
      <c r="I345" s="6">
        <v>1282.06</v>
      </c>
      <c r="J345" s="9">
        <f t="shared" si="151"/>
        <v>0</v>
      </c>
      <c r="K345" s="9">
        <f t="shared" si="148"/>
        <v>0</v>
      </c>
    </row>
    <row r="346" spans="1:11" ht="21" hidden="1" customHeight="1" outlineLevel="1" x14ac:dyDescent="0.2">
      <c r="A346" s="76" t="s">
        <v>94</v>
      </c>
      <c r="B346" s="76"/>
      <c r="C346" s="4" t="s">
        <v>17</v>
      </c>
      <c r="D346" s="6">
        <v>1</v>
      </c>
      <c r="E346" s="9">
        <f t="shared" si="149"/>
        <v>0</v>
      </c>
      <c r="F346" s="6">
        <v>0.4</v>
      </c>
      <c r="G346" s="9">
        <f t="shared" si="150"/>
        <v>0</v>
      </c>
      <c r="H346" s="9">
        <f t="shared" si="147"/>
        <v>0</v>
      </c>
      <c r="I346" s="6">
        <v>280.45</v>
      </c>
      <c r="J346" s="9">
        <f t="shared" si="151"/>
        <v>0</v>
      </c>
      <c r="K346" s="9">
        <f t="shared" si="148"/>
        <v>0</v>
      </c>
    </row>
    <row r="347" spans="1:11" ht="12" hidden="1" customHeight="1" outlineLevel="1" x14ac:dyDescent="0.2">
      <c r="A347" s="76" t="s">
        <v>267</v>
      </c>
      <c r="B347" s="76"/>
      <c r="C347" s="4" t="s">
        <v>17</v>
      </c>
      <c r="D347" s="6">
        <v>2.4</v>
      </c>
      <c r="E347" s="9">
        <f t="shared" si="149"/>
        <v>0</v>
      </c>
      <c r="F347" s="6">
        <v>0.22</v>
      </c>
      <c r="G347" s="9">
        <f t="shared" si="150"/>
        <v>0</v>
      </c>
      <c r="H347" s="9">
        <f t="shared" si="147"/>
        <v>0</v>
      </c>
      <c r="I347" s="6">
        <v>183.36</v>
      </c>
      <c r="J347" s="9">
        <f t="shared" si="151"/>
        <v>0</v>
      </c>
      <c r="K347" s="9">
        <f t="shared" si="148"/>
        <v>0</v>
      </c>
    </row>
    <row r="348" spans="1:11" ht="12.2" hidden="1" customHeight="1" outlineLevel="1" x14ac:dyDescent="0.2">
      <c r="A348" s="76" t="s">
        <v>114</v>
      </c>
      <c r="B348" s="76"/>
      <c r="C348" s="4" t="s">
        <v>17</v>
      </c>
      <c r="D348" s="6">
        <v>2.4</v>
      </c>
      <c r="E348" s="9">
        <f t="shared" si="149"/>
        <v>0</v>
      </c>
      <c r="F348" s="6">
        <v>0.41</v>
      </c>
      <c r="G348" s="9">
        <f t="shared" si="150"/>
        <v>0</v>
      </c>
      <c r="H348" s="9">
        <f t="shared" si="147"/>
        <v>0</v>
      </c>
      <c r="I348" s="6">
        <v>103.05</v>
      </c>
      <c r="J348" s="9">
        <f t="shared" si="151"/>
        <v>0</v>
      </c>
      <c r="K348" s="9">
        <f t="shared" si="148"/>
        <v>0</v>
      </c>
    </row>
    <row r="349" spans="1:11" ht="12.2" hidden="1" customHeight="1" outlineLevel="1" x14ac:dyDescent="0.2">
      <c r="A349" s="76" t="s">
        <v>294</v>
      </c>
      <c r="B349" s="76"/>
      <c r="C349" s="4" t="s">
        <v>17</v>
      </c>
      <c r="D349" s="6">
        <v>2.4</v>
      </c>
      <c r="E349" s="9">
        <f t="shared" si="149"/>
        <v>0</v>
      </c>
      <c r="F349" s="6">
        <v>0.72</v>
      </c>
      <c r="G349" s="9">
        <f t="shared" si="150"/>
        <v>0</v>
      </c>
      <c r="H349" s="9">
        <f t="shared" si="147"/>
        <v>0</v>
      </c>
      <c r="I349" s="6">
        <v>1282.06</v>
      </c>
      <c r="J349" s="9">
        <f t="shared" si="151"/>
        <v>0</v>
      </c>
      <c r="K349" s="9">
        <f t="shared" si="148"/>
        <v>0</v>
      </c>
    </row>
    <row r="350" spans="1:11" ht="12.2" hidden="1" customHeight="1" outlineLevel="1" x14ac:dyDescent="0.2">
      <c r="A350" s="76" t="s">
        <v>71</v>
      </c>
      <c r="B350" s="76"/>
      <c r="C350" s="4" t="s">
        <v>15</v>
      </c>
      <c r="D350" s="6">
        <v>1</v>
      </c>
      <c r="E350" s="9">
        <f t="shared" si="149"/>
        <v>0</v>
      </c>
      <c r="F350" s="6">
        <v>0.13</v>
      </c>
      <c r="G350" s="9">
        <f t="shared" si="150"/>
        <v>0</v>
      </c>
      <c r="H350" s="9">
        <f t="shared" si="147"/>
        <v>0</v>
      </c>
      <c r="I350" s="6">
        <v>39.79</v>
      </c>
      <c r="J350" s="9">
        <f t="shared" si="151"/>
        <v>0</v>
      </c>
      <c r="K350" s="9">
        <f t="shared" si="148"/>
        <v>0</v>
      </c>
    </row>
    <row r="351" spans="1:11" ht="12.2" hidden="1" customHeight="1" outlineLevel="1" x14ac:dyDescent="0.2">
      <c r="A351" s="76" t="s">
        <v>72</v>
      </c>
      <c r="B351" s="76"/>
      <c r="C351" s="4" t="s">
        <v>15</v>
      </c>
      <c r="D351" s="6">
        <v>1</v>
      </c>
      <c r="E351" s="9">
        <f t="shared" si="149"/>
        <v>0</v>
      </c>
      <c r="F351" s="6">
        <v>0.12</v>
      </c>
      <c r="G351" s="9">
        <f t="shared" si="150"/>
        <v>0</v>
      </c>
      <c r="H351" s="9">
        <f t="shared" si="147"/>
        <v>0</v>
      </c>
      <c r="I351" s="6">
        <v>37.659999999999997</v>
      </c>
      <c r="J351" s="9">
        <f t="shared" si="151"/>
        <v>0</v>
      </c>
      <c r="K351" s="9">
        <f t="shared" si="148"/>
        <v>0</v>
      </c>
    </row>
    <row r="352" spans="1:11" ht="12.2" customHeight="1" collapsed="1" x14ac:dyDescent="0.2">
      <c r="A352" s="75" t="s">
        <v>19</v>
      </c>
      <c r="B352" s="75"/>
      <c r="C352" s="1"/>
      <c r="D352" s="34"/>
      <c r="E352" s="35"/>
      <c r="F352" s="13">
        <f>SUM(F343:F351)</f>
        <v>2.9699999999999998</v>
      </c>
      <c r="G352" s="12">
        <f>SUM(G343:G351)</f>
        <v>0</v>
      </c>
      <c r="H352" s="12">
        <f t="shared" si="147"/>
        <v>0</v>
      </c>
      <c r="I352" s="13">
        <v>3285.88</v>
      </c>
      <c r="J352" s="12">
        <f>SUM(J343:J351)</f>
        <v>0</v>
      </c>
      <c r="K352" s="14">
        <f>SUM(K343:K351)</f>
        <v>0</v>
      </c>
    </row>
    <row r="353" spans="1:11" ht="21" customHeight="1" x14ac:dyDescent="0.2">
      <c r="A353" s="75" t="s">
        <v>293</v>
      </c>
      <c r="B353" s="75"/>
      <c r="C353" s="2" t="s">
        <v>15</v>
      </c>
      <c r="D353" s="3">
        <v>0</v>
      </c>
      <c r="E353" s="36"/>
      <c r="F353" s="1"/>
      <c r="G353" s="1"/>
      <c r="H353" s="1"/>
      <c r="I353" s="1"/>
      <c r="J353" s="1"/>
      <c r="K353" s="1"/>
    </row>
    <row r="354" spans="1:11" ht="12.2" hidden="1" customHeight="1" outlineLevel="1" x14ac:dyDescent="0.2">
      <c r="A354" s="76" t="s">
        <v>72</v>
      </c>
      <c r="B354" s="76"/>
      <c r="C354" s="4" t="s">
        <v>15</v>
      </c>
      <c r="D354" s="6">
        <v>1</v>
      </c>
      <c r="E354" s="9">
        <f>$D$353*D354</f>
        <v>0</v>
      </c>
      <c r="F354" s="6">
        <v>0.12</v>
      </c>
      <c r="G354" s="9">
        <f>$D$353*F354</f>
        <v>0</v>
      </c>
      <c r="H354" s="9">
        <f t="shared" ref="H354:H363" si="152">$L$2*G354</f>
        <v>0</v>
      </c>
      <c r="I354" s="6">
        <v>37.659999999999997</v>
      </c>
      <c r="J354" s="9">
        <f>$D$353*I354</f>
        <v>0</v>
      </c>
      <c r="K354" s="9">
        <f t="shared" ref="K354:K362" si="153">SUM(H354,J354)</f>
        <v>0</v>
      </c>
    </row>
    <row r="355" spans="1:11" ht="12.2" hidden="1" customHeight="1" outlineLevel="1" x14ac:dyDescent="0.2">
      <c r="A355" s="76" t="s">
        <v>71</v>
      </c>
      <c r="B355" s="76"/>
      <c r="C355" s="4" t="s">
        <v>15</v>
      </c>
      <c r="D355" s="6">
        <v>1</v>
      </c>
      <c r="E355" s="9">
        <f t="shared" ref="E355:E362" si="154">$D$353*D355</f>
        <v>0</v>
      </c>
      <c r="F355" s="6">
        <v>0.13</v>
      </c>
      <c r="G355" s="9">
        <f t="shared" ref="G355:G362" si="155">$D$353*F355</f>
        <v>0</v>
      </c>
      <c r="H355" s="9">
        <f t="shared" si="152"/>
        <v>0</v>
      </c>
      <c r="I355" s="6">
        <v>39.79</v>
      </c>
      <c r="J355" s="9">
        <f t="shared" ref="J355:J362" si="156">$D$353*I355</f>
        <v>0</v>
      </c>
      <c r="K355" s="9">
        <f t="shared" si="153"/>
        <v>0</v>
      </c>
    </row>
    <row r="356" spans="1:11" ht="12.2" hidden="1" customHeight="1" outlineLevel="1" x14ac:dyDescent="0.2">
      <c r="A356" s="76" t="s">
        <v>281</v>
      </c>
      <c r="B356" s="76"/>
      <c r="C356" s="4" t="s">
        <v>17</v>
      </c>
      <c r="D356" s="6">
        <v>2.4</v>
      </c>
      <c r="E356" s="9">
        <f t="shared" si="154"/>
        <v>0</v>
      </c>
      <c r="F356" s="6">
        <v>0.72</v>
      </c>
      <c r="G356" s="9">
        <f t="shared" si="155"/>
        <v>0</v>
      </c>
      <c r="H356" s="9">
        <f t="shared" si="152"/>
        <v>0</v>
      </c>
      <c r="I356" s="6">
        <v>842.95</v>
      </c>
      <c r="J356" s="9">
        <f t="shared" si="156"/>
        <v>0</v>
      </c>
      <c r="K356" s="9">
        <f t="shared" si="153"/>
        <v>0</v>
      </c>
    </row>
    <row r="357" spans="1:11" ht="21" hidden="1" customHeight="1" outlineLevel="1" x14ac:dyDescent="0.2">
      <c r="A357" s="76" t="s">
        <v>94</v>
      </c>
      <c r="B357" s="76"/>
      <c r="C357" s="4" t="s">
        <v>17</v>
      </c>
      <c r="D357" s="6">
        <v>1</v>
      </c>
      <c r="E357" s="9">
        <f t="shared" si="154"/>
        <v>0</v>
      </c>
      <c r="F357" s="6">
        <v>0.4</v>
      </c>
      <c r="G357" s="9">
        <f t="shared" si="155"/>
        <v>0</v>
      </c>
      <c r="H357" s="9">
        <f t="shared" si="152"/>
        <v>0</v>
      </c>
      <c r="I357" s="6">
        <v>280.45</v>
      </c>
      <c r="J357" s="9">
        <f t="shared" si="156"/>
        <v>0</v>
      </c>
      <c r="K357" s="9">
        <f t="shared" si="153"/>
        <v>0</v>
      </c>
    </row>
    <row r="358" spans="1:11" ht="12.2" hidden="1" customHeight="1" outlineLevel="1" x14ac:dyDescent="0.2">
      <c r="A358" s="76" t="s">
        <v>267</v>
      </c>
      <c r="B358" s="76"/>
      <c r="C358" s="4" t="s">
        <v>17</v>
      </c>
      <c r="D358" s="6">
        <v>2.4</v>
      </c>
      <c r="E358" s="9">
        <f t="shared" si="154"/>
        <v>0</v>
      </c>
      <c r="F358" s="6">
        <v>0.22</v>
      </c>
      <c r="G358" s="9">
        <f t="shared" si="155"/>
        <v>0</v>
      </c>
      <c r="H358" s="9">
        <f t="shared" si="152"/>
        <v>0</v>
      </c>
      <c r="I358" s="6">
        <v>183.36</v>
      </c>
      <c r="J358" s="9">
        <f t="shared" si="156"/>
        <v>0</v>
      </c>
      <c r="K358" s="9">
        <f t="shared" si="153"/>
        <v>0</v>
      </c>
    </row>
    <row r="359" spans="1:11" ht="12.2" hidden="1" customHeight="1" outlineLevel="1" x14ac:dyDescent="0.2">
      <c r="A359" s="76" t="s">
        <v>114</v>
      </c>
      <c r="B359" s="76"/>
      <c r="C359" s="4" t="s">
        <v>17</v>
      </c>
      <c r="D359" s="6">
        <v>2.4</v>
      </c>
      <c r="E359" s="9">
        <f t="shared" si="154"/>
        <v>0</v>
      </c>
      <c r="F359" s="6">
        <v>0.41</v>
      </c>
      <c r="G359" s="9">
        <f t="shared" si="155"/>
        <v>0</v>
      </c>
      <c r="H359" s="9">
        <f t="shared" si="152"/>
        <v>0</v>
      </c>
      <c r="I359" s="6">
        <v>103.05</v>
      </c>
      <c r="J359" s="9">
        <f t="shared" si="156"/>
        <v>0</v>
      </c>
      <c r="K359" s="9">
        <f t="shared" si="153"/>
        <v>0</v>
      </c>
    </row>
    <row r="360" spans="1:11" ht="12.2" hidden="1" customHeight="1" outlineLevel="1" x14ac:dyDescent="0.2">
      <c r="A360" s="76" t="s">
        <v>281</v>
      </c>
      <c r="B360" s="76"/>
      <c r="C360" s="4" t="s">
        <v>17</v>
      </c>
      <c r="D360" s="6">
        <v>2.4</v>
      </c>
      <c r="E360" s="9">
        <f t="shared" si="154"/>
        <v>0</v>
      </c>
      <c r="F360" s="6">
        <v>0.72</v>
      </c>
      <c r="G360" s="9">
        <f t="shared" si="155"/>
        <v>0</v>
      </c>
      <c r="H360" s="9">
        <f t="shared" si="152"/>
        <v>0</v>
      </c>
      <c r="I360" s="6">
        <v>842.95</v>
      </c>
      <c r="J360" s="9">
        <f t="shared" si="156"/>
        <v>0</v>
      </c>
      <c r="K360" s="9">
        <f t="shared" si="153"/>
        <v>0</v>
      </c>
    </row>
    <row r="361" spans="1:11" ht="12.2" hidden="1" customHeight="1" outlineLevel="1" x14ac:dyDescent="0.2">
      <c r="A361" s="76" t="s">
        <v>71</v>
      </c>
      <c r="B361" s="76"/>
      <c r="C361" s="4" t="s">
        <v>15</v>
      </c>
      <c r="D361" s="6">
        <v>1</v>
      </c>
      <c r="E361" s="9">
        <f t="shared" si="154"/>
        <v>0</v>
      </c>
      <c r="F361" s="6">
        <v>0.13</v>
      </c>
      <c r="G361" s="9">
        <f t="shared" si="155"/>
        <v>0</v>
      </c>
      <c r="H361" s="9">
        <f t="shared" si="152"/>
        <v>0</v>
      </c>
      <c r="I361" s="6">
        <v>39.79</v>
      </c>
      <c r="J361" s="9">
        <f t="shared" si="156"/>
        <v>0</v>
      </c>
      <c r="K361" s="9">
        <f t="shared" si="153"/>
        <v>0</v>
      </c>
    </row>
    <row r="362" spans="1:11" ht="12.2" hidden="1" customHeight="1" outlineLevel="1" x14ac:dyDescent="0.2">
      <c r="A362" s="76" t="s">
        <v>72</v>
      </c>
      <c r="B362" s="76"/>
      <c r="C362" s="4" t="s">
        <v>15</v>
      </c>
      <c r="D362" s="6">
        <v>1</v>
      </c>
      <c r="E362" s="9">
        <f t="shared" si="154"/>
        <v>0</v>
      </c>
      <c r="F362" s="6">
        <v>0.12</v>
      </c>
      <c r="G362" s="9">
        <f t="shared" si="155"/>
        <v>0</v>
      </c>
      <c r="H362" s="9">
        <f t="shared" si="152"/>
        <v>0</v>
      </c>
      <c r="I362" s="6">
        <v>37.659999999999997</v>
      </c>
      <c r="J362" s="9">
        <f t="shared" si="156"/>
        <v>0</v>
      </c>
      <c r="K362" s="9">
        <f t="shared" si="153"/>
        <v>0</v>
      </c>
    </row>
    <row r="363" spans="1:11" ht="12.2" customHeight="1" collapsed="1" x14ac:dyDescent="0.2">
      <c r="A363" s="75" t="s">
        <v>19</v>
      </c>
      <c r="B363" s="75"/>
      <c r="C363" s="1"/>
      <c r="D363" s="34"/>
      <c r="E363" s="35"/>
      <c r="F363" s="13">
        <f>SUM(F354:F362)</f>
        <v>2.9699999999999998</v>
      </c>
      <c r="G363" s="12">
        <f>SUM(G354:G362)</f>
        <v>0</v>
      </c>
      <c r="H363" s="12">
        <f t="shared" si="152"/>
        <v>0</v>
      </c>
      <c r="I363" s="13">
        <v>2407.66</v>
      </c>
      <c r="J363" s="12">
        <f>SUM(J354:J362)</f>
        <v>0</v>
      </c>
      <c r="K363" s="14">
        <f>SUM(K354:K362)</f>
        <v>0</v>
      </c>
    </row>
    <row r="364" spans="1:11" ht="21" customHeight="1" x14ac:dyDescent="0.2">
      <c r="A364" s="75" t="s">
        <v>295</v>
      </c>
      <c r="B364" s="75"/>
      <c r="C364" s="2" t="s">
        <v>15</v>
      </c>
      <c r="D364" s="3">
        <v>0</v>
      </c>
      <c r="E364" s="36"/>
      <c r="F364" s="1"/>
      <c r="G364" s="1"/>
      <c r="H364" s="1"/>
      <c r="I364" s="1"/>
      <c r="J364" s="1"/>
      <c r="K364" s="1"/>
    </row>
    <row r="365" spans="1:11" ht="12.2" hidden="1" customHeight="1" outlineLevel="1" x14ac:dyDescent="0.2">
      <c r="A365" s="76" t="s">
        <v>72</v>
      </c>
      <c r="B365" s="76"/>
      <c r="C365" s="4" t="s">
        <v>15</v>
      </c>
      <c r="D365" s="6">
        <v>1</v>
      </c>
      <c r="E365" s="9">
        <f>$D$364*D365</f>
        <v>0</v>
      </c>
      <c r="F365" s="6">
        <v>0.12</v>
      </c>
      <c r="G365" s="9">
        <f>$D$364*F365</f>
        <v>0</v>
      </c>
      <c r="H365" s="9">
        <f t="shared" ref="H365:H374" si="157">$L$2*G365</f>
        <v>0</v>
      </c>
      <c r="I365" s="6">
        <v>37.659999999999997</v>
      </c>
      <c r="J365" s="9">
        <f>$D$364*I365</f>
        <v>0</v>
      </c>
      <c r="K365" s="9">
        <f t="shared" ref="K365:K373" si="158">SUM(H365,J365)</f>
        <v>0</v>
      </c>
    </row>
    <row r="366" spans="1:11" ht="12.2" hidden="1" customHeight="1" outlineLevel="1" x14ac:dyDescent="0.2">
      <c r="A366" s="76" t="s">
        <v>71</v>
      </c>
      <c r="B366" s="76"/>
      <c r="C366" s="4" t="s">
        <v>15</v>
      </c>
      <c r="D366" s="6">
        <v>1</v>
      </c>
      <c r="E366" s="9">
        <f t="shared" ref="E366:E373" si="159">$D$364*D366</f>
        <v>0</v>
      </c>
      <c r="F366" s="6">
        <v>0.13</v>
      </c>
      <c r="G366" s="9">
        <f t="shared" ref="G366:G373" si="160">$D$364*F366</f>
        <v>0</v>
      </c>
      <c r="H366" s="9">
        <f t="shared" si="157"/>
        <v>0</v>
      </c>
      <c r="I366" s="6">
        <v>39.79</v>
      </c>
      <c r="J366" s="9">
        <f t="shared" ref="J366:J373" si="161">$D$364*I366</f>
        <v>0</v>
      </c>
      <c r="K366" s="9">
        <f t="shared" si="158"/>
        <v>0</v>
      </c>
    </row>
    <row r="367" spans="1:11" ht="12.2" hidden="1" customHeight="1" outlineLevel="1" x14ac:dyDescent="0.2">
      <c r="A367" s="76" t="s">
        <v>78</v>
      </c>
      <c r="B367" s="76"/>
      <c r="C367" s="4" t="s">
        <v>17</v>
      </c>
      <c r="D367" s="6">
        <v>2.4</v>
      </c>
      <c r="E367" s="9">
        <f t="shared" si="159"/>
        <v>0</v>
      </c>
      <c r="F367" s="6">
        <v>0.75</v>
      </c>
      <c r="G367" s="9">
        <f t="shared" si="160"/>
        <v>0</v>
      </c>
      <c r="H367" s="9">
        <f t="shared" si="157"/>
        <v>0</v>
      </c>
      <c r="I367" s="6">
        <v>1305.55</v>
      </c>
      <c r="J367" s="9">
        <f t="shared" si="161"/>
        <v>0</v>
      </c>
      <c r="K367" s="9">
        <f t="shared" si="158"/>
        <v>0</v>
      </c>
    </row>
    <row r="368" spans="1:11" ht="12.2" hidden="1" customHeight="1" outlineLevel="1" x14ac:dyDescent="0.2">
      <c r="A368" s="76" t="s">
        <v>267</v>
      </c>
      <c r="B368" s="76"/>
      <c r="C368" s="4" t="s">
        <v>17</v>
      </c>
      <c r="D368" s="6">
        <v>2.4</v>
      </c>
      <c r="E368" s="9">
        <f t="shared" si="159"/>
        <v>0</v>
      </c>
      <c r="F368" s="6">
        <v>0.22</v>
      </c>
      <c r="G368" s="9">
        <f t="shared" si="160"/>
        <v>0</v>
      </c>
      <c r="H368" s="9">
        <f t="shared" si="157"/>
        <v>0</v>
      </c>
      <c r="I368" s="6">
        <v>183.36</v>
      </c>
      <c r="J368" s="9">
        <f t="shared" si="161"/>
        <v>0</v>
      </c>
      <c r="K368" s="9">
        <f t="shared" si="158"/>
        <v>0</v>
      </c>
    </row>
    <row r="369" spans="1:11" ht="21" hidden="1" customHeight="1" outlineLevel="1" x14ac:dyDescent="0.2">
      <c r="A369" s="76" t="s">
        <v>94</v>
      </c>
      <c r="B369" s="76"/>
      <c r="C369" s="4" t="s">
        <v>17</v>
      </c>
      <c r="D369" s="6">
        <v>1</v>
      </c>
      <c r="E369" s="9">
        <f t="shared" si="159"/>
        <v>0</v>
      </c>
      <c r="F369" s="6">
        <v>0.4</v>
      </c>
      <c r="G369" s="9">
        <f t="shared" si="160"/>
        <v>0</v>
      </c>
      <c r="H369" s="9">
        <f t="shared" si="157"/>
        <v>0</v>
      </c>
      <c r="I369" s="6">
        <v>280.45</v>
      </c>
      <c r="J369" s="9">
        <f t="shared" si="161"/>
        <v>0</v>
      </c>
      <c r="K369" s="9">
        <f t="shared" si="158"/>
        <v>0</v>
      </c>
    </row>
    <row r="370" spans="1:11" ht="12.2" hidden="1" customHeight="1" outlineLevel="1" x14ac:dyDescent="0.2">
      <c r="A370" s="76" t="s">
        <v>114</v>
      </c>
      <c r="B370" s="76"/>
      <c r="C370" s="4" t="s">
        <v>17</v>
      </c>
      <c r="D370" s="6">
        <v>2.4</v>
      </c>
      <c r="E370" s="9">
        <f t="shared" si="159"/>
        <v>0</v>
      </c>
      <c r="F370" s="6">
        <v>0.41</v>
      </c>
      <c r="G370" s="9">
        <f t="shared" si="160"/>
        <v>0</v>
      </c>
      <c r="H370" s="9">
        <f t="shared" si="157"/>
        <v>0</v>
      </c>
      <c r="I370" s="6">
        <v>103.05</v>
      </c>
      <c r="J370" s="9">
        <f t="shared" si="161"/>
        <v>0</v>
      </c>
      <c r="K370" s="9">
        <f t="shared" si="158"/>
        <v>0</v>
      </c>
    </row>
    <row r="371" spans="1:11" ht="12.2" hidden="1" customHeight="1" outlineLevel="1" x14ac:dyDescent="0.2">
      <c r="A371" s="76" t="s">
        <v>78</v>
      </c>
      <c r="B371" s="76"/>
      <c r="C371" s="4" t="s">
        <v>17</v>
      </c>
      <c r="D371" s="6">
        <v>2.4</v>
      </c>
      <c r="E371" s="9">
        <f t="shared" si="159"/>
        <v>0</v>
      </c>
      <c r="F371" s="6">
        <v>0.75</v>
      </c>
      <c r="G371" s="9">
        <f t="shared" si="160"/>
        <v>0</v>
      </c>
      <c r="H371" s="9">
        <f t="shared" si="157"/>
        <v>0</v>
      </c>
      <c r="I371" s="6">
        <v>1305.55</v>
      </c>
      <c r="J371" s="9">
        <f t="shared" si="161"/>
        <v>0</v>
      </c>
      <c r="K371" s="9">
        <f t="shared" si="158"/>
        <v>0</v>
      </c>
    </row>
    <row r="372" spans="1:11" ht="12.2" hidden="1" customHeight="1" outlineLevel="1" x14ac:dyDescent="0.2">
      <c r="A372" s="76" t="s">
        <v>71</v>
      </c>
      <c r="B372" s="76"/>
      <c r="C372" s="4" t="s">
        <v>15</v>
      </c>
      <c r="D372" s="6">
        <v>1</v>
      </c>
      <c r="E372" s="9">
        <f t="shared" si="159"/>
        <v>0</v>
      </c>
      <c r="F372" s="6">
        <v>0.13</v>
      </c>
      <c r="G372" s="9">
        <f t="shared" si="160"/>
        <v>0</v>
      </c>
      <c r="H372" s="9">
        <f t="shared" si="157"/>
        <v>0</v>
      </c>
      <c r="I372" s="6">
        <v>39.79</v>
      </c>
      <c r="J372" s="9">
        <f t="shared" si="161"/>
        <v>0</v>
      </c>
      <c r="K372" s="9">
        <f t="shared" si="158"/>
        <v>0</v>
      </c>
    </row>
    <row r="373" spans="1:11" ht="12.2" hidden="1" customHeight="1" outlineLevel="1" x14ac:dyDescent="0.2">
      <c r="A373" s="76" t="s">
        <v>72</v>
      </c>
      <c r="B373" s="76"/>
      <c r="C373" s="4" t="s">
        <v>15</v>
      </c>
      <c r="D373" s="6">
        <v>1</v>
      </c>
      <c r="E373" s="9">
        <f t="shared" si="159"/>
        <v>0</v>
      </c>
      <c r="F373" s="6">
        <v>0.12</v>
      </c>
      <c r="G373" s="9">
        <f t="shared" si="160"/>
        <v>0</v>
      </c>
      <c r="H373" s="9">
        <f t="shared" si="157"/>
        <v>0</v>
      </c>
      <c r="I373" s="6">
        <v>37.659999999999997</v>
      </c>
      <c r="J373" s="9">
        <f t="shared" si="161"/>
        <v>0</v>
      </c>
      <c r="K373" s="9">
        <f t="shared" si="158"/>
        <v>0</v>
      </c>
    </row>
    <row r="374" spans="1:11" ht="12.2" customHeight="1" collapsed="1" x14ac:dyDescent="0.2">
      <c r="A374" s="75" t="s">
        <v>19</v>
      </c>
      <c r="B374" s="75"/>
      <c r="C374" s="1"/>
      <c r="D374" s="34"/>
      <c r="E374" s="35"/>
      <c r="F374" s="13">
        <f>SUM(F365:F373)</f>
        <v>3.0300000000000002</v>
      </c>
      <c r="G374" s="12">
        <f>SUM(G365:G373)</f>
        <v>0</v>
      </c>
      <c r="H374" s="12">
        <f t="shared" si="157"/>
        <v>0</v>
      </c>
      <c r="I374" s="13">
        <v>3332.86</v>
      </c>
      <c r="J374" s="12">
        <f>SUM(J365:J373)</f>
        <v>0</v>
      </c>
      <c r="K374" s="14">
        <f>SUM(K365:K373)</f>
        <v>0</v>
      </c>
    </row>
    <row r="375" spans="1:11" ht="21" customHeight="1" x14ac:dyDescent="0.2">
      <c r="A375" s="92" t="s">
        <v>296</v>
      </c>
      <c r="B375" s="92"/>
      <c r="C375" s="2" t="s">
        <v>15</v>
      </c>
      <c r="D375" s="3">
        <v>0</v>
      </c>
      <c r="E375" s="36"/>
      <c r="F375" s="1"/>
      <c r="G375" s="1"/>
      <c r="H375" s="1"/>
      <c r="I375" s="1"/>
      <c r="J375" s="1"/>
      <c r="K375" s="1"/>
    </row>
    <row r="376" spans="1:11" ht="12.2" hidden="1" customHeight="1" outlineLevel="1" x14ac:dyDescent="0.2">
      <c r="A376" s="76" t="s">
        <v>72</v>
      </c>
      <c r="B376" s="76"/>
      <c r="C376" s="4" t="s">
        <v>15</v>
      </c>
      <c r="D376" s="6">
        <v>1</v>
      </c>
      <c r="E376" s="9">
        <f>$D$375*D376</f>
        <v>0</v>
      </c>
      <c r="F376" s="6">
        <v>0.12</v>
      </c>
      <c r="G376" s="9">
        <f>$D$375*F376</f>
        <v>0</v>
      </c>
      <c r="H376" s="9">
        <f t="shared" ref="H376:H386" si="162">$L$2*G376</f>
        <v>0</v>
      </c>
      <c r="I376" s="6">
        <v>37.659999999999997</v>
      </c>
      <c r="J376" s="9">
        <f>$D$375*I376</f>
        <v>0</v>
      </c>
      <c r="K376" s="9">
        <f t="shared" ref="K376:K385" si="163">SUM(H376,J376)</f>
        <v>0</v>
      </c>
    </row>
    <row r="377" spans="1:11" ht="12.2" hidden="1" customHeight="1" outlineLevel="1" x14ac:dyDescent="0.2">
      <c r="A377" s="76" t="s">
        <v>71</v>
      </c>
      <c r="B377" s="76"/>
      <c r="C377" s="4" t="s">
        <v>15</v>
      </c>
      <c r="D377" s="6">
        <v>1</v>
      </c>
      <c r="E377" s="9">
        <f t="shared" ref="E377:E385" si="164">$D$375*D377</f>
        <v>0</v>
      </c>
      <c r="F377" s="6">
        <v>0.13</v>
      </c>
      <c r="G377" s="9">
        <f t="shared" ref="G377:G385" si="165">$D$375*F377</f>
        <v>0</v>
      </c>
      <c r="H377" s="9">
        <f t="shared" si="162"/>
        <v>0</v>
      </c>
      <c r="I377" s="6">
        <v>39.79</v>
      </c>
      <c r="J377" s="9">
        <f t="shared" ref="J377:J385" si="166">$D$375*I377</f>
        <v>0</v>
      </c>
      <c r="K377" s="9">
        <f t="shared" si="163"/>
        <v>0</v>
      </c>
    </row>
    <row r="378" spans="1:11" ht="22.5" hidden="1" customHeight="1" outlineLevel="1" x14ac:dyDescent="0.2">
      <c r="A378" s="83" t="s">
        <v>655</v>
      </c>
      <c r="B378" s="76"/>
      <c r="C378" s="4" t="s">
        <v>17</v>
      </c>
      <c r="D378" s="6">
        <v>2.4</v>
      </c>
      <c r="E378" s="9">
        <f t="shared" si="164"/>
        <v>0</v>
      </c>
      <c r="F378" s="6">
        <v>1.32</v>
      </c>
      <c r="G378" s="9">
        <f t="shared" si="165"/>
        <v>0</v>
      </c>
      <c r="H378" s="9">
        <f>$N$2*G378</f>
        <v>0</v>
      </c>
      <c r="I378" s="6">
        <v>325.51</v>
      </c>
      <c r="J378" s="9">
        <f t="shared" si="166"/>
        <v>0</v>
      </c>
      <c r="K378" s="9">
        <f t="shared" si="163"/>
        <v>0</v>
      </c>
    </row>
    <row r="379" spans="1:11" ht="21" hidden="1" customHeight="1" outlineLevel="1" x14ac:dyDescent="0.2">
      <c r="A379" s="76" t="s">
        <v>69</v>
      </c>
      <c r="B379" s="76"/>
      <c r="C379" s="4" t="s">
        <v>17</v>
      </c>
      <c r="D379" s="6">
        <v>2.4</v>
      </c>
      <c r="E379" s="9">
        <f t="shared" si="164"/>
        <v>0</v>
      </c>
      <c r="F379" s="6">
        <v>0.55000000000000004</v>
      </c>
      <c r="G379" s="9">
        <f t="shared" si="165"/>
        <v>0</v>
      </c>
      <c r="H379" s="9">
        <f t="shared" si="162"/>
        <v>0</v>
      </c>
      <c r="I379" s="6">
        <v>123.34</v>
      </c>
      <c r="J379" s="9">
        <f t="shared" si="166"/>
        <v>0</v>
      </c>
      <c r="K379" s="9">
        <f t="shared" si="163"/>
        <v>0</v>
      </c>
    </row>
    <row r="380" spans="1:11" ht="12.2" hidden="1" customHeight="1" outlineLevel="1" x14ac:dyDescent="0.2">
      <c r="A380" s="76" t="s">
        <v>267</v>
      </c>
      <c r="B380" s="76"/>
      <c r="C380" s="4" t="s">
        <v>17</v>
      </c>
      <c r="D380" s="6">
        <v>2.4</v>
      </c>
      <c r="E380" s="9">
        <f t="shared" si="164"/>
        <v>0</v>
      </c>
      <c r="F380" s="6">
        <v>0.22</v>
      </c>
      <c r="G380" s="9">
        <f t="shared" si="165"/>
        <v>0</v>
      </c>
      <c r="H380" s="9">
        <f t="shared" si="162"/>
        <v>0</v>
      </c>
      <c r="I380" s="6">
        <v>183.36</v>
      </c>
      <c r="J380" s="9">
        <f t="shared" si="166"/>
        <v>0</v>
      </c>
      <c r="K380" s="9">
        <f t="shared" si="163"/>
        <v>0</v>
      </c>
    </row>
    <row r="381" spans="1:11" ht="21" hidden="1" customHeight="1" outlineLevel="1" x14ac:dyDescent="0.2">
      <c r="A381" s="76" t="s">
        <v>94</v>
      </c>
      <c r="B381" s="76"/>
      <c r="C381" s="4" t="s">
        <v>17</v>
      </c>
      <c r="D381" s="6">
        <v>1</v>
      </c>
      <c r="E381" s="9">
        <f t="shared" si="164"/>
        <v>0</v>
      </c>
      <c r="F381" s="6">
        <v>0.4</v>
      </c>
      <c r="G381" s="9">
        <f t="shared" si="165"/>
        <v>0</v>
      </c>
      <c r="H381" s="9">
        <f t="shared" si="162"/>
        <v>0</v>
      </c>
      <c r="I381" s="6">
        <v>280.45</v>
      </c>
      <c r="J381" s="9">
        <f t="shared" si="166"/>
        <v>0</v>
      </c>
      <c r="K381" s="9">
        <f t="shared" si="163"/>
        <v>0</v>
      </c>
    </row>
    <row r="382" spans="1:11" ht="21" hidden="1" customHeight="1" outlineLevel="1" x14ac:dyDescent="0.2">
      <c r="A382" s="76" t="s">
        <v>69</v>
      </c>
      <c r="B382" s="76"/>
      <c r="C382" s="4" t="s">
        <v>17</v>
      </c>
      <c r="D382" s="6">
        <v>2.4</v>
      </c>
      <c r="E382" s="9">
        <f t="shared" si="164"/>
        <v>0</v>
      </c>
      <c r="F382" s="6">
        <v>0.55000000000000004</v>
      </c>
      <c r="G382" s="9">
        <f t="shared" si="165"/>
        <v>0</v>
      </c>
      <c r="H382" s="9">
        <f t="shared" si="162"/>
        <v>0</v>
      </c>
      <c r="I382" s="6">
        <v>123.34</v>
      </c>
      <c r="J382" s="9">
        <f t="shared" si="166"/>
        <v>0</v>
      </c>
      <c r="K382" s="9">
        <f t="shared" si="163"/>
        <v>0</v>
      </c>
    </row>
    <row r="383" spans="1:11" ht="24.75" hidden="1" customHeight="1" outlineLevel="1" x14ac:dyDescent="0.2">
      <c r="A383" s="83" t="s">
        <v>655</v>
      </c>
      <c r="B383" s="76"/>
      <c r="C383" s="4" t="s">
        <v>17</v>
      </c>
      <c r="D383" s="6">
        <v>2.4</v>
      </c>
      <c r="E383" s="9">
        <f t="shared" si="164"/>
        <v>0</v>
      </c>
      <c r="F383" s="6">
        <v>1.32</v>
      </c>
      <c r="G383" s="9">
        <f t="shared" si="165"/>
        <v>0</v>
      </c>
      <c r="H383" s="9">
        <f>$N$2*G383</f>
        <v>0</v>
      </c>
      <c r="I383" s="6">
        <v>325.51</v>
      </c>
      <c r="J383" s="9">
        <f t="shared" si="166"/>
        <v>0</v>
      </c>
      <c r="K383" s="9">
        <f t="shared" si="163"/>
        <v>0</v>
      </c>
    </row>
    <row r="384" spans="1:11" ht="12.2" hidden="1" customHeight="1" outlineLevel="1" x14ac:dyDescent="0.2">
      <c r="A384" s="76" t="s">
        <v>71</v>
      </c>
      <c r="B384" s="76"/>
      <c r="C384" s="4" t="s">
        <v>15</v>
      </c>
      <c r="D384" s="6">
        <v>1</v>
      </c>
      <c r="E384" s="9">
        <f t="shared" si="164"/>
        <v>0</v>
      </c>
      <c r="F384" s="6">
        <v>0.13</v>
      </c>
      <c r="G384" s="9">
        <f t="shared" si="165"/>
        <v>0</v>
      </c>
      <c r="H384" s="9">
        <f t="shared" si="162"/>
        <v>0</v>
      </c>
      <c r="I384" s="6">
        <v>39.79</v>
      </c>
      <c r="J384" s="9">
        <f t="shared" si="166"/>
        <v>0</v>
      </c>
      <c r="K384" s="9">
        <f t="shared" si="163"/>
        <v>0</v>
      </c>
    </row>
    <row r="385" spans="1:11" ht="12.2" hidden="1" customHeight="1" outlineLevel="1" x14ac:dyDescent="0.2">
      <c r="A385" s="76" t="s">
        <v>72</v>
      </c>
      <c r="B385" s="76"/>
      <c r="C385" s="4" t="s">
        <v>15</v>
      </c>
      <c r="D385" s="6">
        <v>1</v>
      </c>
      <c r="E385" s="9">
        <f t="shared" si="164"/>
        <v>0</v>
      </c>
      <c r="F385" s="6">
        <v>0.12</v>
      </c>
      <c r="G385" s="9">
        <f t="shared" si="165"/>
        <v>0</v>
      </c>
      <c r="H385" s="9">
        <f t="shared" si="162"/>
        <v>0</v>
      </c>
      <c r="I385" s="6">
        <v>37.659999999999997</v>
      </c>
      <c r="J385" s="9">
        <f t="shared" si="166"/>
        <v>0</v>
      </c>
      <c r="K385" s="9">
        <f t="shared" si="163"/>
        <v>0</v>
      </c>
    </row>
    <row r="386" spans="1:11" ht="12.2" customHeight="1" collapsed="1" x14ac:dyDescent="0.2">
      <c r="A386" s="75" t="s">
        <v>19</v>
      </c>
      <c r="B386" s="75"/>
      <c r="C386" s="1"/>
      <c r="D386" s="34"/>
      <c r="E386" s="35"/>
      <c r="F386" s="13">
        <f>SUM(F376:F385)</f>
        <v>4.8600000000000003</v>
      </c>
      <c r="G386" s="12">
        <f>SUM(G376:G385)</f>
        <v>0</v>
      </c>
      <c r="H386" s="12">
        <f t="shared" si="162"/>
        <v>0</v>
      </c>
      <c r="I386" s="13">
        <v>1359.31</v>
      </c>
      <c r="J386" s="12">
        <f>SUM(J376:J385)</f>
        <v>0</v>
      </c>
      <c r="K386" s="14">
        <f>SUM(K376:K385)</f>
        <v>0</v>
      </c>
    </row>
    <row r="387" spans="1:11" ht="21" customHeight="1" x14ac:dyDescent="0.2">
      <c r="A387" s="75" t="s">
        <v>297</v>
      </c>
      <c r="B387" s="75"/>
      <c r="C387" s="2" t="s">
        <v>15</v>
      </c>
      <c r="D387" s="3">
        <v>0</v>
      </c>
      <c r="E387" s="36"/>
      <c r="F387" s="1"/>
      <c r="G387" s="1"/>
      <c r="H387" s="1"/>
      <c r="I387" s="1"/>
      <c r="J387" s="1"/>
      <c r="K387" s="1"/>
    </row>
    <row r="388" spans="1:11" ht="12.2" hidden="1" customHeight="1" outlineLevel="1" x14ac:dyDescent="0.2">
      <c r="A388" s="76" t="s">
        <v>72</v>
      </c>
      <c r="B388" s="76"/>
      <c r="C388" s="4" t="s">
        <v>15</v>
      </c>
      <c r="D388" s="6">
        <v>1</v>
      </c>
      <c r="E388" s="9">
        <f>$D$387*D388</f>
        <v>0</v>
      </c>
      <c r="F388" s="6">
        <v>0.12</v>
      </c>
      <c r="G388" s="9">
        <f>$D$387*F388</f>
        <v>0</v>
      </c>
      <c r="H388" s="9">
        <f t="shared" ref="H388:H396" si="167">$L$2*G388</f>
        <v>0</v>
      </c>
      <c r="I388" s="6">
        <v>37.659999999999997</v>
      </c>
      <c r="J388" s="9">
        <f>$D$387*I388</f>
        <v>0</v>
      </c>
      <c r="K388" s="9">
        <f t="shared" ref="K388:K395" si="168">SUM(H388,J388)</f>
        <v>0</v>
      </c>
    </row>
    <row r="389" spans="1:11" ht="12.2" hidden="1" customHeight="1" outlineLevel="1" x14ac:dyDescent="0.2">
      <c r="A389" s="76" t="s">
        <v>71</v>
      </c>
      <c r="B389" s="76"/>
      <c r="C389" s="4" t="s">
        <v>15</v>
      </c>
      <c r="D389" s="6">
        <v>1</v>
      </c>
      <c r="E389" s="9">
        <f t="shared" ref="E389:E395" si="169">$D$387*D389</f>
        <v>0</v>
      </c>
      <c r="F389" s="6">
        <v>0.13</v>
      </c>
      <c r="G389" s="9">
        <f t="shared" ref="G389:G395" si="170">$D$387*F389</f>
        <v>0</v>
      </c>
      <c r="H389" s="9">
        <f t="shared" si="167"/>
        <v>0</v>
      </c>
      <c r="I389" s="6">
        <v>39.79</v>
      </c>
      <c r="J389" s="9">
        <f t="shared" ref="J389:J395" si="171">$D$387*I389</f>
        <v>0</v>
      </c>
      <c r="K389" s="9">
        <f t="shared" si="168"/>
        <v>0</v>
      </c>
    </row>
    <row r="390" spans="1:11" ht="21" hidden="1" customHeight="1" outlineLevel="1" x14ac:dyDescent="0.2">
      <c r="A390" s="76" t="s">
        <v>74</v>
      </c>
      <c r="B390" s="76"/>
      <c r="C390" s="4" t="s">
        <v>17</v>
      </c>
      <c r="D390" s="6">
        <v>2.4</v>
      </c>
      <c r="E390" s="9">
        <f t="shared" si="169"/>
        <v>0</v>
      </c>
      <c r="F390" s="6">
        <v>0.55000000000000004</v>
      </c>
      <c r="G390" s="9">
        <f t="shared" si="170"/>
        <v>0</v>
      </c>
      <c r="H390" s="9">
        <f t="shared" si="167"/>
        <v>0</v>
      </c>
      <c r="I390" s="6">
        <v>474.24</v>
      </c>
      <c r="J390" s="9">
        <f t="shared" si="171"/>
        <v>0</v>
      </c>
      <c r="K390" s="9">
        <f t="shared" si="168"/>
        <v>0</v>
      </c>
    </row>
    <row r="391" spans="1:11" ht="12.2" hidden="1" customHeight="1" outlineLevel="1" x14ac:dyDescent="0.2">
      <c r="A391" s="76" t="s">
        <v>267</v>
      </c>
      <c r="B391" s="76"/>
      <c r="C391" s="4" t="s">
        <v>17</v>
      </c>
      <c r="D391" s="6">
        <v>2.4</v>
      </c>
      <c r="E391" s="9">
        <f t="shared" si="169"/>
        <v>0</v>
      </c>
      <c r="F391" s="6">
        <v>0.22</v>
      </c>
      <c r="G391" s="9">
        <f t="shared" si="170"/>
        <v>0</v>
      </c>
      <c r="H391" s="9">
        <f t="shared" si="167"/>
        <v>0</v>
      </c>
      <c r="I391" s="6">
        <v>183.36</v>
      </c>
      <c r="J391" s="9">
        <f t="shared" si="171"/>
        <v>0</v>
      </c>
      <c r="K391" s="9">
        <f t="shared" si="168"/>
        <v>0</v>
      </c>
    </row>
    <row r="392" spans="1:11" ht="21" hidden="1" customHeight="1" outlineLevel="1" x14ac:dyDescent="0.2">
      <c r="A392" s="76" t="s">
        <v>94</v>
      </c>
      <c r="B392" s="76"/>
      <c r="C392" s="4" t="s">
        <v>17</v>
      </c>
      <c r="D392" s="6">
        <v>1</v>
      </c>
      <c r="E392" s="9">
        <f t="shared" si="169"/>
        <v>0</v>
      </c>
      <c r="F392" s="6">
        <v>0.4</v>
      </c>
      <c r="G392" s="9">
        <f t="shared" si="170"/>
        <v>0</v>
      </c>
      <c r="H392" s="9">
        <f t="shared" si="167"/>
        <v>0</v>
      </c>
      <c r="I392" s="6">
        <v>280.45</v>
      </c>
      <c r="J392" s="9">
        <f t="shared" si="171"/>
        <v>0</v>
      </c>
      <c r="K392" s="9">
        <f t="shared" si="168"/>
        <v>0</v>
      </c>
    </row>
    <row r="393" spans="1:11" ht="21" hidden="1" customHeight="1" outlineLevel="1" x14ac:dyDescent="0.2">
      <c r="A393" s="76" t="s">
        <v>74</v>
      </c>
      <c r="B393" s="76"/>
      <c r="C393" s="4" t="s">
        <v>17</v>
      </c>
      <c r="D393" s="6">
        <v>2.4</v>
      </c>
      <c r="E393" s="9">
        <f t="shared" si="169"/>
        <v>0</v>
      </c>
      <c r="F393" s="6">
        <v>0.55000000000000004</v>
      </c>
      <c r="G393" s="9">
        <f t="shared" si="170"/>
        <v>0</v>
      </c>
      <c r="H393" s="9">
        <f t="shared" si="167"/>
        <v>0</v>
      </c>
      <c r="I393" s="6">
        <v>474.24</v>
      </c>
      <c r="J393" s="9">
        <f t="shared" si="171"/>
        <v>0</v>
      </c>
      <c r="K393" s="9">
        <f t="shared" si="168"/>
        <v>0</v>
      </c>
    </row>
    <row r="394" spans="1:11" ht="12.2" hidden="1" customHeight="1" outlineLevel="1" x14ac:dyDescent="0.2">
      <c r="A394" s="76" t="s">
        <v>71</v>
      </c>
      <c r="B394" s="76"/>
      <c r="C394" s="4" t="s">
        <v>15</v>
      </c>
      <c r="D394" s="6">
        <v>1</v>
      </c>
      <c r="E394" s="9">
        <f t="shared" si="169"/>
        <v>0</v>
      </c>
      <c r="F394" s="6">
        <v>0.13</v>
      </c>
      <c r="G394" s="9">
        <f t="shared" si="170"/>
        <v>0</v>
      </c>
      <c r="H394" s="9">
        <f t="shared" si="167"/>
        <v>0</v>
      </c>
      <c r="I394" s="6">
        <v>39.79</v>
      </c>
      <c r="J394" s="9">
        <f t="shared" si="171"/>
        <v>0</v>
      </c>
      <c r="K394" s="9">
        <f t="shared" si="168"/>
        <v>0</v>
      </c>
    </row>
    <row r="395" spans="1:11" ht="12.2" hidden="1" customHeight="1" outlineLevel="1" x14ac:dyDescent="0.2">
      <c r="A395" s="76" t="s">
        <v>72</v>
      </c>
      <c r="B395" s="76"/>
      <c r="C395" s="4" t="s">
        <v>15</v>
      </c>
      <c r="D395" s="6">
        <v>1</v>
      </c>
      <c r="E395" s="9">
        <f t="shared" si="169"/>
        <v>0</v>
      </c>
      <c r="F395" s="6">
        <v>0.12</v>
      </c>
      <c r="G395" s="9">
        <f t="shared" si="170"/>
        <v>0</v>
      </c>
      <c r="H395" s="9">
        <f t="shared" si="167"/>
        <v>0</v>
      </c>
      <c r="I395" s="6">
        <v>37.659999999999997</v>
      </c>
      <c r="J395" s="9">
        <f t="shared" si="171"/>
        <v>0</v>
      </c>
      <c r="K395" s="9">
        <f t="shared" si="168"/>
        <v>0</v>
      </c>
    </row>
    <row r="396" spans="1:11" ht="12.2" customHeight="1" collapsed="1" x14ac:dyDescent="0.2">
      <c r="A396" s="75" t="s">
        <v>19</v>
      </c>
      <c r="B396" s="75"/>
      <c r="C396" s="1"/>
      <c r="D396" s="34"/>
      <c r="E396" s="35"/>
      <c r="F396" s="13">
        <f>SUM(F388:F395)</f>
        <v>2.2200000000000002</v>
      </c>
      <c r="G396" s="12">
        <f>SUM(G388:G395)</f>
        <v>0</v>
      </c>
      <c r="H396" s="12">
        <f t="shared" si="167"/>
        <v>0</v>
      </c>
      <c r="I396" s="13">
        <v>1567.19</v>
      </c>
      <c r="J396" s="12">
        <f>SUM(J388:J395)</f>
        <v>0</v>
      </c>
      <c r="K396" s="14">
        <f>SUM(K388:K395)</f>
        <v>0</v>
      </c>
    </row>
    <row r="397" spans="1:11" ht="21" customHeight="1" x14ac:dyDescent="0.2">
      <c r="A397" s="75" t="s">
        <v>298</v>
      </c>
      <c r="B397" s="75"/>
      <c r="C397" s="2" t="s">
        <v>15</v>
      </c>
      <c r="D397" s="3">
        <v>0</v>
      </c>
      <c r="E397" s="36"/>
      <c r="F397" s="1"/>
      <c r="G397" s="1"/>
      <c r="H397" s="1"/>
      <c r="I397" s="1"/>
      <c r="J397" s="1"/>
      <c r="K397" s="1"/>
    </row>
    <row r="398" spans="1:11" ht="12.2" hidden="1" customHeight="1" outlineLevel="1" x14ac:dyDescent="0.2">
      <c r="A398" s="76" t="s">
        <v>72</v>
      </c>
      <c r="B398" s="76"/>
      <c r="C398" s="4" t="s">
        <v>15</v>
      </c>
      <c r="D398" s="6">
        <v>1</v>
      </c>
      <c r="E398" s="9">
        <f>$D$397*D398</f>
        <v>0</v>
      </c>
      <c r="F398" s="6">
        <v>0.12</v>
      </c>
      <c r="G398" s="9">
        <f>$D$397*F398</f>
        <v>0</v>
      </c>
      <c r="H398" s="9">
        <f t="shared" ref="H398:H408" si="172">$L$2*G398</f>
        <v>0</v>
      </c>
      <c r="I398" s="6">
        <v>37.659999999999997</v>
      </c>
      <c r="J398" s="9">
        <f>$D$397*I398</f>
        <v>0</v>
      </c>
      <c r="K398" s="9">
        <f t="shared" ref="K398:K407" si="173">SUM(H398,J398)</f>
        <v>0</v>
      </c>
    </row>
    <row r="399" spans="1:11" ht="12.2" hidden="1" customHeight="1" outlineLevel="1" x14ac:dyDescent="0.2">
      <c r="A399" s="76" t="s">
        <v>71</v>
      </c>
      <c r="B399" s="76"/>
      <c r="C399" s="4" t="s">
        <v>15</v>
      </c>
      <c r="D399" s="6">
        <v>1</v>
      </c>
      <c r="E399" s="9">
        <f t="shared" ref="E399:E407" si="174">$D$397*D399</f>
        <v>0</v>
      </c>
      <c r="F399" s="6">
        <v>0.13</v>
      </c>
      <c r="G399" s="9">
        <f t="shared" ref="G399:G407" si="175">$D$397*F399</f>
        <v>0</v>
      </c>
      <c r="H399" s="9">
        <f t="shared" si="172"/>
        <v>0</v>
      </c>
      <c r="I399" s="6">
        <v>39.79</v>
      </c>
      <c r="J399" s="9">
        <f t="shared" ref="J399:J407" si="176">$D$397*I399</f>
        <v>0</v>
      </c>
      <c r="K399" s="9">
        <f t="shared" si="173"/>
        <v>0</v>
      </c>
    </row>
    <row r="400" spans="1:11" ht="12.2" hidden="1" customHeight="1" outlineLevel="1" x14ac:dyDescent="0.2">
      <c r="A400" s="76" t="s">
        <v>70</v>
      </c>
      <c r="B400" s="76"/>
      <c r="C400" s="4" t="s">
        <v>17</v>
      </c>
      <c r="D400" s="6">
        <v>2.4</v>
      </c>
      <c r="E400" s="9">
        <f t="shared" si="174"/>
        <v>0</v>
      </c>
      <c r="F400" s="6">
        <v>0.69</v>
      </c>
      <c r="G400" s="9">
        <f t="shared" si="175"/>
        <v>0</v>
      </c>
      <c r="H400" s="9">
        <f t="shared" si="172"/>
        <v>0</v>
      </c>
      <c r="I400" s="6">
        <v>246.96</v>
      </c>
      <c r="J400" s="9">
        <f t="shared" si="176"/>
        <v>0</v>
      </c>
      <c r="K400" s="9">
        <f t="shared" si="173"/>
        <v>0</v>
      </c>
    </row>
    <row r="401" spans="1:11" ht="12.2" hidden="1" customHeight="1" outlineLevel="1" x14ac:dyDescent="0.2">
      <c r="A401" s="76" t="s">
        <v>263</v>
      </c>
      <c r="B401" s="76"/>
      <c r="C401" s="4" t="s">
        <v>17</v>
      </c>
      <c r="D401" s="6">
        <v>2.4</v>
      </c>
      <c r="E401" s="9">
        <f t="shared" si="174"/>
        <v>0</v>
      </c>
      <c r="F401" s="6">
        <v>0.69</v>
      </c>
      <c r="G401" s="9">
        <f t="shared" si="175"/>
        <v>0</v>
      </c>
      <c r="H401" s="9">
        <f t="shared" si="172"/>
        <v>0</v>
      </c>
      <c r="I401" s="6">
        <v>270.76</v>
      </c>
      <c r="J401" s="9">
        <f t="shared" si="176"/>
        <v>0</v>
      </c>
      <c r="K401" s="9">
        <f t="shared" si="173"/>
        <v>0</v>
      </c>
    </row>
    <row r="402" spans="1:11" ht="12.2" hidden="1" customHeight="1" outlineLevel="1" x14ac:dyDescent="0.2">
      <c r="A402" s="76" t="s">
        <v>267</v>
      </c>
      <c r="B402" s="76"/>
      <c r="C402" s="4" t="s">
        <v>17</v>
      </c>
      <c r="D402" s="6">
        <v>2.4</v>
      </c>
      <c r="E402" s="9">
        <f t="shared" si="174"/>
        <v>0</v>
      </c>
      <c r="F402" s="6">
        <v>0.22</v>
      </c>
      <c r="G402" s="9">
        <f t="shared" si="175"/>
        <v>0</v>
      </c>
      <c r="H402" s="9">
        <f t="shared" si="172"/>
        <v>0</v>
      </c>
      <c r="I402" s="6">
        <v>183.36</v>
      </c>
      <c r="J402" s="9">
        <f t="shared" si="176"/>
        <v>0</v>
      </c>
      <c r="K402" s="9">
        <f t="shared" si="173"/>
        <v>0</v>
      </c>
    </row>
    <row r="403" spans="1:11" ht="21" hidden="1" customHeight="1" outlineLevel="1" x14ac:dyDescent="0.2">
      <c r="A403" s="76" t="s">
        <v>94</v>
      </c>
      <c r="B403" s="76"/>
      <c r="C403" s="4" t="s">
        <v>17</v>
      </c>
      <c r="D403" s="6">
        <v>1</v>
      </c>
      <c r="E403" s="9">
        <f t="shared" si="174"/>
        <v>0</v>
      </c>
      <c r="F403" s="6">
        <v>0.4</v>
      </c>
      <c r="G403" s="9">
        <f t="shared" si="175"/>
        <v>0</v>
      </c>
      <c r="H403" s="9">
        <f t="shared" si="172"/>
        <v>0</v>
      </c>
      <c r="I403" s="6">
        <v>280.45</v>
      </c>
      <c r="J403" s="9">
        <f t="shared" si="176"/>
        <v>0</v>
      </c>
      <c r="K403" s="9">
        <f t="shared" si="173"/>
        <v>0</v>
      </c>
    </row>
    <row r="404" spans="1:11" ht="12" hidden="1" customHeight="1" outlineLevel="1" x14ac:dyDescent="0.2">
      <c r="A404" s="76" t="s">
        <v>263</v>
      </c>
      <c r="B404" s="76"/>
      <c r="C404" s="4" t="s">
        <v>17</v>
      </c>
      <c r="D404" s="6">
        <v>2.4</v>
      </c>
      <c r="E404" s="9">
        <f t="shared" si="174"/>
        <v>0</v>
      </c>
      <c r="F404" s="6">
        <v>0.69</v>
      </c>
      <c r="G404" s="9">
        <f t="shared" si="175"/>
        <v>0</v>
      </c>
      <c r="H404" s="9">
        <f t="shared" si="172"/>
        <v>0</v>
      </c>
      <c r="I404" s="6">
        <v>270.76</v>
      </c>
      <c r="J404" s="9">
        <f t="shared" si="176"/>
        <v>0</v>
      </c>
      <c r="K404" s="9">
        <f t="shared" si="173"/>
        <v>0</v>
      </c>
    </row>
    <row r="405" spans="1:11" ht="12.2" hidden="1" customHeight="1" outlineLevel="1" x14ac:dyDescent="0.2">
      <c r="A405" s="76" t="s">
        <v>70</v>
      </c>
      <c r="B405" s="76"/>
      <c r="C405" s="4" t="s">
        <v>17</v>
      </c>
      <c r="D405" s="6">
        <v>2.4</v>
      </c>
      <c r="E405" s="9">
        <f t="shared" si="174"/>
        <v>0</v>
      </c>
      <c r="F405" s="6">
        <v>0.69</v>
      </c>
      <c r="G405" s="9">
        <f t="shared" si="175"/>
        <v>0</v>
      </c>
      <c r="H405" s="9">
        <f t="shared" si="172"/>
        <v>0</v>
      </c>
      <c r="I405" s="6">
        <v>246.96</v>
      </c>
      <c r="J405" s="9">
        <f t="shared" si="176"/>
        <v>0</v>
      </c>
      <c r="K405" s="9">
        <f t="shared" si="173"/>
        <v>0</v>
      </c>
    </row>
    <row r="406" spans="1:11" ht="12.2" hidden="1" customHeight="1" outlineLevel="1" x14ac:dyDescent="0.2">
      <c r="A406" s="76" t="s">
        <v>71</v>
      </c>
      <c r="B406" s="76"/>
      <c r="C406" s="4" t="s">
        <v>15</v>
      </c>
      <c r="D406" s="6">
        <v>1</v>
      </c>
      <c r="E406" s="9">
        <f t="shared" si="174"/>
        <v>0</v>
      </c>
      <c r="F406" s="6">
        <v>0.13</v>
      </c>
      <c r="G406" s="9">
        <f t="shared" si="175"/>
        <v>0</v>
      </c>
      <c r="H406" s="9">
        <f t="shared" si="172"/>
        <v>0</v>
      </c>
      <c r="I406" s="6">
        <v>39.79</v>
      </c>
      <c r="J406" s="9">
        <f t="shared" si="176"/>
        <v>0</v>
      </c>
      <c r="K406" s="9">
        <f t="shared" si="173"/>
        <v>0</v>
      </c>
    </row>
    <row r="407" spans="1:11" ht="12.2" hidden="1" customHeight="1" outlineLevel="1" x14ac:dyDescent="0.2">
      <c r="A407" s="76" t="s">
        <v>72</v>
      </c>
      <c r="B407" s="76"/>
      <c r="C407" s="4" t="s">
        <v>15</v>
      </c>
      <c r="D407" s="6">
        <v>1</v>
      </c>
      <c r="E407" s="9">
        <f t="shared" si="174"/>
        <v>0</v>
      </c>
      <c r="F407" s="6">
        <v>0.12</v>
      </c>
      <c r="G407" s="9">
        <f t="shared" si="175"/>
        <v>0</v>
      </c>
      <c r="H407" s="9">
        <f t="shared" si="172"/>
        <v>0</v>
      </c>
      <c r="I407" s="6">
        <v>37.659999999999997</v>
      </c>
      <c r="J407" s="9">
        <f t="shared" si="176"/>
        <v>0</v>
      </c>
      <c r="K407" s="9">
        <f t="shared" si="173"/>
        <v>0</v>
      </c>
    </row>
    <row r="408" spans="1:11" ht="12.2" customHeight="1" collapsed="1" x14ac:dyDescent="0.2">
      <c r="A408" s="75" t="s">
        <v>19</v>
      </c>
      <c r="B408" s="75"/>
      <c r="C408" s="1"/>
      <c r="D408" s="34"/>
      <c r="E408" s="35"/>
      <c r="F408" s="13">
        <f>SUM(F398:F407)</f>
        <v>3.88</v>
      </c>
      <c r="G408" s="12">
        <f>SUM(G398:G407)</f>
        <v>0</v>
      </c>
      <c r="H408" s="12">
        <f t="shared" si="172"/>
        <v>0</v>
      </c>
      <c r="I408" s="13">
        <v>1654.15</v>
      </c>
      <c r="J408" s="12">
        <f>SUM(J398:J407)</f>
        <v>0</v>
      </c>
      <c r="K408" s="14">
        <f>SUM(K398:K407)</f>
        <v>0</v>
      </c>
    </row>
    <row r="409" spans="1:11" ht="21" customHeight="1" x14ac:dyDescent="0.2">
      <c r="A409" s="75" t="s">
        <v>300</v>
      </c>
      <c r="B409" s="75"/>
      <c r="C409" s="2" t="s">
        <v>17</v>
      </c>
      <c r="D409" s="3">
        <v>0</v>
      </c>
      <c r="E409" s="36"/>
      <c r="F409" s="1"/>
      <c r="G409" s="1"/>
      <c r="H409" s="1"/>
      <c r="I409" s="1"/>
      <c r="J409" s="1"/>
      <c r="K409" s="1"/>
    </row>
    <row r="410" spans="1:11" ht="12" hidden="1" customHeight="1" outlineLevel="1" x14ac:dyDescent="0.2">
      <c r="A410" s="76" t="s">
        <v>72</v>
      </c>
      <c r="B410" s="76"/>
      <c r="C410" s="4" t="s">
        <v>15</v>
      </c>
      <c r="D410" s="6">
        <v>0.42</v>
      </c>
      <c r="E410" s="9">
        <f>$D$409*D410</f>
        <v>0</v>
      </c>
      <c r="F410" s="6">
        <v>0.05</v>
      </c>
      <c r="G410" s="9">
        <f>$D$409*F410</f>
        <v>0</v>
      </c>
      <c r="H410" s="9">
        <f t="shared" ref="H410:H419" si="177">$L$2*G410</f>
        <v>0</v>
      </c>
      <c r="I410" s="6">
        <v>15.82</v>
      </c>
      <c r="J410" s="9">
        <f>$D$409*I410</f>
        <v>0</v>
      </c>
      <c r="K410" s="9">
        <f t="shared" ref="K410:K418" si="178">SUM(H410,J410)</f>
        <v>0</v>
      </c>
    </row>
    <row r="411" spans="1:11" ht="12.2" hidden="1" customHeight="1" outlineLevel="1" x14ac:dyDescent="0.2">
      <c r="A411" s="76" t="s">
        <v>71</v>
      </c>
      <c r="B411" s="76"/>
      <c r="C411" s="4" t="s">
        <v>15</v>
      </c>
      <c r="D411" s="6">
        <v>0.42</v>
      </c>
      <c r="E411" s="9">
        <f t="shared" ref="E411:E418" si="179">$D$409*D411</f>
        <v>0</v>
      </c>
      <c r="F411" s="6">
        <v>0.05</v>
      </c>
      <c r="G411" s="9">
        <f t="shared" ref="G411:G418" si="180">$D$409*F411</f>
        <v>0</v>
      </c>
      <c r="H411" s="9">
        <f t="shared" si="177"/>
        <v>0</v>
      </c>
      <c r="I411" s="6">
        <v>16.71</v>
      </c>
      <c r="J411" s="9">
        <f t="shared" ref="J411:J418" si="181">$D$409*I411</f>
        <v>0</v>
      </c>
      <c r="K411" s="9">
        <f t="shared" si="178"/>
        <v>0</v>
      </c>
    </row>
    <row r="412" spans="1:11" ht="12.2" hidden="1" customHeight="1" outlineLevel="1" x14ac:dyDescent="0.2">
      <c r="A412" s="76" t="s">
        <v>70</v>
      </c>
      <c r="B412" s="76"/>
      <c r="C412" s="4" t="s">
        <v>17</v>
      </c>
      <c r="D412" s="6">
        <v>1</v>
      </c>
      <c r="E412" s="9">
        <f t="shared" si="179"/>
        <v>0</v>
      </c>
      <c r="F412" s="6">
        <v>0.28999999999999998</v>
      </c>
      <c r="G412" s="9">
        <f t="shared" si="180"/>
        <v>0</v>
      </c>
      <c r="H412" s="9">
        <f t="shared" si="177"/>
        <v>0</v>
      </c>
      <c r="I412" s="6">
        <v>102.9</v>
      </c>
      <c r="J412" s="9">
        <f t="shared" si="181"/>
        <v>0</v>
      </c>
      <c r="K412" s="9">
        <f t="shared" si="178"/>
        <v>0</v>
      </c>
    </row>
    <row r="413" spans="1:11" ht="21" hidden="1" customHeight="1" outlineLevel="1" x14ac:dyDescent="0.2">
      <c r="A413" s="76" t="s">
        <v>69</v>
      </c>
      <c r="B413" s="76"/>
      <c r="C413" s="4" t="s">
        <v>17</v>
      </c>
      <c r="D413" s="6">
        <v>1</v>
      </c>
      <c r="E413" s="9">
        <f t="shared" si="179"/>
        <v>0</v>
      </c>
      <c r="F413" s="6">
        <v>0.23</v>
      </c>
      <c r="G413" s="9">
        <f t="shared" si="180"/>
        <v>0</v>
      </c>
      <c r="H413" s="9">
        <f t="shared" si="177"/>
        <v>0</v>
      </c>
      <c r="I413" s="6">
        <v>51.39</v>
      </c>
      <c r="J413" s="9">
        <f t="shared" si="181"/>
        <v>0</v>
      </c>
      <c r="K413" s="9">
        <f t="shared" si="178"/>
        <v>0</v>
      </c>
    </row>
    <row r="414" spans="1:11" ht="12.2" hidden="1" customHeight="1" outlineLevel="1" x14ac:dyDescent="0.2">
      <c r="A414" s="76" t="s">
        <v>267</v>
      </c>
      <c r="B414" s="76"/>
      <c r="C414" s="4" t="s">
        <v>17</v>
      </c>
      <c r="D414" s="6">
        <v>1</v>
      </c>
      <c r="E414" s="9">
        <f t="shared" si="179"/>
        <v>0</v>
      </c>
      <c r="F414" s="6">
        <v>0.09</v>
      </c>
      <c r="G414" s="9">
        <f t="shared" si="180"/>
        <v>0</v>
      </c>
      <c r="H414" s="9">
        <f t="shared" si="177"/>
        <v>0</v>
      </c>
      <c r="I414" s="6">
        <v>76.400000000000006</v>
      </c>
      <c r="J414" s="9">
        <f t="shared" si="181"/>
        <v>0</v>
      </c>
      <c r="K414" s="9">
        <f t="shared" si="178"/>
        <v>0</v>
      </c>
    </row>
    <row r="415" spans="1:11" ht="21" hidden="1" customHeight="1" outlineLevel="1" x14ac:dyDescent="0.2">
      <c r="A415" s="76" t="s">
        <v>289</v>
      </c>
      <c r="B415" s="76"/>
      <c r="C415" s="4" t="s">
        <v>17</v>
      </c>
      <c r="D415" s="6">
        <v>1</v>
      </c>
      <c r="E415" s="9">
        <f t="shared" si="179"/>
        <v>0</v>
      </c>
      <c r="F415" s="6">
        <v>0.37</v>
      </c>
      <c r="G415" s="9">
        <f t="shared" si="180"/>
        <v>0</v>
      </c>
      <c r="H415" s="9">
        <f t="shared" si="177"/>
        <v>0</v>
      </c>
      <c r="I415" s="6">
        <v>110.93</v>
      </c>
      <c r="J415" s="9">
        <f t="shared" si="181"/>
        <v>0</v>
      </c>
      <c r="K415" s="9">
        <f t="shared" si="178"/>
        <v>0</v>
      </c>
    </row>
    <row r="416" spans="1:11" ht="12" hidden="1" customHeight="1" outlineLevel="1" x14ac:dyDescent="0.2">
      <c r="A416" s="76" t="s">
        <v>238</v>
      </c>
      <c r="B416" s="76"/>
      <c r="C416" s="4" t="s">
        <v>17</v>
      </c>
      <c r="D416" s="6">
        <v>1</v>
      </c>
      <c r="E416" s="9">
        <f t="shared" si="179"/>
        <v>0</v>
      </c>
      <c r="F416" s="6">
        <v>0.17</v>
      </c>
      <c r="G416" s="9">
        <f t="shared" si="180"/>
        <v>0</v>
      </c>
      <c r="H416" s="9">
        <f t="shared" si="177"/>
        <v>0</v>
      </c>
      <c r="I416" s="6">
        <v>17.21</v>
      </c>
      <c r="J416" s="9">
        <f t="shared" si="181"/>
        <v>0</v>
      </c>
      <c r="K416" s="9">
        <f t="shared" si="178"/>
        <v>0</v>
      </c>
    </row>
    <row r="417" spans="1:11" ht="12.2" hidden="1" customHeight="1" outlineLevel="1" x14ac:dyDescent="0.2">
      <c r="A417" s="76" t="s">
        <v>239</v>
      </c>
      <c r="B417" s="76"/>
      <c r="C417" s="4" t="s">
        <v>17</v>
      </c>
      <c r="D417" s="6">
        <v>1</v>
      </c>
      <c r="E417" s="9">
        <f t="shared" si="179"/>
        <v>0</v>
      </c>
      <c r="F417" s="6">
        <v>0.38</v>
      </c>
      <c r="G417" s="9">
        <f t="shared" si="180"/>
        <v>0</v>
      </c>
      <c r="H417" s="9">
        <f t="shared" si="177"/>
        <v>0</v>
      </c>
      <c r="I417" s="6">
        <v>640.27</v>
      </c>
      <c r="J417" s="9">
        <f t="shared" si="181"/>
        <v>0</v>
      </c>
      <c r="K417" s="9">
        <f t="shared" si="178"/>
        <v>0</v>
      </c>
    </row>
    <row r="418" spans="1:11" ht="12.2" hidden="1" customHeight="1" outlineLevel="1" x14ac:dyDescent="0.2">
      <c r="A418" s="76" t="s">
        <v>71</v>
      </c>
      <c r="B418" s="76"/>
      <c r="C418" s="4" t="s">
        <v>15</v>
      </c>
      <c r="D418" s="6">
        <v>0.42</v>
      </c>
      <c r="E418" s="9">
        <f t="shared" si="179"/>
        <v>0</v>
      </c>
      <c r="F418" s="6">
        <v>0.05</v>
      </c>
      <c r="G418" s="9">
        <f t="shared" si="180"/>
        <v>0</v>
      </c>
      <c r="H418" s="9">
        <f t="shared" si="177"/>
        <v>0</v>
      </c>
      <c r="I418" s="6">
        <v>16.71</v>
      </c>
      <c r="J418" s="9">
        <f t="shared" si="181"/>
        <v>0</v>
      </c>
      <c r="K418" s="9">
        <f t="shared" si="178"/>
        <v>0</v>
      </c>
    </row>
    <row r="419" spans="1:11" ht="12.2" customHeight="1" collapsed="1" x14ac:dyDescent="0.2">
      <c r="A419" s="75" t="s">
        <v>19</v>
      </c>
      <c r="B419" s="75"/>
      <c r="C419" s="1"/>
      <c r="D419" s="1"/>
      <c r="E419" s="1"/>
      <c r="F419" s="13">
        <f>SUM(F410:F418)</f>
        <v>1.68</v>
      </c>
      <c r="G419" s="12">
        <f>SUM(G410:G418)</f>
        <v>0</v>
      </c>
      <c r="H419" s="12">
        <f t="shared" si="177"/>
        <v>0</v>
      </c>
      <c r="I419" s="13">
        <v>1048.3399999999999</v>
      </c>
      <c r="J419" s="12">
        <f>SUM(J410:J418)</f>
        <v>0</v>
      </c>
      <c r="K419" s="14">
        <f>SUM(K410:K418)</f>
        <v>0</v>
      </c>
    </row>
    <row r="420" spans="1:11" ht="16.7" customHeight="1" x14ac:dyDescent="0.2">
      <c r="A420" s="81" t="s">
        <v>714</v>
      </c>
      <c r="B420" s="81"/>
      <c r="C420" s="82"/>
      <c r="D420" s="82"/>
      <c r="E420" s="82"/>
      <c r="F420" s="82"/>
      <c r="G420" s="82"/>
      <c r="H420" s="82"/>
      <c r="I420" s="82"/>
      <c r="J420" s="82"/>
      <c r="K420" s="82"/>
    </row>
    <row r="421" spans="1:11" ht="16.7" customHeight="1" x14ac:dyDescent="0.2">
      <c r="A421" s="75" t="s">
        <v>8</v>
      </c>
      <c r="B421" s="75"/>
      <c r="C421" s="2" t="s">
        <v>9</v>
      </c>
      <c r="D421" s="2" t="s">
        <v>10</v>
      </c>
      <c r="E421" s="2"/>
      <c r="F421" s="2" t="s">
        <v>11</v>
      </c>
      <c r="G421" s="2" t="s">
        <v>11</v>
      </c>
      <c r="H421" s="2" t="s">
        <v>1123</v>
      </c>
      <c r="I421" s="2" t="s">
        <v>13</v>
      </c>
      <c r="J421" s="2" t="s">
        <v>13</v>
      </c>
      <c r="K421" s="2" t="s">
        <v>1124</v>
      </c>
    </row>
    <row r="422" spans="1:11" s="17" customFormat="1" ht="12.4" customHeight="1" x14ac:dyDescent="0.2">
      <c r="A422" s="75" t="s">
        <v>673</v>
      </c>
      <c r="B422" s="75"/>
      <c r="C422" s="2" t="s">
        <v>17</v>
      </c>
      <c r="D422" s="3">
        <v>0</v>
      </c>
      <c r="E422" s="36"/>
      <c r="F422" s="1"/>
      <c r="G422" s="1"/>
      <c r="H422" s="1"/>
      <c r="I422" s="1"/>
      <c r="J422" s="1"/>
      <c r="K422" s="1"/>
    </row>
    <row r="423" spans="1:11" hidden="1" outlineLevel="1" x14ac:dyDescent="0.2">
      <c r="A423" s="77" t="s">
        <v>674</v>
      </c>
      <c r="B423" s="77"/>
      <c r="C423" s="1" t="s">
        <v>15</v>
      </c>
      <c r="D423" s="33">
        <v>0.42</v>
      </c>
      <c r="E423" s="9">
        <f>$D$422*D423</f>
        <v>0</v>
      </c>
      <c r="F423" s="33">
        <v>0.04</v>
      </c>
      <c r="G423" s="9">
        <f>$D$422*F423</f>
        <v>0</v>
      </c>
      <c r="H423" s="9">
        <f t="shared" ref="H423:H433" si="182">$L$2*G423</f>
        <v>0</v>
      </c>
      <c r="I423" s="33">
        <v>18.29</v>
      </c>
      <c r="J423" s="9">
        <f>$D$422*I423</f>
        <v>0</v>
      </c>
      <c r="K423" s="9">
        <f t="shared" ref="K423:K433" si="183">SUM(H423,J423)</f>
        <v>0</v>
      </c>
    </row>
    <row r="424" spans="1:11" hidden="1" outlineLevel="1" x14ac:dyDescent="0.2">
      <c r="A424" s="77" t="s">
        <v>675</v>
      </c>
      <c r="B424" s="77"/>
      <c r="C424" s="1" t="s">
        <v>15</v>
      </c>
      <c r="D424" s="33">
        <v>0.42</v>
      </c>
      <c r="E424" s="9">
        <f t="shared" ref="E424:E433" si="184">$D$422*D424</f>
        <v>0</v>
      </c>
      <c r="F424" s="33">
        <v>0.05</v>
      </c>
      <c r="G424" s="9">
        <f t="shared" ref="G424:G433" si="185">$D$422*F424</f>
        <v>0</v>
      </c>
      <c r="H424" s="9">
        <f t="shared" si="182"/>
        <v>0</v>
      </c>
      <c r="I424" s="33">
        <v>21.29</v>
      </c>
      <c r="J424" s="9">
        <f t="shared" ref="J424:J433" si="186">$D$422*I424</f>
        <v>0</v>
      </c>
      <c r="K424" s="9">
        <f t="shared" si="183"/>
        <v>0</v>
      </c>
    </row>
    <row r="425" spans="1:11" hidden="1" outlineLevel="1" x14ac:dyDescent="0.2">
      <c r="A425" s="77" t="s">
        <v>655</v>
      </c>
      <c r="B425" s="77"/>
      <c r="C425" s="1" t="s">
        <v>17</v>
      </c>
      <c r="D425" s="33">
        <v>1</v>
      </c>
      <c r="E425" s="9">
        <f t="shared" si="184"/>
        <v>0</v>
      </c>
      <c r="F425" s="33">
        <v>0.55000000000000004</v>
      </c>
      <c r="G425" s="9">
        <f t="shared" si="185"/>
        <v>0</v>
      </c>
      <c r="H425" s="9">
        <f>$N$2*G425</f>
        <v>0</v>
      </c>
      <c r="I425" s="33">
        <v>153.21</v>
      </c>
      <c r="J425" s="9">
        <f t="shared" si="186"/>
        <v>0</v>
      </c>
      <c r="K425" s="9">
        <f t="shared" si="183"/>
        <v>0</v>
      </c>
    </row>
    <row r="426" spans="1:11" hidden="1" outlineLevel="1" x14ac:dyDescent="0.2">
      <c r="A426" s="77" t="s">
        <v>69</v>
      </c>
      <c r="B426" s="77"/>
      <c r="C426" s="1" t="s">
        <v>17</v>
      </c>
      <c r="D426" s="33">
        <v>1</v>
      </c>
      <c r="E426" s="9">
        <f t="shared" si="184"/>
        <v>0</v>
      </c>
      <c r="F426" s="33">
        <v>0.2</v>
      </c>
      <c r="G426" s="9">
        <f t="shared" si="185"/>
        <v>0</v>
      </c>
      <c r="H426" s="9">
        <f t="shared" si="182"/>
        <v>0</v>
      </c>
      <c r="I426" s="33">
        <v>40.020000000000003</v>
      </c>
      <c r="J426" s="9">
        <f t="shared" si="186"/>
        <v>0</v>
      </c>
      <c r="K426" s="9">
        <f t="shared" si="183"/>
        <v>0</v>
      </c>
    </row>
    <row r="427" spans="1:11" hidden="1" outlineLevel="1" x14ac:dyDescent="0.2">
      <c r="A427" s="77" t="s">
        <v>676</v>
      </c>
      <c r="B427" s="77"/>
      <c r="C427" s="1" t="s">
        <v>17</v>
      </c>
      <c r="D427" s="33">
        <v>1</v>
      </c>
      <c r="E427" s="9">
        <f t="shared" si="184"/>
        <v>0</v>
      </c>
      <c r="F427" s="33">
        <v>0.11</v>
      </c>
      <c r="G427" s="9">
        <f t="shared" si="185"/>
        <v>0</v>
      </c>
      <c r="H427" s="9">
        <f t="shared" si="182"/>
        <v>0</v>
      </c>
      <c r="I427" s="33">
        <v>14.29</v>
      </c>
      <c r="J427" s="9">
        <f t="shared" si="186"/>
        <v>0</v>
      </c>
      <c r="K427" s="9">
        <f t="shared" si="183"/>
        <v>0</v>
      </c>
    </row>
    <row r="428" spans="1:11" hidden="1" outlineLevel="1" x14ac:dyDescent="0.2">
      <c r="A428" s="77" t="s">
        <v>677</v>
      </c>
      <c r="B428" s="77"/>
      <c r="C428" s="1" t="s">
        <v>139</v>
      </c>
      <c r="D428" s="33">
        <v>1</v>
      </c>
      <c r="E428" s="9">
        <f t="shared" si="184"/>
        <v>0</v>
      </c>
      <c r="F428" s="33">
        <v>0</v>
      </c>
      <c r="G428" s="9">
        <f t="shared" si="185"/>
        <v>0</v>
      </c>
      <c r="H428" s="9">
        <f t="shared" si="182"/>
        <v>0</v>
      </c>
      <c r="I428" s="33">
        <v>0</v>
      </c>
      <c r="J428" s="9">
        <f t="shared" si="186"/>
        <v>0</v>
      </c>
      <c r="K428" s="9">
        <f t="shared" si="183"/>
        <v>0</v>
      </c>
    </row>
    <row r="429" spans="1:11" hidden="1" outlineLevel="1" x14ac:dyDescent="0.2">
      <c r="A429" s="77" t="s">
        <v>676</v>
      </c>
      <c r="B429" s="77"/>
      <c r="C429" s="1" t="s">
        <v>17</v>
      </c>
      <c r="D429" s="33">
        <v>1</v>
      </c>
      <c r="E429" s="9">
        <f t="shared" si="184"/>
        <v>0</v>
      </c>
      <c r="F429" s="33">
        <v>0.11</v>
      </c>
      <c r="G429" s="9">
        <f t="shared" si="185"/>
        <v>0</v>
      </c>
      <c r="H429" s="9">
        <f t="shared" si="182"/>
        <v>0</v>
      </c>
      <c r="I429" s="33">
        <v>14.29</v>
      </c>
      <c r="J429" s="9">
        <f t="shared" si="186"/>
        <v>0</v>
      </c>
      <c r="K429" s="9">
        <f t="shared" si="183"/>
        <v>0</v>
      </c>
    </row>
    <row r="430" spans="1:11" hidden="1" outlineLevel="1" x14ac:dyDescent="0.2">
      <c r="A430" s="77" t="s">
        <v>69</v>
      </c>
      <c r="B430" s="77"/>
      <c r="C430" s="1" t="s">
        <v>17</v>
      </c>
      <c r="D430" s="33">
        <v>1</v>
      </c>
      <c r="E430" s="9">
        <f t="shared" si="184"/>
        <v>0</v>
      </c>
      <c r="F430" s="33">
        <v>0.2</v>
      </c>
      <c r="G430" s="9">
        <f t="shared" si="185"/>
        <v>0</v>
      </c>
      <c r="H430" s="9">
        <f t="shared" si="182"/>
        <v>0</v>
      </c>
      <c r="I430" s="33">
        <v>40.020000000000003</v>
      </c>
      <c r="J430" s="9">
        <f t="shared" si="186"/>
        <v>0</v>
      </c>
      <c r="K430" s="9">
        <f t="shared" si="183"/>
        <v>0</v>
      </c>
    </row>
    <row r="431" spans="1:11" hidden="1" outlineLevel="1" x14ac:dyDescent="0.2">
      <c r="A431" s="77" t="s">
        <v>655</v>
      </c>
      <c r="B431" s="77"/>
      <c r="C431" s="1" t="s">
        <v>17</v>
      </c>
      <c r="D431" s="33">
        <v>1</v>
      </c>
      <c r="E431" s="9">
        <f t="shared" si="184"/>
        <v>0</v>
      </c>
      <c r="F431" s="33">
        <v>0.55000000000000004</v>
      </c>
      <c r="G431" s="9">
        <f t="shared" si="185"/>
        <v>0</v>
      </c>
      <c r="H431" s="9">
        <f>$N$2*G431</f>
        <v>0</v>
      </c>
      <c r="I431" s="33">
        <v>153.21</v>
      </c>
      <c r="J431" s="9">
        <f t="shared" si="186"/>
        <v>0</v>
      </c>
      <c r="K431" s="9">
        <f t="shared" si="183"/>
        <v>0</v>
      </c>
    </row>
    <row r="432" spans="1:11" hidden="1" outlineLevel="1" x14ac:dyDescent="0.2">
      <c r="A432" s="77" t="s">
        <v>678</v>
      </c>
      <c r="B432" s="77"/>
      <c r="C432" s="1" t="s">
        <v>15</v>
      </c>
      <c r="D432" s="33">
        <v>0.42</v>
      </c>
      <c r="E432" s="9">
        <f t="shared" si="184"/>
        <v>0</v>
      </c>
      <c r="F432" s="33">
        <v>0.05</v>
      </c>
      <c r="G432" s="9">
        <f t="shared" si="185"/>
        <v>0</v>
      </c>
      <c r="H432" s="9">
        <f t="shared" si="182"/>
        <v>0</v>
      </c>
      <c r="I432" s="33">
        <v>21.29</v>
      </c>
      <c r="J432" s="9">
        <f t="shared" si="186"/>
        <v>0</v>
      </c>
      <c r="K432" s="9">
        <f t="shared" si="183"/>
        <v>0</v>
      </c>
    </row>
    <row r="433" spans="1:11" hidden="1" outlineLevel="1" x14ac:dyDescent="0.2">
      <c r="A433" s="77" t="s">
        <v>679</v>
      </c>
      <c r="B433" s="77"/>
      <c r="C433" s="1" t="s">
        <v>15</v>
      </c>
      <c r="D433" s="33">
        <v>0.42</v>
      </c>
      <c r="E433" s="9">
        <f t="shared" si="184"/>
        <v>0</v>
      </c>
      <c r="F433" s="33">
        <v>0.04</v>
      </c>
      <c r="G433" s="9">
        <f t="shared" si="185"/>
        <v>0</v>
      </c>
      <c r="H433" s="9">
        <f t="shared" si="182"/>
        <v>0</v>
      </c>
      <c r="I433" s="33">
        <v>18.29</v>
      </c>
      <c r="J433" s="9">
        <f t="shared" si="186"/>
        <v>0</v>
      </c>
      <c r="K433" s="9">
        <f t="shared" si="183"/>
        <v>0</v>
      </c>
    </row>
    <row r="434" spans="1:11" collapsed="1" x14ac:dyDescent="0.2">
      <c r="A434" s="75" t="s">
        <v>19</v>
      </c>
      <c r="B434" s="75"/>
      <c r="C434" s="1"/>
      <c r="D434" s="34"/>
      <c r="E434" s="35"/>
      <c r="F434" s="13">
        <f t="shared" ref="F434:K434" si="187">SUM(F423:F433)</f>
        <v>1.9000000000000001</v>
      </c>
      <c r="G434" s="12">
        <f t="shared" si="187"/>
        <v>0</v>
      </c>
      <c r="H434" s="12">
        <f t="shared" si="187"/>
        <v>0</v>
      </c>
      <c r="I434" s="13">
        <f t="shared" si="187"/>
        <v>494.20000000000005</v>
      </c>
      <c r="J434" s="12">
        <f t="shared" si="187"/>
        <v>0</v>
      </c>
      <c r="K434" s="14">
        <f t="shared" si="187"/>
        <v>0</v>
      </c>
    </row>
    <row r="435" spans="1:11" x14ac:dyDescent="0.2">
      <c r="A435" s="75" t="s">
        <v>673</v>
      </c>
      <c r="B435" s="75"/>
      <c r="C435" s="2" t="s">
        <v>17</v>
      </c>
      <c r="D435" s="3">
        <v>0</v>
      </c>
      <c r="E435" s="36"/>
      <c r="F435" s="1"/>
      <c r="G435" s="1"/>
      <c r="H435" s="1"/>
      <c r="I435" s="1"/>
      <c r="J435" s="1"/>
      <c r="K435" s="1"/>
    </row>
    <row r="436" spans="1:11" hidden="1" outlineLevel="1" x14ac:dyDescent="0.2">
      <c r="A436" s="77" t="s">
        <v>674</v>
      </c>
      <c r="B436" s="77"/>
      <c r="C436" s="1" t="s">
        <v>15</v>
      </c>
      <c r="D436" s="33">
        <v>0.42</v>
      </c>
      <c r="E436" s="9">
        <f>$D$435*D436</f>
        <v>0</v>
      </c>
      <c r="F436" s="33">
        <v>0.04</v>
      </c>
      <c r="G436" s="9">
        <f>$D$435*F436</f>
        <v>0</v>
      </c>
      <c r="H436" s="9">
        <f t="shared" ref="H436:H445" si="188">$L$2*G436</f>
        <v>0</v>
      </c>
      <c r="I436" s="33">
        <v>18.29</v>
      </c>
      <c r="J436" s="9">
        <f>$D$435*I436</f>
        <v>0</v>
      </c>
      <c r="K436" s="9">
        <f t="shared" ref="K436:K445" si="189">SUM(H436,J436)</f>
        <v>0</v>
      </c>
    </row>
    <row r="437" spans="1:11" hidden="1" outlineLevel="1" x14ac:dyDescent="0.2">
      <c r="A437" s="77" t="s">
        <v>676</v>
      </c>
      <c r="B437" s="77"/>
      <c r="C437" s="1" t="s">
        <v>17</v>
      </c>
      <c r="D437" s="33">
        <v>1</v>
      </c>
      <c r="E437" s="9">
        <f t="shared" ref="E437:E445" si="190">$D$435*D437</f>
        <v>0</v>
      </c>
      <c r="F437" s="33">
        <v>0.11</v>
      </c>
      <c r="G437" s="9">
        <f t="shared" ref="G437:G445" si="191">$D$435*F437</f>
        <v>0</v>
      </c>
      <c r="H437" s="9">
        <f t="shared" si="188"/>
        <v>0</v>
      </c>
      <c r="I437" s="33">
        <v>14.29</v>
      </c>
      <c r="J437" s="9">
        <f t="shared" ref="J437:J445" si="192">$D$435*I437</f>
        <v>0</v>
      </c>
      <c r="K437" s="9">
        <f t="shared" si="189"/>
        <v>0</v>
      </c>
    </row>
    <row r="438" spans="1:11" hidden="1" outlineLevel="1" x14ac:dyDescent="0.2">
      <c r="A438" s="77" t="s">
        <v>675</v>
      </c>
      <c r="B438" s="77"/>
      <c r="C438" s="1" t="s">
        <v>15</v>
      </c>
      <c r="D438" s="33">
        <v>0.42</v>
      </c>
      <c r="E438" s="9">
        <f t="shared" si="190"/>
        <v>0</v>
      </c>
      <c r="F438" s="33">
        <v>0.05</v>
      </c>
      <c r="G438" s="9">
        <f t="shared" si="191"/>
        <v>0</v>
      </c>
      <c r="H438" s="9">
        <f t="shared" si="188"/>
        <v>0</v>
      </c>
      <c r="I438" s="33">
        <v>21.29</v>
      </c>
      <c r="J438" s="9">
        <f t="shared" si="192"/>
        <v>0</v>
      </c>
      <c r="K438" s="9">
        <f t="shared" si="189"/>
        <v>0</v>
      </c>
    </row>
    <row r="439" spans="1:11" hidden="1" outlineLevel="1" x14ac:dyDescent="0.2">
      <c r="A439" s="77" t="s">
        <v>655</v>
      </c>
      <c r="B439" s="77"/>
      <c r="C439" s="1" t="s">
        <v>17</v>
      </c>
      <c r="D439" s="33">
        <v>1</v>
      </c>
      <c r="E439" s="9">
        <f t="shared" si="190"/>
        <v>0</v>
      </c>
      <c r="F439" s="33">
        <v>0.55000000000000004</v>
      </c>
      <c r="G439" s="9">
        <f t="shared" si="191"/>
        <v>0</v>
      </c>
      <c r="H439" s="9">
        <f>$N$2*G439</f>
        <v>0</v>
      </c>
      <c r="I439" s="33">
        <v>153.21</v>
      </c>
      <c r="J439" s="9">
        <f t="shared" si="192"/>
        <v>0</v>
      </c>
      <c r="K439" s="9">
        <f t="shared" si="189"/>
        <v>0</v>
      </c>
    </row>
    <row r="440" spans="1:11" hidden="1" outlineLevel="1" x14ac:dyDescent="0.2">
      <c r="A440" s="77" t="s">
        <v>680</v>
      </c>
      <c r="B440" s="77"/>
      <c r="C440" s="1" t="s">
        <v>17</v>
      </c>
      <c r="D440" s="33">
        <v>2</v>
      </c>
      <c r="E440" s="9">
        <f t="shared" si="190"/>
        <v>0</v>
      </c>
      <c r="F440" s="33">
        <v>0.4</v>
      </c>
      <c r="G440" s="9">
        <f t="shared" si="191"/>
        <v>0</v>
      </c>
      <c r="H440" s="9">
        <f t="shared" si="188"/>
        <v>0</v>
      </c>
      <c r="I440" s="33">
        <v>208.6</v>
      </c>
      <c r="J440" s="9">
        <f t="shared" si="192"/>
        <v>0</v>
      </c>
      <c r="K440" s="9">
        <f t="shared" si="189"/>
        <v>0</v>
      </c>
    </row>
    <row r="441" spans="1:11" hidden="1" outlineLevel="1" x14ac:dyDescent="0.2">
      <c r="A441" s="77" t="s">
        <v>676</v>
      </c>
      <c r="B441" s="77"/>
      <c r="C441" s="1" t="s">
        <v>17</v>
      </c>
      <c r="D441" s="33">
        <v>1</v>
      </c>
      <c r="E441" s="9">
        <f t="shared" si="190"/>
        <v>0</v>
      </c>
      <c r="F441" s="33">
        <v>0.11</v>
      </c>
      <c r="G441" s="9">
        <f t="shared" si="191"/>
        <v>0</v>
      </c>
      <c r="H441" s="9">
        <f t="shared" si="188"/>
        <v>0</v>
      </c>
      <c r="I441" s="33">
        <v>14.29</v>
      </c>
      <c r="J441" s="9">
        <f t="shared" si="192"/>
        <v>0</v>
      </c>
      <c r="K441" s="9">
        <f t="shared" si="189"/>
        <v>0</v>
      </c>
    </row>
    <row r="442" spans="1:11" hidden="1" outlineLevel="1" x14ac:dyDescent="0.2">
      <c r="A442" s="77" t="s">
        <v>677</v>
      </c>
      <c r="B442" s="77"/>
      <c r="C442" s="1" t="s">
        <v>139</v>
      </c>
      <c r="D442" s="33">
        <v>1</v>
      </c>
      <c r="E442" s="9">
        <f t="shared" si="190"/>
        <v>0</v>
      </c>
      <c r="F442" s="33">
        <v>0</v>
      </c>
      <c r="G442" s="9">
        <f t="shared" si="191"/>
        <v>0</v>
      </c>
      <c r="H442" s="9">
        <f t="shared" si="188"/>
        <v>0</v>
      </c>
      <c r="I442" s="33">
        <v>0</v>
      </c>
      <c r="J442" s="9">
        <f t="shared" si="192"/>
        <v>0</v>
      </c>
      <c r="K442" s="9">
        <f t="shared" si="189"/>
        <v>0</v>
      </c>
    </row>
    <row r="443" spans="1:11" hidden="1" outlineLevel="1" x14ac:dyDescent="0.2">
      <c r="A443" s="77" t="s">
        <v>655</v>
      </c>
      <c r="B443" s="77"/>
      <c r="C443" s="1" t="s">
        <v>17</v>
      </c>
      <c r="D443" s="33">
        <v>1</v>
      </c>
      <c r="E443" s="9">
        <f t="shared" si="190"/>
        <v>0</v>
      </c>
      <c r="F443" s="33">
        <v>0.55000000000000004</v>
      </c>
      <c r="G443" s="9">
        <f t="shared" si="191"/>
        <v>0</v>
      </c>
      <c r="H443" s="9">
        <f>$N$2*G443</f>
        <v>0</v>
      </c>
      <c r="I443" s="33">
        <v>153.21</v>
      </c>
      <c r="J443" s="9">
        <f t="shared" si="192"/>
        <v>0</v>
      </c>
      <c r="K443" s="9">
        <f t="shared" si="189"/>
        <v>0</v>
      </c>
    </row>
    <row r="444" spans="1:11" hidden="1" outlineLevel="1" x14ac:dyDescent="0.2">
      <c r="A444" s="77" t="s">
        <v>678</v>
      </c>
      <c r="B444" s="77"/>
      <c r="C444" s="1" t="s">
        <v>15</v>
      </c>
      <c r="D444" s="33">
        <v>0.42</v>
      </c>
      <c r="E444" s="9">
        <f t="shared" si="190"/>
        <v>0</v>
      </c>
      <c r="F444" s="33">
        <v>0.05</v>
      </c>
      <c r="G444" s="9">
        <f t="shared" si="191"/>
        <v>0</v>
      </c>
      <c r="H444" s="9">
        <f t="shared" si="188"/>
        <v>0</v>
      </c>
      <c r="I444" s="33">
        <v>21.29</v>
      </c>
      <c r="J444" s="9">
        <f t="shared" si="192"/>
        <v>0</v>
      </c>
      <c r="K444" s="9">
        <f t="shared" si="189"/>
        <v>0</v>
      </c>
    </row>
    <row r="445" spans="1:11" hidden="1" outlineLevel="1" x14ac:dyDescent="0.2">
      <c r="A445" s="77" t="s">
        <v>679</v>
      </c>
      <c r="B445" s="77"/>
      <c r="C445" s="1" t="s">
        <v>15</v>
      </c>
      <c r="D445" s="33">
        <v>0.42</v>
      </c>
      <c r="E445" s="9">
        <f t="shared" si="190"/>
        <v>0</v>
      </c>
      <c r="F445" s="33">
        <v>0.04</v>
      </c>
      <c r="G445" s="9">
        <f t="shared" si="191"/>
        <v>0</v>
      </c>
      <c r="H445" s="9">
        <f t="shared" si="188"/>
        <v>0</v>
      </c>
      <c r="I445" s="33">
        <v>18.29</v>
      </c>
      <c r="J445" s="9">
        <f t="shared" si="192"/>
        <v>0</v>
      </c>
      <c r="K445" s="9">
        <f t="shared" si="189"/>
        <v>0</v>
      </c>
    </row>
    <row r="446" spans="1:11" collapsed="1" x14ac:dyDescent="0.2">
      <c r="A446" s="75" t="s">
        <v>19</v>
      </c>
      <c r="B446" s="75"/>
      <c r="C446" s="1"/>
      <c r="D446" s="34"/>
      <c r="E446" s="35"/>
      <c r="F446" s="13">
        <f t="shared" ref="F446:K446" si="193">SUM(F436:F445)</f>
        <v>1.9000000000000001</v>
      </c>
      <c r="G446" s="12">
        <f t="shared" si="193"/>
        <v>0</v>
      </c>
      <c r="H446" s="12">
        <f t="shared" si="193"/>
        <v>0</v>
      </c>
      <c r="I446" s="13">
        <f t="shared" si="193"/>
        <v>622.76</v>
      </c>
      <c r="J446" s="12">
        <f t="shared" si="193"/>
        <v>0</v>
      </c>
      <c r="K446" s="14">
        <f t="shared" si="193"/>
        <v>0</v>
      </c>
    </row>
    <row r="447" spans="1:11" x14ac:dyDescent="0.2">
      <c r="A447" s="75" t="s">
        <v>673</v>
      </c>
      <c r="B447" s="75"/>
      <c r="C447" s="2" t="s">
        <v>17</v>
      </c>
      <c r="D447" s="3">
        <v>0</v>
      </c>
      <c r="E447" s="36"/>
      <c r="F447" s="1"/>
      <c r="G447" s="1"/>
      <c r="H447" s="1"/>
      <c r="I447" s="1"/>
      <c r="J447" s="1"/>
      <c r="K447" s="1"/>
    </row>
    <row r="448" spans="1:11" hidden="1" outlineLevel="1" x14ac:dyDescent="0.2">
      <c r="A448" s="77" t="s">
        <v>676</v>
      </c>
      <c r="B448" s="77"/>
      <c r="C448" s="1" t="s">
        <v>17</v>
      </c>
      <c r="D448" s="33">
        <v>1</v>
      </c>
      <c r="E448" s="9">
        <f>$D$447*D448</f>
        <v>0</v>
      </c>
      <c r="F448" s="33">
        <v>0.11</v>
      </c>
      <c r="G448" s="9">
        <f>$D$447*F448</f>
        <v>0</v>
      </c>
      <c r="H448" s="9">
        <f t="shared" ref="H448:H457" si="194">$L$2*G448</f>
        <v>0</v>
      </c>
      <c r="I448" s="33">
        <v>14.29</v>
      </c>
      <c r="J448" s="9">
        <f>$D$447*I448</f>
        <v>0</v>
      </c>
      <c r="K448" s="9">
        <f t="shared" ref="K448:K457" si="195">SUM(H448,J448)</f>
        <v>0</v>
      </c>
    </row>
    <row r="449" spans="1:11" hidden="1" outlineLevel="1" x14ac:dyDescent="0.2">
      <c r="A449" s="77" t="s">
        <v>674</v>
      </c>
      <c r="B449" s="77"/>
      <c r="C449" s="1" t="s">
        <v>15</v>
      </c>
      <c r="D449" s="33">
        <v>0.42</v>
      </c>
      <c r="E449" s="9">
        <f t="shared" ref="E449:E457" si="196">$D$447*D449</f>
        <v>0</v>
      </c>
      <c r="F449" s="33">
        <v>0.04</v>
      </c>
      <c r="G449" s="9">
        <f t="shared" ref="G449:G457" si="197">$D$447*F449</f>
        <v>0</v>
      </c>
      <c r="H449" s="9">
        <f t="shared" si="194"/>
        <v>0</v>
      </c>
      <c r="I449" s="33">
        <v>18.29</v>
      </c>
      <c r="J449" s="9">
        <f t="shared" ref="J449:J457" si="198">$D$447*I449</f>
        <v>0</v>
      </c>
      <c r="K449" s="9">
        <f t="shared" si="195"/>
        <v>0</v>
      </c>
    </row>
    <row r="450" spans="1:11" hidden="1" outlineLevel="1" x14ac:dyDescent="0.2">
      <c r="A450" s="77" t="s">
        <v>675</v>
      </c>
      <c r="B450" s="77"/>
      <c r="C450" s="1" t="s">
        <v>15</v>
      </c>
      <c r="D450" s="33">
        <v>0.42</v>
      </c>
      <c r="E450" s="9">
        <f t="shared" si="196"/>
        <v>0</v>
      </c>
      <c r="F450" s="33">
        <v>0.05</v>
      </c>
      <c r="G450" s="9">
        <f t="shared" si="197"/>
        <v>0</v>
      </c>
      <c r="H450" s="9">
        <f t="shared" si="194"/>
        <v>0</v>
      </c>
      <c r="I450" s="33">
        <v>21.29</v>
      </c>
      <c r="J450" s="9">
        <f t="shared" si="198"/>
        <v>0</v>
      </c>
      <c r="K450" s="9">
        <f t="shared" si="195"/>
        <v>0</v>
      </c>
    </row>
    <row r="451" spans="1:11" hidden="1" outlineLevel="1" x14ac:dyDescent="0.2">
      <c r="A451" s="77" t="s">
        <v>681</v>
      </c>
      <c r="B451" s="77"/>
      <c r="C451" s="1" t="s">
        <v>17</v>
      </c>
      <c r="D451" s="33">
        <v>2</v>
      </c>
      <c r="E451" s="9">
        <f t="shared" si="196"/>
        <v>0</v>
      </c>
      <c r="F451" s="33">
        <v>0.5</v>
      </c>
      <c r="G451" s="9">
        <f t="shared" si="197"/>
        <v>0</v>
      </c>
      <c r="H451" s="9">
        <f t="shared" si="194"/>
        <v>0</v>
      </c>
      <c r="I451" s="33">
        <v>358.18</v>
      </c>
      <c r="J451" s="9">
        <f t="shared" si="198"/>
        <v>0</v>
      </c>
      <c r="K451" s="9">
        <f t="shared" si="195"/>
        <v>0</v>
      </c>
    </row>
    <row r="452" spans="1:11" hidden="1" outlineLevel="1" x14ac:dyDescent="0.2">
      <c r="A452" s="77" t="s">
        <v>655</v>
      </c>
      <c r="B452" s="77"/>
      <c r="C452" s="1" t="s">
        <v>17</v>
      </c>
      <c r="D452" s="33">
        <v>1</v>
      </c>
      <c r="E452" s="9">
        <f t="shared" si="196"/>
        <v>0</v>
      </c>
      <c r="F452" s="33">
        <v>0.55000000000000004</v>
      </c>
      <c r="G452" s="9">
        <f t="shared" si="197"/>
        <v>0</v>
      </c>
      <c r="H452" s="9">
        <f>$N$2*G452</f>
        <v>0</v>
      </c>
      <c r="I452" s="33">
        <v>153.21</v>
      </c>
      <c r="J452" s="9">
        <f t="shared" si="198"/>
        <v>0</v>
      </c>
      <c r="K452" s="9">
        <f t="shared" si="195"/>
        <v>0</v>
      </c>
    </row>
    <row r="453" spans="1:11" hidden="1" outlineLevel="1" x14ac:dyDescent="0.2">
      <c r="A453" s="77" t="s">
        <v>676</v>
      </c>
      <c r="B453" s="77"/>
      <c r="C453" s="1" t="s">
        <v>17</v>
      </c>
      <c r="D453" s="33">
        <v>1</v>
      </c>
      <c r="E453" s="9">
        <f t="shared" si="196"/>
        <v>0</v>
      </c>
      <c r="F453" s="33">
        <v>0.11</v>
      </c>
      <c r="G453" s="9">
        <f t="shared" si="197"/>
        <v>0</v>
      </c>
      <c r="H453" s="9">
        <f t="shared" si="194"/>
        <v>0</v>
      </c>
      <c r="I453" s="33">
        <v>14.29</v>
      </c>
      <c r="J453" s="9">
        <f t="shared" si="198"/>
        <v>0</v>
      </c>
      <c r="K453" s="9">
        <f t="shared" si="195"/>
        <v>0</v>
      </c>
    </row>
    <row r="454" spans="1:11" hidden="1" outlineLevel="1" x14ac:dyDescent="0.2">
      <c r="A454" s="77" t="s">
        <v>677</v>
      </c>
      <c r="B454" s="77"/>
      <c r="C454" s="1" t="s">
        <v>139</v>
      </c>
      <c r="D454" s="33">
        <v>1</v>
      </c>
      <c r="E454" s="9">
        <f t="shared" si="196"/>
        <v>0</v>
      </c>
      <c r="F454" s="33">
        <v>0</v>
      </c>
      <c r="G454" s="9">
        <f t="shared" si="197"/>
        <v>0</v>
      </c>
      <c r="H454" s="9">
        <f t="shared" si="194"/>
        <v>0</v>
      </c>
      <c r="I454" s="33">
        <v>0</v>
      </c>
      <c r="J454" s="9">
        <f t="shared" si="198"/>
        <v>0</v>
      </c>
      <c r="K454" s="9">
        <f t="shared" si="195"/>
        <v>0</v>
      </c>
    </row>
    <row r="455" spans="1:11" hidden="1" outlineLevel="1" x14ac:dyDescent="0.2">
      <c r="A455" s="77" t="s">
        <v>655</v>
      </c>
      <c r="B455" s="77"/>
      <c r="C455" s="1" t="s">
        <v>17</v>
      </c>
      <c r="D455" s="33">
        <v>1</v>
      </c>
      <c r="E455" s="9">
        <f t="shared" si="196"/>
        <v>0</v>
      </c>
      <c r="F455" s="33">
        <v>0.55000000000000004</v>
      </c>
      <c r="G455" s="9">
        <f t="shared" si="197"/>
        <v>0</v>
      </c>
      <c r="H455" s="9">
        <f>$N$2*G455</f>
        <v>0</v>
      </c>
      <c r="I455" s="33">
        <v>153.21</v>
      </c>
      <c r="J455" s="9">
        <f t="shared" si="198"/>
        <v>0</v>
      </c>
      <c r="K455" s="9">
        <f t="shared" si="195"/>
        <v>0</v>
      </c>
    </row>
    <row r="456" spans="1:11" hidden="1" outlineLevel="1" x14ac:dyDescent="0.2">
      <c r="A456" s="77" t="s">
        <v>675</v>
      </c>
      <c r="B456" s="77"/>
      <c r="C456" s="1" t="s">
        <v>15</v>
      </c>
      <c r="D456" s="33">
        <v>0.42</v>
      </c>
      <c r="E456" s="9">
        <f t="shared" si="196"/>
        <v>0</v>
      </c>
      <c r="F456" s="33">
        <v>0.05</v>
      </c>
      <c r="G456" s="9">
        <f t="shared" si="197"/>
        <v>0</v>
      </c>
      <c r="H456" s="9">
        <f t="shared" si="194"/>
        <v>0</v>
      </c>
      <c r="I456" s="33">
        <v>21.29</v>
      </c>
      <c r="J456" s="9">
        <f t="shared" si="198"/>
        <v>0</v>
      </c>
      <c r="K456" s="9">
        <f t="shared" si="195"/>
        <v>0</v>
      </c>
    </row>
    <row r="457" spans="1:11" hidden="1" outlineLevel="1" x14ac:dyDescent="0.2">
      <c r="A457" s="77" t="s">
        <v>674</v>
      </c>
      <c r="B457" s="77"/>
      <c r="C457" s="1" t="s">
        <v>15</v>
      </c>
      <c r="D457" s="33">
        <v>0.42</v>
      </c>
      <c r="E457" s="9">
        <f t="shared" si="196"/>
        <v>0</v>
      </c>
      <c r="F457" s="33">
        <v>0.04</v>
      </c>
      <c r="G457" s="9">
        <f t="shared" si="197"/>
        <v>0</v>
      </c>
      <c r="H457" s="9">
        <f t="shared" si="194"/>
        <v>0</v>
      </c>
      <c r="I457" s="33">
        <v>18.29</v>
      </c>
      <c r="J457" s="9">
        <f t="shared" si="198"/>
        <v>0</v>
      </c>
      <c r="K457" s="9">
        <f t="shared" si="195"/>
        <v>0</v>
      </c>
    </row>
    <row r="458" spans="1:11" collapsed="1" x14ac:dyDescent="0.2">
      <c r="A458" s="75" t="s">
        <v>19</v>
      </c>
      <c r="B458" s="75"/>
      <c r="C458" s="1"/>
      <c r="D458" s="34"/>
      <c r="E458" s="35"/>
      <c r="F458" s="13">
        <f>SUM(F448:F457)</f>
        <v>2</v>
      </c>
      <c r="G458" s="12">
        <f t="shared" ref="G458:K458" si="199">SUM(G448:G457)</f>
        <v>0</v>
      </c>
      <c r="H458" s="12">
        <f t="shared" si="199"/>
        <v>0</v>
      </c>
      <c r="I458" s="13">
        <f t="shared" si="199"/>
        <v>772.33999999999992</v>
      </c>
      <c r="J458" s="12">
        <f t="shared" si="199"/>
        <v>0</v>
      </c>
      <c r="K458" s="14">
        <f t="shared" si="199"/>
        <v>0</v>
      </c>
    </row>
    <row r="459" spans="1:11" x14ac:dyDescent="0.2">
      <c r="A459" s="75" t="s">
        <v>673</v>
      </c>
      <c r="B459" s="75"/>
      <c r="C459" s="2" t="s">
        <v>17</v>
      </c>
      <c r="D459" s="3">
        <v>0</v>
      </c>
      <c r="E459" s="36"/>
      <c r="F459" s="1"/>
      <c r="G459" s="1"/>
      <c r="H459" s="1"/>
      <c r="I459" s="1"/>
      <c r="J459" s="1"/>
      <c r="K459" s="1"/>
    </row>
    <row r="460" spans="1:11" hidden="1" outlineLevel="1" x14ac:dyDescent="0.2">
      <c r="A460" s="77" t="s">
        <v>676</v>
      </c>
      <c r="B460" s="77"/>
      <c r="C460" s="1" t="s">
        <v>17</v>
      </c>
      <c r="D460" s="33">
        <v>1</v>
      </c>
      <c r="E460" s="9">
        <f>$D$459*D460</f>
        <v>0</v>
      </c>
      <c r="F460" s="33">
        <v>0.11</v>
      </c>
      <c r="G460" s="9">
        <f>$D$459*F460</f>
        <v>0</v>
      </c>
      <c r="H460" s="9">
        <f t="shared" ref="H460:H469" si="200">$L$2*G460</f>
        <v>0</v>
      </c>
      <c r="I460" s="33">
        <v>14.29</v>
      </c>
      <c r="J460" s="9">
        <f>$D$459*I460</f>
        <v>0</v>
      </c>
      <c r="K460" s="9">
        <f t="shared" ref="K460:K469" si="201">SUM(H460,J460)</f>
        <v>0</v>
      </c>
    </row>
    <row r="461" spans="1:11" hidden="1" outlineLevel="1" x14ac:dyDescent="0.2">
      <c r="A461" s="77" t="s">
        <v>674</v>
      </c>
      <c r="B461" s="77"/>
      <c r="C461" s="1" t="s">
        <v>15</v>
      </c>
      <c r="D461" s="33">
        <v>0.42</v>
      </c>
      <c r="E461" s="9">
        <f t="shared" ref="E461:E469" si="202">$D$459*D461</f>
        <v>0</v>
      </c>
      <c r="F461" s="33">
        <v>0.04</v>
      </c>
      <c r="G461" s="9">
        <f t="shared" ref="G461:G469" si="203">$D$459*F461</f>
        <v>0</v>
      </c>
      <c r="H461" s="9">
        <f t="shared" si="200"/>
        <v>0</v>
      </c>
      <c r="I461" s="33">
        <v>18.29</v>
      </c>
      <c r="J461" s="9">
        <f t="shared" ref="J461:J468" si="204">$D$459*I461</f>
        <v>0</v>
      </c>
      <c r="K461" s="9">
        <f t="shared" si="201"/>
        <v>0</v>
      </c>
    </row>
    <row r="462" spans="1:11" hidden="1" outlineLevel="1" x14ac:dyDescent="0.2">
      <c r="A462" s="77" t="s">
        <v>253</v>
      </c>
      <c r="B462" s="77"/>
      <c r="C462" s="1" t="s">
        <v>17</v>
      </c>
      <c r="D462" s="33">
        <v>2</v>
      </c>
      <c r="E462" s="9">
        <f t="shared" si="202"/>
        <v>0</v>
      </c>
      <c r="F462" s="33">
        <v>0.62</v>
      </c>
      <c r="G462" s="9">
        <f t="shared" si="203"/>
        <v>0</v>
      </c>
      <c r="H462" s="9">
        <f t="shared" si="200"/>
        <v>0</v>
      </c>
      <c r="I462" s="33">
        <v>158.82</v>
      </c>
      <c r="J462" s="9">
        <f t="shared" si="204"/>
        <v>0</v>
      </c>
      <c r="K462" s="9">
        <f t="shared" si="201"/>
        <v>0</v>
      </c>
    </row>
    <row r="463" spans="1:11" hidden="1" outlineLevel="1" x14ac:dyDescent="0.2">
      <c r="A463" s="77" t="s">
        <v>675</v>
      </c>
      <c r="B463" s="77"/>
      <c r="C463" s="1" t="s">
        <v>15</v>
      </c>
      <c r="D463" s="33">
        <v>0.42</v>
      </c>
      <c r="E463" s="9">
        <f t="shared" si="202"/>
        <v>0</v>
      </c>
      <c r="F463" s="33">
        <v>0.05</v>
      </c>
      <c r="G463" s="9">
        <f t="shared" si="203"/>
        <v>0</v>
      </c>
      <c r="H463" s="9">
        <f t="shared" si="200"/>
        <v>0</v>
      </c>
      <c r="I463" s="33">
        <v>21.29</v>
      </c>
      <c r="J463" s="9">
        <f t="shared" si="204"/>
        <v>0</v>
      </c>
      <c r="K463" s="9">
        <f t="shared" si="201"/>
        <v>0</v>
      </c>
    </row>
    <row r="464" spans="1:11" hidden="1" outlineLevel="1" x14ac:dyDescent="0.2">
      <c r="A464" s="77" t="s">
        <v>655</v>
      </c>
      <c r="B464" s="77"/>
      <c r="C464" s="1" t="s">
        <v>17</v>
      </c>
      <c r="D464" s="33">
        <v>1</v>
      </c>
      <c r="E464" s="9">
        <f t="shared" si="202"/>
        <v>0</v>
      </c>
      <c r="F464" s="33">
        <v>0.55000000000000004</v>
      </c>
      <c r="G464" s="9">
        <f t="shared" si="203"/>
        <v>0</v>
      </c>
      <c r="H464" s="9">
        <f>$N$2*G464</f>
        <v>0</v>
      </c>
      <c r="I464" s="33">
        <v>153.21</v>
      </c>
      <c r="J464" s="9">
        <f t="shared" si="204"/>
        <v>0</v>
      </c>
      <c r="K464" s="9">
        <f t="shared" si="201"/>
        <v>0</v>
      </c>
    </row>
    <row r="465" spans="1:11" hidden="1" outlineLevel="1" x14ac:dyDescent="0.2">
      <c r="A465" s="77" t="s">
        <v>676</v>
      </c>
      <c r="B465" s="77"/>
      <c r="C465" s="1" t="s">
        <v>17</v>
      </c>
      <c r="D465" s="33">
        <v>1</v>
      </c>
      <c r="E465" s="9">
        <f t="shared" si="202"/>
        <v>0</v>
      </c>
      <c r="F465" s="33">
        <v>0.11</v>
      </c>
      <c r="G465" s="9">
        <f t="shared" si="203"/>
        <v>0</v>
      </c>
      <c r="H465" s="9">
        <f t="shared" si="200"/>
        <v>0</v>
      </c>
      <c r="I465" s="33">
        <v>14.29</v>
      </c>
      <c r="J465" s="9">
        <f t="shared" si="204"/>
        <v>0</v>
      </c>
      <c r="K465" s="9">
        <f t="shared" si="201"/>
        <v>0</v>
      </c>
    </row>
    <row r="466" spans="1:11" hidden="1" outlineLevel="1" x14ac:dyDescent="0.2">
      <c r="A466" s="77" t="s">
        <v>677</v>
      </c>
      <c r="B466" s="77"/>
      <c r="C466" s="1" t="s">
        <v>139</v>
      </c>
      <c r="D466" s="33">
        <v>1</v>
      </c>
      <c r="E466" s="9">
        <f t="shared" si="202"/>
        <v>0</v>
      </c>
      <c r="F466" s="33">
        <v>0</v>
      </c>
      <c r="G466" s="9">
        <f t="shared" si="203"/>
        <v>0</v>
      </c>
      <c r="H466" s="9">
        <f t="shared" si="200"/>
        <v>0</v>
      </c>
      <c r="I466" s="33">
        <v>0</v>
      </c>
      <c r="J466" s="9">
        <f t="shared" si="204"/>
        <v>0</v>
      </c>
      <c r="K466" s="9">
        <f t="shared" si="201"/>
        <v>0</v>
      </c>
    </row>
    <row r="467" spans="1:11" hidden="1" outlineLevel="1" x14ac:dyDescent="0.2">
      <c r="A467" s="77" t="s">
        <v>655</v>
      </c>
      <c r="B467" s="77"/>
      <c r="C467" s="1" t="s">
        <v>17</v>
      </c>
      <c r="D467" s="33">
        <v>1</v>
      </c>
      <c r="E467" s="9">
        <f t="shared" si="202"/>
        <v>0</v>
      </c>
      <c r="F467" s="33">
        <v>0.55000000000000004</v>
      </c>
      <c r="G467" s="9">
        <f t="shared" si="203"/>
        <v>0</v>
      </c>
      <c r="H467" s="9">
        <f>$N$2*G467</f>
        <v>0</v>
      </c>
      <c r="I467" s="33">
        <v>153.21</v>
      </c>
      <c r="J467" s="9">
        <f t="shared" si="204"/>
        <v>0</v>
      </c>
      <c r="K467" s="9">
        <f t="shared" si="201"/>
        <v>0</v>
      </c>
    </row>
    <row r="468" spans="1:11" hidden="1" outlineLevel="1" x14ac:dyDescent="0.2">
      <c r="A468" s="77" t="s">
        <v>675</v>
      </c>
      <c r="B468" s="77"/>
      <c r="C468" s="1" t="s">
        <v>15</v>
      </c>
      <c r="D468" s="33">
        <v>0.42</v>
      </c>
      <c r="E468" s="9">
        <f t="shared" si="202"/>
        <v>0</v>
      </c>
      <c r="F468" s="33">
        <v>0.05</v>
      </c>
      <c r="G468" s="9">
        <f t="shared" si="203"/>
        <v>0</v>
      </c>
      <c r="H468" s="9">
        <f t="shared" si="200"/>
        <v>0</v>
      </c>
      <c r="I468" s="33">
        <v>21.29</v>
      </c>
      <c r="J468" s="9">
        <f t="shared" si="204"/>
        <v>0</v>
      </c>
      <c r="K468" s="9">
        <f t="shared" si="201"/>
        <v>0</v>
      </c>
    </row>
    <row r="469" spans="1:11" hidden="1" outlineLevel="1" x14ac:dyDescent="0.2">
      <c r="A469" s="77" t="s">
        <v>674</v>
      </c>
      <c r="B469" s="77"/>
      <c r="C469" s="1" t="s">
        <v>15</v>
      </c>
      <c r="D469" s="33">
        <v>0.42</v>
      </c>
      <c r="E469" s="9">
        <f t="shared" si="202"/>
        <v>0</v>
      </c>
      <c r="F469" s="33">
        <v>0.04</v>
      </c>
      <c r="G469" s="9">
        <f t="shared" si="203"/>
        <v>0</v>
      </c>
      <c r="H469" s="9">
        <f t="shared" si="200"/>
        <v>0</v>
      </c>
      <c r="I469" s="33">
        <v>18.29</v>
      </c>
      <c r="J469" s="9">
        <f>$D$459*I469</f>
        <v>0</v>
      </c>
      <c r="K469" s="9">
        <f t="shared" si="201"/>
        <v>0</v>
      </c>
    </row>
    <row r="470" spans="1:11" collapsed="1" x14ac:dyDescent="0.2">
      <c r="A470" s="75" t="s">
        <v>19</v>
      </c>
      <c r="B470" s="75"/>
      <c r="C470" s="1"/>
      <c r="D470" s="34"/>
      <c r="E470" s="35"/>
      <c r="F470" s="13">
        <f>SUM(F460:F469)</f>
        <v>2.12</v>
      </c>
      <c r="G470" s="12">
        <f t="shared" ref="G470:J470" si="205">SUM(G460:G469)</f>
        <v>0</v>
      </c>
      <c r="H470" s="12">
        <f t="shared" si="205"/>
        <v>0</v>
      </c>
      <c r="I470" s="13">
        <f t="shared" si="205"/>
        <v>572.9799999999999</v>
      </c>
      <c r="J470" s="12">
        <f t="shared" si="205"/>
        <v>0</v>
      </c>
      <c r="K470" s="14">
        <f>SUM(K460:K469)</f>
        <v>0</v>
      </c>
    </row>
    <row r="471" spans="1:11" x14ac:dyDescent="0.2">
      <c r="A471" s="75" t="s">
        <v>682</v>
      </c>
      <c r="B471" s="75"/>
      <c r="C471" s="2" t="s">
        <v>17</v>
      </c>
      <c r="D471" s="3">
        <v>0</v>
      </c>
      <c r="E471" s="36"/>
      <c r="F471" s="1"/>
      <c r="G471" s="1"/>
      <c r="H471" s="1"/>
      <c r="I471" s="1"/>
      <c r="J471" s="1"/>
      <c r="K471" s="1"/>
    </row>
    <row r="472" spans="1:11" hidden="1" outlineLevel="1" x14ac:dyDescent="0.2">
      <c r="A472" s="77" t="s">
        <v>683</v>
      </c>
      <c r="B472" s="77"/>
      <c r="C472" s="1" t="s">
        <v>17</v>
      </c>
      <c r="D472" s="33">
        <v>1</v>
      </c>
      <c r="E472" s="9">
        <f>$D$471*D472</f>
        <v>0</v>
      </c>
      <c r="F472" s="33">
        <v>0.08</v>
      </c>
      <c r="G472" s="9">
        <f>$D$471*F472</f>
        <v>0</v>
      </c>
      <c r="H472" s="9">
        <f t="shared" ref="H472:H478" si="206">$L$2*G472</f>
        <v>0</v>
      </c>
      <c r="I472" s="33">
        <v>28.81</v>
      </c>
      <c r="J472" s="9">
        <f>$D$471*I472</f>
        <v>0</v>
      </c>
      <c r="K472" s="9">
        <f t="shared" ref="K472:K478" si="207">SUM(H472,J472)</f>
        <v>0</v>
      </c>
    </row>
    <row r="473" spans="1:11" hidden="1" outlineLevel="1" x14ac:dyDescent="0.2">
      <c r="A473" s="77" t="s">
        <v>69</v>
      </c>
      <c r="B473" s="77"/>
      <c r="C473" s="1" t="s">
        <v>17</v>
      </c>
      <c r="D473" s="33">
        <v>1</v>
      </c>
      <c r="E473" s="9">
        <f t="shared" ref="E473:E478" si="208">$D$471*D473</f>
        <v>0</v>
      </c>
      <c r="F473" s="33">
        <v>0.2</v>
      </c>
      <c r="G473" s="9">
        <f t="shared" ref="G473:G478" si="209">$D$471*F473</f>
        <v>0</v>
      </c>
      <c r="H473" s="9">
        <f t="shared" si="206"/>
        <v>0</v>
      </c>
      <c r="I473" s="33">
        <v>40.020000000000003</v>
      </c>
      <c r="J473" s="9">
        <f t="shared" ref="J473:J478" si="210">$D$471*I473</f>
        <v>0</v>
      </c>
      <c r="K473" s="9">
        <f t="shared" si="207"/>
        <v>0</v>
      </c>
    </row>
    <row r="474" spans="1:11" hidden="1" outlineLevel="1" x14ac:dyDescent="0.2">
      <c r="A474" s="77" t="s">
        <v>677</v>
      </c>
      <c r="B474" s="77"/>
      <c r="C474" s="1" t="s">
        <v>139</v>
      </c>
      <c r="D474" s="33">
        <v>1</v>
      </c>
      <c r="E474" s="9">
        <f t="shared" si="208"/>
        <v>0</v>
      </c>
      <c r="F474" s="33">
        <v>0</v>
      </c>
      <c r="G474" s="9">
        <f t="shared" si="209"/>
        <v>0</v>
      </c>
      <c r="H474" s="9">
        <f t="shared" si="206"/>
        <v>0</v>
      </c>
      <c r="I474" s="33">
        <v>0</v>
      </c>
      <c r="J474" s="9">
        <f t="shared" si="210"/>
        <v>0</v>
      </c>
      <c r="K474" s="9">
        <f t="shared" si="207"/>
        <v>0</v>
      </c>
    </row>
    <row r="475" spans="1:11" hidden="1" outlineLevel="1" x14ac:dyDescent="0.2">
      <c r="A475" s="77" t="s">
        <v>684</v>
      </c>
      <c r="B475" s="77"/>
      <c r="C475" s="1" t="s">
        <v>17</v>
      </c>
      <c r="D475" s="33">
        <v>1</v>
      </c>
      <c r="E475" s="9">
        <f t="shared" si="208"/>
        <v>0</v>
      </c>
      <c r="F475" s="33">
        <v>0.2</v>
      </c>
      <c r="G475" s="9">
        <f t="shared" si="209"/>
        <v>0</v>
      </c>
      <c r="H475" s="9">
        <f t="shared" si="206"/>
        <v>0</v>
      </c>
      <c r="I475" s="33">
        <v>40.909999999999997</v>
      </c>
      <c r="J475" s="9">
        <f t="shared" si="210"/>
        <v>0</v>
      </c>
      <c r="K475" s="9">
        <f t="shared" si="207"/>
        <v>0</v>
      </c>
    </row>
    <row r="476" spans="1:11" hidden="1" outlineLevel="1" x14ac:dyDescent="0.2">
      <c r="A476" s="77" t="s">
        <v>655</v>
      </c>
      <c r="B476" s="77"/>
      <c r="C476" s="1" t="s">
        <v>17</v>
      </c>
      <c r="D476" s="33">
        <v>1</v>
      </c>
      <c r="E476" s="9">
        <f t="shared" si="208"/>
        <v>0</v>
      </c>
      <c r="F476" s="33">
        <v>0.55000000000000004</v>
      </c>
      <c r="G476" s="9">
        <f t="shared" si="209"/>
        <v>0</v>
      </c>
      <c r="H476" s="9">
        <f>$N$2*G476</f>
        <v>0</v>
      </c>
      <c r="I476" s="33">
        <v>153.21</v>
      </c>
      <c r="J476" s="9">
        <f t="shared" si="210"/>
        <v>0</v>
      </c>
      <c r="K476" s="9">
        <f t="shared" si="207"/>
        <v>0</v>
      </c>
    </row>
    <row r="477" spans="1:11" hidden="1" outlineLevel="1" x14ac:dyDescent="0.2">
      <c r="A477" s="77" t="s">
        <v>675</v>
      </c>
      <c r="B477" s="77"/>
      <c r="C477" s="1" t="s">
        <v>15</v>
      </c>
      <c r="D477" s="33">
        <v>0.42</v>
      </c>
      <c r="E477" s="9">
        <f t="shared" si="208"/>
        <v>0</v>
      </c>
      <c r="F477" s="33">
        <v>0.05</v>
      </c>
      <c r="G477" s="9">
        <f t="shared" si="209"/>
        <v>0</v>
      </c>
      <c r="H477" s="9">
        <f t="shared" si="206"/>
        <v>0</v>
      </c>
      <c r="I477" s="33">
        <v>21.29</v>
      </c>
      <c r="J477" s="9">
        <f t="shared" si="210"/>
        <v>0</v>
      </c>
      <c r="K477" s="9">
        <f t="shared" si="207"/>
        <v>0</v>
      </c>
    </row>
    <row r="478" spans="1:11" hidden="1" outlineLevel="1" x14ac:dyDescent="0.2">
      <c r="A478" s="77" t="s">
        <v>674</v>
      </c>
      <c r="B478" s="77"/>
      <c r="C478" s="1" t="s">
        <v>15</v>
      </c>
      <c r="D478" s="33">
        <v>0.42</v>
      </c>
      <c r="E478" s="9">
        <f t="shared" si="208"/>
        <v>0</v>
      </c>
      <c r="F478" s="33">
        <v>0.04</v>
      </c>
      <c r="G478" s="9">
        <f t="shared" si="209"/>
        <v>0</v>
      </c>
      <c r="H478" s="9">
        <f t="shared" si="206"/>
        <v>0</v>
      </c>
      <c r="I478" s="33">
        <v>18.29</v>
      </c>
      <c r="J478" s="9">
        <f t="shared" si="210"/>
        <v>0</v>
      </c>
      <c r="K478" s="9">
        <f t="shared" si="207"/>
        <v>0</v>
      </c>
    </row>
    <row r="479" spans="1:11" collapsed="1" x14ac:dyDescent="0.2">
      <c r="A479" s="75" t="s">
        <v>19</v>
      </c>
      <c r="B479" s="75"/>
      <c r="C479" s="1"/>
      <c r="D479" s="34"/>
      <c r="E479" s="35"/>
      <c r="F479" s="13">
        <f>SUM(F472:F478)</f>
        <v>1.1200000000000001</v>
      </c>
      <c r="G479" s="12">
        <f t="shared" ref="G479:K479" si="211">SUM(G472:G478)</f>
        <v>0</v>
      </c>
      <c r="H479" s="12">
        <f t="shared" si="211"/>
        <v>0</v>
      </c>
      <c r="I479" s="13">
        <f t="shared" si="211"/>
        <v>302.53000000000003</v>
      </c>
      <c r="J479" s="12">
        <f t="shared" si="211"/>
        <v>0</v>
      </c>
      <c r="K479" s="14">
        <f t="shared" si="211"/>
        <v>0</v>
      </c>
    </row>
    <row r="480" spans="1:11" x14ac:dyDescent="0.2">
      <c r="A480" s="75" t="s">
        <v>682</v>
      </c>
      <c r="B480" s="75"/>
      <c r="C480" s="2" t="s">
        <v>17</v>
      </c>
      <c r="D480" s="3">
        <v>0</v>
      </c>
      <c r="E480" s="36"/>
      <c r="F480" s="1"/>
      <c r="G480" s="1"/>
      <c r="H480" s="1"/>
      <c r="I480" s="1"/>
      <c r="J480" s="1"/>
      <c r="K480" s="1"/>
    </row>
    <row r="481" spans="1:11" hidden="1" outlineLevel="1" x14ac:dyDescent="0.2">
      <c r="A481" s="77" t="s">
        <v>683</v>
      </c>
      <c r="B481" s="77"/>
      <c r="C481" s="1" t="s">
        <v>17</v>
      </c>
      <c r="D481" s="33">
        <v>1</v>
      </c>
      <c r="E481" s="9">
        <f>$D$480*D481</f>
        <v>0</v>
      </c>
      <c r="F481" s="33">
        <v>0.08</v>
      </c>
      <c r="G481" s="9">
        <f>$D$480*F481</f>
        <v>0</v>
      </c>
      <c r="H481" s="9">
        <f t="shared" ref="H481:H487" si="212">$L$2*G481</f>
        <v>0</v>
      </c>
      <c r="I481" s="33">
        <v>28.81</v>
      </c>
      <c r="J481" s="9">
        <f>$D$480*I481</f>
        <v>0</v>
      </c>
      <c r="K481" s="9">
        <f t="shared" ref="K481:K487" si="213">SUM(H481,J481)</f>
        <v>0</v>
      </c>
    </row>
    <row r="482" spans="1:11" hidden="1" outlineLevel="1" x14ac:dyDescent="0.2">
      <c r="A482" s="77" t="s">
        <v>684</v>
      </c>
      <c r="B482" s="77"/>
      <c r="C482" s="1" t="s">
        <v>17</v>
      </c>
      <c r="D482" s="33">
        <v>1</v>
      </c>
      <c r="E482" s="9">
        <f t="shared" ref="E482:E487" si="214">$D$480*D482</f>
        <v>0</v>
      </c>
      <c r="F482" s="33">
        <v>0.2</v>
      </c>
      <c r="G482" s="9">
        <f t="shared" ref="G482:G487" si="215">$D$480*F482</f>
        <v>0</v>
      </c>
      <c r="H482" s="9">
        <f t="shared" si="212"/>
        <v>0</v>
      </c>
      <c r="I482" s="33">
        <v>40.909999999999997</v>
      </c>
      <c r="J482" s="9">
        <f t="shared" ref="J482:J487" si="216">$D$480*I482</f>
        <v>0</v>
      </c>
      <c r="K482" s="9">
        <f t="shared" si="213"/>
        <v>0</v>
      </c>
    </row>
    <row r="483" spans="1:11" hidden="1" outlineLevel="1" x14ac:dyDescent="0.2">
      <c r="A483" s="77" t="s">
        <v>677</v>
      </c>
      <c r="B483" s="77"/>
      <c r="C483" s="1" t="s">
        <v>139</v>
      </c>
      <c r="D483" s="33">
        <v>1</v>
      </c>
      <c r="E483" s="9">
        <f t="shared" si="214"/>
        <v>0</v>
      </c>
      <c r="F483" s="33">
        <v>0</v>
      </c>
      <c r="G483" s="9">
        <f t="shared" si="215"/>
        <v>0</v>
      </c>
      <c r="H483" s="9">
        <f t="shared" si="212"/>
        <v>0</v>
      </c>
      <c r="I483" s="33">
        <v>0</v>
      </c>
      <c r="J483" s="9">
        <f t="shared" si="216"/>
        <v>0</v>
      </c>
      <c r="K483" s="9">
        <f t="shared" si="213"/>
        <v>0</v>
      </c>
    </row>
    <row r="484" spans="1:11" hidden="1" outlineLevel="1" x14ac:dyDescent="0.2">
      <c r="A484" s="77" t="s">
        <v>680</v>
      </c>
      <c r="B484" s="77"/>
      <c r="C484" s="1" t="s">
        <v>17</v>
      </c>
      <c r="D484" s="33">
        <v>1</v>
      </c>
      <c r="E484" s="9">
        <f t="shared" si="214"/>
        <v>0</v>
      </c>
      <c r="F484" s="33">
        <v>0.2</v>
      </c>
      <c r="G484" s="9">
        <f t="shared" si="215"/>
        <v>0</v>
      </c>
      <c r="H484" s="9">
        <f t="shared" si="212"/>
        <v>0</v>
      </c>
      <c r="I484" s="33">
        <v>104.3</v>
      </c>
      <c r="J484" s="9">
        <f t="shared" si="216"/>
        <v>0</v>
      </c>
      <c r="K484" s="9">
        <f t="shared" si="213"/>
        <v>0</v>
      </c>
    </row>
    <row r="485" spans="1:11" hidden="1" outlineLevel="1" x14ac:dyDescent="0.2">
      <c r="A485" s="77" t="s">
        <v>655</v>
      </c>
      <c r="B485" s="77"/>
      <c r="C485" s="1" t="s">
        <v>17</v>
      </c>
      <c r="D485" s="33">
        <v>1</v>
      </c>
      <c r="E485" s="9">
        <f t="shared" si="214"/>
        <v>0</v>
      </c>
      <c r="F485" s="33">
        <v>0.55000000000000004</v>
      </c>
      <c r="G485" s="9">
        <f t="shared" si="215"/>
        <v>0</v>
      </c>
      <c r="H485" s="9">
        <f>$N$2*G485</f>
        <v>0</v>
      </c>
      <c r="I485" s="33">
        <v>153.21</v>
      </c>
      <c r="J485" s="9">
        <f t="shared" si="216"/>
        <v>0</v>
      </c>
      <c r="K485" s="9">
        <f t="shared" si="213"/>
        <v>0</v>
      </c>
    </row>
    <row r="486" spans="1:11" hidden="1" outlineLevel="1" x14ac:dyDescent="0.2">
      <c r="A486" s="77" t="s">
        <v>675</v>
      </c>
      <c r="B486" s="77"/>
      <c r="C486" s="1" t="s">
        <v>15</v>
      </c>
      <c r="D486" s="33">
        <v>0.42</v>
      </c>
      <c r="E486" s="9">
        <f t="shared" si="214"/>
        <v>0</v>
      </c>
      <c r="F486" s="33">
        <v>0.05</v>
      </c>
      <c r="G486" s="9">
        <f t="shared" si="215"/>
        <v>0</v>
      </c>
      <c r="H486" s="9">
        <f t="shared" si="212"/>
        <v>0</v>
      </c>
      <c r="I486" s="33">
        <v>21.29</v>
      </c>
      <c r="J486" s="9">
        <f t="shared" si="216"/>
        <v>0</v>
      </c>
      <c r="K486" s="9">
        <f t="shared" si="213"/>
        <v>0</v>
      </c>
    </row>
    <row r="487" spans="1:11" hidden="1" outlineLevel="1" x14ac:dyDescent="0.2">
      <c r="A487" s="77" t="s">
        <v>674</v>
      </c>
      <c r="B487" s="77"/>
      <c r="C487" s="1" t="s">
        <v>15</v>
      </c>
      <c r="D487" s="33">
        <v>0.42</v>
      </c>
      <c r="E487" s="9">
        <f t="shared" si="214"/>
        <v>0</v>
      </c>
      <c r="F487" s="33">
        <v>0.04</v>
      </c>
      <c r="G487" s="9">
        <f t="shared" si="215"/>
        <v>0</v>
      </c>
      <c r="H487" s="9">
        <f t="shared" si="212"/>
        <v>0</v>
      </c>
      <c r="I487" s="33">
        <v>18.29</v>
      </c>
      <c r="J487" s="9">
        <f t="shared" si="216"/>
        <v>0</v>
      </c>
      <c r="K487" s="9">
        <f t="shared" si="213"/>
        <v>0</v>
      </c>
    </row>
    <row r="488" spans="1:11" collapsed="1" x14ac:dyDescent="0.2">
      <c r="A488" s="75" t="s">
        <v>19</v>
      </c>
      <c r="B488" s="75"/>
      <c r="C488" s="1"/>
      <c r="D488" s="34"/>
      <c r="E488" s="35"/>
      <c r="F488" s="13">
        <f>SUM(F481:F487)</f>
        <v>1.1200000000000001</v>
      </c>
      <c r="G488" s="12">
        <f t="shared" ref="G488:K488" si="217">SUM(G481:G487)</f>
        <v>0</v>
      </c>
      <c r="H488" s="12">
        <f t="shared" si="217"/>
        <v>0</v>
      </c>
      <c r="I488" s="13">
        <f t="shared" si="217"/>
        <v>366.81000000000006</v>
      </c>
      <c r="J488" s="12">
        <f t="shared" si="217"/>
        <v>0</v>
      </c>
      <c r="K488" s="14">
        <f t="shared" si="217"/>
        <v>0</v>
      </c>
    </row>
    <row r="489" spans="1:11" x14ac:dyDescent="0.2">
      <c r="A489" s="75" t="s">
        <v>682</v>
      </c>
      <c r="B489" s="75"/>
      <c r="C489" s="2" t="s">
        <v>17</v>
      </c>
      <c r="D489" s="3">
        <v>0</v>
      </c>
      <c r="E489" s="36"/>
      <c r="F489" s="1"/>
      <c r="G489" s="1"/>
      <c r="H489" s="1"/>
      <c r="I489" s="1"/>
      <c r="J489" s="1"/>
      <c r="K489" s="1"/>
    </row>
    <row r="490" spans="1:11" hidden="1" outlineLevel="1" x14ac:dyDescent="0.2">
      <c r="A490" s="77" t="s">
        <v>677</v>
      </c>
      <c r="B490" s="77"/>
      <c r="C490" s="1" t="s">
        <v>139</v>
      </c>
      <c r="D490" s="33">
        <v>0</v>
      </c>
      <c r="E490" s="9">
        <f>$D$489*D490</f>
        <v>0</v>
      </c>
      <c r="F490" s="33">
        <v>0</v>
      </c>
      <c r="G490" s="9">
        <f>$D$489*F490</f>
        <v>0</v>
      </c>
      <c r="H490" s="9">
        <f t="shared" ref="H490:H496" si="218">$L$2*G490</f>
        <v>0</v>
      </c>
      <c r="I490" s="33">
        <v>0</v>
      </c>
      <c r="J490" s="9">
        <f>$D$489*I490</f>
        <v>0</v>
      </c>
      <c r="K490" s="9">
        <f t="shared" ref="K490:K496" si="219">SUM(H490,J490)</f>
        <v>0</v>
      </c>
    </row>
    <row r="491" spans="1:11" hidden="1" outlineLevel="1" x14ac:dyDescent="0.2">
      <c r="A491" s="77" t="s">
        <v>684</v>
      </c>
      <c r="B491" s="77"/>
      <c r="C491" s="1" t="s">
        <v>17</v>
      </c>
      <c r="D491" s="33">
        <v>1</v>
      </c>
      <c r="E491" s="9">
        <f t="shared" ref="E491:E496" si="220">$D$489*D491</f>
        <v>0</v>
      </c>
      <c r="F491" s="33">
        <v>0.2</v>
      </c>
      <c r="G491" s="9">
        <f t="shared" ref="G491:G496" si="221">$D$489*F491</f>
        <v>0</v>
      </c>
      <c r="H491" s="9">
        <f t="shared" si="218"/>
        <v>0</v>
      </c>
      <c r="I491" s="33">
        <v>40.909999999999997</v>
      </c>
      <c r="J491" s="9">
        <f t="shared" ref="J491:J496" si="222">$D$489*I491</f>
        <v>0</v>
      </c>
      <c r="K491" s="9">
        <f t="shared" si="219"/>
        <v>0</v>
      </c>
    </row>
    <row r="492" spans="1:11" hidden="1" outlineLevel="1" x14ac:dyDescent="0.2">
      <c r="A492" s="77" t="s">
        <v>683</v>
      </c>
      <c r="B492" s="77"/>
      <c r="C492" s="1" t="s">
        <v>17</v>
      </c>
      <c r="D492" s="33">
        <v>1</v>
      </c>
      <c r="E492" s="9">
        <f t="shared" si="220"/>
        <v>0</v>
      </c>
      <c r="F492" s="33">
        <v>0.08</v>
      </c>
      <c r="G492" s="9">
        <f t="shared" si="221"/>
        <v>0</v>
      </c>
      <c r="H492" s="9">
        <f t="shared" si="218"/>
        <v>0</v>
      </c>
      <c r="I492" s="33">
        <v>28.81</v>
      </c>
      <c r="J492" s="9">
        <f t="shared" si="222"/>
        <v>0</v>
      </c>
      <c r="K492" s="9">
        <f t="shared" si="219"/>
        <v>0</v>
      </c>
    </row>
    <row r="493" spans="1:11" hidden="1" outlineLevel="1" x14ac:dyDescent="0.2">
      <c r="A493" s="77" t="s">
        <v>681</v>
      </c>
      <c r="B493" s="77"/>
      <c r="C493" s="1" t="s">
        <v>17</v>
      </c>
      <c r="D493" s="33">
        <v>1</v>
      </c>
      <c r="E493" s="9">
        <f t="shared" si="220"/>
        <v>0</v>
      </c>
      <c r="F493" s="33">
        <v>0.25</v>
      </c>
      <c r="G493" s="9">
        <f t="shared" si="221"/>
        <v>0</v>
      </c>
      <c r="H493" s="9">
        <f t="shared" si="218"/>
        <v>0</v>
      </c>
      <c r="I493" s="33">
        <v>179.09</v>
      </c>
      <c r="J493" s="9">
        <f t="shared" si="222"/>
        <v>0</v>
      </c>
      <c r="K493" s="9">
        <f t="shared" si="219"/>
        <v>0</v>
      </c>
    </row>
    <row r="494" spans="1:11" hidden="1" outlineLevel="1" x14ac:dyDescent="0.2">
      <c r="A494" s="77" t="s">
        <v>655</v>
      </c>
      <c r="B494" s="77"/>
      <c r="C494" s="1" t="s">
        <v>17</v>
      </c>
      <c r="D494" s="33">
        <v>1</v>
      </c>
      <c r="E494" s="9">
        <f t="shared" si="220"/>
        <v>0</v>
      </c>
      <c r="F494" s="33">
        <v>0.55000000000000004</v>
      </c>
      <c r="G494" s="9">
        <f t="shared" si="221"/>
        <v>0</v>
      </c>
      <c r="H494" s="9">
        <f>$N$2*G494</f>
        <v>0</v>
      </c>
      <c r="I494" s="33">
        <v>153.21</v>
      </c>
      <c r="J494" s="9">
        <f t="shared" si="222"/>
        <v>0</v>
      </c>
      <c r="K494" s="9">
        <f t="shared" si="219"/>
        <v>0</v>
      </c>
    </row>
    <row r="495" spans="1:11" hidden="1" outlineLevel="1" x14ac:dyDescent="0.2">
      <c r="A495" s="77" t="s">
        <v>675</v>
      </c>
      <c r="B495" s="77"/>
      <c r="C495" s="1" t="s">
        <v>15</v>
      </c>
      <c r="D495" s="33">
        <v>0.42</v>
      </c>
      <c r="E495" s="9">
        <f t="shared" si="220"/>
        <v>0</v>
      </c>
      <c r="F495" s="33">
        <v>0.05</v>
      </c>
      <c r="G495" s="9">
        <f t="shared" si="221"/>
        <v>0</v>
      </c>
      <c r="H495" s="9">
        <f t="shared" si="218"/>
        <v>0</v>
      </c>
      <c r="I495" s="33">
        <v>21.29</v>
      </c>
      <c r="J495" s="9">
        <f t="shared" si="222"/>
        <v>0</v>
      </c>
      <c r="K495" s="9">
        <f t="shared" si="219"/>
        <v>0</v>
      </c>
    </row>
    <row r="496" spans="1:11" hidden="1" outlineLevel="1" x14ac:dyDescent="0.2">
      <c r="A496" s="77" t="s">
        <v>674</v>
      </c>
      <c r="B496" s="77"/>
      <c r="C496" s="1" t="s">
        <v>15</v>
      </c>
      <c r="D496" s="33">
        <v>0.42</v>
      </c>
      <c r="E496" s="9">
        <f t="shared" si="220"/>
        <v>0</v>
      </c>
      <c r="F496" s="33">
        <v>0.04</v>
      </c>
      <c r="G496" s="9">
        <f t="shared" si="221"/>
        <v>0</v>
      </c>
      <c r="H496" s="9">
        <f t="shared" si="218"/>
        <v>0</v>
      </c>
      <c r="I496" s="33">
        <v>18.29</v>
      </c>
      <c r="J496" s="9">
        <f t="shared" si="222"/>
        <v>0</v>
      </c>
      <c r="K496" s="9">
        <f t="shared" si="219"/>
        <v>0</v>
      </c>
    </row>
    <row r="497" spans="1:11" collapsed="1" x14ac:dyDescent="0.2">
      <c r="A497" s="75" t="s">
        <v>19</v>
      </c>
      <c r="B497" s="75"/>
      <c r="C497" s="1"/>
      <c r="D497" s="34"/>
      <c r="E497" s="35"/>
      <c r="F497" s="13">
        <f>SUM(F490:F496)</f>
        <v>1.1700000000000002</v>
      </c>
      <c r="G497" s="12">
        <f t="shared" ref="G497:K497" si="223">SUM(G490:G496)</f>
        <v>0</v>
      </c>
      <c r="H497" s="12">
        <f t="shared" si="223"/>
        <v>0</v>
      </c>
      <c r="I497" s="13">
        <f t="shared" si="223"/>
        <v>441.6</v>
      </c>
      <c r="J497" s="12">
        <f t="shared" si="223"/>
        <v>0</v>
      </c>
      <c r="K497" s="14">
        <f t="shared" si="223"/>
        <v>0</v>
      </c>
    </row>
    <row r="498" spans="1:11" x14ac:dyDescent="0.2">
      <c r="A498" s="75" t="s">
        <v>682</v>
      </c>
      <c r="B498" s="75"/>
      <c r="C498" s="2" t="s">
        <v>17</v>
      </c>
      <c r="D498" s="3">
        <v>0</v>
      </c>
      <c r="E498" s="36"/>
      <c r="F498" s="1"/>
      <c r="G498" s="1"/>
      <c r="H498" s="1"/>
      <c r="I498" s="1"/>
      <c r="J498" s="1"/>
      <c r="K498" s="1"/>
    </row>
    <row r="499" spans="1:11" hidden="1" outlineLevel="1" x14ac:dyDescent="0.2">
      <c r="A499" s="77" t="s">
        <v>685</v>
      </c>
      <c r="B499" s="77"/>
      <c r="C499" s="1" t="s">
        <v>17</v>
      </c>
      <c r="D499" s="33">
        <v>1</v>
      </c>
      <c r="E499" s="9">
        <f>$D$498*D499</f>
        <v>0</v>
      </c>
      <c r="F499" s="33">
        <v>0.08</v>
      </c>
      <c r="G499" s="9">
        <f>$D$498*F499</f>
        <v>0</v>
      </c>
      <c r="H499" s="9">
        <f t="shared" ref="H499:H505" si="224">$L$2*G499</f>
        <v>0</v>
      </c>
      <c r="I499" s="33">
        <v>28.81</v>
      </c>
      <c r="J499" s="9">
        <f>$D$498*I499</f>
        <v>0</v>
      </c>
      <c r="K499" s="9">
        <f t="shared" ref="K499:K505" si="225">SUM(H499,J499)</f>
        <v>0</v>
      </c>
    </row>
    <row r="500" spans="1:11" hidden="1" outlineLevel="1" x14ac:dyDescent="0.2">
      <c r="A500" s="77" t="s">
        <v>684</v>
      </c>
      <c r="B500" s="77"/>
      <c r="C500" s="1" t="s">
        <v>17</v>
      </c>
      <c r="D500" s="33">
        <v>1</v>
      </c>
      <c r="E500" s="9">
        <f t="shared" ref="E500:E505" si="226">$D$498*D500</f>
        <v>0</v>
      </c>
      <c r="F500" s="33">
        <v>0.2</v>
      </c>
      <c r="G500" s="9">
        <f t="shared" ref="G500:G505" si="227">$D$498*F500</f>
        <v>0</v>
      </c>
      <c r="H500" s="9">
        <f t="shared" si="224"/>
        <v>0</v>
      </c>
      <c r="I500" s="33">
        <v>40.909999999999997</v>
      </c>
      <c r="J500" s="9">
        <f t="shared" ref="J500:J505" si="228">$D$498*I500</f>
        <v>0</v>
      </c>
      <c r="K500" s="9">
        <f t="shared" si="225"/>
        <v>0</v>
      </c>
    </row>
    <row r="501" spans="1:11" hidden="1" outlineLevel="1" x14ac:dyDescent="0.2">
      <c r="A501" s="77" t="s">
        <v>677</v>
      </c>
      <c r="B501" s="77"/>
      <c r="C501" s="1" t="s">
        <v>139</v>
      </c>
      <c r="D501" s="33">
        <v>1</v>
      </c>
      <c r="E501" s="9">
        <f t="shared" si="226"/>
        <v>0</v>
      </c>
      <c r="F501" s="33">
        <v>0</v>
      </c>
      <c r="G501" s="9">
        <f t="shared" si="227"/>
        <v>0</v>
      </c>
      <c r="H501" s="9">
        <f t="shared" si="224"/>
        <v>0</v>
      </c>
      <c r="I501" s="33">
        <v>0</v>
      </c>
      <c r="J501" s="9">
        <f t="shared" si="228"/>
        <v>0</v>
      </c>
      <c r="K501" s="9">
        <f t="shared" si="225"/>
        <v>0</v>
      </c>
    </row>
    <row r="502" spans="1:11" hidden="1" outlineLevel="1" x14ac:dyDescent="0.2">
      <c r="A502" s="77" t="s">
        <v>253</v>
      </c>
      <c r="B502" s="77"/>
      <c r="C502" s="1" t="s">
        <v>17</v>
      </c>
      <c r="D502" s="33">
        <v>1</v>
      </c>
      <c r="E502" s="9">
        <f t="shared" si="226"/>
        <v>0</v>
      </c>
      <c r="F502" s="33">
        <v>0.31</v>
      </c>
      <c r="G502" s="9">
        <f t="shared" si="227"/>
        <v>0</v>
      </c>
      <c r="H502" s="9">
        <f t="shared" si="224"/>
        <v>0</v>
      </c>
      <c r="I502" s="33">
        <v>79.41</v>
      </c>
      <c r="J502" s="9">
        <f t="shared" si="228"/>
        <v>0</v>
      </c>
      <c r="K502" s="9">
        <f t="shared" si="225"/>
        <v>0</v>
      </c>
    </row>
    <row r="503" spans="1:11" hidden="1" outlineLevel="1" x14ac:dyDescent="0.2">
      <c r="A503" s="77" t="s">
        <v>655</v>
      </c>
      <c r="B503" s="77"/>
      <c r="C503" s="1" t="s">
        <v>17</v>
      </c>
      <c r="D503" s="33">
        <v>1</v>
      </c>
      <c r="E503" s="9">
        <f t="shared" si="226"/>
        <v>0</v>
      </c>
      <c r="F503" s="33">
        <v>0.55000000000000004</v>
      </c>
      <c r="G503" s="9">
        <f t="shared" si="227"/>
        <v>0</v>
      </c>
      <c r="H503" s="9">
        <f>$N$2*G503</f>
        <v>0</v>
      </c>
      <c r="I503" s="33">
        <v>153.21</v>
      </c>
      <c r="J503" s="9">
        <f t="shared" si="228"/>
        <v>0</v>
      </c>
      <c r="K503" s="9">
        <f t="shared" si="225"/>
        <v>0</v>
      </c>
    </row>
    <row r="504" spans="1:11" hidden="1" outlineLevel="1" x14ac:dyDescent="0.2">
      <c r="A504" s="77" t="s">
        <v>675</v>
      </c>
      <c r="B504" s="77"/>
      <c r="C504" s="1" t="s">
        <v>15</v>
      </c>
      <c r="D504" s="33">
        <v>0.42</v>
      </c>
      <c r="E504" s="9">
        <f t="shared" si="226"/>
        <v>0</v>
      </c>
      <c r="F504" s="33">
        <v>0.05</v>
      </c>
      <c r="G504" s="9">
        <f t="shared" si="227"/>
        <v>0</v>
      </c>
      <c r="H504" s="9">
        <f t="shared" si="224"/>
        <v>0</v>
      </c>
      <c r="I504" s="33">
        <v>21.29</v>
      </c>
      <c r="J504" s="9">
        <f t="shared" si="228"/>
        <v>0</v>
      </c>
      <c r="K504" s="9">
        <f t="shared" si="225"/>
        <v>0</v>
      </c>
    </row>
    <row r="505" spans="1:11" hidden="1" outlineLevel="1" x14ac:dyDescent="0.2">
      <c r="A505" s="77" t="s">
        <v>674</v>
      </c>
      <c r="B505" s="77"/>
      <c r="C505" s="1" t="s">
        <v>15</v>
      </c>
      <c r="D505" s="33">
        <v>0.42</v>
      </c>
      <c r="E505" s="9">
        <f t="shared" si="226"/>
        <v>0</v>
      </c>
      <c r="F505" s="33">
        <v>0.04</v>
      </c>
      <c r="G505" s="9">
        <f t="shared" si="227"/>
        <v>0</v>
      </c>
      <c r="H505" s="9">
        <f t="shared" si="224"/>
        <v>0</v>
      </c>
      <c r="I505" s="33">
        <v>18.29</v>
      </c>
      <c r="J505" s="9">
        <f t="shared" si="228"/>
        <v>0</v>
      </c>
      <c r="K505" s="9">
        <f t="shared" si="225"/>
        <v>0</v>
      </c>
    </row>
    <row r="506" spans="1:11" collapsed="1" x14ac:dyDescent="0.2">
      <c r="A506" s="75" t="s">
        <v>19</v>
      </c>
      <c r="B506" s="75"/>
      <c r="C506" s="1"/>
      <c r="D506" s="34"/>
      <c r="E506" s="35"/>
      <c r="F506" s="13">
        <f>SUM(F499:F505)</f>
        <v>1.2300000000000002</v>
      </c>
      <c r="G506" s="12">
        <f t="shared" ref="G506:K506" si="229">SUM(G499:G505)</f>
        <v>0</v>
      </c>
      <c r="H506" s="12">
        <f t="shared" si="229"/>
        <v>0</v>
      </c>
      <c r="I506" s="13">
        <f t="shared" si="229"/>
        <v>341.92000000000007</v>
      </c>
      <c r="J506" s="12">
        <f t="shared" si="229"/>
        <v>0</v>
      </c>
      <c r="K506" s="14">
        <f t="shared" si="229"/>
        <v>0</v>
      </c>
    </row>
    <row r="507" spans="1:11" x14ac:dyDescent="0.2">
      <c r="A507" s="75" t="s">
        <v>686</v>
      </c>
      <c r="B507" s="75"/>
      <c r="C507" s="2" t="s">
        <v>17</v>
      </c>
      <c r="D507" s="3">
        <v>0</v>
      </c>
      <c r="E507" s="36"/>
      <c r="F507" s="1"/>
      <c r="G507" s="1"/>
      <c r="H507" s="1"/>
      <c r="I507" s="1"/>
      <c r="J507" s="1"/>
      <c r="K507" s="1"/>
    </row>
    <row r="508" spans="1:11" hidden="1" outlineLevel="1" x14ac:dyDescent="0.2">
      <c r="A508" s="77" t="s">
        <v>674</v>
      </c>
      <c r="B508" s="77"/>
      <c r="C508" s="1" t="s">
        <v>15</v>
      </c>
      <c r="D508" s="33">
        <v>0.42</v>
      </c>
      <c r="E508" s="9">
        <f>$D$507*D508</f>
        <v>0</v>
      </c>
      <c r="F508" s="33">
        <v>0.04</v>
      </c>
      <c r="G508" s="9">
        <f>$D$507*F508</f>
        <v>0</v>
      </c>
      <c r="H508" s="9">
        <f t="shared" ref="H508:H520" si="230">$L$2*G508</f>
        <v>0</v>
      </c>
      <c r="I508" s="33">
        <v>18.29</v>
      </c>
      <c r="J508" s="9">
        <f>$D$507*I508</f>
        <v>0</v>
      </c>
      <c r="K508" s="9">
        <f t="shared" ref="K508:K520" si="231">SUM(H508,J508)</f>
        <v>0</v>
      </c>
    </row>
    <row r="509" spans="1:11" hidden="1" outlineLevel="1" x14ac:dyDescent="0.2">
      <c r="A509" s="77" t="s">
        <v>675</v>
      </c>
      <c r="B509" s="77"/>
      <c r="C509" s="1" t="s">
        <v>15</v>
      </c>
      <c r="D509" s="33">
        <v>0.42</v>
      </c>
      <c r="E509" s="9">
        <f t="shared" ref="E509:E520" si="232">$D$507*D509</f>
        <v>0</v>
      </c>
      <c r="F509" s="33">
        <v>0.05</v>
      </c>
      <c r="G509" s="9">
        <f t="shared" ref="G509:G520" si="233">$D$507*F509</f>
        <v>0</v>
      </c>
      <c r="H509" s="9">
        <f t="shared" si="230"/>
        <v>0</v>
      </c>
      <c r="I509" s="33">
        <v>21.29</v>
      </c>
      <c r="J509" s="9">
        <f t="shared" ref="J509:J520" si="234">$D$507*I509</f>
        <v>0</v>
      </c>
      <c r="K509" s="9">
        <f t="shared" si="231"/>
        <v>0</v>
      </c>
    </row>
    <row r="510" spans="1:11" hidden="1" outlineLevel="1" x14ac:dyDescent="0.2">
      <c r="A510" s="77" t="s">
        <v>655</v>
      </c>
      <c r="B510" s="77"/>
      <c r="C510" s="1" t="s">
        <v>17</v>
      </c>
      <c r="D510" s="33">
        <v>1</v>
      </c>
      <c r="E510" s="9">
        <f t="shared" si="232"/>
        <v>0</v>
      </c>
      <c r="F510" s="33">
        <v>0.55000000000000004</v>
      </c>
      <c r="G510" s="9">
        <f t="shared" si="233"/>
        <v>0</v>
      </c>
      <c r="H510" s="9">
        <f>$N$2*G510</f>
        <v>0</v>
      </c>
      <c r="I510" s="33">
        <v>153.21</v>
      </c>
      <c r="J510" s="9">
        <f t="shared" si="234"/>
        <v>0</v>
      </c>
      <c r="K510" s="9">
        <f t="shared" si="231"/>
        <v>0</v>
      </c>
    </row>
    <row r="511" spans="1:11" hidden="1" outlineLevel="1" x14ac:dyDescent="0.2">
      <c r="A511" s="77" t="s">
        <v>69</v>
      </c>
      <c r="B511" s="77"/>
      <c r="C511" s="1" t="s">
        <v>17</v>
      </c>
      <c r="D511" s="33">
        <v>1</v>
      </c>
      <c r="E511" s="9">
        <f t="shared" si="232"/>
        <v>0</v>
      </c>
      <c r="F511" s="33">
        <v>0.2</v>
      </c>
      <c r="G511" s="9">
        <f t="shared" si="233"/>
        <v>0</v>
      </c>
      <c r="H511" s="9">
        <f t="shared" si="230"/>
        <v>0</v>
      </c>
      <c r="I511" s="33">
        <v>40.020000000000003</v>
      </c>
      <c r="J511" s="9">
        <f t="shared" si="234"/>
        <v>0</v>
      </c>
      <c r="K511" s="9">
        <f t="shared" si="231"/>
        <v>0</v>
      </c>
    </row>
    <row r="512" spans="1:11" hidden="1" outlineLevel="1" x14ac:dyDescent="0.2">
      <c r="A512" s="77" t="s">
        <v>685</v>
      </c>
      <c r="B512" s="77"/>
      <c r="C512" s="1" t="s">
        <v>17</v>
      </c>
      <c r="D512" s="33">
        <v>1</v>
      </c>
      <c r="E512" s="9">
        <f t="shared" si="232"/>
        <v>0</v>
      </c>
      <c r="F512" s="33">
        <v>0.08</v>
      </c>
      <c r="G512" s="9">
        <f t="shared" si="233"/>
        <v>0</v>
      </c>
      <c r="H512" s="9">
        <f t="shared" si="230"/>
        <v>0</v>
      </c>
      <c r="I512" s="33">
        <v>28.81</v>
      </c>
      <c r="J512" s="9">
        <f t="shared" si="234"/>
        <v>0</v>
      </c>
      <c r="K512" s="9">
        <f t="shared" si="231"/>
        <v>0</v>
      </c>
    </row>
    <row r="513" spans="1:11" hidden="1" outlineLevel="1" x14ac:dyDescent="0.2">
      <c r="A513" s="77" t="s">
        <v>684</v>
      </c>
      <c r="B513" s="77"/>
      <c r="C513" s="1" t="s">
        <v>17</v>
      </c>
      <c r="D513" s="33">
        <v>1</v>
      </c>
      <c r="E513" s="9">
        <f t="shared" si="232"/>
        <v>0</v>
      </c>
      <c r="F513" s="33">
        <v>0.2</v>
      </c>
      <c r="G513" s="9">
        <f t="shared" si="233"/>
        <v>0</v>
      </c>
      <c r="H513" s="9">
        <f t="shared" si="230"/>
        <v>0</v>
      </c>
      <c r="I513" s="33">
        <v>40.909999999999997</v>
      </c>
      <c r="J513" s="9">
        <f t="shared" si="234"/>
        <v>0</v>
      </c>
      <c r="K513" s="9">
        <f t="shared" si="231"/>
        <v>0</v>
      </c>
    </row>
    <row r="514" spans="1:11" hidden="1" outlineLevel="1" x14ac:dyDescent="0.2">
      <c r="A514" s="77" t="s">
        <v>677</v>
      </c>
      <c r="B514" s="77"/>
      <c r="C514" s="1" t="s">
        <v>139</v>
      </c>
      <c r="D514" s="33">
        <v>1</v>
      </c>
      <c r="E514" s="9">
        <f t="shared" si="232"/>
        <v>0</v>
      </c>
      <c r="F514" s="33">
        <v>0</v>
      </c>
      <c r="G514" s="9">
        <f t="shared" si="233"/>
        <v>0</v>
      </c>
      <c r="H514" s="9">
        <f t="shared" si="230"/>
        <v>0</v>
      </c>
      <c r="I514" s="33">
        <v>0</v>
      </c>
      <c r="J514" s="9">
        <f t="shared" si="234"/>
        <v>0</v>
      </c>
      <c r="K514" s="9">
        <f t="shared" si="231"/>
        <v>0</v>
      </c>
    </row>
    <row r="515" spans="1:11" hidden="1" outlineLevel="1" x14ac:dyDescent="0.2">
      <c r="A515" s="77" t="s">
        <v>684</v>
      </c>
      <c r="B515" s="77"/>
      <c r="C515" s="1" t="s">
        <v>17</v>
      </c>
      <c r="D515" s="33">
        <v>1</v>
      </c>
      <c r="E515" s="9">
        <f t="shared" si="232"/>
        <v>0</v>
      </c>
      <c r="F515" s="33">
        <v>0.2</v>
      </c>
      <c r="G515" s="9">
        <f t="shared" si="233"/>
        <v>0</v>
      </c>
      <c r="H515" s="9">
        <f t="shared" si="230"/>
        <v>0</v>
      </c>
      <c r="I515" s="33">
        <v>40.909999999999997</v>
      </c>
      <c r="J515" s="9">
        <f t="shared" si="234"/>
        <v>0</v>
      </c>
      <c r="K515" s="9">
        <f t="shared" si="231"/>
        <v>0</v>
      </c>
    </row>
    <row r="516" spans="1:11" hidden="1" outlineLevel="1" x14ac:dyDescent="0.2">
      <c r="A516" s="77" t="s">
        <v>685</v>
      </c>
      <c r="B516" s="77"/>
      <c r="C516" s="1" t="s">
        <v>17</v>
      </c>
      <c r="D516" s="33">
        <v>1</v>
      </c>
      <c r="E516" s="9">
        <f t="shared" si="232"/>
        <v>0</v>
      </c>
      <c r="F516" s="33">
        <v>0.08</v>
      </c>
      <c r="G516" s="9">
        <f t="shared" si="233"/>
        <v>0</v>
      </c>
      <c r="H516" s="9">
        <f t="shared" si="230"/>
        <v>0</v>
      </c>
      <c r="I516" s="33">
        <v>28.81</v>
      </c>
      <c r="J516" s="9">
        <f t="shared" si="234"/>
        <v>0</v>
      </c>
      <c r="K516" s="9">
        <f t="shared" si="231"/>
        <v>0</v>
      </c>
    </row>
    <row r="517" spans="1:11" hidden="1" outlineLevel="1" x14ac:dyDescent="0.2">
      <c r="A517" s="77" t="s">
        <v>69</v>
      </c>
      <c r="B517" s="77"/>
      <c r="C517" s="1" t="s">
        <v>17</v>
      </c>
      <c r="D517" s="33">
        <v>1</v>
      </c>
      <c r="E517" s="9">
        <f t="shared" si="232"/>
        <v>0</v>
      </c>
      <c r="F517" s="33">
        <v>0.2</v>
      </c>
      <c r="G517" s="9">
        <f t="shared" si="233"/>
        <v>0</v>
      </c>
      <c r="H517" s="9">
        <f t="shared" si="230"/>
        <v>0</v>
      </c>
      <c r="I517" s="33">
        <v>40.020000000000003</v>
      </c>
      <c r="J517" s="9">
        <f t="shared" si="234"/>
        <v>0</v>
      </c>
      <c r="K517" s="9">
        <f t="shared" si="231"/>
        <v>0</v>
      </c>
    </row>
    <row r="518" spans="1:11" hidden="1" outlineLevel="1" x14ac:dyDescent="0.2">
      <c r="A518" s="77" t="s">
        <v>655</v>
      </c>
      <c r="B518" s="77"/>
      <c r="C518" s="1" t="s">
        <v>17</v>
      </c>
      <c r="D518" s="33">
        <v>1</v>
      </c>
      <c r="E518" s="9">
        <f t="shared" si="232"/>
        <v>0</v>
      </c>
      <c r="F518" s="33">
        <v>0.55000000000000004</v>
      </c>
      <c r="G518" s="9">
        <f t="shared" si="233"/>
        <v>0</v>
      </c>
      <c r="H518" s="9">
        <f>$N$2*G518</f>
        <v>0</v>
      </c>
      <c r="I518" s="33">
        <v>153.21</v>
      </c>
      <c r="J518" s="9">
        <f t="shared" si="234"/>
        <v>0</v>
      </c>
      <c r="K518" s="9">
        <f t="shared" si="231"/>
        <v>0</v>
      </c>
    </row>
    <row r="519" spans="1:11" hidden="1" outlineLevel="1" x14ac:dyDescent="0.2">
      <c r="A519" s="77" t="s">
        <v>687</v>
      </c>
      <c r="B519" s="77"/>
      <c r="C519" s="1" t="s">
        <v>15</v>
      </c>
      <c r="D519" s="33">
        <v>0.42</v>
      </c>
      <c r="E519" s="9">
        <f t="shared" si="232"/>
        <v>0</v>
      </c>
      <c r="F519" s="33">
        <v>0.05</v>
      </c>
      <c r="G519" s="9">
        <f t="shared" si="233"/>
        <v>0</v>
      </c>
      <c r="H519" s="9">
        <f t="shared" si="230"/>
        <v>0</v>
      </c>
      <c r="I519" s="33">
        <v>21.29</v>
      </c>
      <c r="J519" s="9">
        <f t="shared" si="234"/>
        <v>0</v>
      </c>
      <c r="K519" s="9">
        <f t="shared" si="231"/>
        <v>0</v>
      </c>
    </row>
    <row r="520" spans="1:11" hidden="1" outlineLevel="1" x14ac:dyDescent="0.2">
      <c r="A520" s="77" t="s">
        <v>674</v>
      </c>
      <c r="B520" s="77"/>
      <c r="C520" s="1" t="s">
        <v>15</v>
      </c>
      <c r="D520" s="33">
        <v>0.42</v>
      </c>
      <c r="E520" s="9">
        <f t="shared" si="232"/>
        <v>0</v>
      </c>
      <c r="F520" s="33">
        <v>0.04</v>
      </c>
      <c r="G520" s="9">
        <f t="shared" si="233"/>
        <v>0</v>
      </c>
      <c r="H520" s="9">
        <f t="shared" si="230"/>
        <v>0</v>
      </c>
      <c r="I520" s="33">
        <v>18.29</v>
      </c>
      <c r="J520" s="9">
        <f t="shared" si="234"/>
        <v>0</v>
      </c>
      <c r="K520" s="9">
        <f t="shared" si="231"/>
        <v>0</v>
      </c>
    </row>
    <row r="521" spans="1:11" collapsed="1" x14ac:dyDescent="0.2">
      <c r="A521" s="75" t="s">
        <v>19</v>
      </c>
      <c r="B521" s="75"/>
      <c r="C521" s="1"/>
      <c r="D521" s="34"/>
      <c r="E521" s="35"/>
      <c r="F521" s="13">
        <f>SUM(F508:F520)</f>
        <v>2.2400000000000002</v>
      </c>
      <c r="G521" s="12">
        <f t="shared" ref="G521:K521" si="235">SUM(G508:G520)</f>
        <v>0</v>
      </c>
      <c r="H521" s="12">
        <f t="shared" si="235"/>
        <v>0</v>
      </c>
      <c r="I521" s="13">
        <f t="shared" si="235"/>
        <v>605.05999999999983</v>
      </c>
      <c r="J521" s="12">
        <f t="shared" si="235"/>
        <v>0</v>
      </c>
      <c r="K521" s="14">
        <f t="shared" si="235"/>
        <v>0</v>
      </c>
    </row>
    <row r="522" spans="1:11" x14ac:dyDescent="0.2">
      <c r="A522" s="75" t="s">
        <v>686</v>
      </c>
      <c r="B522" s="75"/>
      <c r="C522" s="2" t="s">
        <v>17</v>
      </c>
      <c r="D522" s="3">
        <v>0</v>
      </c>
      <c r="E522" s="36"/>
      <c r="F522" s="1"/>
      <c r="G522" s="1"/>
      <c r="H522" s="1"/>
      <c r="I522" s="1"/>
      <c r="J522" s="1"/>
      <c r="K522" s="1"/>
    </row>
    <row r="523" spans="1:11" hidden="1" outlineLevel="1" x14ac:dyDescent="0.2">
      <c r="A523" s="77" t="s">
        <v>684</v>
      </c>
      <c r="B523" s="77"/>
      <c r="C523" s="1" t="s">
        <v>17</v>
      </c>
      <c r="D523" s="33">
        <v>2</v>
      </c>
      <c r="E523" s="9">
        <f>$D$522*D523</f>
        <v>0</v>
      </c>
      <c r="F523" s="33">
        <v>0.4</v>
      </c>
      <c r="G523" s="9">
        <f>$D$522*F523</f>
        <v>0</v>
      </c>
      <c r="H523" s="9">
        <f t="shared" ref="H523:H533" si="236">$L$2*G523</f>
        <v>0</v>
      </c>
      <c r="I523" s="33">
        <v>81.819999999999993</v>
      </c>
      <c r="J523" s="9">
        <f>$D$522*I523</f>
        <v>0</v>
      </c>
      <c r="K523" s="9">
        <f t="shared" ref="K523:K533" si="237">SUM(H523,J523)</f>
        <v>0</v>
      </c>
    </row>
    <row r="524" spans="1:11" hidden="1" outlineLevel="1" x14ac:dyDescent="0.2">
      <c r="A524" s="77" t="s">
        <v>674</v>
      </c>
      <c r="B524" s="77"/>
      <c r="C524" s="1" t="s">
        <v>15</v>
      </c>
      <c r="D524" s="33">
        <v>0.42</v>
      </c>
      <c r="E524" s="9">
        <f t="shared" ref="E524:E533" si="238">$D$522*D524</f>
        <v>0</v>
      </c>
      <c r="F524" s="33">
        <v>0.04</v>
      </c>
      <c r="G524" s="9">
        <f t="shared" ref="G524:G533" si="239">$D$522*F524</f>
        <v>0</v>
      </c>
      <c r="H524" s="9">
        <f t="shared" si="236"/>
        <v>0</v>
      </c>
      <c r="I524" s="33">
        <v>18.29</v>
      </c>
      <c r="J524" s="9">
        <f t="shared" ref="J524:J533" si="240">$D$522*I524</f>
        <v>0</v>
      </c>
      <c r="K524" s="9">
        <f t="shared" si="237"/>
        <v>0</v>
      </c>
    </row>
    <row r="525" spans="1:11" hidden="1" outlineLevel="1" x14ac:dyDescent="0.2">
      <c r="A525" s="77" t="s">
        <v>675</v>
      </c>
      <c r="B525" s="77"/>
      <c r="C525" s="1" t="s">
        <v>15</v>
      </c>
      <c r="D525" s="33">
        <v>0.42</v>
      </c>
      <c r="E525" s="9">
        <f t="shared" si="238"/>
        <v>0</v>
      </c>
      <c r="F525" s="33">
        <v>0.05</v>
      </c>
      <c r="G525" s="9">
        <f t="shared" si="239"/>
        <v>0</v>
      </c>
      <c r="H525" s="9">
        <f t="shared" si="236"/>
        <v>0</v>
      </c>
      <c r="I525" s="33">
        <v>21.29</v>
      </c>
      <c r="J525" s="9">
        <f t="shared" si="240"/>
        <v>0</v>
      </c>
      <c r="K525" s="9">
        <f t="shared" si="237"/>
        <v>0</v>
      </c>
    </row>
    <row r="526" spans="1:11" hidden="1" outlineLevel="1" x14ac:dyDescent="0.2">
      <c r="A526" s="77" t="s">
        <v>655</v>
      </c>
      <c r="B526" s="77"/>
      <c r="C526" s="1" t="s">
        <v>17</v>
      </c>
      <c r="D526" s="33">
        <v>1</v>
      </c>
      <c r="E526" s="9">
        <f t="shared" si="238"/>
        <v>0</v>
      </c>
      <c r="F526" s="33">
        <v>0.55000000000000004</v>
      </c>
      <c r="G526" s="9">
        <f t="shared" si="239"/>
        <v>0</v>
      </c>
      <c r="H526" s="9">
        <f>$N$2*G526</f>
        <v>0</v>
      </c>
      <c r="I526" s="33">
        <v>153.21</v>
      </c>
      <c r="J526" s="9">
        <f t="shared" si="240"/>
        <v>0</v>
      </c>
      <c r="K526" s="9">
        <f t="shared" si="237"/>
        <v>0</v>
      </c>
    </row>
    <row r="527" spans="1:11" hidden="1" outlineLevel="1" x14ac:dyDescent="0.2">
      <c r="A527" s="77" t="s">
        <v>680</v>
      </c>
      <c r="B527" s="77"/>
      <c r="C527" s="1" t="s">
        <v>17</v>
      </c>
      <c r="D527" s="33">
        <v>2</v>
      </c>
      <c r="E527" s="9">
        <f t="shared" si="238"/>
        <v>0</v>
      </c>
      <c r="F527" s="33">
        <v>0.4</v>
      </c>
      <c r="G527" s="9">
        <f t="shared" si="239"/>
        <v>0</v>
      </c>
      <c r="H527" s="9">
        <f t="shared" si="236"/>
        <v>0</v>
      </c>
      <c r="I527" s="33">
        <v>208.6</v>
      </c>
      <c r="J527" s="9">
        <f t="shared" si="240"/>
        <v>0</v>
      </c>
      <c r="K527" s="9">
        <f t="shared" si="237"/>
        <v>0</v>
      </c>
    </row>
    <row r="528" spans="1:11" hidden="1" outlineLevel="1" x14ac:dyDescent="0.2">
      <c r="A528" s="77" t="s">
        <v>685</v>
      </c>
      <c r="B528" s="77"/>
      <c r="C528" s="1" t="s">
        <v>17</v>
      </c>
      <c r="D528" s="33">
        <v>1</v>
      </c>
      <c r="E528" s="9">
        <f t="shared" si="238"/>
        <v>0</v>
      </c>
      <c r="F528" s="33">
        <v>0.08</v>
      </c>
      <c r="G528" s="9">
        <f t="shared" si="239"/>
        <v>0</v>
      </c>
      <c r="H528" s="9">
        <f t="shared" si="236"/>
        <v>0</v>
      </c>
      <c r="I528" s="33">
        <v>28.81</v>
      </c>
      <c r="J528" s="9">
        <f t="shared" si="240"/>
        <v>0</v>
      </c>
      <c r="K528" s="9">
        <f t="shared" si="237"/>
        <v>0</v>
      </c>
    </row>
    <row r="529" spans="1:11" hidden="1" outlineLevel="1" x14ac:dyDescent="0.2">
      <c r="A529" s="77" t="s">
        <v>677</v>
      </c>
      <c r="B529" s="77"/>
      <c r="C529" s="1" t="s">
        <v>139</v>
      </c>
      <c r="D529" s="33">
        <v>1</v>
      </c>
      <c r="E529" s="9">
        <f t="shared" si="238"/>
        <v>0</v>
      </c>
      <c r="F529" s="33">
        <v>0</v>
      </c>
      <c r="G529" s="9">
        <f t="shared" si="239"/>
        <v>0</v>
      </c>
      <c r="H529" s="9">
        <f t="shared" si="236"/>
        <v>0</v>
      </c>
      <c r="I529" s="33">
        <v>0</v>
      </c>
      <c r="J529" s="9">
        <f t="shared" si="240"/>
        <v>0</v>
      </c>
      <c r="K529" s="9">
        <f t="shared" si="237"/>
        <v>0</v>
      </c>
    </row>
    <row r="530" spans="1:11" hidden="1" outlineLevel="1" x14ac:dyDescent="0.2">
      <c r="A530" s="77" t="s">
        <v>685</v>
      </c>
      <c r="B530" s="77"/>
      <c r="C530" s="1" t="s">
        <v>17</v>
      </c>
      <c r="D530" s="33">
        <v>1</v>
      </c>
      <c r="E530" s="9">
        <f t="shared" si="238"/>
        <v>0</v>
      </c>
      <c r="F530" s="33">
        <v>0.08</v>
      </c>
      <c r="G530" s="9">
        <f t="shared" si="239"/>
        <v>0</v>
      </c>
      <c r="H530" s="9">
        <f t="shared" si="236"/>
        <v>0</v>
      </c>
      <c r="I530" s="33">
        <v>28.81</v>
      </c>
      <c r="J530" s="9">
        <f t="shared" si="240"/>
        <v>0</v>
      </c>
      <c r="K530" s="9">
        <f t="shared" si="237"/>
        <v>0</v>
      </c>
    </row>
    <row r="531" spans="1:11" hidden="1" outlineLevel="1" x14ac:dyDescent="0.2">
      <c r="A531" s="77" t="s">
        <v>655</v>
      </c>
      <c r="B531" s="77"/>
      <c r="C531" s="1" t="s">
        <v>17</v>
      </c>
      <c r="D531" s="33">
        <v>1</v>
      </c>
      <c r="E531" s="9">
        <f t="shared" si="238"/>
        <v>0</v>
      </c>
      <c r="F531" s="33">
        <v>0.55000000000000004</v>
      </c>
      <c r="G531" s="9">
        <f t="shared" si="239"/>
        <v>0</v>
      </c>
      <c r="H531" s="9">
        <f>$N$2*G531</f>
        <v>0</v>
      </c>
      <c r="I531" s="33">
        <v>153.21</v>
      </c>
      <c r="J531" s="9">
        <f t="shared" si="240"/>
        <v>0</v>
      </c>
      <c r="K531" s="9">
        <f t="shared" si="237"/>
        <v>0</v>
      </c>
    </row>
    <row r="532" spans="1:11" hidden="1" outlineLevel="1" x14ac:dyDescent="0.2">
      <c r="A532" s="77" t="s">
        <v>675</v>
      </c>
      <c r="B532" s="77"/>
      <c r="C532" s="1" t="s">
        <v>15</v>
      </c>
      <c r="D532" s="33">
        <v>0.42</v>
      </c>
      <c r="E532" s="9">
        <f t="shared" si="238"/>
        <v>0</v>
      </c>
      <c r="F532" s="33">
        <v>0.05</v>
      </c>
      <c r="G532" s="9">
        <f t="shared" si="239"/>
        <v>0</v>
      </c>
      <c r="H532" s="9">
        <f t="shared" si="236"/>
        <v>0</v>
      </c>
      <c r="I532" s="33">
        <v>21.29</v>
      </c>
      <c r="J532" s="9">
        <f t="shared" si="240"/>
        <v>0</v>
      </c>
      <c r="K532" s="9">
        <f t="shared" si="237"/>
        <v>0</v>
      </c>
    </row>
    <row r="533" spans="1:11" hidden="1" outlineLevel="1" x14ac:dyDescent="0.2">
      <c r="A533" s="77" t="s">
        <v>674</v>
      </c>
      <c r="B533" s="77"/>
      <c r="C533" s="1" t="s">
        <v>15</v>
      </c>
      <c r="D533" s="33">
        <v>0.42</v>
      </c>
      <c r="E533" s="9">
        <f t="shared" si="238"/>
        <v>0</v>
      </c>
      <c r="F533" s="33">
        <v>0.04</v>
      </c>
      <c r="G533" s="9">
        <f t="shared" si="239"/>
        <v>0</v>
      </c>
      <c r="H533" s="9">
        <f t="shared" si="236"/>
        <v>0</v>
      </c>
      <c r="I533" s="33">
        <v>18.29</v>
      </c>
      <c r="J533" s="9">
        <f t="shared" si="240"/>
        <v>0</v>
      </c>
      <c r="K533" s="9">
        <f t="shared" si="237"/>
        <v>0</v>
      </c>
    </row>
    <row r="534" spans="1:11" collapsed="1" x14ac:dyDescent="0.2">
      <c r="A534" s="75" t="s">
        <v>19</v>
      </c>
      <c r="B534" s="75"/>
      <c r="C534" s="1"/>
      <c r="D534" s="34"/>
      <c r="E534" s="35"/>
      <c r="F534" s="13">
        <f>SUM(F523:F533)</f>
        <v>2.2400000000000002</v>
      </c>
      <c r="G534" s="12">
        <f t="shared" ref="G534:K534" si="241">SUM(G523:G533)</f>
        <v>0</v>
      </c>
      <c r="H534" s="12">
        <f t="shared" si="241"/>
        <v>0</v>
      </c>
      <c r="I534" s="13">
        <f t="shared" si="241"/>
        <v>733.61999999999989</v>
      </c>
      <c r="J534" s="12">
        <f t="shared" si="241"/>
        <v>0</v>
      </c>
      <c r="K534" s="14">
        <f t="shared" si="241"/>
        <v>0</v>
      </c>
    </row>
    <row r="535" spans="1:11" x14ac:dyDescent="0.2">
      <c r="A535" s="75" t="s">
        <v>686</v>
      </c>
      <c r="B535" s="75"/>
      <c r="C535" s="2" t="s">
        <v>17</v>
      </c>
      <c r="D535" s="3">
        <v>0</v>
      </c>
      <c r="E535" s="36"/>
      <c r="F535" s="1"/>
      <c r="G535" s="1"/>
      <c r="H535" s="1"/>
      <c r="I535" s="1"/>
      <c r="J535" s="1"/>
      <c r="K535" s="1"/>
    </row>
    <row r="536" spans="1:11" hidden="1" outlineLevel="1" x14ac:dyDescent="0.2">
      <c r="A536" s="77" t="s">
        <v>684</v>
      </c>
      <c r="B536" s="77"/>
      <c r="C536" s="1" t="s">
        <v>17</v>
      </c>
      <c r="D536" s="33">
        <v>2</v>
      </c>
      <c r="E536" s="9">
        <f>$D$535*D536</f>
        <v>0</v>
      </c>
      <c r="F536" s="33">
        <v>0.4</v>
      </c>
      <c r="G536" s="9">
        <f>$D$535*F536</f>
        <v>0</v>
      </c>
      <c r="H536" s="9">
        <f t="shared" ref="H536:H546" si="242">$L$2*G536</f>
        <v>0</v>
      </c>
      <c r="I536" s="33">
        <v>81.819999999999993</v>
      </c>
      <c r="J536" s="9">
        <f>$D$535*I536</f>
        <v>0</v>
      </c>
      <c r="K536" s="9">
        <f t="shared" ref="K536:K546" si="243">SUM(H536,J536)</f>
        <v>0</v>
      </c>
    </row>
    <row r="537" spans="1:11" hidden="1" outlineLevel="1" x14ac:dyDescent="0.2">
      <c r="A537" s="77" t="s">
        <v>674</v>
      </c>
      <c r="B537" s="77"/>
      <c r="C537" s="1" t="s">
        <v>15</v>
      </c>
      <c r="D537" s="33">
        <v>0.42</v>
      </c>
      <c r="E537" s="9">
        <f t="shared" ref="E537:E546" si="244">$D$535*D537</f>
        <v>0</v>
      </c>
      <c r="F537" s="33">
        <v>0.04</v>
      </c>
      <c r="G537" s="9">
        <f t="shared" ref="G537:G546" si="245">$D$535*F537</f>
        <v>0</v>
      </c>
      <c r="H537" s="9">
        <f t="shared" si="242"/>
        <v>0</v>
      </c>
      <c r="I537" s="33">
        <v>18.29</v>
      </c>
      <c r="J537" s="9">
        <f t="shared" ref="J537:J546" si="246">$D$535*I537</f>
        <v>0</v>
      </c>
      <c r="K537" s="9">
        <f t="shared" si="243"/>
        <v>0</v>
      </c>
    </row>
    <row r="538" spans="1:11" hidden="1" outlineLevel="1" x14ac:dyDescent="0.2">
      <c r="A538" s="77" t="s">
        <v>675</v>
      </c>
      <c r="B538" s="77"/>
      <c r="C538" s="1" t="s">
        <v>15</v>
      </c>
      <c r="D538" s="33">
        <v>0.42</v>
      </c>
      <c r="E538" s="9">
        <f t="shared" si="244"/>
        <v>0</v>
      </c>
      <c r="F538" s="33">
        <v>0.05</v>
      </c>
      <c r="G538" s="9">
        <f t="shared" si="245"/>
        <v>0</v>
      </c>
      <c r="H538" s="9">
        <f t="shared" si="242"/>
        <v>0</v>
      </c>
      <c r="I538" s="33">
        <v>21.29</v>
      </c>
      <c r="J538" s="9">
        <f t="shared" si="246"/>
        <v>0</v>
      </c>
      <c r="K538" s="9">
        <f t="shared" si="243"/>
        <v>0</v>
      </c>
    </row>
    <row r="539" spans="1:11" hidden="1" outlineLevel="1" x14ac:dyDescent="0.2">
      <c r="A539" s="77" t="s">
        <v>655</v>
      </c>
      <c r="B539" s="77"/>
      <c r="C539" s="1" t="s">
        <v>17</v>
      </c>
      <c r="D539" s="33">
        <v>1</v>
      </c>
      <c r="E539" s="9">
        <f t="shared" si="244"/>
        <v>0</v>
      </c>
      <c r="F539" s="33">
        <v>0.55000000000000004</v>
      </c>
      <c r="G539" s="9">
        <f t="shared" si="245"/>
        <v>0</v>
      </c>
      <c r="H539" s="9">
        <f>$N$2*G539</f>
        <v>0</v>
      </c>
      <c r="I539" s="33">
        <v>153.21</v>
      </c>
      <c r="J539" s="9">
        <f t="shared" si="246"/>
        <v>0</v>
      </c>
      <c r="K539" s="9">
        <f t="shared" si="243"/>
        <v>0</v>
      </c>
    </row>
    <row r="540" spans="1:11" hidden="1" outlineLevel="1" x14ac:dyDescent="0.2">
      <c r="A540" s="77" t="s">
        <v>681</v>
      </c>
      <c r="B540" s="77"/>
      <c r="C540" s="1" t="s">
        <v>17</v>
      </c>
      <c r="D540" s="33">
        <v>2</v>
      </c>
      <c r="E540" s="9">
        <f t="shared" si="244"/>
        <v>0</v>
      </c>
      <c r="F540" s="33">
        <v>0.5</v>
      </c>
      <c r="G540" s="9">
        <f t="shared" si="245"/>
        <v>0</v>
      </c>
      <c r="H540" s="9">
        <f t="shared" si="242"/>
        <v>0</v>
      </c>
      <c r="I540" s="33">
        <v>358.18</v>
      </c>
      <c r="J540" s="9">
        <f t="shared" si="246"/>
        <v>0</v>
      </c>
      <c r="K540" s="9">
        <f t="shared" si="243"/>
        <v>0</v>
      </c>
    </row>
    <row r="541" spans="1:11" hidden="1" outlineLevel="1" x14ac:dyDescent="0.2">
      <c r="A541" s="77" t="s">
        <v>683</v>
      </c>
      <c r="B541" s="77"/>
      <c r="C541" s="1" t="s">
        <v>17</v>
      </c>
      <c r="D541" s="33">
        <v>1</v>
      </c>
      <c r="E541" s="9">
        <f t="shared" si="244"/>
        <v>0</v>
      </c>
      <c r="F541" s="33">
        <v>0.08</v>
      </c>
      <c r="G541" s="9">
        <f t="shared" si="245"/>
        <v>0</v>
      </c>
      <c r="H541" s="9">
        <f t="shared" si="242"/>
        <v>0</v>
      </c>
      <c r="I541" s="33">
        <v>28.81</v>
      </c>
      <c r="J541" s="9">
        <f t="shared" si="246"/>
        <v>0</v>
      </c>
      <c r="K541" s="9">
        <f t="shared" si="243"/>
        <v>0</v>
      </c>
    </row>
    <row r="542" spans="1:11" hidden="1" outlineLevel="1" x14ac:dyDescent="0.2">
      <c r="A542" s="77" t="s">
        <v>677</v>
      </c>
      <c r="B542" s="77"/>
      <c r="C542" s="1" t="s">
        <v>139</v>
      </c>
      <c r="D542" s="33">
        <v>1</v>
      </c>
      <c r="E542" s="9">
        <f t="shared" si="244"/>
        <v>0</v>
      </c>
      <c r="F542" s="33">
        <v>0</v>
      </c>
      <c r="G542" s="9">
        <f t="shared" si="245"/>
        <v>0</v>
      </c>
      <c r="H542" s="9">
        <f t="shared" si="242"/>
        <v>0</v>
      </c>
      <c r="I542" s="33">
        <v>0</v>
      </c>
      <c r="J542" s="9">
        <f t="shared" si="246"/>
        <v>0</v>
      </c>
      <c r="K542" s="9">
        <f t="shared" si="243"/>
        <v>0</v>
      </c>
    </row>
    <row r="543" spans="1:11" hidden="1" outlineLevel="1" x14ac:dyDescent="0.2">
      <c r="A543" s="77" t="s">
        <v>685</v>
      </c>
      <c r="B543" s="77"/>
      <c r="C543" s="1" t="s">
        <v>17</v>
      </c>
      <c r="D543" s="33">
        <v>1</v>
      </c>
      <c r="E543" s="9">
        <f t="shared" si="244"/>
        <v>0</v>
      </c>
      <c r="F543" s="33">
        <v>0.08</v>
      </c>
      <c r="G543" s="9">
        <f t="shared" si="245"/>
        <v>0</v>
      </c>
      <c r="H543" s="9">
        <f t="shared" si="242"/>
        <v>0</v>
      </c>
      <c r="I543" s="33">
        <v>28.81</v>
      </c>
      <c r="J543" s="9">
        <f t="shared" si="246"/>
        <v>0</v>
      </c>
      <c r="K543" s="9">
        <f t="shared" si="243"/>
        <v>0</v>
      </c>
    </row>
    <row r="544" spans="1:11" hidden="1" outlineLevel="1" x14ac:dyDescent="0.2">
      <c r="A544" s="77" t="s">
        <v>655</v>
      </c>
      <c r="B544" s="77"/>
      <c r="C544" s="1" t="s">
        <v>17</v>
      </c>
      <c r="D544" s="33">
        <v>1</v>
      </c>
      <c r="E544" s="9">
        <f t="shared" si="244"/>
        <v>0</v>
      </c>
      <c r="F544" s="33">
        <v>0.55000000000000004</v>
      </c>
      <c r="G544" s="9">
        <f t="shared" si="245"/>
        <v>0</v>
      </c>
      <c r="H544" s="9">
        <f>$N$2*G544</f>
        <v>0</v>
      </c>
      <c r="I544" s="33">
        <v>153.21</v>
      </c>
      <c r="J544" s="9">
        <f t="shared" si="246"/>
        <v>0</v>
      </c>
      <c r="K544" s="9">
        <f t="shared" si="243"/>
        <v>0</v>
      </c>
    </row>
    <row r="545" spans="1:11" hidden="1" outlineLevel="1" x14ac:dyDescent="0.2">
      <c r="A545" s="77" t="s">
        <v>675</v>
      </c>
      <c r="B545" s="77"/>
      <c r="C545" s="1" t="s">
        <v>15</v>
      </c>
      <c r="D545" s="33">
        <v>0.42</v>
      </c>
      <c r="E545" s="9">
        <f t="shared" si="244"/>
        <v>0</v>
      </c>
      <c r="F545" s="33">
        <v>0.05</v>
      </c>
      <c r="G545" s="9">
        <f t="shared" si="245"/>
        <v>0</v>
      </c>
      <c r="H545" s="9">
        <f t="shared" si="242"/>
        <v>0</v>
      </c>
      <c r="I545" s="33">
        <v>21.29</v>
      </c>
      <c r="J545" s="9">
        <f t="shared" si="246"/>
        <v>0</v>
      </c>
      <c r="K545" s="9">
        <f t="shared" si="243"/>
        <v>0</v>
      </c>
    </row>
    <row r="546" spans="1:11" hidden="1" outlineLevel="1" x14ac:dyDescent="0.2">
      <c r="A546" s="77" t="s">
        <v>674</v>
      </c>
      <c r="B546" s="77"/>
      <c r="C546" s="1" t="s">
        <v>15</v>
      </c>
      <c r="D546" s="33">
        <v>0.42</v>
      </c>
      <c r="E546" s="9">
        <f t="shared" si="244"/>
        <v>0</v>
      </c>
      <c r="F546" s="33">
        <v>0.04</v>
      </c>
      <c r="G546" s="9">
        <f t="shared" si="245"/>
        <v>0</v>
      </c>
      <c r="H546" s="9">
        <f t="shared" si="242"/>
        <v>0</v>
      </c>
      <c r="I546" s="33">
        <v>18.29</v>
      </c>
      <c r="J546" s="9">
        <f t="shared" si="246"/>
        <v>0</v>
      </c>
      <c r="K546" s="9">
        <f t="shared" si="243"/>
        <v>0</v>
      </c>
    </row>
    <row r="547" spans="1:11" collapsed="1" x14ac:dyDescent="0.2">
      <c r="A547" s="75" t="s">
        <v>19</v>
      </c>
      <c r="B547" s="75"/>
      <c r="C547" s="1"/>
      <c r="D547" s="34"/>
      <c r="E547" s="35"/>
      <c r="F547" s="13">
        <f>SUM(F536:F546)</f>
        <v>2.34</v>
      </c>
      <c r="G547" s="12">
        <f t="shared" ref="G547:K547" si="247">SUM(G536:G546)</f>
        <v>0</v>
      </c>
      <c r="H547" s="12">
        <f t="shared" si="247"/>
        <v>0</v>
      </c>
      <c r="I547" s="13">
        <f t="shared" si="247"/>
        <v>883.19999999999982</v>
      </c>
      <c r="J547" s="12">
        <f t="shared" si="247"/>
        <v>0</v>
      </c>
      <c r="K547" s="14">
        <f t="shared" si="247"/>
        <v>0</v>
      </c>
    </row>
    <row r="548" spans="1:11" x14ac:dyDescent="0.2">
      <c r="A548" s="75" t="s">
        <v>686</v>
      </c>
      <c r="B548" s="75"/>
      <c r="C548" s="2" t="s">
        <v>17</v>
      </c>
      <c r="D548" s="3">
        <v>0</v>
      </c>
      <c r="E548" s="36"/>
      <c r="F548" s="1"/>
      <c r="G548" s="1"/>
      <c r="H548" s="1"/>
      <c r="I548" s="1"/>
      <c r="J548" s="1"/>
      <c r="K548" s="1"/>
    </row>
    <row r="549" spans="1:11" hidden="1" outlineLevel="1" x14ac:dyDescent="0.2">
      <c r="A549" s="77" t="s">
        <v>684</v>
      </c>
      <c r="B549" s="77"/>
      <c r="C549" s="1" t="s">
        <v>17</v>
      </c>
      <c r="D549" s="33">
        <v>2</v>
      </c>
      <c r="E549" s="9">
        <f>$D$548*D549</f>
        <v>0</v>
      </c>
      <c r="F549" s="33">
        <v>0.4</v>
      </c>
      <c r="G549" s="9">
        <f>$D$548*F549</f>
        <v>0</v>
      </c>
      <c r="H549" s="9">
        <f t="shared" ref="H549:H559" si="248">$L$2*G549</f>
        <v>0</v>
      </c>
      <c r="I549" s="33">
        <v>81.819999999999993</v>
      </c>
      <c r="J549" s="9">
        <f>$D$548*I549</f>
        <v>0</v>
      </c>
      <c r="K549" s="9">
        <f t="shared" ref="K549:K559" si="249">SUM(H549,J549)</f>
        <v>0</v>
      </c>
    </row>
    <row r="550" spans="1:11" hidden="1" outlineLevel="1" x14ac:dyDescent="0.2">
      <c r="A550" s="77" t="s">
        <v>674</v>
      </c>
      <c r="B550" s="77"/>
      <c r="C550" s="1" t="s">
        <v>15</v>
      </c>
      <c r="D550" s="33">
        <v>0.42</v>
      </c>
      <c r="E550" s="9">
        <f t="shared" ref="E550:E559" si="250">$D$548*D550</f>
        <v>0</v>
      </c>
      <c r="F550" s="33">
        <v>0.04</v>
      </c>
      <c r="G550" s="9">
        <f t="shared" ref="G550:G559" si="251">$D$548*F550</f>
        <v>0</v>
      </c>
      <c r="H550" s="9">
        <f t="shared" si="248"/>
        <v>0</v>
      </c>
      <c r="I550" s="33">
        <v>18.29</v>
      </c>
      <c r="J550" s="9">
        <f t="shared" ref="J550:J559" si="252">$D$548*I550</f>
        <v>0</v>
      </c>
      <c r="K550" s="9">
        <f t="shared" si="249"/>
        <v>0</v>
      </c>
    </row>
    <row r="551" spans="1:11" hidden="1" outlineLevel="1" x14ac:dyDescent="0.2">
      <c r="A551" s="77" t="s">
        <v>253</v>
      </c>
      <c r="B551" s="77"/>
      <c r="C551" s="1" t="s">
        <v>17</v>
      </c>
      <c r="D551" s="33">
        <v>2</v>
      </c>
      <c r="E551" s="9">
        <f t="shared" si="250"/>
        <v>0</v>
      </c>
      <c r="F551" s="33">
        <v>0.62</v>
      </c>
      <c r="G551" s="9">
        <f t="shared" si="251"/>
        <v>0</v>
      </c>
      <c r="H551" s="9">
        <f t="shared" si="248"/>
        <v>0</v>
      </c>
      <c r="I551" s="33">
        <v>158.82</v>
      </c>
      <c r="J551" s="9">
        <f t="shared" si="252"/>
        <v>0</v>
      </c>
      <c r="K551" s="9">
        <f t="shared" si="249"/>
        <v>0</v>
      </c>
    </row>
    <row r="552" spans="1:11" hidden="1" outlineLevel="1" x14ac:dyDescent="0.2">
      <c r="A552" s="77" t="s">
        <v>675</v>
      </c>
      <c r="B552" s="77"/>
      <c r="C552" s="1" t="s">
        <v>15</v>
      </c>
      <c r="D552" s="33">
        <v>0.42</v>
      </c>
      <c r="E552" s="9">
        <f t="shared" si="250"/>
        <v>0</v>
      </c>
      <c r="F552" s="33">
        <v>0.05</v>
      </c>
      <c r="G552" s="9">
        <f t="shared" si="251"/>
        <v>0</v>
      </c>
      <c r="H552" s="9">
        <f t="shared" si="248"/>
        <v>0</v>
      </c>
      <c r="I552" s="33">
        <v>21.29</v>
      </c>
      <c r="J552" s="9">
        <f t="shared" si="252"/>
        <v>0</v>
      </c>
      <c r="K552" s="9">
        <f t="shared" si="249"/>
        <v>0</v>
      </c>
    </row>
    <row r="553" spans="1:11" hidden="1" outlineLevel="1" x14ac:dyDescent="0.2">
      <c r="A553" s="77" t="s">
        <v>655</v>
      </c>
      <c r="B553" s="77"/>
      <c r="C553" s="1" t="s">
        <v>17</v>
      </c>
      <c r="D553" s="33">
        <v>1</v>
      </c>
      <c r="E553" s="9">
        <f t="shared" si="250"/>
        <v>0</v>
      </c>
      <c r="F553" s="33">
        <v>0.55000000000000004</v>
      </c>
      <c r="G553" s="9">
        <f t="shared" si="251"/>
        <v>0</v>
      </c>
      <c r="H553" s="9">
        <f t="shared" si="248"/>
        <v>0</v>
      </c>
      <c r="I553" s="33">
        <v>153.21</v>
      </c>
      <c r="J553" s="9">
        <f t="shared" si="252"/>
        <v>0</v>
      </c>
      <c r="K553" s="9">
        <f t="shared" si="249"/>
        <v>0</v>
      </c>
    </row>
    <row r="554" spans="1:11" hidden="1" outlineLevel="1" x14ac:dyDescent="0.2">
      <c r="A554" s="77" t="s">
        <v>685</v>
      </c>
      <c r="B554" s="77"/>
      <c r="C554" s="1" t="s">
        <v>17</v>
      </c>
      <c r="D554" s="33">
        <v>1</v>
      </c>
      <c r="E554" s="9">
        <f t="shared" si="250"/>
        <v>0</v>
      </c>
      <c r="F554" s="33">
        <v>0.08</v>
      </c>
      <c r="G554" s="9">
        <f t="shared" si="251"/>
        <v>0</v>
      </c>
      <c r="H554" s="9">
        <f t="shared" si="248"/>
        <v>0</v>
      </c>
      <c r="I554" s="33">
        <v>28.81</v>
      </c>
      <c r="J554" s="9">
        <f t="shared" si="252"/>
        <v>0</v>
      </c>
      <c r="K554" s="9">
        <f t="shared" si="249"/>
        <v>0</v>
      </c>
    </row>
    <row r="555" spans="1:11" hidden="1" outlineLevel="1" x14ac:dyDescent="0.2">
      <c r="A555" s="77" t="s">
        <v>677</v>
      </c>
      <c r="B555" s="77"/>
      <c r="C555" s="1" t="s">
        <v>139</v>
      </c>
      <c r="D555" s="33">
        <v>1</v>
      </c>
      <c r="E555" s="9">
        <f t="shared" si="250"/>
        <v>0</v>
      </c>
      <c r="F555" s="33">
        <v>0</v>
      </c>
      <c r="G555" s="9">
        <f t="shared" si="251"/>
        <v>0</v>
      </c>
      <c r="H555" s="9">
        <f t="shared" si="248"/>
        <v>0</v>
      </c>
      <c r="I555" s="33">
        <v>0</v>
      </c>
      <c r="J555" s="9">
        <f t="shared" si="252"/>
        <v>0</v>
      </c>
      <c r="K555" s="9">
        <f t="shared" si="249"/>
        <v>0</v>
      </c>
    </row>
    <row r="556" spans="1:11" hidden="1" outlineLevel="1" x14ac:dyDescent="0.2">
      <c r="A556" s="77" t="s">
        <v>685</v>
      </c>
      <c r="B556" s="77"/>
      <c r="C556" s="1" t="s">
        <v>17</v>
      </c>
      <c r="D556" s="33">
        <v>1</v>
      </c>
      <c r="E556" s="9">
        <f t="shared" si="250"/>
        <v>0</v>
      </c>
      <c r="F556" s="33">
        <v>0.08</v>
      </c>
      <c r="G556" s="9">
        <f t="shared" si="251"/>
        <v>0</v>
      </c>
      <c r="H556" s="9">
        <f t="shared" si="248"/>
        <v>0</v>
      </c>
      <c r="I556" s="33">
        <v>28.81</v>
      </c>
      <c r="J556" s="9">
        <f t="shared" si="252"/>
        <v>0</v>
      </c>
      <c r="K556" s="9">
        <f t="shared" si="249"/>
        <v>0</v>
      </c>
    </row>
    <row r="557" spans="1:11" hidden="1" outlineLevel="1" x14ac:dyDescent="0.2">
      <c r="A557" s="77" t="s">
        <v>655</v>
      </c>
      <c r="B557" s="77"/>
      <c r="C557" s="1" t="s">
        <v>17</v>
      </c>
      <c r="D557" s="33">
        <v>1</v>
      </c>
      <c r="E557" s="9">
        <f t="shared" si="250"/>
        <v>0</v>
      </c>
      <c r="F557" s="33">
        <v>0.55000000000000004</v>
      </c>
      <c r="G557" s="9">
        <f t="shared" si="251"/>
        <v>0</v>
      </c>
      <c r="H557" s="9">
        <f t="shared" si="248"/>
        <v>0</v>
      </c>
      <c r="I557" s="33">
        <v>153.21</v>
      </c>
      <c r="J557" s="9">
        <f t="shared" si="252"/>
        <v>0</v>
      </c>
      <c r="K557" s="9">
        <f t="shared" si="249"/>
        <v>0</v>
      </c>
    </row>
    <row r="558" spans="1:11" hidden="1" outlineLevel="1" x14ac:dyDescent="0.2">
      <c r="A558" s="77" t="s">
        <v>675</v>
      </c>
      <c r="B558" s="77"/>
      <c r="C558" s="1" t="s">
        <v>15</v>
      </c>
      <c r="D558" s="33">
        <v>0.42</v>
      </c>
      <c r="E558" s="9">
        <f t="shared" si="250"/>
        <v>0</v>
      </c>
      <c r="F558" s="33">
        <v>0.05</v>
      </c>
      <c r="G558" s="9">
        <f t="shared" si="251"/>
        <v>0</v>
      </c>
      <c r="H558" s="9">
        <f t="shared" si="248"/>
        <v>0</v>
      </c>
      <c r="I558" s="33">
        <v>21.29</v>
      </c>
      <c r="J558" s="9">
        <f t="shared" si="252"/>
        <v>0</v>
      </c>
      <c r="K558" s="9">
        <f t="shared" si="249"/>
        <v>0</v>
      </c>
    </row>
    <row r="559" spans="1:11" hidden="1" outlineLevel="1" x14ac:dyDescent="0.2">
      <c r="A559" s="77" t="s">
        <v>674</v>
      </c>
      <c r="B559" s="77"/>
      <c r="C559" s="1" t="s">
        <v>15</v>
      </c>
      <c r="D559" s="33">
        <v>0.42</v>
      </c>
      <c r="E559" s="9">
        <f t="shared" si="250"/>
        <v>0</v>
      </c>
      <c r="F559" s="33">
        <v>0.04</v>
      </c>
      <c r="G559" s="9">
        <f t="shared" si="251"/>
        <v>0</v>
      </c>
      <c r="H559" s="9">
        <f t="shared" si="248"/>
        <v>0</v>
      </c>
      <c r="I559" s="33">
        <v>18.29</v>
      </c>
      <c r="J559" s="9">
        <f t="shared" si="252"/>
        <v>0</v>
      </c>
      <c r="K559" s="9">
        <f t="shared" si="249"/>
        <v>0</v>
      </c>
    </row>
    <row r="560" spans="1:11" collapsed="1" x14ac:dyDescent="0.2">
      <c r="A560" s="75" t="s">
        <v>19</v>
      </c>
      <c r="B560" s="75"/>
      <c r="C560" s="1"/>
      <c r="D560" s="34"/>
      <c r="E560" s="35"/>
      <c r="F560" s="13">
        <f>SUM(F549:F559)</f>
        <v>2.46</v>
      </c>
      <c r="G560" s="12">
        <f t="shared" ref="G560:K560" si="253">SUM(G549:G559)</f>
        <v>0</v>
      </c>
      <c r="H560" s="12">
        <f t="shared" si="253"/>
        <v>0</v>
      </c>
      <c r="I560" s="13">
        <f t="shared" si="253"/>
        <v>683.83999999999992</v>
      </c>
      <c r="J560" s="12">
        <f t="shared" si="253"/>
        <v>0</v>
      </c>
      <c r="K560" s="14">
        <f t="shared" si="253"/>
        <v>0</v>
      </c>
    </row>
    <row r="561" spans="1:11" x14ac:dyDescent="0.2">
      <c r="A561" s="75" t="s">
        <v>688</v>
      </c>
      <c r="B561" s="75"/>
      <c r="C561" s="2" t="s">
        <v>17</v>
      </c>
      <c r="D561" s="3">
        <v>0</v>
      </c>
      <c r="E561" s="36"/>
      <c r="F561" s="1"/>
      <c r="G561" s="1"/>
      <c r="H561" s="1"/>
      <c r="I561" s="1"/>
      <c r="J561" s="1"/>
      <c r="K561" s="1"/>
    </row>
    <row r="562" spans="1:11" hidden="1" outlineLevel="1" x14ac:dyDescent="0.2">
      <c r="A562" s="77" t="s">
        <v>674</v>
      </c>
      <c r="B562" s="77"/>
      <c r="C562" s="1" t="s">
        <v>15</v>
      </c>
      <c r="D562" s="33">
        <v>0.42</v>
      </c>
      <c r="E562" s="9">
        <f>$D$561*D562</f>
        <v>0</v>
      </c>
      <c r="F562" s="33">
        <v>0.04</v>
      </c>
      <c r="G562" s="9">
        <f>$D$561*F562</f>
        <v>0</v>
      </c>
      <c r="H562" s="9">
        <f t="shared" ref="H562:H568" si="254">$L$2*G562</f>
        <v>0</v>
      </c>
      <c r="I562" s="33">
        <v>18.29</v>
      </c>
      <c r="J562" s="9">
        <f>$D$561*I562</f>
        <v>0</v>
      </c>
      <c r="K562" s="9">
        <f t="shared" ref="K562:K568" si="255">SUM(H562,J562)</f>
        <v>0</v>
      </c>
    </row>
    <row r="563" spans="1:11" hidden="1" outlineLevel="1" x14ac:dyDescent="0.2">
      <c r="A563" s="77" t="s">
        <v>689</v>
      </c>
      <c r="B563" s="77"/>
      <c r="C563" s="1" t="s">
        <v>17</v>
      </c>
      <c r="D563" s="33">
        <v>1</v>
      </c>
      <c r="E563" s="9">
        <f t="shared" ref="E563:E568" si="256">$D$561*D563</f>
        <v>0</v>
      </c>
      <c r="F563" s="33">
        <v>0.22</v>
      </c>
      <c r="G563" s="9">
        <f t="shared" ref="G563:G568" si="257">$D$561*F563</f>
        <v>0</v>
      </c>
      <c r="H563" s="9">
        <f t="shared" si="254"/>
        <v>0</v>
      </c>
      <c r="I563" s="33">
        <v>85.01</v>
      </c>
      <c r="J563" s="9">
        <f t="shared" ref="J563:J568" si="258">$D$561*I563</f>
        <v>0</v>
      </c>
      <c r="K563" s="9">
        <f t="shared" si="255"/>
        <v>0</v>
      </c>
    </row>
    <row r="564" spans="1:11" hidden="1" outlineLevel="1" x14ac:dyDescent="0.2">
      <c r="A564" s="77" t="s">
        <v>675</v>
      </c>
      <c r="B564" s="77"/>
      <c r="C564" s="1" t="s">
        <v>15</v>
      </c>
      <c r="D564" s="33">
        <v>0.42</v>
      </c>
      <c r="E564" s="9">
        <f t="shared" si="256"/>
        <v>0</v>
      </c>
      <c r="F564" s="33">
        <v>0.05</v>
      </c>
      <c r="G564" s="9">
        <f t="shared" si="257"/>
        <v>0</v>
      </c>
      <c r="H564" s="9">
        <f t="shared" si="254"/>
        <v>0</v>
      </c>
      <c r="I564" s="33">
        <v>21.29</v>
      </c>
      <c r="J564" s="9">
        <f t="shared" si="258"/>
        <v>0</v>
      </c>
      <c r="K564" s="9">
        <f t="shared" si="255"/>
        <v>0</v>
      </c>
    </row>
    <row r="565" spans="1:11" hidden="1" outlineLevel="1" x14ac:dyDescent="0.2">
      <c r="A565" s="77" t="s">
        <v>655</v>
      </c>
      <c r="B565" s="77"/>
      <c r="C565" s="1" t="s">
        <v>17</v>
      </c>
      <c r="D565" s="33">
        <v>1</v>
      </c>
      <c r="E565" s="9">
        <f t="shared" si="256"/>
        <v>0</v>
      </c>
      <c r="F565" s="33">
        <v>0.55000000000000004</v>
      </c>
      <c r="G565" s="9">
        <f t="shared" si="257"/>
        <v>0</v>
      </c>
      <c r="H565" s="9">
        <f>$N$2*G565</f>
        <v>0</v>
      </c>
      <c r="I565" s="33">
        <v>153.21</v>
      </c>
      <c r="J565" s="9">
        <f t="shared" si="258"/>
        <v>0</v>
      </c>
      <c r="K565" s="9">
        <f t="shared" si="255"/>
        <v>0</v>
      </c>
    </row>
    <row r="566" spans="1:11" hidden="1" outlineLevel="1" x14ac:dyDescent="0.2">
      <c r="A566" s="77" t="s">
        <v>690</v>
      </c>
      <c r="B566" s="77"/>
      <c r="C566" s="1" t="s">
        <v>17</v>
      </c>
      <c r="D566" s="33">
        <v>1</v>
      </c>
      <c r="E566" s="9">
        <f t="shared" si="256"/>
        <v>0</v>
      </c>
      <c r="F566" s="33">
        <v>0.25</v>
      </c>
      <c r="G566" s="9">
        <f t="shared" si="257"/>
        <v>0</v>
      </c>
      <c r="H566" s="9">
        <f t="shared" si="254"/>
        <v>0</v>
      </c>
      <c r="I566" s="33">
        <v>340.56</v>
      </c>
      <c r="J566" s="9">
        <f t="shared" si="258"/>
        <v>0</v>
      </c>
      <c r="K566" s="9">
        <f t="shared" si="255"/>
        <v>0</v>
      </c>
    </row>
    <row r="567" spans="1:11" hidden="1" outlineLevel="1" x14ac:dyDescent="0.2">
      <c r="A567" s="77" t="s">
        <v>691</v>
      </c>
      <c r="B567" s="77"/>
      <c r="C567" s="1" t="s">
        <v>17</v>
      </c>
      <c r="D567" s="33">
        <v>1</v>
      </c>
      <c r="E567" s="9">
        <f t="shared" si="256"/>
        <v>0</v>
      </c>
      <c r="F567" s="33">
        <v>0.08</v>
      </c>
      <c r="G567" s="9">
        <f t="shared" si="257"/>
        <v>0</v>
      </c>
      <c r="H567" s="9">
        <f t="shared" si="254"/>
        <v>0</v>
      </c>
      <c r="I567" s="33">
        <v>40.42</v>
      </c>
      <c r="J567" s="9">
        <f t="shared" si="258"/>
        <v>0</v>
      </c>
      <c r="K567" s="9">
        <f t="shared" si="255"/>
        <v>0</v>
      </c>
    </row>
    <row r="568" spans="1:11" hidden="1" outlineLevel="1" x14ac:dyDescent="0.2">
      <c r="A568" s="77" t="s">
        <v>692</v>
      </c>
      <c r="B568" s="77"/>
      <c r="C568" s="1" t="s">
        <v>139</v>
      </c>
      <c r="D568" s="33">
        <v>1</v>
      </c>
      <c r="E568" s="9">
        <f t="shared" si="256"/>
        <v>0</v>
      </c>
      <c r="F568" s="33">
        <v>0</v>
      </c>
      <c r="G568" s="9">
        <f t="shared" si="257"/>
        <v>0</v>
      </c>
      <c r="H568" s="9">
        <f t="shared" si="254"/>
        <v>0</v>
      </c>
      <c r="I568" s="33">
        <v>0</v>
      </c>
      <c r="J568" s="9">
        <f t="shared" si="258"/>
        <v>0</v>
      </c>
      <c r="K568" s="9">
        <f t="shared" si="255"/>
        <v>0</v>
      </c>
    </row>
    <row r="569" spans="1:11" collapsed="1" x14ac:dyDescent="0.2">
      <c r="A569" s="75" t="s">
        <v>19</v>
      </c>
      <c r="B569" s="75"/>
      <c r="C569" s="1"/>
      <c r="D569" s="34"/>
      <c r="E569" s="35"/>
      <c r="F569" s="13">
        <f>SUM(F562:F568)</f>
        <v>1.1900000000000002</v>
      </c>
      <c r="G569" s="12">
        <f t="shared" ref="G569:K569" si="259">SUM(G562:G568)</f>
        <v>0</v>
      </c>
      <c r="H569" s="12">
        <f t="shared" si="259"/>
        <v>0</v>
      </c>
      <c r="I569" s="13">
        <f t="shared" si="259"/>
        <v>658.78</v>
      </c>
      <c r="J569" s="12">
        <f t="shared" si="259"/>
        <v>0</v>
      </c>
      <c r="K569" s="14">
        <f t="shared" si="259"/>
        <v>0</v>
      </c>
    </row>
    <row r="570" spans="1:11" x14ac:dyDescent="0.2">
      <c r="A570" s="75" t="s">
        <v>688</v>
      </c>
      <c r="B570" s="75"/>
      <c r="C570" s="2" t="s">
        <v>17</v>
      </c>
      <c r="D570" s="3">
        <v>0</v>
      </c>
      <c r="E570" s="36"/>
      <c r="F570" s="1"/>
      <c r="G570" s="1"/>
      <c r="H570" s="1"/>
      <c r="I570" s="1"/>
      <c r="J570" s="1"/>
      <c r="K570" s="1"/>
    </row>
    <row r="571" spans="1:11" hidden="1" outlineLevel="1" x14ac:dyDescent="0.2">
      <c r="A571" s="77" t="s">
        <v>689</v>
      </c>
      <c r="B571" s="77"/>
      <c r="C571" s="1" t="s">
        <v>17</v>
      </c>
      <c r="D571" s="33">
        <v>1</v>
      </c>
      <c r="E571" s="9">
        <f>$D$570*D571</f>
        <v>0</v>
      </c>
      <c r="F571" s="33">
        <v>0.22</v>
      </c>
      <c r="G571" s="9">
        <f>$D$570*F571</f>
        <v>0</v>
      </c>
      <c r="H571" s="9">
        <f t="shared" ref="H571:H577" si="260">$L$2*G571</f>
        <v>0</v>
      </c>
      <c r="I571" s="33">
        <v>85.01</v>
      </c>
      <c r="J571" s="9">
        <f>$D$570*I571</f>
        <v>0</v>
      </c>
      <c r="K571" s="9">
        <f t="shared" ref="K571:K577" si="261">SUM(H571,J571)</f>
        <v>0</v>
      </c>
    </row>
    <row r="572" spans="1:11" hidden="1" outlineLevel="1" x14ac:dyDescent="0.2">
      <c r="A572" s="77" t="s">
        <v>69</v>
      </c>
      <c r="B572" s="77"/>
      <c r="C572" s="1" t="s">
        <v>17</v>
      </c>
      <c r="D572" s="33">
        <v>1</v>
      </c>
      <c r="E572" s="9">
        <f t="shared" ref="E572:E577" si="262">$D$570*D572</f>
        <v>0</v>
      </c>
      <c r="F572" s="33">
        <v>0.2</v>
      </c>
      <c r="G572" s="9">
        <f t="shared" ref="G572:G577" si="263">$D$570*F572</f>
        <v>0</v>
      </c>
      <c r="H572" s="9">
        <f t="shared" si="260"/>
        <v>0</v>
      </c>
      <c r="I572" s="33">
        <v>40.020000000000003</v>
      </c>
      <c r="J572" s="9">
        <f t="shared" ref="J572:J577" si="264">$D$570*I572</f>
        <v>0</v>
      </c>
      <c r="K572" s="9">
        <f t="shared" si="261"/>
        <v>0</v>
      </c>
    </row>
    <row r="573" spans="1:11" hidden="1" outlineLevel="1" x14ac:dyDescent="0.2">
      <c r="A573" s="77" t="s">
        <v>674</v>
      </c>
      <c r="B573" s="77"/>
      <c r="C573" s="1" t="s">
        <v>15</v>
      </c>
      <c r="D573" s="33">
        <v>0.42</v>
      </c>
      <c r="E573" s="9">
        <f t="shared" si="262"/>
        <v>0</v>
      </c>
      <c r="F573" s="33">
        <v>0.04</v>
      </c>
      <c r="G573" s="9">
        <f t="shared" si="263"/>
        <v>0</v>
      </c>
      <c r="H573" s="9">
        <f t="shared" si="260"/>
        <v>0</v>
      </c>
      <c r="I573" s="33">
        <v>18.29</v>
      </c>
      <c r="J573" s="9">
        <f t="shared" si="264"/>
        <v>0</v>
      </c>
      <c r="K573" s="9">
        <f t="shared" si="261"/>
        <v>0</v>
      </c>
    </row>
    <row r="574" spans="1:11" hidden="1" outlineLevel="1" x14ac:dyDescent="0.2">
      <c r="A574" s="77" t="s">
        <v>675</v>
      </c>
      <c r="B574" s="77"/>
      <c r="C574" s="1" t="s">
        <v>15</v>
      </c>
      <c r="D574" s="33">
        <v>0.42</v>
      </c>
      <c r="E574" s="9">
        <f t="shared" si="262"/>
        <v>0</v>
      </c>
      <c r="F574" s="33">
        <v>0.05</v>
      </c>
      <c r="G574" s="9">
        <f t="shared" si="263"/>
        <v>0</v>
      </c>
      <c r="H574" s="9">
        <f t="shared" si="260"/>
        <v>0</v>
      </c>
      <c r="I574" s="33">
        <v>21.29</v>
      </c>
      <c r="J574" s="9">
        <f t="shared" si="264"/>
        <v>0</v>
      </c>
      <c r="K574" s="9">
        <f t="shared" si="261"/>
        <v>0</v>
      </c>
    </row>
    <row r="575" spans="1:11" hidden="1" outlineLevel="1" x14ac:dyDescent="0.2">
      <c r="A575" s="77" t="s">
        <v>655</v>
      </c>
      <c r="B575" s="77"/>
      <c r="C575" s="1" t="s">
        <v>17</v>
      </c>
      <c r="D575" s="33">
        <v>1</v>
      </c>
      <c r="E575" s="9">
        <f t="shared" si="262"/>
        <v>0</v>
      </c>
      <c r="F575" s="33">
        <v>0.55000000000000004</v>
      </c>
      <c r="G575" s="9">
        <f t="shared" si="263"/>
        <v>0</v>
      </c>
      <c r="H575" s="9">
        <f>$N$2*G575</f>
        <v>0</v>
      </c>
      <c r="I575" s="33">
        <v>153.21</v>
      </c>
      <c r="J575" s="9">
        <f t="shared" si="264"/>
        <v>0</v>
      </c>
      <c r="K575" s="9">
        <f t="shared" si="261"/>
        <v>0</v>
      </c>
    </row>
    <row r="576" spans="1:11" hidden="1" outlineLevel="1" x14ac:dyDescent="0.2">
      <c r="A576" s="77" t="s">
        <v>691</v>
      </c>
      <c r="B576" s="77"/>
      <c r="C576" s="1" t="s">
        <v>17</v>
      </c>
      <c r="D576" s="33">
        <v>1</v>
      </c>
      <c r="E576" s="9">
        <f t="shared" si="262"/>
        <v>0</v>
      </c>
      <c r="F576" s="33">
        <v>0.08</v>
      </c>
      <c r="G576" s="9">
        <f t="shared" si="263"/>
        <v>0</v>
      </c>
      <c r="H576" s="9">
        <f t="shared" si="260"/>
        <v>0</v>
      </c>
      <c r="I576" s="33">
        <v>40.42</v>
      </c>
      <c r="J576" s="9">
        <f t="shared" si="264"/>
        <v>0</v>
      </c>
      <c r="K576" s="9">
        <f t="shared" si="261"/>
        <v>0</v>
      </c>
    </row>
    <row r="577" spans="1:11" hidden="1" outlineLevel="1" x14ac:dyDescent="0.2">
      <c r="A577" s="77" t="s">
        <v>692</v>
      </c>
      <c r="B577" s="77"/>
      <c r="C577" s="1" t="s">
        <v>139</v>
      </c>
      <c r="D577" s="33">
        <v>1</v>
      </c>
      <c r="E577" s="9">
        <f t="shared" si="262"/>
        <v>0</v>
      </c>
      <c r="F577" s="33">
        <v>0</v>
      </c>
      <c r="G577" s="9">
        <f t="shared" si="263"/>
        <v>0</v>
      </c>
      <c r="H577" s="9">
        <f t="shared" si="260"/>
        <v>0</v>
      </c>
      <c r="I577" s="33">
        <v>0</v>
      </c>
      <c r="J577" s="9">
        <f t="shared" si="264"/>
        <v>0</v>
      </c>
      <c r="K577" s="9">
        <f t="shared" si="261"/>
        <v>0</v>
      </c>
    </row>
    <row r="578" spans="1:11" collapsed="1" x14ac:dyDescent="0.2">
      <c r="A578" s="75" t="s">
        <v>19</v>
      </c>
      <c r="B578" s="75"/>
      <c r="C578" s="1"/>
      <c r="D578" s="34"/>
      <c r="E578" s="35"/>
      <c r="F578" s="13">
        <f>SUM(F571:F577)</f>
        <v>1.1400000000000001</v>
      </c>
      <c r="G578" s="12">
        <f t="shared" ref="G578:K578" si="265">SUM(G571:G577)</f>
        <v>0</v>
      </c>
      <c r="H578" s="12">
        <f t="shared" si="265"/>
        <v>0</v>
      </c>
      <c r="I578" s="13">
        <f t="shared" si="265"/>
        <v>358.24</v>
      </c>
      <c r="J578" s="12">
        <f t="shared" si="265"/>
        <v>0</v>
      </c>
      <c r="K578" s="14">
        <f t="shared" si="265"/>
        <v>0</v>
      </c>
    </row>
    <row r="579" spans="1:11" x14ac:dyDescent="0.2">
      <c r="A579" s="75" t="s">
        <v>688</v>
      </c>
      <c r="B579" s="75"/>
      <c r="C579" s="2" t="s">
        <v>17</v>
      </c>
      <c r="D579" s="3">
        <v>0</v>
      </c>
      <c r="E579" s="36"/>
      <c r="F579" s="1"/>
      <c r="G579" s="1"/>
      <c r="H579" s="1"/>
      <c r="I579" s="1"/>
      <c r="J579" s="1"/>
      <c r="K579" s="1"/>
    </row>
    <row r="580" spans="1:11" hidden="1" outlineLevel="1" x14ac:dyDescent="0.2">
      <c r="A580" s="77" t="s">
        <v>689</v>
      </c>
      <c r="B580" s="77"/>
      <c r="C580" s="1" t="s">
        <v>17</v>
      </c>
      <c r="D580" s="33">
        <v>1</v>
      </c>
      <c r="E580" s="9">
        <f>$D$579*D580</f>
        <v>0</v>
      </c>
      <c r="F580" s="33">
        <v>0.22</v>
      </c>
      <c r="G580" s="9">
        <f>$D$579*F580</f>
        <v>0</v>
      </c>
      <c r="H580" s="9">
        <f t="shared" ref="H580:H586" si="266">$L$2*G580</f>
        <v>0</v>
      </c>
      <c r="I580" s="33">
        <v>85.01</v>
      </c>
      <c r="J580" s="9">
        <f>$D$579*I580</f>
        <v>0</v>
      </c>
      <c r="K580" s="9">
        <f t="shared" ref="K580:K586" si="267">SUM(H580,J580)</f>
        <v>0</v>
      </c>
    </row>
    <row r="581" spans="1:11" hidden="1" outlineLevel="1" x14ac:dyDescent="0.2">
      <c r="A581" s="77" t="s">
        <v>674</v>
      </c>
      <c r="B581" s="77"/>
      <c r="C581" s="1" t="s">
        <v>15</v>
      </c>
      <c r="D581" s="33">
        <v>0.42</v>
      </c>
      <c r="E581" s="9">
        <f t="shared" ref="E581:E586" si="268">$D$579*D581</f>
        <v>0</v>
      </c>
      <c r="F581" s="33">
        <v>0.04</v>
      </c>
      <c r="G581" s="9">
        <f t="shared" ref="G581:G586" si="269">$D$579*F581</f>
        <v>0</v>
      </c>
      <c r="H581" s="9">
        <f t="shared" si="266"/>
        <v>0</v>
      </c>
      <c r="I581" s="33">
        <v>18.29</v>
      </c>
      <c r="J581" s="9">
        <f t="shared" ref="J581:J586" si="270">$D$579*I581</f>
        <v>0</v>
      </c>
      <c r="K581" s="9">
        <f t="shared" si="267"/>
        <v>0</v>
      </c>
    </row>
    <row r="582" spans="1:11" hidden="1" outlineLevel="1" x14ac:dyDescent="0.2">
      <c r="A582" s="77" t="s">
        <v>675</v>
      </c>
      <c r="B582" s="77"/>
      <c r="C582" s="1" t="s">
        <v>15</v>
      </c>
      <c r="D582" s="33">
        <v>0.42</v>
      </c>
      <c r="E582" s="9">
        <f t="shared" si="268"/>
        <v>0</v>
      </c>
      <c r="F582" s="33">
        <v>0.05</v>
      </c>
      <c r="G582" s="9">
        <f t="shared" si="269"/>
        <v>0</v>
      </c>
      <c r="H582" s="9">
        <f t="shared" si="266"/>
        <v>0</v>
      </c>
      <c r="I582" s="33">
        <v>21.29</v>
      </c>
      <c r="J582" s="9">
        <f t="shared" si="270"/>
        <v>0</v>
      </c>
      <c r="K582" s="9">
        <f t="shared" si="267"/>
        <v>0</v>
      </c>
    </row>
    <row r="583" spans="1:11" hidden="1" outlineLevel="1" x14ac:dyDescent="0.2">
      <c r="A583" s="77" t="s">
        <v>655</v>
      </c>
      <c r="B583" s="77"/>
      <c r="C583" s="1" t="s">
        <v>17</v>
      </c>
      <c r="D583" s="33">
        <v>1</v>
      </c>
      <c r="E583" s="9">
        <f t="shared" si="268"/>
        <v>0</v>
      </c>
      <c r="F583" s="33">
        <v>0.55000000000000004</v>
      </c>
      <c r="G583" s="9">
        <f t="shared" si="269"/>
        <v>0</v>
      </c>
      <c r="H583" s="9">
        <f>$N$2*G583</f>
        <v>0</v>
      </c>
      <c r="I583" s="33">
        <v>153.21</v>
      </c>
      <c r="J583" s="9">
        <f t="shared" si="270"/>
        <v>0</v>
      </c>
      <c r="K583" s="9">
        <f t="shared" si="267"/>
        <v>0</v>
      </c>
    </row>
    <row r="584" spans="1:11" hidden="1" outlineLevel="1" x14ac:dyDescent="0.2">
      <c r="A584" s="77" t="s">
        <v>681</v>
      </c>
      <c r="B584" s="77"/>
      <c r="C584" s="1" t="s">
        <v>17</v>
      </c>
      <c r="D584" s="33">
        <v>1</v>
      </c>
      <c r="E584" s="9">
        <f t="shared" si="268"/>
        <v>0</v>
      </c>
      <c r="F584" s="33">
        <v>0.25</v>
      </c>
      <c r="G584" s="9">
        <f t="shared" si="269"/>
        <v>0</v>
      </c>
      <c r="H584" s="9">
        <f t="shared" si="266"/>
        <v>0</v>
      </c>
      <c r="I584" s="33">
        <v>179.09</v>
      </c>
      <c r="J584" s="9">
        <f t="shared" si="270"/>
        <v>0</v>
      </c>
      <c r="K584" s="9">
        <f t="shared" si="267"/>
        <v>0</v>
      </c>
    </row>
    <row r="585" spans="1:11" hidden="1" outlineLevel="1" x14ac:dyDescent="0.2">
      <c r="A585" s="77" t="s">
        <v>691</v>
      </c>
      <c r="B585" s="77"/>
      <c r="C585" s="1" t="s">
        <v>17</v>
      </c>
      <c r="D585" s="33">
        <v>1</v>
      </c>
      <c r="E585" s="9">
        <f t="shared" si="268"/>
        <v>0</v>
      </c>
      <c r="F585" s="33">
        <v>0.08</v>
      </c>
      <c r="G585" s="9">
        <f t="shared" si="269"/>
        <v>0</v>
      </c>
      <c r="H585" s="9">
        <f t="shared" si="266"/>
        <v>0</v>
      </c>
      <c r="I585" s="33">
        <v>40.42</v>
      </c>
      <c r="J585" s="9">
        <f t="shared" si="270"/>
        <v>0</v>
      </c>
      <c r="K585" s="9">
        <f t="shared" si="267"/>
        <v>0</v>
      </c>
    </row>
    <row r="586" spans="1:11" hidden="1" outlineLevel="1" x14ac:dyDescent="0.2">
      <c r="A586" s="77" t="s">
        <v>692</v>
      </c>
      <c r="B586" s="77"/>
      <c r="C586" s="1" t="s">
        <v>139</v>
      </c>
      <c r="D586" s="33">
        <v>1</v>
      </c>
      <c r="E586" s="9">
        <f t="shared" si="268"/>
        <v>0</v>
      </c>
      <c r="F586" s="33">
        <v>0</v>
      </c>
      <c r="G586" s="9">
        <f t="shared" si="269"/>
        <v>0</v>
      </c>
      <c r="H586" s="9">
        <f t="shared" si="266"/>
        <v>0</v>
      </c>
      <c r="I586" s="33">
        <v>0</v>
      </c>
      <c r="J586" s="9">
        <f t="shared" si="270"/>
        <v>0</v>
      </c>
      <c r="K586" s="9">
        <f t="shared" si="267"/>
        <v>0</v>
      </c>
    </row>
    <row r="587" spans="1:11" collapsed="1" x14ac:dyDescent="0.2">
      <c r="A587" s="75" t="s">
        <v>19</v>
      </c>
      <c r="B587" s="75"/>
      <c r="C587" s="1"/>
      <c r="D587" s="34"/>
      <c r="E587" s="35"/>
      <c r="F587" s="13">
        <f>SUM(F580:F586)</f>
        <v>1.1900000000000002</v>
      </c>
      <c r="G587" s="12">
        <f t="shared" ref="G587:K587" si="271">SUM(G580:G586)</f>
        <v>0</v>
      </c>
      <c r="H587" s="12">
        <f t="shared" si="271"/>
        <v>0</v>
      </c>
      <c r="I587" s="13">
        <f t="shared" si="271"/>
        <v>497.31</v>
      </c>
      <c r="J587" s="12">
        <f t="shared" si="271"/>
        <v>0</v>
      </c>
      <c r="K587" s="14">
        <f t="shared" si="271"/>
        <v>0</v>
      </c>
    </row>
    <row r="588" spans="1:11" x14ac:dyDescent="0.2">
      <c r="A588" s="75" t="s">
        <v>688</v>
      </c>
      <c r="B588" s="75"/>
      <c r="C588" s="2" t="s">
        <v>17</v>
      </c>
      <c r="D588" s="3">
        <v>0</v>
      </c>
      <c r="E588" s="36"/>
      <c r="F588" s="1"/>
      <c r="G588" s="1"/>
      <c r="H588" s="1"/>
      <c r="I588" s="1"/>
      <c r="J588" s="1"/>
      <c r="K588" s="1"/>
    </row>
    <row r="589" spans="1:11" hidden="1" outlineLevel="1" x14ac:dyDescent="0.2">
      <c r="A589" s="77" t="s">
        <v>674</v>
      </c>
      <c r="B589" s="77"/>
      <c r="C589" s="1" t="s">
        <v>15</v>
      </c>
      <c r="D589" s="33">
        <v>0.42</v>
      </c>
      <c r="E589" s="9">
        <f>$D$588*D589</f>
        <v>0</v>
      </c>
      <c r="F589" s="33">
        <v>0.04</v>
      </c>
      <c r="G589" s="9">
        <f>$D$588*F589</f>
        <v>0</v>
      </c>
      <c r="H589" s="9">
        <f t="shared" ref="H589:H595" si="272">$L$2*G589</f>
        <v>0</v>
      </c>
      <c r="I589" s="33">
        <v>18.29</v>
      </c>
      <c r="J589" s="9">
        <f>$D$588*I589</f>
        <v>0</v>
      </c>
      <c r="K589" s="9">
        <f t="shared" ref="K589:K595" si="273">SUM(H589,J589)</f>
        <v>0</v>
      </c>
    </row>
    <row r="590" spans="1:11" hidden="1" outlineLevel="1" x14ac:dyDescent="0.2">
      <c r="A590" s="77" t="s">
        <v>689</v>
      </c>
      <c r="B590" s="77"/>
      <c r="C590" s="1" t="s">
        <v>17</v>
      </c>
      <c r="D590" s="33">
        <v>1</v>
      </c>
      <c r="E590" s="9">
        <f t="shared" ref="E590:E595" si="274">$D$588*D590</f>
        <v>0</v>
      </c>
      <c r="F590" s="33">
        <v>0.22</v>
      </c>
      <c r="G590" s="9">
        <f t="shared" ref="G590:G595" si="275">$D$588*F590</f>
        <v>0</v>
      </c>
      <c r="H590" s="9">
        <f t="shared" si="272"/>
        <v>0</v>
      </c>
      <c r="I590" s="33">
        <v>85.01</v>
      </c>
      <c r="J590" s="9">
        <f t="shared" ref="J590:J595" si="276">$D$588*I590</f>
        <v>0</v>
      </c>
      <c r="K590" s="9">
        <f t="shared" si="273"/>
        <v>0</v>
      </c>
    </row>
    <row r="591" spans="1:11" hidden="1" outlineLevel="1" x14ac:dyDescent="0.2">
      <c r="A591" s="77" t="s">
        <v>253</v>
      </c>
      <c r="B591" s="77"/>
      <c r="C591" s="1" t="s">
        <v>17</v>
      </c>
      <c r="D591" s="33">
        <v>1</v>
      </c>
      <c r="E591" s="9">
        <f t="shared" si="274"/>
        <v>0</v>
      </c>
      <c r="F591" s="33">
        <v>0.31</v>
      </c>
      <c r="G591" s="9">
        <f t="shared" si="275"/>
        <v>0</v>
      </c>
      <c r="H591" s="9">
        <f t="shared" si="272"/>
        <v>0</v>
      </c>
      <c r="I591" s="33">
        <v>79.41</v>
      </c>
      <c r="J591" s="9">
        <f t="shared" si="276"/>
        <v>0</v>
      </c>
      <c r="K591" s="9">
        <f t="shared" si="273"/>
        <v>0</v>
      </c>
    </row>
    <row r="592" spans="1:11" hidden="1" outlineLevel="1" x14ac:dyDescent="0.2">
      <c r="A592" s="77" t="s">
        <v>675</v>
      </c>
      <c r="B592" s="77"/>
      <c r="C592" s="1" t="s">
        <v>15</v>
      </c>
      <c r="D592" s="33">
        <v>0.42</v>
      </c>
      <c r="E592" s="9">
        <f t="shared" si="274"/>
        <v>0</v>
      </c>
      <c r="F592" s="33">
        <v>0.05</v>
      </c>
      <c r="G592" s="9">
        <f t="shared" si="275"/>
        <v>0</v>
      </c>
      <c r="H592" s="9">
        <f t="shared" si="272"/>
        <v>0</v>
      </c>
      <c r="I592" s="33">
        <v>21.29</v>
      </c>
      <c r="J592" s="9">
        <f t="shared" si="276"/>
        <v>0</v>
      </c>
      <c r="K592" s="9">
        <f t="shared" si="273"/>
        <v>0</v>
      </c>
    </row>
    <row r="593" spans="1:11" hidden="1" outlineLevel="1" x14ac:dyDescent="0.2">
      <c r="A593" s="77" t="s">
        <v>655</v>
      </c>
      <c r="B593" s="77"/>
      <c r="C593" s="1" t="s">
        <v>17</v>
      </c>
      <c r="D593" s="33">
        <v>1</v>
      </c>
      <c r="E593" s="9">
        <f t="shared" si="274"/>
        <v>0</v>
      </c>
      <c r="F593" s="33">
        <v>0.55000000000000004</v>
      </c>
      <c r="G593" s="9">
        <f t="shared" si="275"/>
        <v>0</v>
      </c>
      <c r="H593" s="9">
        <f>$N$2*G593</f>
        <v>0</v>
      </c>
      <c r="I593" s="33">
        <v>153.21</v>
      </c>
      <c r="J593" s="9">
        <f t="shared" si="276"/>
        <v>0</v>
      </c>
      <c r="K593" s="9">
        <f t="shared" si="273"/>
        <v>0</v>
      </c>
    </row>
    <row r="594" spans="1:11" hidden="1" outlineLevel="1" x14ac:dyDescent="0.2">
      <c r="A594" s="77" t="s">
        <v>691</v>
      </c>
      <c r="B594" s="77"/>
      <c r="C594" s="1" t="s">
        <v>17</v>
      </c>
      <c r="D594" s="33">
        <v>1</v>
      </c>
      <c r="E594" s="9">
        <f t="shared" si="274"/>
        <v>0</v>
      </c>
      <c r="F594" s="33">
        <v>0.08</v>
      </c>
      <c r="G594" s="9">
        <f t="shared" si="275"/>
        <v>0</v>
      </c>
      <c r="H594" s="9">
        <f t="shared" si="272"/>
        <v>0</v>
      </c>
      <c r="I594" s="33">
        <v>40.42</v>
      </c>
      <c r="J594" s="9">
        <f t="shared" si="276"/>
        <v>0</v>
      </c>
      <c r="K594" s="9">
        <f t="shared" si="273"/>
        <v>0</v>
      </c>
    </row>
    <row r="595" spans="1:11" hidden="1" outlineLevel="1" x14ac:dyDescent="0.2">
      <c r="A595" s="77" t="s">
        <v>692</v>
      </c>
      <c r="B595" s="77"/>
      <c r="C595" s="1" t="s">
        <v>139</v>
      </c>
      <c r="D595" s="33">
        <v>1</v>
      </c>
      <c r="E595" s="9">
        <f t="shared" si="274"/>
        <v>0</v>
      </c>
      <c r="F595" s="33">
        <v>0</v>
      </c>
      <c r="G595" s="9">
        <f t="shared" si="275"/>
        <v>0</v>
      </c>
      <c r="H595" s="9">
        <f t="shared" si="272"/>
        <v>0</v>
      </c>
      <c r="I595" s="33">
        <v>0</v>
      </c>
      <c r="J595" s="9">
        <f t="shared" si="276"/>
        <v>0</v>
      </c>
      <c r="K595" s="9">
        <f t="shared" si="273"/>
        <v>0</v>
      </c>
    </row>
    <row r="596" spans="1:11" collapsed="1" x14ac:dyDescent="0.2">
      <c r="A596" s="75" t="s">
        <v>19</v>
      </c>
      <c r="B596" s="75"/>
      <c r="C596" s="1"/>
      <c r="D596" s="34"/>
      <c r="E596" s="35"/>
      <c r="F596" s="13">
        <f>SUM(F589:F595)</f>
        <v>1.2500000000000002</v>
      </c>
      <c r="G596" s="12">
        <f t="shared" ref="G596:K596" si="277">SUM(G589:G595)</f>
        <v>0</v>
      </c>
      <c r="H596" s="12">
        <f t="shared" si="277"/>
        <v>0</v>
      </c>
      <c r="I596" s="13">
        <f t="shared" si="277"/>
        <v>397.63000000000005</v>
      </c>
      <c r="J596" s="12">
        <f t="shared" si="277"/>
        <v>0</v>
      </c>
      <c r="K596" s="14">
        <f t="shared" si="277"/>
        <v>0</v>
      </c>
    </row>
    <row r="597" spans="1:11" x14ac:dyDescent="0.2">
      <c r="A597" s="75" t="s">
        <v>688</v>
      </c>
      <c r="B597" s="75"/>
      <c r="C597" s="2" t="s">
        <v>17</v>
      </c>
      <c r="D597" s="3">
        <v>0</v>
      </c>
      <c r="E597" s="36"/>
      <c r="F597" s="1"/>
      <c r="G597" s="1"/>
      <c r="H597" s="1"/>
      <c r="I597" s="1"/>
      <c r="J597" s="1"/>
      <c r="K597" s="1"/>
    </row>
    <row r="598" spans="1:11" hidden="1" outlineLevel="1" x14ac:dyDescent="0.2">
      <c r="A598" s="77" t="s">
        <v>674</v>
      </c>
      <c r="B598" s="77"/>
      <c r="C598" s="1" t="s">
        <v>15</v>
      </c>
      <c r="D598" s="33">
        <v>0.42</v>
      </c>
      <c r="E598" s="9">
        <f>$D$597*D598</f>
        <v>0</v>
      </c>
      <c r="F598" s="33">
        <v>0.04</v>
      </c>
      <c r="G598" s="9">
        <f>$D$597*F598</f>
        <v>0</v>
      </c>
      <c r="H598" s="9">
        <f t="shared" ref="H598:H604" si="278">$L$2*G598</f>
        <v>0</v>
      </c>
      <c r="I598" s="33">
        <v>18.29</v>
      </c>
      <c r="J598" s="9">
        <f>$D$597*I598</f>
        <v>0</v>
      </c>
      <c r="K598" s="9">
        <f t="shared" ref="K598:K604" si="279">SUM(H598,J598)</f>
        <v>0</v>
      </c>
    </row>
    <row r="599" spans="1:11" hidden="1" outlineLevel="1" x14ac:dyDescent="0.2">
      <c r="A599" s="77" t="s">
        <v>675</v>
      </c>
      <c r="B599" s="77"/>
      <c r="C599" s="1" t="s">
        <v>15</v>
      </c>
      <c r="D599" s="33">
        <v>0.42</v>
      </c>
      <c r="E599" s="9">
        <f t="shared" ref="E599:E604" si="280">$D$597*D599</f>
        <v>0</v>
      </c>
      <c r="F599" s="33">
        <v>0.05</v>
      </c>
      <c r="G599" s="9">
        <f t="shared" ref="G599:G604" si="281">$D$597*F599</f>
        <v>0</v>
      </c>
      <c r="H599" s="9">
        <f t="shared" si="278"/>
        <v>0</v>
      </c>
      <c r="I599" s="33">
        <v>21.29</v>
      </c>
      <c r="J599" s="9">
        <f t="shared" ref="J599:J604" si="282">$D$597*I599</f>
        <v>0</v>
      </c>
      <c r="K599" s="9">
        <f t="shared" si="279"/>
        <v>0</v>
      </c>
    </row>
    <row r="600" spans="1:11" hidden="1" outlineLevel="1" x14ac:dyDescent="0.2">
      <c r="A600" s="77" t="s">
        <v>693</v>
      </c>
      <c r="B600" s="77"/>
      <c r="C600" s="1" t="s">
        <v>17</v>
      </c>
      <c r="D600" s="33">
        <v>1</v>
      </c>
      <c r="E600" s="9">
        <f t="shared" si="280"/>
        <v>0</v>
      </c>
      <c r="F600" s="33">
        <v>0.26</v>
      </c>
      <c r="G600" s="9">
        <f t="shared" si="281"/>
        <v>0</v>
      </c>
      <c r="H600" s="9">
        <f t="shared" si="278"/>
        <v>0</v>
      </c>
      <c r="I600" s="33">
        <v>68.239999999999995</v>
      </c>
      <c r="J600" s="9">
        <f t="shared" si="282"/>
        <v>0</v>
      </c>
      <c r="K600" s="9">
        <f t="shared" si="279"/>
        <v>0</v>
      </c>
    </row>
    <row r="601" spans="1:11" hidden="1" outlineLevel="1" x14ac:dyDescent="0.2">
      <c r="A601" s="77" t="s">
        <v>655</v>
      </c>
      <c r="B601" s="77"/>
      <c r="C601" s="1" t="s">
        <v>17</v>
      </c>
      <c r="D601" s="33">
        <v>1</v>
      </c>
      <c r="E601" s="9">
        <f t="shared" si="280"/>
        <v>0</v>
      </c>
      <c r="F601" s="33">
        <v>0.55000000000000004</v>
      </c>
      <c r="G601" s="9">
        <f t="shared" si="281"/>
        <v>0</v>
      </c>
      <c r="H601" s="9">
        <f>$N$2*G601</f>
        <v>0</v>
      </c>
      <c r="I601" s="33">
        <v>153.21</v>
      </c>
      <c r="J601" s="9">
        <f t="shared" si="282"/>
        <v>0</v>
      </c>
      <c r="K601" s="9">
        <f t="shared" si="279"/>
        <v>0</v>
      </c>
    </row>
    <row r="602" spans="1:11" hidden="1" outlineLevel="1" x14ac:dyDescent="0.2">
      <c r="A602" s="77" t="s">
        <v>690</v>
      </c>
      <c r="B602" s="77"/>
      <c r="C602" s="1" t="s">
        <v>17</v>
      </c>
      <c r="D602" s="33">
        <v>1</v>
      </c>
      <c r="E602" s="9">
        <f t="shared" si="280"/>
        <v>0</v>
      </c>
      <c r="F602" s="33">
        <v>0.25</v>
      </c>
      <c r="G602" s="9">
        <f t="shared" si="281"/>
        <v>0</v>
      </c>
      <c r="H602" s="9">
        <f t="shared" si="278"/>
        <v>0</v>
      </c>
      <c r="I602" s="33">
        <v>340.56</v>
      </c>
      <c r="J602" s="9">
        <f t="shared" si="282"/>
        <v>0</v>
      </c>
      <c r="K602" s="9">
        <f t="shared" si="279"/>
        <v>0</v>
      </c>
    </row>
    <row r="603" spans="1:11" hidden="1" outlineLevel="1" x14ac:dyDescent="0.2">
      <c r="A603" s="77" t="s">
        <v>691</v>
      </c>
      <c r="B603" s="77"/>
      <c r="C603" s="1" t="s">
        <v>17</v>
      </c>
      <c r="D603" s="33">
        <v>1</v>
      </c>
      <c r="E603" s="9">
        <f t="shared" si="280"/>
        <v>0</v>
      </c>
      <c r="F603" s="33">
        <v>0.08</v>
      </c>
      <c r="G603" s="9">
        <f t="shared" si="281"/>
        <v>0</v>
      </c>
      <c r="H603" s="9">
        <f t="shared" si="278"/>
        <v>0</v>
      </c>
      <c r="I603" s="33">
        <v>40.42</v>
      </c>
      <c r="J603" s="9">
        <f t="shared" si="282"/>
        <v>0</v>
      </c>
      <c r="K603" s="9">
        <f t="shared" si="279"/>
        <v>0</v>
      </c>
    </row>
    <row r="604" spans="1:11" hidden="1" outlineLevel="1" x14ac:dyDescent="0.2">
      <c r="A604" s="77" t="s">
        <v>692</v>
      </c>
      <c r="B604" s="77"/>
      <c r="C604" s="1" t="s">
        <v>139</v>
      </c>
      <c r="D604" s="33">
        <v>1</v>
      </c>
      <c r="E604" s="9">
        <f t="shared" si="280"/>
        <v>0</v>
      </c>
      <c r="F604" s="33">
        <v>0</v>
      </c>
      <c r="G604" s="9">
        <f t="shared" si="281"/>
        <v>0</v>
      </c>
      <c r="H604" s="9">
        <f t="shared" si="278"/>
        <v>0</v>
      </c>
      <c r="I604" s="33">
        <v>0</v>
      </c>
      <c r="J604" s="9">
        <f t="shared" si="282"/>
        <v>0</v>
      </c>
      <c r="K604" s="9">
        <f t="shared" si="279"/>
        <v>0</v>
      </c>
    </row>
    <row r="605" spans="1:11" collapsed="1" x14ac:dyDescent="0.2">
      <c r="A605" s="75" t="s">
        <v>19</v>
      </c>
      <c r="B605" s="75"/>
      <c r="C605" s="1"/>
      <c r="D605" s="34"/>
      <c r="E605" s="35"/>
      <c r="F605" s="13">
        <f>SUM(F598:F604)</f>
        <v>1.23</v>
      </c>
      <c r="G605" s="12">
        <f t="shared" ref="G605:K605" si="283">SUM(G598:G604)</f>
        <v>0</v>
      </c>
      <c r="H605" s="12">
        <f t="shared" si="283"/>
        <v>0</v>
      </c>
      <c r="I605" s="13">
        <f t="shared" si="283"/>
        <v>642.00999999999988</v>
      </c>
      <c r="J605" s="12">
        <f t="shared" si="283"/>
        <v>0</v>
      </c>
      <c r="K605" s="14">
        <f t="shared" si="283"/>
        <v>0</v>
      </c>
    </row>
    <row r="606" spans="1:11" x14ac:dyDescent="0.2">
      <c r="A606" s="75" t="s">
        <v>688</v>
      </c>
      <c r="B606" s="75"/>
      <c r="C606" s="2" t="s">
        <v>17</v>
      </c>
      <c r="D606" s="3">
        <v>0</v>
      </c>
      <c r="E606" s="36"/>
      <c r="F606" s="1"/>
      <c r="G606" s="1"/>
      <c r="H606" s="1"/>
      <c r="I606" s="1"/>
      <c r="J606" s="1"/>
      <c r="K606" s="1"/>
    </row>
    <row r="607" spans="1:11" hidden="1" outlineLevel="1" x14ac:dyDescent="0.2">
      <c r="A607" s="77" t="s">
        <v>674</v>
      </c>
      <c r="B607" s="77"/>
      <c r="C607" s="1" t="s">
        <v>15</v>
      </c>
      <c r="D607" s="33">
        <v>0.42</v>
      </c>
      <c r="E607" s="9">
        <f>$D$606*D607</f>
        <v>0</v>
      </c>
      <c r="F607" s="33">
        <v>0.04</v>
      </c>
      <c r="G607" s="9">
        <f>$D$606*F607</f>
        <v>0</v>
      </c>
      <c r="H607" s="9">
        <f t="shared" ref="H607:H613" si="284">$L$2*G607</f>
        <v>0</v>
      </c>
      <c r="I607" s="33">
        <v>18.29</v>
      </c>
      <c r="J607" s="9">
        <f>$D$606*I607</f>
        <v>0</v>
      </c>
      <c r="K607" s="9">
        <f t="shared" ref="K607:K613" si="285">SUM(H607,J607)</f>
        <v>0</v>
      </c>
    </row>
    <row r="608" spans="1:11" hidden="1" outlineLevel="1" x14ac:dyDescent="0.2">
      <c r="A608" s="77" t="s">
        <v>675</v>
      </c>
      <c r="B608" s="77"/>
      <c r="C608" s="1" t="s">
        <v>15</v>
      </c>
      <c r="D608" s="33">
        <v>0.42</v>
      </c>
      <c r="E608" s="9">
        <f t="shared" ref="E608:E613" si="286">$D$606*D608</f>
        <v>0</v>
      </c>
      <c r="F608" s="33">
        <v>0.05</v>
      </c>
      <c r="G608" s="9">
        <f t="shared" ref="G608:G613" si="287">$D$606*F608</f>
        <v>0</v>
      </c>
      <c r="H608" s="9">
        <f t="shared" si="284"/>
        <v>0</v>
      </c>
      <c r="I608" s="33">
        <v>21.29</v>
      </c>
      <c r="J608" s="9">
        <f t="shared" ref="J608:J613" si="288">$D$606*I608</f>
        <v>0</v>
      </c>
      <c r="K608" s="9">
        <f t="shared" si="285"/>
        <v>0</v>
      </c>
    </row>
    <row r="609" spans="1:11" hidden="1" outlineLevel="1" x14ac:dyDescent="0.2">
      <c r="A609" s="77" t="s">
        <v>655</v>
      </c>
      <c r="B609" s="77"/>
      <c r="C609" s="1" t="s">
        <v>17</v>
      </c>
      <c r="D609" s="33">
        <v>1</v>
      </c>
      <c r="E609" s="9">
        <f t="shared" si="286"/>
        <v>0</v>
      </c>
      <c r="F609" s="33">
        <v>0.55000000000000004</v>
      </c>
      <c r="G609" s="9">
        <f t="shared" si="287"/>
        <v>0</v>
      </c>
      <c r="H609" s="9">
        <f>$N$2*G609</f>
        <v>0</v>
      </c>
      <c r="I609" s="33">
        <v>153.21</v>
      </c>
      <c r="J609" s="9">
        <f t="shared" si="288"/>
        <v>0</v>
      </c>
      <c r="K609" s="9">
        <f t="shared" si="285"/>
        <v>0</v>
      </c>
    </row>
    <row r="610" spans="1:11" hidden="1" outlineLevel="1" x14ac:dyDescent="0.2">
      <c r="A610" s="77" t="s">
        <v>69</v>
      </c>
      <c r="B610" s="77"/>
      <c r="C610" s="1" t="s">
        <v>17</v>
      </c>
      <c r="D610" s="33">
        <v>1</v>
      </c>
      <c r="E610" s="9">
        <f t="shared" si="286"/>
        <v>0</v>
      </c>
      <c r="F610" s="33">
        <v>0.2</v>
      </c>
      <c r="G610" s="9">
        <f t="shared" si="287"/>
        <v>0</v>
      </c>
      <c r="H610" s="9">
        <f t="shared" si="284"/>
        <v>0</v>
      </c>
      <c r="I610" s="33">
        <v>40.020000000000003</v>
      </c>
      <c r="J610" s="9">
        <f t="shared" si="288"/>
        <v>0</v>
      </c>
      <c r="K610" s="9">
        <f t="shared" si="285"/>
        <v>0</v>
      </c>
    </row>
    <row r="611" spans="1:11" hidden="1" outlineLevel="1" x14ac:dyDescent="0.2">
      <c r="A611" s="77" t="s">
        <v>691</v>
      </c>
      <c r="B611" s="77"/>
      <c r="C611" s="1" t="s">
        <v>17</v>
      </c>
      <c r="D611" s="33">
        <v>1</v>
      </c>
      <c r="E611" s="9">
        <f t="shared" si="286"/>
        <v>0</v>
      </c>
      <c r="F611" s="33">
        <v>0.08</v>
      </c>
      <c r="G611" s="9">
        <f t="shared" si="287"/>
        <v>0</v>
      </c>
      <c r="H611" s="9">
        <f t="shared" si="284"/>
        <v>0</v>
      </c>
      <c r="I611" s="33">
        <v>40.42</v>
      </c>
      <c r="J611" s="9">
        <f t="shared" si="288"/>
        <v>0</v>
      </c>
      <c r="K611" s="9">
        <f t="shared" si="285"/>
        <v>0</v>
      </c>
    </row>
    <row r="612" spans="1:11" hidden="1" outlineLevel="1" x14ac:dyDescent="0.2">
      <c r="A612" s="77" t="s">
        <v>692</v>
      </c>
      <c r="B612" s="77"/>
      <c r="C612" s="1" t="s">
        <v>139</v>
      </c>
      <c r="D612" s="33">
        <v>1</v>
      </c>
      <c r="E612" s="9">
        <f t="shared" si="286"/>
        <v>0</v>
      </c>
      <c r="F612" s="33">
        <v>0</v>
      </c>
      <c r="G612" s="9">
        <f t="shared" si="287"/>
        <v>0</v>
      </c>
      <c r="H612" s="9">
        <f t="shared" si="284"/>
        <v>0</v>
      </c>
      <c r="I612" s="33">
        <v>0</v>
      </c>
      <c r="J612" s="9">
        <f t="shared" si="288"/>
        <v>0</v>
      </c>
      <c r="K612" s="9">
        <f t="shared" si="285"/>
        <v>0</v>
      </c>
    </row>
    <row r="613" spans="1:11" hidden="1" outlineLevel="1" x14ac:dyDescent="0.2">
      <c r="A613" s="77" t="s">
        <v>693</v>
      </c>
      <c r="B613" s="77"/>
      <c r="C613" s="1" t="s">
        <v>17</v>
      </c>
      <c r="D613" s="33">
        <v>1</v>
      </c>
      <c r="E613" s="9">
        <f t="shared" si="286"/>
        <v>0</v>
      </c>
      <c r="F613" s="33">
        <v>0.26</v>
      </c>
      <c r="G613" s="9">
        <f t="shared" si="287"/>
        <v>0</v>
      </c>
      <c r="H613" s="9">
        <f t="shared" si="284"/>
        <v>0</v>
      </c>
      <c r="I613" s="33">
        <v>68.239999999999995</v>
      </c>
      <c r="J613" s="9">
        <f t="shared" si="288"/>
        <v>0</v>
      </c>
      <c r="K613" s="9">
        <f t="shared" si="285"/>
        <v>0</v>
      </c>
    </row>
    <row r="614" spans="1:11" collapsed="1" x14ac:dyDescent="0.2">
      <c r="A614" s="75" t="s">
        <v>19</v>
      </c>
      <c r="B614" s="75"/>
      <c r="C614" s="1"/>
      <c r="D614" s="34"/>
      <c r="E614" s="35"/>
      <c r="F614" s="13">
        <f>SUM(F607:F613)</f>
        <v>1.1800000000000002</v>
      </c>
      <c r="G614" s="12">
        <f t="shared" ref="G614:K614" si="289">SUM(G607:G613)</f>
        <v>0</v>
      </c>
      <c r="H614" s="12">
        <f t="shared" si="289"/>
        <v>0</v>
      </c>
      <c r="I614" s="13">
        <f t="shared" si="289"/>
        <v>341.47</v>
      </c>
      <c r="J614" s="12">
        <f t="shared" si="289"/>
        <v>0</v>
      </c>
      <c r="K614" s="14">
        <f t="shared" si="289"/>
        <v>0</v>
      </c>
    </row>
    <row r="615" spans="1:11" x14ac:dyDescent="0.2">
      <c r="A615" s="75" t="s">
        <v>688</v>
      </c>
      <c r="B615" s="75"/>
      <c r="C615" s="2" t="s">
        <v>17</v>
      </c>
      <c r="D615" s="3">
        <v>0</v>
      </c>
      <c r="E615" s="36"/>
      <c r="F615" s="1"/>
      <c r="G615" s="1"/>
      <c r="H615" s="1"/>
      <c r="I615" s="1"/>
      <c r="J615" s="1"/>
      <c r="K615" s="1"/>
    </row>
    <row r="616" spans="1:11" hidden="1" outlineLevel="1" x14ac:dyDescent="0.2">
      <c r="A616" s="77" t="s">
        <v>674</v>
      </c>
      <c r="B616" s="77"/>
      <c r="C616" s="1" t="s">
        <v>15</v>
      </c>
      <c r="D616" s="33">
        <v>0.42</v>
      </c>
      <c r="E616" s="9">
        <f>$D$615*D616</f>
        <v>0</v>
      </c>
      <c r="F616" s="33">
        <v>0.04</v>
      </c>
      <c r="G616" s="9">
        <f>$D$615*F616</f>
        <v>0</v>
      </c>
      <c r="H616" s="9">
        <f t="shared" ref="H616:H622" si="290">$L$2*G616</f>
        <v>0</v>
      </c>
      <c r="I616" s="33">
        <v>18.29</v>
      </c>
      <c r="J616" s="9">
        <f>$D$615*I616</f>
        <v>0</v>
      </c>
      <c r="K616" s="9">
        <f t="shared" ref="K616:K622" si="291">SUM(H616,J616)</f>
        <v>0</v>
      </c>
    </row>
    <row r="617" spans="1:11" hidden="1" outlineLevel="1" x14ac:dyDescent="0.2">
      <c r="A617" s="77" t="s">
        <v>693</v>
      </c>
      <c r="B617" s="77"/>
      <c r="C617" s="1" t="s">
        <v>17</v>
      </c>
      <c r="D617" s="33">
        <v>1</v>
      </c>
      <c r="E617" s="9">
        <f t="shared" ref="E617:E622" si="292">$D$615*D617</f>
        <v>0</v>
      </c>
      <c r="F617" s="33">
        <v>0.26</v>
      </c>
      <c r="G617" s="9">
        <f t="shared" ref="G617:G622" si="293">$D$615*F617</f>
        <v>0</v>
      </c>
      <c r="H617" s="9">
        <f t="shared" si="290"/>
        <v>0</v>
      </c>
      <c r="I617" s="33">
        <v>68.239999999999995</v>
      </c>
      <c r="J617" s="9">
        <f t="shared" ref="J617:J622" si="294">$D$615*I617</f>
        <v>0</v>
      </c>
      <c r="K617" s="9">
        <f t="shared" si="291"/>
        <v>0</v>
      </c>
    </row>
    <row r="618" spans="1:11" hidden="1" outlineLevel="1" x14ac:dyDescent="0.2">
      <c r="A618" s="77" t="s">
        <v>675</v>
      </c>
      <c r="B618" s="77"/>
      <c r="C618" s="1" t="s">
        <v>15</v>
      </c>
      <c r="D618" s="33">
        <v>0.42</v>
      </c>
      <c r="E618" s="9">
        <f t="shared" si="292"/>
        <v>0</v>
      </c>
      <c r="F618" s="33">
        <v>0.05</v>
      </c>
      <c r="G618" s="9">
        <f t="shared" si="293"/>
        <v>0</v>
      </c>
      <c r="H618" s="9">
        <f t="shared" si="290"/>
        <v>0</v>
      </c>
      <c r="I618" s="33">
        <v>21.29</v>
      </c>
      <c r="J618" s="9">
        <f t="shared" si="294"/>
        <v>0</v>
      </c>
      <c r="K618" s="9">
        <f t="shared" si="291"/>
        <v>0</v>
      </c>
    </row>
    <row r="619" spans="1:11" hidden="1" outlineLevel="1" x14ac:dyDescent="0.2">
      <c r="A619" s="77" t="s">
        <v>655</v>
      </c>
      <c r="B619" s="77"/>
      <c r="C619" s="1" t="s">
        <v>17</v>
      </c>
      <c r="D619" s="33">
        <v>1</v>
      </c>
      <c r="E619" s="9">
        <f t="shared" si="292"/>
        <v>0</v>
      </c>
      <c r="F619" s="33">
        <v>0.55000000000000004</v>
      </c>
      <c r="G619" s="9">
        <f t="shared" si="293"/>
        <v>0</v>
      </c>
      <c r="H619" s="9">
        <f>$N$2*G619</f>
        <v>0</v>
      </c>
      <c r="I619" s="33">
        <v>153.21</v>
      </c>
      <c r="J619" s="9">
        <f t="shared" si="294"/>
        <v>0</v>
      </c>
      <c r="K619" s="9">
        <f t="shared" si="291"/>
        <v>0</v>
      </c>
    </row>
    <row r="620" spans="1:11" hidden="1" outlineLevel="1" x14ac:dyDescent="0.2">
      <c r="A620" s="77" t="s">
        <v>681</v>
      </c>
      <c r="B620" s="77"/>
      <c r="C620" s="1" t="s">
        <v>17</v>
      </c>
      <c r="D620" s="33">
        <v>1</v>
      </c>
      <c r="E620" s="9">
        <f t="shared" si="292"/>
        <v>0</v>
      </c>
      <c r="F620" s="33">
        <v>0.25</v>
      </c>
      <c r="G620" s="9">
        <f t="shared" si="293"/>
        <v>0</v>
      </c>
      <c r="H620" s="9">
        <f t="shared" si="290"/>
        <v>0</v>
      </c>
      <c r="I620" s="33">
        <v>179.09</v>
      </c>
      <c r="J620" s="9">
        <f t="shared" si="294"/>
        <v>0</v>
      </c>
      <c r="K620" s="9">
        <f t="shared" si="291"/>
        <v>0</v>
      </c>
    </row>
    <row r="621" spans="1:11" hidden="1" outlineLevel="1" x14ac:dyDescent="0.2">
      <c r="A621" s="77" t="s">
        <v>691</v>
      </c>
      <c r="B621" s="77"/>
      <c r="C621" s="1" t="s">
        <v>17</v>
      </c>
      <c r="D621" s="33">
        <v>1</v>
      </c>
      <c r="E621" s="9">
        <f t="shared" si="292"/>
        <v>0</v>
      </c>
      <c r="F621" s="33">
        <v>0.08</v>
      </c>
      <c r="G621" s="9">
        <f t="shared" si="293"/>
        <v>0</v>
      </c>
      <c r="H621" s="9">
        <f t="shared" si="290"/>
        <v>0</v>
      </c>
      <c r="I621" s="33">
        <v>40.42</v>
      </c>
      <c r="J621" s="9">
        <f t="shared" si="294"/>
        <v>0</v>
      </c>
      <c r="K621" s="9">
        <f t="shared" si="291"/>
        <v>0</v>
      </c>
    </row>
    <row r="622" spans="1:11" hidden="1" outlineLevel="1" x14ac:dyDescent="0.2">
      <c r="A622" s="77" t="s">
        <v>692</v>
      </c>
      <c r="B622" s="77"/>
      <c r="C622" s="1" t="s">
        <v>139</v>
      </c>
      <c r="D622" s="33">
        <v>1</v>
      </c>
      <c r="E622" s="9">
        <f t="shared" si="292"/>
        <v>0</v>
      </c>
      <c r="F622" s="33">
        <v>0</v>
      </c>
      <c r="G622" s="9">
        <f t="shared" si="293"/>
        <v>0</v>
      </c>
      <c r="H622" s="9">
        <f t="shared" si="290"/>
        <v>0</v>
      </c>
      <c r="I622" s="33">
        <v>0</v>
      </c>
      <c r="J622" s="9">
        <f t="shared" si="294"/>
        <v>0</v>
      </c>
      <c r="K622" s="9">
        <f t="shared" si="291"/>
        <v>0</v>
      </c>
    </row>
    <row r="623" spans="1:11" collapsed="1" x14ac:dyDescent="0.2">
      <c r="A623" s="75" t="s">
        <v>19</v>
      </c>
      <c r="B623" s="75"/>
      <c r="C623" s="1"/>
      <c r="D623" s="34"/>
      <c r="E623" s="35"/>
      <c r="F623" s="13">
        <f>SUM(F616:F622)</f>
        <v>1.23</v>
      </c>
      <c r="G623" s="12">
        <f t="shared" ref="G623:K623" si="295">SUM(G616:G622)</f>
        <v>0</v>
      </c>
      <c r="H623" s="12">
        <f t="shared" si="295"/>
        <v>0</v>
      </c>
      <c r="I623" s="13">
        <f t="shared" si="295"/>
        <v>480.54</v>
      </c>
      <c r="J623" s="12">
        <f t="shared" si="295"/>
        <v>0</v>
      </c>
      <c r="K623" s="14">
        <f t="shared" si="295"/>
        <v>0</v>
      </c>
    </row>
    <row r="624" spans="1:11" x14ac:dyDescent="0.2">
      <c r="A624" s="75" t="s">
        <v>688</v>
      </c>
      <c r="B624" s="75"/>
      <c r="C624" s="2" t="s">
        <v>17</v>
      </c>
      <c r="D624" s="3">
        <v>0</v>
      </c>
      <c r="E624" s="36"/>
      <c r="F624" s="1"/>
      <c r="G624" s="1"/>
      <c r="H624" s="1"/>
      <c r="I624" s="1"/>
      <c r="J624" s="1"/>
      <c r="K624" s="1"/>
    </row>
    <row r="625" spans="1:11" hidden="1" outlineLevel="1" x14ac:dyDescent="0.2">
      <c r="A625" s="77" t="s">
        <v>674</v>
      </c>
      <c r="B625" s="77"/>
      <c r="C625" s="1" t="s">
        <v>15</v>
      </c>
      <c r="D625" s="33">
        <v>0.42</v>
      </c>
      <c r="E625" s="9">
        <f>$D$624*D625</f>
        <v>0</v>
      </c>
      <c r="F625" s="33">
        <v>0.04</v>
      </c>
      <c r="G625" s="9">
        <f>$D$624*F625</f>
        <v>0</v>
      </c>
      <c r="H625" s="9">
        <f t="shared" ref="H625:H631" si="296">$L$2*G625</f>
        <v>0</v>
      </c>
      <c r="I625" s="33">
        <v>18.29</v>
      </c>
      <c r="J625" s="9">
        <f>$D$624*I625</f>
        <v>0</v>
      </c>
      <c r="K625" s="9">
        <f t="shared" ref="K625:K631" si="297">SUM(H625,J625)</f>
        <v>0</v>
      </c>
    </row>
    <row r="626" spans="1:11" hidden="1" outlineLevel="1" x14ac:dyDescent="0.2">
      <c r="A626" s="77" t="s">
        <v>693</v>
      </c>
      <c r="B626" s="77"/>
      <c r="C626" s="1" t="s">
        <v>17</v>
      </c>
      <c r="D626" s="33">
        <v>1</v>
      </c>
      <c r="E626" s="9">
        <f t="shared" ref="E626:E631" si="298">$D$624*D626</f>
        <v>0</v>
      </c>
      <c r="F626" s="33">
        <v>0.26</v>
      </c>
      <c r="G626" s="9">
        <f t="shared" ref="G626:G631" si="299">$D$624*F626</f>
        <v>0</v>
      </c>
      <c r="H626" s="9">
        <f t="shared" si="296"/>
        <v>0</v>
      </c>
      <c r="I626" s="33">
        <v>68.239999999999995</v>
      </c>
      <c r="J626" s="9">
        <f t="shared" ref="J626:J631" si="300">$D$624*I626</f>
        <v>0</v>
      </c>
      <c r="K626" s="9">
        <f t="shared" si="297"/>
        <v>0</v>
      </c>
    </row>
    <row r="627" spans="1:11" hidden="1" outlineLevel="1" x14ac:dyDescent="0.2">
      <c r="A627" s="77" t="s">
        <v>253</v>
      </c>
      <c r="B627" s="77"/>
      <c r="C627" s="1" t="s">
        <v>17</v>
      </c>
      <c r="D627" s="33">
        <v>1</v>
      </c>
      <c r="E627" s="9">
        <f t="shared" si="298"/>
        <v>0</v>
      </c>
      <c r="F627" s="33">
        <v>0.31</v>
      </c>
      <c r="G627" s="9">
        <f t="shared" si="299"/>
        <v>0</v>
      </c>
      <c r="H627" s="9">
        <f t="shared" si="296"/>
        <v>0</v>
      </c>
      <c r="I627" s="33">
        <v>79.41</v>
      </c>
      <c r="J627" s="9">
        <f t="shared" si="300"/>
        <v>0</v>
      </c>
      <c r="K627" s="9">
        <f t="shared" si="297"/>
        <v>0</v>
      </c>
    </row>
    <row r="628" spans="1:11" hidden="1" outlineLevel="1" x14ac:dyDescent="0.2">
      <c r="A628" s="77" t="s">
        <v>675</v>
      </c>
      <c r="B628" s="77"/>
      <c r="C628" s="1" t="s">
        <v>15</v>
      </c>
      <c r="D628" s="33">
        <v>0.42</v>
      </c>
      <c r="E628" s="9">
        <f t="shared" si="298"/>
        <v>0</v>
      </c>
      <c r="F628" s="33">
        <v>0.05</v>
      </c>
      <c r="G628" s="9">
        <f t="shared" si="299"/>
        <v>0</v>
      </c>
      <c r="H628" s="9">
        <f t="shared" si="296"/>
        <v>0</v>
      </c>
      <c r="I628" s="33">
        <v>21.29</v>
      </c>
      <c r="J628" s="9">
        <f t="shared" si="300"/>
        <v>0</v>
      </c>
      <c r="K628" s="9">
        <f t="shared" si="297"/>
        <v>0</v>
      </c>
    </row>
    <row r="629" spans="1:11" hidden="1" outlineLevel="1" x14ac:dyDescent="0.2">
      <c r="A629" s="77" t="s">
        <v>655</v>
      </c>
      <c r="B629" s="77"/>
      <c r="C629" s="1" t="s">
        <v>17</v>
      </c>
      <c r="D629" s="33">
        <v>1</v>
      </c>
      <c r="E629" s="9">
        <f t="shared" si="298"/>
        <v>0</v>
      </c>
      <c r="F629" s="33">
        <v>0.55000000000000004</v>
      </c>
      <c r="G629" s="9">
        <f t="shared" si="299"/>
        <v>0</v>
      </c>
      <c r="H629" s="9">
        <f>$N$2*G629</f>
        <v>0</v>
      </c>
      <c r="I629" s="33">
        <v>153.21</v>
      </c>
      <c r="J629" s="9">
        <f t="shared" si="300"/>
        <v>0</v>
      </c>
      <c r="K629" s="9">
        <f t="shared" si="297"/>
        <v>0</v>
      </c>
    </row>
    <row r="630" spans="1:11" hidden="1" outlineLevel="1" x14ac:dyDescent="0.2">
      <c r="A630" s="77" t="s">
        <v>691</v>
      </c>
      <c r="B630" s="77"/>
      <c r="C630" s="1" t="s">
        <v>17</v>
      </c>
      <c r="D630" s="33">
        <v>1</v>
      </c>
      <c r="E630" s="9">
        <f t="shared" si="298"/>
        <v>0</v>
      </c>
      <c r="F630" s="33">
        <v>0.08</v>
      </c>
      <c r="G630" s="9">
        <f t="shared" si="299"/>
        <v>0</v>
      </c>
      <c r="H630" s="9">
        <f t="shared" si="296"/>
        <v>0</v>
      </c>
      <c r="I630" s="33">
        <v>40.42</v>
      </c>
      <c r="J630" s="9">
        <f t="shared" si="300"/>
        <v>0</v>
      </c>
      <c r="K630" s="9">
        <f t="shared" si="297"/>
        <v>0</v>
      </c>
    </row>
    <row r="631" spans="1:11" hidden="1" outlineLevel="1" x14ac:dyDescent="0.2">
      <c r="A631" s="77" t="s">
        <v>692</v>
      </c>
      <c r="B631" s="77"/>
      <c r="C631" s="1" t="s">
        <v>139</v>
      </c>
      <c r="D631" s="33">
        <v>1</v>
      </c>
      <c r="E631" s="9">
        <f t="shared" si="298"/>
        <v>0</v>
      </c>
      <c r="F631" s="33">
        <v>0</v>
      </c>
      <c r="G631" s="9">
        <f t="shared" si="299"/>
        <v>0</v>
      </c>
      <c r="H631" s="9">
        <f t="shared" si="296"/>
        <v>0</v>
      </c>
      <c r="I631" s="33">
        <v>0</v>
      </c>
      <c r="J631" s="9">
        <f t="shared" si="300"/>
        <v>0</v>
      </c>
      <c r="K631" s="9">
        <f t="shared" si="297"/>
        <v>0</v>
      </c>
    </row>
    <row r="632" spans="1:11" collapsed="1" x14ac:dyDescent="0.2">
      <c r="A632" s="75" t="s">
        <v>19</v>
      </c>
      <c r="B632" s="75"/>
      <c r="C632" s="1"/>
      <c r="D632" s="34"/>
      <c r="E632" s="35"/>
      <c r="F632" s="13">
        <f>SUM(F625:F631)</f>
        <v>1.29</v>
      </c>
      <c r="G632" s="12">
        <f t="shared" ref="G632:K632" si="301">SUM(G625:G631)</f>
        <v>0</v>
      </c>
      <c r="H632" s="12">
        <f t="shared" si="301"/>
        <v>0</v>
      </c>
      <c r="I632" s="13">
        <f t="shared" si="301"/>
        <v>380.86</v>
      </c>
      <c r="J632" s="12">
        <f t="shared" si="301"/>
        <v>0</v>
      </c>
      <c r="K632" s="14">
        <f t="shared" si="301"/>
        <v>0</v>
      </c>
    </row>
    <row r="633" spans="1:11" ht="16.7" customHeight="1" x14ac:dyDescent="0.2">
      <c r="A633" s="81" t="s">
        <v>694</v>
      </c>
      <c r="B633" s="81"/>
      <c r="C633" s="82"/>
      <c r="D633" s="82"/>
      <c r="E633" s="82"/>
      <c r="F633" s="82"/>
      <c r="G633" s="82"/>
      <c r="H633" s="82"/>
      <c r="I633" s="82"/>
      <c r="J633" s="82"/>
      <c r="K633" s="82"/>
    </row>
    <row r="634" spans="1:11" s="17" customFormat="1" ht="12.4" customHeight="1" x14ac:dyDescent="0.2">
      <c r="A634" s="75" t="s">
        <v>8</v>
      </c>
      <c r="B634" s="75"/>
      <c r="C634" s="2" t="s">
        <v>9</v>
      </c>
      <c r="D634" s="2" t="s">
        <v>10</v>
      </c>
      <c r="E634" s="2"/>
      <c r="F634" s="2" t="s">
        <v>11</v>
      </c>
      <c r="G634" s="2" t="s">
        <v>11</v>
      </c>
      <c r="H634" s="2" t="s">
        <v>1123</v>
      </c>
      <c r="I634" s="2" t="s">
        <v>13</v>
      </c>
      <c r="J634" s="2" t="s">
        <v>13</v>
      </c>
      <c r="K634" s="2" t="s">
        <v>1124</v>
      </c>
    </row>
    <row r="635" spans="1:11" x14ac:dyDescent="0.2">
      <c r="A635" s="75" t="s">
        <v>695</v>
      </c>
      <c r="B635" s="75"/>
      <c r="C635" s="2" t="s">
        <v>42</v>
      </c>
      <c r="D635" s="3">
        <v>0</v>
      </c>
      <c r="E635" s="36"/>
      <c r="F635" s="1"/>
      <c r="G635" s="1"/>
      <c r="H635" s="1"/>
      <c r="I635" s="1"/>
      <c r="J635" s="1"/>
      <c r="K635" s="1"/>
    </row>
    <row r="636" spans="1:11" hidden="1" outlineLevel="1" x14ac:dyDescent="0.2">
      <c r="A636" s="77" t="s">
        <v>696</v>
      </c>
      <c r="B636" s="77"/>
      <c r="C636" s="1" t="s">
        <v>60</v>
      </c>
      <c r="D636" s="33">
        <v>5.5</v>
      </c>
      <c r="E636" s="9">
        <f>$D$635*D636</f>
        <v>0</v>
      </c>
      <c r="F636" s="33">
        <v>0.41</v>
      </c>
      <c r="G636" s="9">
        <f>$D$635*F636</f>
        <v>0</v>
      </c>
      <c r="H636" s="9">
        <f>$M$2*G636</f>
        <v>0</v>
      </c>
      <c r="I636" s="33">
        <v>0</v>
      </c>
      <c r="J636" s="9">
        <f>$D$635*I636</f>
        <v>0</v>
      </c>
      <c r="K636" s="9">
        <f t="shared" ref="K636:K638" si="302">SUM(H636,J636)</f>
        <v>0</v>
      </c>
    </row>
    <row r="637" spans="1:11" hidden="1" outlineLevel="1" x14ac:dyDescent="0.2">
      <c r="A637" s="77" t="s">
        <v>697</v>
      </c>
      <c r="B637" s="77"/>
      <c r="C637" s="1" t="s">
        <v>60</v>
      </c>
      <c r="D637" s="33">
        <v>11</v>
      </c>
      <c r="E637" s="9">
        <f>$D$635*D637</f>
        <v>0</v>
      </c>
      <c r="F637" s="33">
        <v>0.17</v>
      </c>
      <c r="G637" s="9">
        <f>$D$635*F637</f>
        <v>0</v>
      </c>
      <c r="H637" s="9">
        <f t="shared" ref="H637:H638" si="303">$M$2*G637</f>
        <v>0</v>
      </c>
      <c r="I637" s="33">
        <v>0</v>
      </c>
      <c r="J637" s="9">
        <f>$D$635*I637</f>
        <v>0</v>
      </c>
      <c r="K637" s="9">
        <f t="shared" si="302"/>
        <v>0</v>
      </c>
    </row>
    <row r="638" spans="1:11" hidden="1" outlineLevel="1" x14ac:dyDescent="0.2">
      <c r="A638" s="77" t="s">
        <v>698</v>
      </c>
      <c r="B638" s="77"/>
      <c r="C638" s="1" t="s">
        <v>42</v>
      </c>
      <c r="D638" s="33">
        <v>1</v>
      </c>
      <c r="E638" s="9">
        <f>$D$635*D638</f>
        <v>0</v>
      </c>
      <c r="F638" s="33">
        <v>0.74</v>
      </c>
      <c r="G638" s="9">
        <f>$D$635*F638</f>
        <v>0</v>
      </c>
      <c r="H638" s="9">
        <f t="shared" si="303"/>
        <v>0</v>
      </c>
      <c r="I638" s="33">
        <v>0</v>
      </c>
      <c r="J638" s="9">
        <f>$D$635*I638</f>
        <v>0</v>
      </c>
      <c r="K638" s="9">
        <f t="shared" si="302"/>
        <v>0</v>
      </c>
    </row>
    <row r="639" spans="1:11" collapsed="1" x14ac:dyDescent="0.2">
      <c r="A639" s="75" t="s">
        <v>19</v>
      </c>
      <c r="B639" s="75"/>
      <c r="C639" s="1"/>
      <c r="D639" s="34"/>
      <c r="E639" s="35"/>
      <c r="F639" s="13">
        <f>SUM(F636:F638)</f>
        <v>1.3199999999999998</v>
      </c>
      <c r="G639" s="12">
        <f t="shared" ref="G639:K639" si="304">SUM(G636:G638)</f>
        <v>0</v>
      </c>
      <c r="H639" s="12">
        <f t="shared" si="304"/>
        <v>0</v>
      </c>
      <c r="I639" s="13">
        <f t="shared" si="304"/>
        <v>0</v>
      </c>
      <c r="J639" s="12">
        <f t="shared" si="304"/>
        <v>0</v>
      </c>
      <c r="K639" s="14">
        <f t="shared" si="304"/>
        <v>0</v>
      </c>
    </row>
    <row r="640" spans="1:11" x14ac:dyDescent="0.2">
      <c r="A640" s="75" t="s">
        <v>699</v>
      </c>
      <c r="B640" s="75"/>
      <c r="C640" s="2" t="s">
        <v>17</v>
      </c>
      <c r="D640" s="3">
        <v>0</v>
      </c>
      <c r="E640" s="36"/>
      <c r="F640" s="1"/>
      <c r="G640" s="1"/>
      <c r="H640" s="1"/>
      <c r="I640" s="1"/>
      <c r="J640" s="1"/>
      <c r="K640" s="1"/>
    </row>
    <row r="641" spans="1:11" hidden="1" outlineLevel="1" x14ac:dyDescent="0.2">
      <c r="A641" s="77" t="s">
        <v>700</v>
      </c>
      <c r="B641" s="77"/>
      <c r="C641" s="1" t="s">
        <v>17</v>
      </c>
      <c r="D641" s="33">
        <v>2</v>
      </c>
      <c r="E641" s="9">
        <f>$D$640*D641</f>
        <v>0</v>
      </c>
      <c r="F641" s="33">
        <v>0.7</v>
      </c>
      <c r="G641" s="9">
        <f>$D$640*F641</f>
        <v>0</v>
      </c>
      <c r="H641" s="9">
        <f>$M$2*G641</f>
        <v>0</v>
      </c>
      <c r="I641" s="33">
        <v>0</v>
      </c>
      <c r="J641" s="9">
        <f>$D$640*I641</f>
        <v>0</v>
      </c>
      <c r="K641" s="9">
        <f t="shared" ref="K641:K643" si="305">SUM(H641,J641)</f>
        <v>0</v>
      </c>
    </row>
    <row r="642" spans="1:11" hidden="1" outlineLevel="1" x14ac:dyDescent="0.2">
      <c r="A642" s="77" t="s">
        <v>701</v>
      </c>
      <c r="B642" s="77"/>
      <c r="C642" s="1" t="s">
        <v>17</v>
      </c>
      <c r="D642" s="33">
        <v>1</v>
      </c>
      <c r="E642" s="9">
        <f>$D$640*D642</f>
        <v>0</v>
      </c>
      <c r="F642" s="33">
        <v>0.08</v>
      </c>
      <c r="G642" s="9">
        <f>$D$640*F642</f>
        <v>0</v>
      </c>
      <c r="H642" s="9">
        <f t="shared" ref="H642:H643" si="306">$M$2*G642</f>
        <v>0</v>
      </c>
      <c r="I642" s="33">
        <v>0</v>
      </c>
      <c r="J642" s="9">
        <f>$D$640*I642</f>
        <v>0</v>
      </c>
      <c r="K642" s="9">
        <f t="shared" si="305"/>
        <v>0</v>
      </c>
    </row>
    <row r="643" spans="1:11" hidden="1" outlineLevel="1" x14ac:dyDescent="0.2">
      <c r="A643" s="77" t="s">
        <v>702</v>
      </c>
      <c r="B643" s="77"/>
      <c r="C643" s="1" t="s">
        <v>17</v>
      </c>
      <c r="D643" s="33">
        <v>1</v>
      </c>
      <c r="E643" s="9">
        <f>$D$640*D643</f>
        <v>0</v>
      </c>
      <c r="F643" s="33">
        <v>0.47</v>
      </c>
      <c r="G643" s="9">
        <f>$D$640*F643</f>
        <v>0</v>
      </c>
      <c r="H643" s="9">
        <f t="shared" si="306"/>
        <v>0</v>
      </c>
      <c r="I643" s="33">
        <v>0</v>
      </c>
      <c r="J643" s="9">
        <f>$D$640*I643</f>
        <v>0</v>
      </c>
      <c r="K643" s="9">
        <f t="shared" si="305"/>
        <v>0</v>
      </c>
    </row>
    <row r="644" spans="1:11" collapsed="1" x14ac:dyDescent="0.2">
      <c r="A644" s="75" t="s">
        <v>19</v>
      </c>
      <c r="B644" s="75"/>
      <c r="C644" s="1"/>
      <c r="D644" s="34"/>
      <c r="E644" s="35"/>
      <c r="F644" s="13">
        <f>SUM(F641:F643)</f>
        <v>1.25</v>
      </c>
      <c r="G644" s="12">
        <f t="shared" ref="G644:K644" si="307">SUM(G641:G643)</f>
        <v>0</v>
      </c>
      <c r="H644" s="12">
        <f t="shared" si="307"/>
        <v>0</v>
      </c>
      <c r="I644" s="13">
        <f t="shared" si="307"/>
        <v>0</v>
      </c>
      <c r="J644" s="12">
        <f t="shared" si="307"/>
        <v>0</v>
      </c>
      <c r="K644" s="14">
        <f t="shared" si="307"/>
        <v>0</v>
      </c>
    </row>
    <row r="645" spans="1:11" x14ac:dyDescent="0.2">
      <c r="A645" s="75" t="s">
        <v>703</v>
      </c>
      <c r="B645" s="75"/>
      <c r="C645" s="2" t="s">
        <v>17</v>
      </c>
      <c r="D645" s="3">
        <v>0</v>
      </c>
      <c r="E645" s="36"/>
      <c r="F645" s="1"/>
      <c r="G645" s="1"/>
      <c r="H645" s="1"/>
      <c r="I645" s="1"/>
      <c r="J645" s="1"/>
      <c r="K645" s="1"/>
    </row>
    <row r="646" spans="1:11" hidden="1" outlineLevel="1" x14ac:dyDescent="0.2">
      <c r="A646" s="77" t="s">
        <v>704</v>
      </c>
      <c r="B646" s="77"/>
      <c r="C646" s="1" t="s">
        <v>17</v>
      </c>
      <c r="D646" s="33">
        <v>2</v>
      </c>
      <c r="E646" s="9">
        <f>$D$645*D646</f>
        <v>0</v>
      </c>
      <c r="F646" s="33">
        <v>0.2</v>
      </c>
      <c r="G646" s="9">
        <f>$D$645*F646</f>
        <v>0</v>
      </c>
      <c r="H646" s="9">
        <f>$M$2*G646</f>
        <v>0</v>
      </c>
      <c r="I646" s="33">
        <v>0</v>
      </c>
      <c r="J646" s="9">
        <f>$D$645*I646</f>
        <v>0</v>
      </c>
      <c r="K646" s="9">
        <f t="shared" ref="K646:K648" si="308">SUM(H646,J646)</f>
        <v>0</v>
      </c>
    </row>
    <row r="647" spans="1:11" hidden="1" outlineLevel="1" x14ac:dyDescent="0.2">
      <c r="A647" s="77" t="s">
        <v>702</v>
      </c>
      <c r="B647" s="77"/>
      <c r="C647" s="1" t="s">
        <v>17</v>
      </c>
      <c r="D647" s="33">
        <v>1</v>
      </c>
      <c r="E647" s="9">
        <f>$D$645*D647</f>
        <v>0</v>
      </c>
      <c r="F647" s="33">
        <v>0.47</v>
      </c>
      <c r="G647" s="9">
        <f>$D$645*F647</f>
        <v>0</v>
      </c>
      <c r="H647" s="9">
        <f t="shared" ref="H647:H648" si="309">$M$2*G647</f>
        <v>0</v>
      </c>
      <c r="I647" s="33">
        <v>0</v>
      </c>
      <c r="J647" s="9">
        <f>$D$645*I647</f>
        <v>0</v>
      </c>
      <c r="K647" s="9">
        <f t="shared" si="308"/>
        <v>0</v>
      </c>
    </row>
    <row r="648" spans="1:11" hidden="1" outlineLevel="1" x14ac:dyDescent="0.2">
      <c r="A648" s="77" t="s">
        <v>701</v>
      </c>
      <c r="B648" s="77"/>
      <c r="C648" s="1" t="s">
        <v>17</v>
      </c>
      <c r="D648" s="33">
        <v>1</v>
      </c>
      <c r="E648" s="9">
        <f>$D$645*D648</f>
        <v>0</v>
      </c>
      <c r="F648" s="33">
        <v>0.08</v>
      </c>
      <c r="G648" s="9">
        <f>$D$645*F648</f>
        <v>0</v>
      </c>
      <c r="H648" s="9">
        <f t="shared" si="309"/>
        <v>0</v>
      </c>
      <c r="I648" s="33">
        <v>0</v>
      </c>
      <c r="J648" s="9">
        <f>$D$645*I648</f>
        <v>0</v>
      </c>
      <c r="K648" s="9">
        <f t="shared" si="308"/>
        <v>0</v>
      </c>
    </row>
    <row r="649" spans="1:11" collapsed="1" x14ac:dyDescent="0.2">
      <c r="A649" s="75" t="s">
        <v>19</v>
      </c>
      <c r="B649" s="75"/>
      <c r="C649" s="1"/>
      <c r="D649" s="34"/>
      <c r="E649" s="35"/>
      <c r="F649" s="13">
        <f>SUM(F646:F648)</f>
        <v>0.74999999999999989</v>
      </c>
      <c r="G649" s="12">
        <f t="shared" ref="G649:K649" si="310">SUM(G646:G648)</f>
        <v>0</v>
      </c>
      <c r="H649" s="12">
        <f t="shared" si="310"/>
        <v>0</v>
      </c>
      <c r="I649" s="13">
        <f t="shared" si="310"/>
        <v>0</v>
      </c>
      <c r="J649" s="12">
        <f t="shared" si="310"/>
        <v>0</v>
      </c>
      <c r="K649" s="14">
        <f t="shared" si="310"/>
        <v>0</v>
      </c>
    </row>
    <row r="650" spans="1:11" x14ac:dyDescent="0.2">
      <c r="A650" s="75" t="s">
        <v>705</v>
      </c>
      <c r="B650" s="75"/>
      <c r="C650" s="2" t="s">
        <v>17</v>
      </c>
      <c r="D650" s="3">
        <v>0</v>
      </c>
      <c r="E650" s="36"/>
      <c r="F650" s="1"/>
      <c r="G650" s="1"/>
      <c r="H650" s="1"/>
      <c r="I650" s="1"/>
      <c r="J650" s="1"/>
      <c r="K650" s="1"/>
    </row>
    <row r="651" spans="1:11" hidden="1" outlineLevel="1" x14ac:dyDescent="0.2">
      <c r="A651" s="77" t="s">
        <v>706</v>
      </c>
      <c r="B651" s="77"/>
      <c r="C651" s="1" t="s">
        <v>17</v>
      </c>
      <c r="D651" s="33">
        <v>2</v>
      </c>
      <c r="E651" s="9">
        <f>$D$650*D651</f>
        <v>0</v>
      </c>
      <c r="F651" s="33">
        <v>0.64</v>
      </c>
      <c r="G651" s="9">
        <f>$D$650*F651</f>
        <v>0</v>
      </c>
      <c r="H651" s="9">
        <f>$M$2*G651</f>
        <v>0</v>
      </c>
      <c r="I651" s="33">
        <v>0</v>
      </c>
      <c r="J651" s="9">
        <f>$D$650*I651</f>
        <v>0</v>
      </c>
      <c r="K651" s="9">
        <f t="shared" ref="K651:K653" si="311">SUM(H651,J651)</f>
        <v>0</v>
      </c>
    </row>
    <row r="652" spans="1:11" hidden="1" outlineLevel="1" x14ac:dyDescent="0.2">
      <c r="A652" s="77" t="s">
        <v>702</v>
      </c>
      <c r="B652" s="77"/>
      <c r="C652" s="1" t="s">
        <v>17</v>
      </c>
      <c r="D652" s="33">
        <v>1</v>
      </c>
      <c r="E652" s="9">
        <f>$D$650*D652</f>
        <v>0</v>
      </c>
      <c r="F652" s="33">
        <v>0.47</v>
      </c>
      <c r="G652" s="9">
        <f>$D$650*F652</f>
        <v>0</v>
      </c>
      <c r="H652" s="9">
        <f t="shared" ref="H652:H653" si="312">$M$2*G652</f>
        <v>0</v>
      </c>
      <c r="I652" s="33">
        <v>0</v>
      </c>
      <c r="J652" s="9">
        <f>$D$650*I652</f>
        <v>0</v>
      </c>
      <c r="K652" s="9">
        <f t="shared" si="311"/>
        <v>0</v>
      </c>
    </row>
    <row r="653" spans="1:11" hidden="1" outlineLevel="1" x14ac:dyDescent="0.2">
      <c r="A653" s="77" t="s">
        <v>701</v>
      </c>
      <c r="B653" s="77"/>
      <c r="C653" s="1" t="s">
        <v>17</v>
      </c>
      <c r="D653" s="33">
        <v>1</v>
      </c>
      <c r="E653" s="9">
        <f>$D$650*D653</f>
        <v>0</v>
      </c>
      <c r="F653" s="33">
        <v>0.08</v>
      </c>
      <c r="G653" s="9">
        <f>$D$650*F653</f>
        <v>0</v>
      </c>
      <c r="H653" s="9">
        <f t="shared" si="312"/>
        <v>0</v>
      </c>
      <c r="I653" s="33">
        <v>0</v>
      </c>
      <c r="J653" s="9">
        <f>$D$650*I653</f>
        <v>0</v>
      </c>
      <c r="K653" s="9">
        <f t="shared" si="311"/>
        <v>0</v>
      </c>
    </row>
    <row r="654" spans="1:11" collapsed="1" x14ac:dyDescent="0.2">
      <c r="A654" s="75" t="s">
        <v>19</v>
      </c>
      <c r="B654" s="75"/>
      <c r="C654" s="1"/>
      <c r="D654" s="34"/>
      <c r="E654" s="35"/>
      <c r="F654" s="13">
        <f>SUM(F651:F653)</f>
        <v>1.19</v>
      </c>
      <c r="G654" s="12">
        <f t="shared" ref="G654:K654" si="313">SUM(G651:G653)</f>
        <v>0</v>
      </c>
      <c r="H654" s="12">
        <f t="shared" si="313"/>
        <v>0</v>
      </c>
      <c r="I654" s="13">
        <f t="shared" si="313"/>
        <v>0</v>
      </c>
      <c r="J654" s="12">
        <f t="shared" si="313"/>
        <v>0</v>
      </c>
      <c r="K654" s="14">
        <f t="shared" si="313"/>
        <v>0</v>
      </c>
    </row>
    <row r="655" spans="1:11" x14ac:dyDescent="0.2">
      <c r="A655" s="75" t="s">
        <v>707</v>
      </c>
      <c r="B655" s="75"/>
      <c r="C655" s="2" t="s">
        <v>17</v>
      </c>
      <c r="D655" s="3">
        <v>0</v>
      </c>
      <c r="E655" s="36"/>
      <c r="F655" s="1"/>
      <c r="G655" s="1"/>
      <c r="H655" s="1"/>
      <c r="I655" s="1"/>
      <c r="J655" s="1"/>
      <c r="K655" s="1"/>
    </row>
    <row r="656" spans="1:11" hidden="1" outlineLevel="1" x14ac:dyDescent="0.2">
      <c r="A656" s="77" t="s">
        <v>708</v>
      </c>
      <c r="B656" s="77"/>
      <c r="C656" s="1" t="s">
        <v>17</v>
      </c>
      <c r="D656" s="33">
        <v>1</v>
      </c>
      <c r="E656" s="9">
        <f>$D$655*D656</f>
        <v>0</v>
      </c>
      <c r="F656" s="33">
        <v>0.18</v>
      </c>
      <c r="G656" s="9">
        <f>$D$655*F656</f>
        <v>0</v>
      </c>
      <c r="H656" s="9">
        <f>$M$2*G656</f>
        <v>0</v>
      </c>
      <c r="I656" s="33">
        <v>0</v>
      </c>
      <c r="J656" s="9">
        <f>$D$655*I656</f>
        <v>0</v>
      </c>
      <c r="K656" s="9">
        <f t="shared" ref="K656:K658" si="314">SUM(H656,J656)</f>
        <v>0</v>
      </c>
    </row>
    <row r="657" spans="1:11" hidden="1" outlineLevel="1" x14ac:dyDescent="0.2">
      <c r="A657" s="77" t="s">
        <v>709</v>
      </c>
      <c r="B657" s="77"/>
      <c r="C657" s="1" t="s">
        <v>17</v>
      </c>
      <c r="D657" s="33">
        <v>1</v>
      </c>
      <c r="E657" s="9">
        <f>$D$655*D657</f>
        <v>0</v>
      </c>
      <c r="F657" s="33">
        <v>0.75</v>
      </c>
      <c r="G657" s="9">
        <f>$D$655*F657</f>
        <v>0</v>
      </c>
      <c r="H657" s="9">
        <f t="shared" ref="H657:H658" si="315">$M$2*G657</f>
        <v>0</v>
      </c>
      <c r="I657" s="33">
        <v>0</v>
      </c>
      <c r="J657" s="9">
        <f>$D$655*I657</f>
        <v>0</v>
      </c>
      <c r="K657" s="9">
        <f t="shared" si="314"/>
        <v>0</v>
      </c>
    </row>
    <row r="658" spans="1:11" hidden="1" outlineLevel="1" x14ac:dyDescent="0.2">
      <c r="A658" s="77" t="s">
        <v>708</v>
      </c>
      <c r="B658" s="77"/>
      <c r="C658" s="1" t="s">
        <v>17</v>
      </c>
      <c r="D658" s="33">
        <v>1</v>
      </c>
      <c r="E658" s="9">
        <f>$D$655*D658</f>
        <v>0</v>
      </c>
      <c r="F658" s="33">
        <v>0.18</v>
      </c>
      <c r="G658" s="9">
        <f>$D$655*F658</f>
        <v>0</v>
      </c>
      <c r="H658" s="9">
        <f t="shared" si="315"/>
        <v>0</v>
      </c>
      <c r="I658" s="33">
        <v>0</v>
      </c>
      <c r="J658" s="9">
        <f>$D$655*I658</f>
        <v>0</v>
      </c>
      <c r="K658" s="9">
        <f t="shared" si="314"/>
        <v>0</v>
      </c>
    </row>
    <row r="659" spans="1:11" collapsed="1" x14ac:dyDescent="0.2">
      <c r="A659" s="75" t="s">
        <v>19</v>
      </c>
      <c r="B659" s="75"/>
      <c r="C659" s="1"/>
      <c r="D659" s="34"/>
      <c r="E659" s="35"/>
      <c r="F659" s="13">
        <f>SUM(F656:F658)</f>
        <v>1.1099999999999999</v>
      </c>
      <c r="G659" s="12">
        <f t="shared" ref="G659:K659" si="316">SUM(G656:G658)</f>
        <v>0</v>
      </c>
      <c r="H659" s="12">
        <f t="shared" si="316"/>
        <v>0</v>
      </c>
      <c r="I659" s="13">
        <f t="shared" si="316"/>
        <v>0</v>
      </c>
      <c r="J659" s="12">
        <f t="shared" si="316"/>
        <v>0</v>
      </c>
      <c r="K659" s="14">
        <f t="shared" si="316"/>
        <v>0</v>
      </c>
    </row>
    <row r="660" spans="1:11" x14ac:dyDescent="0.2">
      <c r="A660" s="75" t="s">
        <v>710</v>
      </c>
      <c r="B660" s="75"/>
      <c r="C660" s="2" t="s">
        <v>17</v>
      </c>
      <c r="D660" s="3">
        <v>0</v>
      </c>
      <c r="E660" s="36"/>
      <c r="F660" s="1"/>
      <c r="G660" s="1"/>
      <c r="H660" s="1"/>
      <c r="I660" s="1"/>
      <c r="J660" s="1"/>
      <c r="K660" s="1"/>
    </row>
    <row r="661" spans="1:11" hidden="1" outlineLevel="1" x14ac:dyDescent="0.2">
      <c r="A661" s="77" t="s">
        <v>708</v>
      </c>
      <c r="B661" s="77"/>
      <c r="C661" s="1" t="s">
        <v>17</v>
      </c>
      <c r="D661" s="33">
        <v>1</v>
      </c>
      <c r="E661" s="9">
        <f>$D$660*D661</f>
        <v>0</v>
      </c>
      <c r="F661" s="33">
        <v>0.18</v>
      </c>
      <c r="G661" s="9">
        <f>$D$660*F661</f>
        <v>0</v>
      </c>
      <c r="H661" s="9">
        <f>$M$2*G661</f>
        <v>0</v>
      </c>
      <c r="I661" s="33">
        <v>0</v>
      </c>
      <c r="J661" s="9">
        <f>$D$660*I661</f>
        <v>0</v>
      </c>
      <c r="K661" s="9">
        <f t="shared" ref="K661:K663" si="317">SUM(H661,J661)</f>
        <v>0</v>
      </c>
    </row>
    <row r="662" spans="1:11" hidden="1" outlineLevel="1" x14ac:dyDescent="0.2">
      <c r="A662" s="77" t="s">
        <v>711</v>
      </c>
      <c r="B662" s="77"/>
      <c r="C662" s="1" t="s">
        <v>17</v>
      </c>
      <c r="D662" s="33">
        <v>1</v>
      </c>
      <c r="E662" s="9">
        <f>$D$660*D662</f>
        <v>0</v>
      </c>
      <c r="F662" s="33">
        <v>0.87</v>
      </c>
      <c r="G662" s="9">
        <f>$D$660*F662</f>
        <v>0</v>
      </c>
      <c r="H662" s="9">
        <f t="shared" ref="H662:H663" si="318">$M$2*G662</f>
        <v>0</v>
      </c>
      <c r="I662" s="33">
        <v>0</v>
      </c>
      <c r="J662" s="9">
        <f>$D$660*I662</f>
        <v>0</v>
      </c>
      <c r="K662" s="9">
        <f t="shared" si="317"/>
        <v>0</v>
      </c>
    </row>
    <row r="663" spans="1:11" hidden="1" outlineLevel="1" x14ac:dyDescent="0.2">
      <c r="A663" s="77" t="s">
        <v>708</v>
      </c>
      <c r="B663" s="77"/>
      <c r="C663" s="1" t="s">
        <v>17</v>
      </c>
      <c r="D663" s="33">
        <v>1</v>
      </c>
      <c r="E663" s="9">
        <f>$D$660*D663</f>
        <v>0</v>
      </c>
      <c r="F663" s="33">
        <v>0.18</v>
      </c>
      <c r="G663" s="9">
        <f>$D$660*F663</f>
        <v>0</v>
      </c>
      <c r="H663" s="9">
        <f t="shared" si="318"/>
        <v>0</v>
      </c>
      <c r="I663" s="33">
        <v>0</v>
      </c>
      <c r="J663" s="9">
        <f>$D$660*I663</f>
        <v>0</v>
      </c>
      <c r="K663" s="9">
        <f t="shared" si="317"/>
        <v>0</v>
      </c>
    </row>
    <row r="664" spans="1:11" collapsed="1" x14ac:dyDescent="0.2">
      <c r="A664" s="75" t="s">
        <v>19</v>
      </c>
      <c r="B664" s="75"/>
      <c r="C664" s="1"/>
      <c r="D664" s="34"/>
      <c r="E664" s="35"/>
      <c r="F664" s="13">
        <f>SUM(F661:F663)</f>
        <v>1.23</v>
      </c>
      <c r="G664" s="12">
        <f t="shared" ref="G664:K664" si="319">SUM(G661:G663)</f>
        <v>0</v>
      </c>
      <c r="H664" s="12">
        <f t="shared" si="319"/>
        <v>0</v>
      </c>
      <c r="I664" s="13">
        <f t="shared" si="319"/>
        <v>0</v>
      </c>
      <c r="J664" s="12">
        <f t="shared" si="319"/>
        <v>0</v>
      </c>
      <c r="K664" s="14">
        <f t="shared" si="319"/>
        <v>0</v>
      </c>
    </row>
    <row r="665" spans="1:11" s="17" customFormat="1" ht="12.4" customHeight="1" x14ac:dyDescent="0.2">
      <c r="A665" s="74" t="s">
        <v>591</v>
      </c>
      <c r="B665" s="74"/>
      <c r="C665" s="15"/>
      <c r="D665" s="15"/>
      <c r="E665" s="15"/>
      <c r="F665" s="13">
        <f t="shared" ref="F665:K665" si="320">SUM(F25,F39,F53,F67,F79,F91,F103,F106,F116,F119,F129,F139,F142,F157,F171,F186,F201,F212,F223,F234,F244,F254,F264,F274,F286,F296,F306,F318,F330,F341,F352,F363,F374,F386,F396,F408,F419,F434,F446,F458,F470,F479,F488,F497,F506,F521,F534,F547,F560,F569,F578,F587,F596,F605,F614,F623,F632,F639,F644,F649,F654,F659,F664)</f>
        <v>114.57000000000002</v>
      </c>
      <c r="G665" s="24">
        <f t="shared" si="320"/>
        <v>13.25</v>
      </c>
      <c r="H665" s="24">
        <f t="shared" si="320"/>
        <v>7287.5</v>
      </c>
      <c r="I665" s="13">
        <f t="shared" si="320"/>
        <v>52840.829999999994</v>
      </c>
      <c r="J665" s="24">
        <f t="shared" si="320"/>
        <v>4165.9500000000007</v>
      </c>
      <c r="K665" s="25">
        <f t="shared" si="320"/>
        <v>11453.449999999999</v>
      </c>
    </row>
  </sheetData>
  <mergeCells count="665">
    <mergeCell ref="A644:B644"/>
    <mergeCell ref="A432:B432"/>
    <mergeCell ref="A433:B433"/>
    <mergeCell ref="A458:B458"/>
    <mergeCell ref="A443:B443"/>
    <mergeCell ref="A641:B641"/>
    <mergeCell ref="A642:B642"/>
    <mergeCell ref="A643:B643"/>
    <mergeCell ref="A465:B465"/>
    <mergeCell ref="A466:B466"/>
    <mergeCell ref="A449:B449"/>
    <mergeCell ref="A450:B450"/>
    <mergeCell ref="A451:B451"/>
    <mergeCell ref="A444:B444"/>
    <mergeCell ref="A445:B445"/>
    <mergeCell ref="A446:B446"/>
    <mergeCell ref="A447:B447"/>
    <mergeCell ref="A448:B448"/>
    <mergeCell ref="A462:B462"/>
    <mergeCell ref="A463:B463"/>
    <mergeCell ref="A437:B437"/>
    <mergeCell ref="A438:B438"/>
    <mergeCell ref="A439:B439"/>
    <mergeCell ref="A440:B440"/>
    <mergeCell ref="A665:B665"/>
    <mergeCell ref="A660:B660"/>
    <mergeCell ref="A651:B651"/>
    <mergeCell ref="A652:B652"/>
    <mergeCell ref="A653:B653"/>
    <mergeCell ref="A654:B654"/>
    <mergeCell ref="A655:B655"/>
    <mergeCell ref="A646:B646"/>
    <mergeCell ref="A647:B647"/>
    <mergeCell ref="A648:B648"/>
    <mergeCell ref="A649:B649"/>
    <mergeCell ref="A650:B650"/>
    <mergeCell ref="A664:B664"/>
    <mergeCell ref="A656:B656"/>
    <mergeCell ref="A657:B657"/>
    <mergeCell ref="A658:B658"/>
    <mergeCell ref="A659:B659"/>
    <mergeCell ref="A661:B661"/>
    <mergeCell ref="A662:B662"/>
    <mergeCell ref="A663:B663"/>
    <mergeCell ref="A216:B216"/>
    <mergeCell ref="A434:B434"/>
    <mergeCell ref="A435:B435"/>
    <mergeCell ref="A436:B436"/>
    <mergeCell ref="A645:B645"/>
    <mergeCell ref="A429:B429"/>
    <mergeCell ref="A430:B430"/>
    <mergeCell ref="A421:B421"/>
    <mergeCell ref="A633:K633"/>
    <mergeCell ref="A634:B634"/>
    <mergeCell ref="A635:B635"/>
    <mergeCell ref="A636:B636"/>
    <mergeCell ref="A637:B637"/>
    <mergeCell ref="A638:B638"/>
    <mergeCell ref="A639:B639"/>
    <mergeCell ref="A640:B640"/>
    <mergeCell ref="A422:B422"/>
    <mergeCell ref="A423:B423"/>
    <mergeCell ref="A424:B424"/>
    <mergeCell ref="A425:B425"/>
    <mergeCell ref="A426:B426"/>
    <mergeCell ref="A427:B427"/>
    <mergeCell ref="A428:B428"/>
    <mergeCell ref="A431:B431"/>
    <mergeCell ref="A180:B180"/>
    <mergeCell ref="A181:B181"/>
    <mergeCell ref="A182:B182"/>
    <mergeCell ref="A183:B183"/>
    <mergeCell ref="A184:B184"/>
    <mergeCell ref="A185:B185"/>
    <mergeCell ref="A198:B198"/>
    <mergeCell ref="A199:B199"/>
    <mergeCell ref="A200:B200"/>
    <mergeCell ref="A186:B186"/>
    <mergeCell ref="A187:B187"/>
    <mergeCell ref="A188:B188"/>
    <mergeCell ref="A189:B189"/>
    <mergeCell ref="A190:B190"/>
    <mergeCell ref="A191:B191"/>
    <mergeCell ref="A441:B441"/>
    <mergeCell ref="A442:B442"/>
    <mergeCell ref="A464:B464"/>
    <mergeCell ref="A452:B452"/>
    <mergeCell ref="A453:B453"/>
    <mergeCell ref="A454:B454"/>
    <mergeCell ref="A455:B455"/>
    <mergeCell ref="A456:B456"/>
    <mergeCell ref="A457:B457"/>
    <mergeCell ref="A459:B459"/>
    <mergeCell ref="A460:B460"/>
    <mergeCell ref="A461:B461"/>
    <mergeCell ref="A479:B479"/>
    <mergeCell ref="A480:B480"/>
    <mergeCell ref="A481:B481"/>
    <mergeCell ref="A482:B482"/>
    <mergeCell ref="A483:B483"/>
    <mergeCell ref="A484:B484"/>
    <mergeCell ref="A467:B467"/>
    <mergeCell ref="A468:B468"/>
    <mergeCell ref="A469:B469"/>
    <mergeCell ref="A470:B470"/>
    <mergeCell ref="A471:B471"/>
    <mergeCell ref="A472:B472"/>
    <mergeCell ref="A473:B473"/>
    <mergeCell ref="A474:B474"/>
    <mergeCell ref="A475:B475"/>
    <mergeCell ref="A476:B476"/>
    <mergeCell ref="A477:B477"/>
    <mergeCell ref="A478:B478"/>
    <mergeCell ref="A485:B485"/>
    <mergeCell ref="A486:B486"/>
    <mergeCell ref="A487:B487"/>
    <mergeCell ref="A512:B512"/>
    <mergeCell ref="A513:B513"/>
    <mergeCell ref="A514:B514"/>
    <mergeCell ref="A515:B515"/>
    <mergeCell ref="A516:B516"/>
    <mergeCell ref="A517:B517"/>
    <mergeCell ref="A488:B488"/>
    <mergeCell ref="A489:B489"/>
    <mergeCell ref="A490:B490"/>
    <mergeCell ref="A491:B491"/>
    <mergeCell ref="A492:B492"/>
    <mergeCell ref="A493:B493"/>
    <mergeCell ref="A494:B494"/>
    <mergeCell ref="A495:B495"/>
    <mergeCell ref="A496:B496"/>
    <mergeCell ref="A497:B497"/>
    <mergeCell ref="A498:B498"/>
    <mergeCell ref="A499:B499"/>
    <mergeCell ref="A500:B500"/>
    <mergeCell ref="A501:B501"/>
    <mergeCell ref="A502:B502"/>
    <mergeCell ref="A518:B518"/>
    <mergeCell ref="A519:B519"/>
    <mergeCell ref="A520:B520"/>
    <mergeCell ref="A503:B503"/>
    <mergeCell ref="A504:B504"/>
    <mergeCell ref="A505:B505"/>
    <mergeCell ref="A530:B530"/>
    <mergeCell ref="A531:B531"/>
    <mergeCell ref="A532:B532"/>
    <mergeCell ref="A506:B506"/>
    <mergeCell ref="A507:B507"/>
    <mergeCell ref="A508:B508"/>
    <mergeCell ref="A509:B509"/>
    <mergeCell ref="A510:B510"/>
    <mergeCell ref="A511:B511"/>
    <mergeCell ref="A533:B533"/>
    <mergeCell ref="A534:B534"/>
    <mergeCell ref="A535:B535"/>
    <mergeCell ref="A536:B536"/>
    <mergeCell ref="A537:B537"/>
    <mergeCell ref="A538:B538"/>
    <mergeCell ref="A521:B521"/>
    <mergeCell ref="A522:B522"/>
    <mergeCell ref="A523:B523"/>
    <mergeCell ref="A524:B524"/>
    <mergeCell ref="A525:B525"/>
    <mergeCell ref="A526:B526"/>
    <mergeCell ref="A527:B527"/>
    <mergeCell ref="A528:B528"/>
    <mergeCell ref="A529:B529"/>
    <mergeCell ref="A539:B539"/>
    <mergeCell ref="A540:B540"/>
    <mergeCell ref="A541:B541"/>
    <mergeCell ref="A566:B566"/>
    <mergeCell ref="A567:B567"/>
    <mergeCell ref="A568:B568"/>
    <mergeCell ref="A569:B569"/>
    <mergeCell ref="A570:B570"/>
    <mergeCell ref="A571:B571"/>
    <mergeCell ref="A542:B542"/>
    <mergeCell ref="A543:B543"/>
    <mergeCell ref="A544:B544"/>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72:B572"/>
    <mergeCell ref="A573:B573"/>
    <mergeCell ref="A574:B574"/>
    <mergeCell ref="A557:B557"/>
    <mergeCell ref="A558:B558"/>
    <mergeCell ref="A559:B559"/>
    <mergeCell ref="A584:B584"/>
    <mergeCell ref="A585:B585"/>
    <mergeCell ref="A586:B586"/>
    <mergeCell ref="A560:B560"/>
    <mergeCell ref="A561:B561"/>
    <mergeCell ref="A562:B562"/>
    <mergeCell ref="A563:B563"/>
    <mergeCell ref="A564:B564"/>
    <mergeCell ref="A565:B565"/>
    <mergeCell ref="A587:B587"/>
    <mergeCell ref="A588:B588"/>
    <mergeCell ref="A589:B589"/>
    <mergeCell ref="A590:B590"/>
    <mergeCell ref="A591:B591"/>
    <mergeCell ref="A592:B592"/>
    <mergeCell ref="A575:B575"/>
    <mergeCell ref="A576:B576"/>
    <mergeCell ref="A577:B577"/>
    <mergeCell ref="A578:B578"/>
    <mergeCell ref="A579:B579"/>
    <mergeCell ref="A580:B580"/>
    <mergeCell ref="A581:B581"/>
    <mergeCell ref="A582:B582"/>
    <mergeCell ref="A583:B583"/>
    <mergeCell ref="A602:B602"/>
    <mergeCell ref="A603:B603"/>
    <mergeCell ref="A604:B604"/>
    <mergeCell ref="A605:B605"/>
    <mergeCell ref="A606:B606"/>
    <mergeCell ref="A607:B607"/>
    <mergeCell ref="A608:B608"/>
    <mergeCell ref="A609:B609"/>
    <mergeCell ref="A610:B610"/>
    <mergeCell ref="A593:B593"/>
    <mergeCell ref="A594:B594"/>
    <mergeCell ref="A595:B595"/>
    <mergeCell ref="A629:B629"/>
    <mergeCell ref="A630:B630"/>
    <mergeCell ref="A631:B631"/>
    <mergeCell ref="A632:B632"/>
    <mergeCell ref="A620:B620"/>
    <mergeCell ref="A621:B621"/>
    <mergeCell ref="A622:B622"/>
    <mergeCell ref="A623:B623"/>
    <mergeCell ref="A624:B624"/>
    <mergeCell ref="A625:B625"/>
    <mergeCell ref="A626:B626"/>
    <mergeCell ref="A627:B627"/>
    <mergeCell ref="A628:B628"/>
    <mergeCell ref="A611:B611"/>
    <mergeCell ref="A612:B612"/>
    <mergeCell ref="A596:B596"/>
    <mergeCell ref="A597:B597"/>
    <mergeCell ref="A598:B598"/>
    <mergeCell ref="A599:B599"/>
    <mergeCell ref="A600:B600"/>
    <mergeCell ref="A601:B601"/>
    <mergeCell ref="A613:B613"/>
    <mergeCell ref="A614:B614"/>
    <mergeCell ref="A615:B615"/>
    <mergeCell ref="A616:B616"/>
    <mergeCell ref="A617:B617"/>
    <mergeCell ref="A618:B618"/>
    <mergeCell ref="A619:B619"/>
    <mergeCell ref="A10:K10"/>
    <mergeCell ref="A7:K7"/>
    <mergeCell ref="B8:K8"/>
    <mergeCell ref="B9:K9"/>
    <mergeCell ref="A20:B20"/>
    <mergeCell ref="A21:B21"/>
    <mergeCell ref="A22:B22"/>
    <mergeCell ref="A29:B29"/>
    <mergeCell ref="A30:B30"/>
    <mergeCell ref="A31:B31"/>
    <mergeCell ref="A32:B32"/>
    <mergeCell ref="A33:B33"/>
    <mergeCell ref="A34:B34"/>
    <mergeCell ref="A23:B23"/>
    <mergeCell ref="A24:B24"/>
    <mergeCell ref="A25:B25"/>
    <mergeCell ref="A26:B26"/>
    <mergeCell ref="A1:J1"/>
    <mergeCell ref="B2:K2"/>
    <mergeCell ref="B3:K3"/>
    <mergeCell ref="B4:K4"/>
    <mergeCell ref="A5:K5"/>
    <mergeCell ref="A6:K6"/>
    <mergeCell ref="A17:B17"/>
    <mergeCell ref="A18:B18"/>
    <mergeCell ref="A19:B19"/>
    <mergeCell ref="A11:B11"/>
    <mergeCell ref="A12:B12"/>
    <mergeCell ref="A13:B13"/>
    <mergeCell ref="A14:B14"/>
    <mergeCell ref="A15:B15"/>
    <mergeCell ref="A16:B16"/>
    <mergeCell ref="A27:B27"/>
    <mergeCell ref="A28:B28"/>
    <mergeCell ref="A41:B41"/>
    <mergeCell ref="A51:B51"/>
    <mergeCell ref="A52:B52"/>
    <mergeCell ref="A44:B44"/>
    <mergeCell ref="A45:B45"/>
    <mergeCell ref="A46:B46"/>
    <mergeCell ref="A35:B35"/>
    <mergeCell ref="A36:B36"/>
    <mergeCell ref="A37:B37"/>
    <mergeCell ref="A38:B38"/>
    <mergeCell ref="A39:B39"/>
    <mergeCell ref="A40:B40"/>
    <mergeCell ref="A49:B49"/>
    <mergeCell ref="A48:B48"/>
    <mergeCell ref="A47:B47"/>
    <mergeCell ref="A43:B43"/>
    <mergeCell ref="A42:B42"/>
    <mergeCell ref="A53:B53"/>
    <mergeCell ref="A54:B54"/>
    <mergeCell ref="A55:B55"/>
    <mergeCell ref="A56:B56"/>
    <mergeCell ref="A57:B57"/>
    <mergeCell ref="A58:B58"/>
    <mergeCell ref="A50:B50"/>
    <mergeCell ref="A65:B65"/>
    <mergeCell ref="A66:B66"/>
    <mergeCell ref="A67:B67"/>
    <mergeCell ref="A68:B68"/>
    <mergeCell ref="A69:B69"/>
    <mergeCell ref="A70:B70"/>
    <mergeCell ref="A59:B59"/>
    <mergeCell ref="A60:B60"/>
    <mergeCell ref="A61:B61"/>
    <mergeCell ref="A62:B62"/>
    <mergeCell ref="A63:B63"/>
    <mergeCell ref="A64:B64"/>
    <mergeCell ref="A77:B77"/>
    <mergeCell ref="A78:B78"/>
    <mergeCell ref="A79:B79"/>
    <mergeCell ref="A80:B80"/>
    <mergeCell ref="A81:B81"/>
    <mergeCell ref="A82:B82"/>
    <mergeCell ref="A71:B71"/>
    <mergeCell ref="A72:B72"/>
    <mergeCell ref="A73:B73"/>
    <mergeCell ref="A74:B74"/>
    <mergeCell ref="A75:B75"/>
    <mergeCell ref="A76:B76"/>
    <mergeCell ref="A89:B89"/>
    <mergeCell ref="A90:B90"/>
    <mergeCell ref="A91:B91"/>
    <mergeCell ref="A92:B92"/>
    <mergeCell ref="A93:B93"/>
    <mergeCell ref="A94:B94"/>
    <mergeCell ref="A83:B83"/>
    <mergeCell ref="A84:B84"/>
    <mergeCell ref="A85:B85"/>
    <mergeCell ref="A86:B86"/>
    <mergeCell ref="A87:B87"/>
    <mergeCell ref="A88:B88"/>
    <mergeCell ref="A101:B101"/>
    <mergeCell ref="A102:B102"/>
    <mergeCell ref="A103:B103"/>
    <mergeCell ref="A104:B104"/>
    <mergeCell ref="A95:B95"/>
    <mergeCell ref="A96:B96"/>
    <mergeCell ref="A97:B97"/>
    <mergeCell ref="A98:B98"/>
    <mergeCell ref="A99:B99"/>
    <mergeCell ref="A100:B100"/>
    <mergeCell ref="A106:B106"/>
    <mergeCell ref="A107:B107"/>
    <mergeCell ref="A108:B108"/>
    <mergeCell ref="A109:B109"/>
    <mergeCell ref="A105:B105"/>
    <mergeCell ref="A116:B116"/>
    <mergeCell ref="A117:B117"/>
    <mergeCell ref="A110:B110"/>
    <mergeCell ref="A111:B111"/>
    <mergeCell ref="A112:B112"/>
    <mergeCell ref="A113:B113"/>
    <mergeCell ref="A114:B114"/>
    <mergeCell ref="A115:B115"/>
    <mergeCell ref="A121:B121"/>
    <mergeCell ref="A122:B122"/>
    <mergeCell ref="A123:B123"/>
    <mergeCell ref="A124:B124"/>
    <mergeCell ref="A125:B125"/>
    <mergeCell ref="A126:B126"/>
    <mergeCell ref="A118:B118"/>
    <mergeCell ref="A119:B119"/>
    <mergeCell ref="A120:B120"/>
    <mergeCell ref="A133:B133"/>
    <mergeCell ref="A134:B134"/>
    <mergeCell ref="A135:B135"/>
    <mergeCell ref="A136:B136"/>
    <mergeCell ref="A137:B137"/>
    <mergeCell ref="A138:B138"/>
    <mergeCell ref="A127:B127"/>
    <mergeCell ref="A128:B128"/>
    <mergeCell ref="A129:B129"/>
    <mergeCell ref="A130:B130"/>
    <mergeCell ref="A131:B131"/>
    <mergeCell ref="A132:B132"/>
    <mergeCell ref="A141:B141"/>
    <mergeCell ref="A142:B142"/>
    <mergeCell ref="A143:B143"/>
    <mergeCell ref="A139:B139"/>
    <mergeCell ref="A140:B140"/>
    <mergeCell ref="A150:B150"/>
    <mergeCell ref="A151:B151"/>
    <mergeCell ref="A152:B152"/>
    <mergeCell ref="A153:B153"/>
    <mergeCell ref="A154:B154"/>
    <mergeCell ref="A155:B155"/>
    <mergeCell ref="A144:B144"/>
    <mergeCell ref="A145:B145"/>
    <mergeCell ref="A146:B146"/>
    <mergeCell ref="A147:B147"/>
    <mergeCell ref="A148:B148"/>
    <mergeCell ref="A149:B149"/>
    <mergeCell ref="A162:B162"/>
    <mergeCell ref="A163:B163"/>
    <mergeCell ref="A164:B164"/>
    <mergeCell ref="A165:B165"/>
    <mergeCell ref="A166:B166"/>
    <mergeCell ref="A167:B167"/>
    <mergeCell ref="A156:B156"/>
    <mergeCell ref="A157:B157"/>
    <mergeCell ref="A158:B158"/>
    <mergeCell ref="A159:B159"/>
    <mergeCell ref="A160:B160"/>
    <mergeCell ref="A161:B161"/>
    <mergeCell ref="A174:B174"/>
    <mergeCell ref="A175:B175"/>
    <mergeCell ref="A176:B176"/>
    <mergeCell ref="A177:B177"/>
    <mergeCell ref="A178:B178"/>
    <mergeCell ref="A179:B179"/>
    <mergeCell ref="A168:B168"/>
    <mergeCell ref="A169:B169"/>
    <mergeCell ref="A170:B170"/>
    <mergeCell ref="A171:B171"/>
    <mergeCell ref="A172:B172"/>
    <mergeCell ref="A173:B173"/>
    <mergeCell ref="A201:B201"/>
    <mergeCell ref="A202:B202"/>
    <mergeCell ref="A203:B203"/>
    <mergeCell ref="A192:B192"/>
    <mergeCell ref="A193:B193"/>
    <mergeCell ref="A194:B194"/>
    <mergeCell ref="A195:B195"/>
    <mergeCell ref="A196:B196"/>
    <mergeCell ref="A197:B197"/>
    <mergeCell ref="A210:B210"/>
    <mergeCell ref="A211:B211"/>
    <mergeCell ref="A212:B212"/>
    <mergeCell ref="A213:B213"/>
    <mergeCell ref="A214:B214"/>
    <mergeCell ref="A215:B215"/>
    <mergeCell ref="A204:B204"/>
    <mergeCell ref="A205:B205"/>
    <mergeCell ref="A206:B206"/>
    <mergeCell ref="A207:B207"/>
    <mergeCell ref="A208:B208"/>
    <mergeCell ref="A209:B209"/>
    <mergeCell ref="A222:B222"/>
    <mergeCell ref="A223:B223"/>
    <mergeCell ref="A224:B224"/>
    <mergeCell ref="A225:B225"/>
    <mergeCell ref="A226:B226"/>
    <mergeCell ref="A227:B227"/>
    <mergeCell ref="A217:B217"/>
    <mergeCell ref="A218:B218"/>
    <mergeCell ref="A219:B219"/>
    <mergeCell ref="A220:B220"/>
    <mergeCell ref="A221:B221"/>
    <mergeCell ref="A234:B234"/>
    <mergeCell ref="A235:B235"/>
    <mergeCell ref="A236:B236"/>
    <mergeCell ref="A237:B237"/>
    <mergeCell ref="A238:B238"/>
    <mergeCell ref="A239:B239"/>
    <mergeCell ref="A228:B228"/>
    <mergeCell ref="A229:B229"/>
    <mergeCell ref="A230:B230"/>
    <mergeCell ref="A231:B231"/>
    <mergeCell ref="A232:B232"/>
    <mergeCell ref="A233:B233"/>
    <mergeCell ref="A246:B246"/>
    <mergeCell ref="A247:B247"/>
    <mergeCell ref="A248:B248"/>
    <mergeCell ref="A249:B249"/>
    <mergeCell ref="A250:B250"/>
    <mergeCell ref="A251:B251"/>
    <mergeCell ref="A240:B240"/>
    <mergeCell ref="A241:B241"/>
    <mergeCell ref="A242:B242"/>
    <mergeCell ref="A243:B243"/>
    <mergeCell ref="A244:B244"/>
    <mergeCell ref="A245:B245"/>
    <mergeCell ref="A258:B258"/>
    <mergeCell ref="A259:B259"/>
    <mergeCell ref="A260:B260"/>
    <mergeCell ref="A261:B261"/>
    <mergeCell ref="A262:B262"/>
    <mergeCell ref="A263:B263"/>
    <mergeCell ref="A252:B252"/>
    <mergeCell ref="A253:B253"/>
    <mergeCell ref="A254:B254"/>
    <mergeCell ref="A255:B255"/>
    <mergeCell ref="A256:B256"/>
    <mergeCell ref="A257:B257"/>
    <mergeCell ref="A270:B270"/>
    <mergeCell ref="A271:B271"/>
    <mergeCell ref="A272:B272"/>
    <mergeCell ref="A273:B273"/>
    <mergeCell ref="A274:B274"/>
    <mergeCell ref="A275:B275"/>
    <mergeCell ref="A264:B264"/>
    <mergeCell ref="A265:B265"/>
    <mergeCell ref="A266:B266"/>
    <mergeCell ref="A267:B267"/>
    <mergeCell ref="A268:B268"/>
    <mergeCell ref="A269:B269"/>
    <mergeCell ref="A282:B282"/>
    <mergeCell ref="A283:B283"/>
    <mergeCell ref="A284:B284"/>
    <mergeCell ref="A285:B285"/>
    <mergeCell ref="A286:B286"/>
    <mergeCell ref="A287:B287"/>
    <mergeCell ref="A276:B276"/>
    <mergeCell ref="A277:B277"/>
    <mergeCell ref="A278:B278"/>
    <mergeCell ref="A279:B279"/>
    <mergeCell ref="A280:B280"/>
    <mergeCell ref="A281:B281"/>
    <mergeCell ref="A294:B294"/>
    <mergeCell ref="A295:B295"/>
    <mergeCell ref="A296:B296"/>
    <mergeCell ref="A297:B297"/>
    <mergeCell ref="A298:B298"/>
    <mergeCell ref="A299:B299"/>
    <mergeCell ref="A288:B288"/>
    <mergeCell ref="A289:B289"/>
    <mergeCell ref="A290:B290"/>
    <mergeCell ref="A291:B291"/>
    <mergeCell ref="A292:B292"/>
    <mergeCell ref="A293:B293"/>
    <mergeCell ref="A306:B306"/>
    <mergeCell ref="A307:B307"/>
    <mergeCell ref="A308:B308"/>
    <mergeCell ref="A309:B309"/>
    <mergeCell ref="A310:B310"/>
    <mergeCell ref="A311:B311"/>
    <mergeCell ref="A300:B300"/>
    <mergeCell ref="A301:B301"/>
    <mergeCell ref="A302:B302"/>
    <mergeCell ref="A303:B303"/>
    <mergeCell ref="A304:B304"/>
    <mergeCell ref="A305:B305"/>
    <mergeCell ref="A318:B318"/>
    <mergeCell ref="A319:B319"/>
    <mergeCell ref="A320:B320"/>
    <mergeCell ref="A321:B321"/>
    <mergeCell ref="A322:B322"/>
    <mergeCell ref="A323:B323"/>
    <mergeCell ref="A312:B312"/>
    <mergeCell ref="A313:B313"/>
    <mergeCell ref="A314:B314"/>
    <mergeCell ref="A315:B315"/>
    <mergeCell ref="A316:B316"/>
    <mergeCell ref="A317:B317"/>
    <mergeCell ref="A330:B330"/>
    <mergeCell ref="A331:B331"/>
    <mergeCell ref="A332:B332"/>
    <mergeCell ref="A333:B333"/>
    <mergeCell ref="A334:B334"/>
    <mergeCell ref="A335:B335"/>
    <mergeCell ref="A324:B324"/>
    <mergeCell ref="A325:B325"/>
    <mergeCell ref="A326:B326"/>
    <mergeCell ref="A327:B327"/>
    <mergeCell ref="A328:B328"/>
    <mergeCell ref="A329:B329"/>
    <mergeCell ref="A342:B342"/>
    <mergeCell ref="A343:B343"/>
    <mergeCell ref="A344:B344"/>
    <mergeCell ref="A345:B345"/>
    <mergeCell ref="A346:B346"/>
    <mergeCell ref="A347:B347"/>
    <mergeCell ref="A336:B336"/>
    <mergeCell ref="A337:B337"/>
    <mergeCell ref="A338:B338"/>
    <mergeCell ref="A339:B339"/>
    <mergeCell ref="A340:B340"/>
    <mergeCell ref="A341:B341"/>
    <mergeCell ref="A354:B354"/>
    <mergeCell ref="A355:B355"/>
    <mergeCell ref="A356:B356"/>
    <mergeCell ref="A357:B357"/>
    <mergeCell ref="A358:B358"/>
    <mergeCell ref="A359:B359"/>
    <mergeCell ref="A348:B348"/>
    <mergeCell ref="A349:B349"/>
    <mergeCell ref="A350:B350"/>
    <mergeCell ref="A351:B351"/>
    <mergeCell ref="A352:B352"/>
    <mergeCell ref="A353:B353"/>
    <mergeCell ref="A366:B366"/>
    <mergeCell ref="A367:B367"/>
    <mergeCell ref="A368:B368"/>
    <mergeCell ref="A369:B369"/>
    <mergeCell ref="A370:B370"/>
    <mergeCell ref="A371:B371"/>
    <mergeCell ref="A360:B360"/>
    <mergeCell ref="A361:B361"/>
    <mergeCell ref="A362:B362"/>
    <mergeCell ref="A363:B363"/>
    <mergeCell ref="A364:B364"/>
    <mergeCell ref="A365:B365"/>
    <mergeCell ref="A378:B378"/>
    <mergeCell ref="A379:B379"/>
    <mergeCell ref="A380:B380"/>
    <mergeCell ref="A381:B381"/>
    <mergeCell ref="A382:B382"/>
    <mergeCell ref="A383:B383"/>
    <mergeCell ref="A372:B372"/>
    <mergeCell ref="A373:B373"/>
    <mergeCell ref="A374:B374"/>
    <mergeCell ref="A375:B375"/>
    <mergeCell ref="A376:B376"/>
    <mergeCell ref="A377:B377"/>
    <mergeCell ref="A390:B390"/>
    <mergeCell ref="A391:B391"/>
    <mergeCell ref="A392:B392"/>
    <mergeCell ref="A393:B393"/>
    <mergeCell ref="A394:B394"/>
    <mergeCell ref="A395:B395"/>
    <mergeCell ref="A384:B384"/>
    <mergeCell ref="A385:B385"/>
    <mergeCell ref="A386:B386"/>
    <mergeCell ref="A387:B387"/>
    <mergeCell ref="A388:B388"/>
    <mergeCell ref="A389:B389"/>
    <mergeCell ref="A408:B408"/>
    <mergeCell ref="A402:B402"/>
    <mergeCell ref="A403:B403"/>
    <mergeCell ref="A404:B404"/>
    <mergeCell ref="A405:B405"/>
    <mergeCell ref="A406:B406"/>
    <mergeCell ref="A407:B407"/>
    <mergeCell ref="A396:B396"/>
    <mergeCell ref="A397:B397"/>
    <mergeCell ref="A398:B398"/>
    <mergeCell ref="A399:B399"/>
    <mergeCell ref="A400:B400"/>
    <mergeCell ref="A401:B401"/>
    <mergeCell ref="A420:K420"/>
    <mergeCell ref="A415:B415"/>
    <mergeCell ref="A416:B416"/>
    <mergeCell ref="A417:B417"/>
    <mergeCell ref="A418:B418"/>
    <mergeCell ref="A419:B419"/>
    <mergeCell ref="A409:B409"/>
    <mergeCell ref="A410:B410"/>
    <mergeCell ref="A411:B411"/>
    <mergeCell ref="A412:B412"/>
    <mergeCell ref="A413:B413"/>
    <mergeCell ref="A414:B414"/>
  </mergeCells>
  <pageMargins left="0.4375" right="4.3749999999999997E-2" top="0.24027777777777801" bottom="0.24027777777777801" header="0.5" footer="0.5"/>
  <pageSetup orientation="portrait" r:id="rId1"/>
  <headerFooter alignWithMargins="0">
    <oddFooter>&amp;LSmartKalk 4.4.512.0&amp;C                          &amp;RSide 1 av 1</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2A016-6233-4C6F-AEBC-212F22024583}">
  <dimension ref="A1:K140"/>
  <sheetViews>
    <sheetView topLeftCell="A2" zoomScaleNormal="100" workbookViewId="0">
      <selection activeCell="A5" sqref="A5:J5"/>
    </sheetView>
  </sheetViews>
  <sheetFormatPr defaultColWidth="9.140625" defaultRowHeight="12.75" outlineLevelRow="1" x14ac:dyDescent="0.2"/>
  <cols>
    <col min="1" max="1" width="24.28515625" customWidth="1"/>
    <col min="2" max="2" width="6" customWidth="1"/>
    <col min="3" max="6" width="7.7109375" customWidth="1"/>
    <col min="7" max="7" width="9.7109375" customWidth="1"/>
    <col min="8" max="8" width="11.140625" customWidth="1"/>
    <col min="9" max="9" width="10.5703125" customWidth="1"/>
    <col min="10" max="11" width="11.7109375" customWidth="1"/>
  </cols>
  <sheetData>
    <row r="1" spans="1:11" ht="37.9" customHeight="1" x14ac:dyDescent="0.2">
      <c r="A1" s="78" t="s">
        <v>592</v>
      </c>
      <c r="B1" s="78"/>
      <c r="C1" s="78"/>
      <c r="D1" s="78"/>
      <c r="E1" s="78"/>
      <c r="F1" s="78"/>
      <c r="G1" s="78"/>
      <c r="H1" s="78"/>
      <c r="I1" s="78"/>
      <c r="J1" s="1"/>
      <c r="K1" s="10" t="s">
        <v>595</v>
      </c>
    </row>
    <row r="2" spans="1:11" ht="11.65" customHeight="1" x14ac:dyDescent="0.2">
      <c r="A2" s="18" t="s">
        <v>0</v>
      </c>
      <c r="B2" s="76"/>
      <c r="C2" s="76"/>
      <c r="D2" s="76"/>
      <c r="E2" s="76"/>
      <c r="F2" s="76"/>
      <c r="G2" s="76"/>
      <c r="H2" s="76"/>
      <c r="I2" s="76"/>
      <c r="J2" s="76"/>
      <c r="K2" s="11">
        <v>550</v>
      </c>
    </row>
    <row r="3" spans="1:11" ht="11.65" customHeight="1" x14ac:dyDescent="0.2">
      <c r="A3" s="18" t="s">
        <v>1</v>
      </c>
      <c r="B3" s="76"/>
      <c r="C3" s="76"/>
      <c r="D3" s="76"/>
      <c r="E3" s="76"/>
      <c r="F3" s="76"/>
      <c r="G3" s="76"/>
      <c r="H3" s="76"/>
      <c r="I3" s="76"/>
      <c r="J3" s="76"/>
    </row>
    <row r="4" spans="1:11" ht="11.65" customHeight="1" x14ac:dyDescent="0.2">
      <c r="A4" s="18" t="s">
        <v>2</v>
      </c>
      <c r="B4" s="76"/>
      <c r="C4" s="76"/>
      <c r="D4" s="76"/>
      <c r="E4" s="76"/>
      <c r="F4" s="76"/>
      <c r="G4" s="76"/>
      <c r="H4" s="76"/>
      <c r="I4" s="76"/>
      <c r="J4" s="76"/>
    </row>
    <row r="5" spans="1:11" ht="45.2" customHeight="1" x14ac:dyDescent="0.2">
      <c r="A5" s="79" t="s">
        <v>597</v>
      </c>
      <c r="B5" s="79"/>
      <c r="C5" s="79"/>
      <c r="D5" s="79"/>
      <c r="E5" s="79"/>
      <c r="F5" s="79"/>
      <c r="G5" s="79"/>
      <c r="H5" s="79"/>
      <c r="I5" s="79"/>
      <c r="J5" s="79"/>
    </row>
    <row r="6" spans="1:11" ht="11.45" customHeight="1" x14ac:dyDescent="0.2">
      <c r="A6" s="80" t="s">
        <v>4</v>
      </c>
      <c r="B6" s="80"/>
      <c r="C6" s="80"/>
      <c r="D6" s="80"/>
      <c r="E6" s="80"/>
      <c r="F6" s="80"/>
      <c r="G6" s="80"/>
      <c r="H6" s="80"/>
      <c r="I6" s="80"/>
      <c r="J6" s="80"/>
    </row>
    <row r="7" spans="1:11" ht="11.65" customHeight="1" x14ac:dyDescent="0.2">
      <c r="A7" s="75" t="s">
        <v>5</v>
      </c>
      <c r="B7" s="75"/>
      <c r="C7" s="75"/>
      <c r="D7" s="75"/>
      <c r="E7" s="75"/>
      <c r="F7" s="75"/>
      <c r="G7" s="75"/>
      <c r="H7" s="75"/>
      <c r="I7" s="75"/>
      <c r="J7" s="75"/>
    </row>
    <row r="8" spans="1:11" ht="11.65" customHeight="1" x14ac:dyDescent="0.2">
      <c r="A8" s="18" t="s">
        <v>6</v>
      </c>
      <c r="B8" s="76"/>
      <c r="C8" s="76"/>
      <c r="D8" s="76"/>
      <c r="E8" s="76"/>
      <c r="F8" s="76"/>
      <c r="G8" s="76"/>
      <c r="H8" s="76"/>
      <c r="I8" s="76"/>
      <c r="J8" s="76"/>
    </row>
    <row r="9" spans="1:11" ht="11.65" customHeight="1" x14ac:dyDescent="0.2">
      <c r="A9" s="18" t="s">
        <v>7</v>
      </c>
      <c r="B9" s="76"/>
      <c r="C9" s="76"/>
      <c r="D9" s="76"/>
      <c r="E9" s="76"/>
      <c r="F9" s="76"/>
      <c r="G9" s="76"/>
      <c r="H9" s="76"/>
      <c r="I9" s="76"/>
      <c r="J9" s="76"/>
    </row>
    <row r="10" spans="1:11" ht="16.899999999999999" customHeight="1" x14ac:dyDescent="0.2">
      <c r="A10" s="81" t="s">
        <v>597</v>
      </c>
      <c r="B10" s="81"/>
      <c r="C10" s="82"/>
      <c r="D10" s="82"/>
      <c r="E10" s="82"/>
      <c r="F10" s="82"/>
      <c r="G10" s="82"/>
      <c r="H10" s="82"/>
      <c r="I10" s="82"/>
      <c r="J10" s="82"/>
    </row>
    <row r="11" spans="1:11" ht="12.2" customHeight="1" x14ac:dyDescent="0.2">
      <c r="A11" s="75" t="s">
        <v>8</v>
      </c>
      <c r="B11" s="75"/>
      <c r="C11" s="2" t="s">
        <v>9</v>
      </c>
      <c r="D11" s="2" t="s">
        <v>10</v>
      </c>
      <c r="E11" s="2" t="s">
        <v>11</v>
      </c>
      <c r="F11" s="2" t="s">
        <v>11</v>
      </c>
      <c r="G11" s="2" t="s">
        <v>1125</v>
      </c>
      <c r="H11" s="2" t="s">
        <v>13</v>
      </c>
      <c r="I11" s="2" t="s">
        <v>13</v>
      </c>
      <c r="J11" s="2" t="s">
        <v>1124</v>
      </c>
    </row>
    <row r="12" spans="1:11" ht="21" customHeight="1" x14ac:dyDescent="0.2">
      <c r="A12" s="75" t="s">
        <v>301</v>
      </c>
      <c r="B12" s="75"/>
      <c r="C12" s="2" t="s">
        <v>42</v>
      </c>
      <c r="D12" s="3">
        <v>0</v>
      </c>
      <c r="E12" s="1"/>
      <c r="F12" s="1"/>
      <c r="G12" s="1"/>
      <c r="H12" s="1"/>
      <c r="I12" s="1"/>
      <c r="J12" s="1"/>
    </row>
    <row r="13" spans="1:11" ht="12.2" hidden="1" customHeight="1" outlineLevel="1" x14ac:dyDescent="0.2">
      <c r="A13" s="76" t="s">
        <v>145</v>
      </c>
      <c r="B13" s="76"/>
      <c r="C13" s="4" t="s">
        <v>42</v>
      </c>
      <c r="D13" s="5">
        <v>1</v>
      </c>
      <c r="E13" s="6">
        <v>0.35</v>
      </c>
      <c r="F13" s="9">
        <f>$D$12*E13</f>
        <v>0</v>
      </c>
      <c r="G13" s="9">
        <f t="shared" ref="G13:G23" si="0">$K$2*F13</f>
        <v>0</v>
      </c>
      <c r="H13" s="6">
        <v>230.21</v>
      </c>
      <c r="I13" s="9">
        <f>$D$12*H13</f>
        <v>0</v>
      </c>
      <c r="J13" s="9">
        <f>SUM(G13,I13)</f>
        <v>0</v>
      </c>
    </row>
    <row r="14" spans="1:11" ht="12.2" hidden="1" customHeight="1" outlineLevel="1" x14ac:dyDescent="0.2">
      <c r="A14" s="76" t="s">
        <v>127</v>
      </c>
      <c r="B14" s="76"/>
      <c r="C14" s="4" t="s">
        <v>60</v>
      </c>
      <c r="D14" s="5">
        <v>5.2</v>
      </c>
      <c r="E14" s="6">
        <v>0.52</v>
      </c>
      <c r="F14" s="9">
        <f t="shared" ref="F14:F22" si="1">$D$12*E14</f>
        <v>0</v>
      </c>
      <c r="G14" s="9">
        <f t="shared" si="0"/>
        <v>0</v>
      </c>
      <c r="H14" s="6">
        <v>809.43</v>
      </c>
      <c r="I14" s="9">
        <f t="shared" ref="I14:I22" si="2">$D$12*H14</f>
        <v>0</v>
      </c>
      <c r="J14" s="9">
        <f t="shared" ref="J14:J22" si="3">SUM(G14,I14)</f>
        <v>0</v>
      </c>
    </row>
    <row r="15" spans="1:11" ht="12.2" hidden="1" customHeight="1" outlineLevel="1" x14ac:dyDescent="0.2">
      <c r="A15" s="76" t="s">
        <v>155</v>
      </c>
      <c r="B15" s="76"/>
      <c r="C15" s="4" t="s">
        <v>15</v>
      </c>
      <c r="D15" s="5">
        <v>15.3</v>
      </c>
      <c r="E15" s="6">
        <v>0.153</v>
      </c>
      <c r="F15" s="9">
        <f t="shared" si="1"/>
        <v>0</v>
      </c>
      <c r="G15" s="9">
        <f t="shared" si="0"/>
        <v>0</v>
      </c>
      <c r="H15" s="6">
        <v>108.94</v>
      </c>
      <c r="I15" s="9">
        <f t="shared" si="2"/>
        <v>0</v>
      </c>
      <c r="J15" s="9">
        <f t="shared" si="3"/>
        <v>0</v>
      </c>
    </row>
    <row r="16" spans="1:11" ht="21" hidden="1" customHeight="1" outlineLevel="1" x14ac:dyDescent="0.2">
      <c r="A16" s="76" t="s">
        <v>302</v>
      </c>
      <c r="B16" s="76"/>
      <c r="C16" s="4" t="s">
        <v>42</v>
      </c>
      <c r="D16" s="5">
        <v>1</v>
      </c>
      <c r="E16" s="6">
        <v>1.5</v>
      </c>
      <c r="F16" s="9">
        <f t="shared" si="1"/>
        <v>0</v>
      </c>
      <c r="G16" s="9">
        <f t="shared" si="0"/>
        <v>0</v>
      </c>
      <c r="H16" s="6">
        <v>5725.86</v>
      </c>
      <c r="I16" s="9">
        <f t="shared" si="2"/>
        <v>0</v>
      </c>
      <c r="J16" s="9">
        <f t="shared" si="3"/>
        <v>0</v>
      </c>
    </row>
    <row r="17" spans="1:10" ht="21" hidden="1" customHeight="1" outlineLevel="1" x14ac:dyDescent="0.2">
      <c r="A17" s="76" t="s">
        <v>303</v>
      </c>
      <c r="B17" s="76"/>
      <c r="C17" s="4" t="s">
        <v>15</v>
      </c>
      <c r="D17" s="5">
        <v>5.2</v>
      </c>
      <c r="E17" s="6">
        <v>0.67600000000000005</v>
      </c>
      <c r="F17" s="9">
        <f t="shared" si="1"/>
        <v>0</v>
      </c>
      <c r="G17" s="9">
        <f t="shared" si="0"/>
        <v>0</v>
      </c>
      <c r="H17" s="6">
        <v>227.76</v>
      </c>
      <c r="I17" s="9">
        <f t="shared" si="2"/>
        <v>0</v>
      </c>
      <c r="J17" s="9">
        <f t="shared" si="3"/>
        <v>0</v>
      </c>
    </row>
    <row r="18" spans="1:10" ht="12.2" hidden="1" customHeight="1" outlineLevel="1" x14ac:dyDescent="0.2">
      <c r="A18" s="76" t="s">
        <v>129</v>
      </c>
      <c r="B18" s="76"/>
      <c r="C18" s="4" t="s">
        <v>15</v>
      </c>
      <c r="D18" s="5">
        <v>5.2</v>
      </c>
      <c r="E18" s="6">
        <v>0.67600000000000005</v>
      </c>
      <c r="F18" s="9">
        <f t="shared" si="1"/>
        <v>0</v>
      </c>
      <c r="G18" s="9">
        <f t="shared" si="0"/>
        <v>0</v>
      </c>
      <c r="H18" s="6">
        <v>353.18</v>
      </c>
      <c r="I18" s="9">
        <f t="shared" si="2"/>
        <v>0</v>
      </c>
      <c r="J18" s="9">
        <f t="shared" si="3"/>
        <v>0</v>
      </c>
    </row>
    <row r="19" spans="1:10" ht="12.2" hidden="1" customHeight="1" outlineLevel="1" x14ac:dyDescent="0.2">
      <c r="A19" s="76" t="s">
        <v>304</v>
      </c>
      <c r="B19" s="76"/>
      <c r="C19" s="4" t="s">
        <v>15</v>
      </c>
      <c r="D19" s="5">
        <v>1</v>
      </c>
      <c r="E19" s="6">
        <v>0.1</v>
      </c>
      <c r="F19" s="9">
        <f t="shared" si="1"/>
        <v>0</v>
      </c>
      <c r="G19" s="9">
        <f t="shared" si="0"/>
        <v>0</v>
      </c>
      <c r="H19" s="6">
        <v>46.33</v>
      </c>
      <c r="I19" s="9">
        <f t="shared" si="2"/>
        <v>0</v>
      </c>
      <c r="J19" s="9">
        <f t="shared" si="3"/>
        <v>0</v>
      </c>
    </row>
    <row r="20" spans="1:10" ht="12.2" hidden="1" customHeight="1" outlineLevel="1" x14ac:dyDescent="0.2">
      <c r="A20" s="76" t="s">
        <v>225</v>
      </c>
      <c r="B20" s="76"/>
      <c r="C20" s="4" t="s">
        <v>15</v>
      </c>
      <c r="D20" s="5">
        <v>1</v>
      </c>
      <c r="E20" s="6">
        <v>0.1</v>
      </c>
      <c r="F20" s="9">
        <f t="shared" si="1"/>
        <v>0</v>
      </c>
      <c r="G20" s="9">
        <f t="shared" si="0"/>
        <v>0</v>
      </c>
      <c r="H20" s="6">
        <v>69.510000000000005</v>
      </c>
      <c r="I20" s="9">
        <f t="shared" si="2"/>
        <v>0</v>
      </c>
      <c r="J20" s="9">
        <f t="shared" si="3"/>
        <v>0</v>
      </c>
    </row>
    <row r="21" spans="1:10" ht="12.2" hidden="1" customHeight="1" outlineLevel="1" x14ac:dyDescent="0.2">
      <c r="A21" s="76" t="s">
        <v>229</v>
      </c>
      <c r="B21" s="76"/>
      <c r="C21" s="4" t="s">
        <v>42</v>
      </c>
      <c r="D21" s="5">
        <v>1</v>
      </c>
      <c r="E21" s="6">
        <v>0.3</v>
      </c>
      <c r="F21" s="9">
        <f t="shared" si="1"/>
        <v>0</v>
      </c>
      <c r="G21" s="9">
        <f t="shared" si="0"/>
        <v>0</v>
      </c>
      <c r="H21" s="6">
        <v>391.2</v>
      </c>
      <c r="I21" s="9">
        <f t="shared" si="2"/>
        <v>0</v>
      </c>
      <c r="J21" s="9">
        <f t="shared" si="3"/>
        <v>0</v>
      </c>
    </row>
    <row r="22" spans="1:10" ht="12.2" hidden="1" customHeight="1" outlineLevel="1" x14ac:dyDescent="0.2">
      <c r="A22" s="76" t="s">
        <v>130</v>
      </c>
      <c r="B22" s="76"/>
      <c r="C22" s="4" t="s">
        <v>15</v>
      </c>
      <c r="D22" s="5">
        <v>10.8</v>
      </c>
      <c r="E22" s="6">
        <v>1.08</v>
      </c>
      <c r="F22" s="9">
        <f t="shared" si="1"/>
        <v>0</v>
      </c>
      <c r="G22" s="9">
        <f t="shared" si="0"/>
        <v>0</v>
      </c>
      <c r="H22" s="6">
        <v>517.41999999999996</v>
      </c>
      <c r="I22" s="9">
        <f t="shared" si="2"/>
        <v>0</v>
      </c>
      <c r="J22" s="9">
        <f t="shared" si="3"/>
        <v>0</v>
      </c>
    </row>
    <row r="23" spans="1:10" ht="12.2" customHeight="1" collapsed="1" x14ac:dyDescent="0.2">
      <c r="A23" s="75" t="s">
        <v>19</v>
      </c>
      <c r="B23" s="75"/>
      <c r="C23" s="1"/>
      <c r="D23" s="7"/>
      <c r="E23" s="13">
        <f>SUM(E13:E22)</f>
        <v>5.4550000000000001</v>
      </c>
      <c r="F23" s="12">
        <f>SUM(F13:F22)</f>
        <v>0</v>
      </c>
      <c r="G23" s="12">
        <f t="shared" si="0"/>
        <v>0</v>
      </c>
      <c r="H23" s="13">
        <v>8479.84</v>
      </c>
      <c r="I23" s="12">
        <f>SUM(I13:I22)</f>
        <v>0</v>
      </c>
      <c r="J23" s="14">
        <f>SUM(J13:J22)</f>
        <v>0</v>
      </c>
    </row>
    <row r="24" spans="1:10" ht="12.2" customHeight="1" x14ac:dyDescent="0.2">
      <c r="A24" s="75" t="s">
        <v>305</v>
      </c>
      <c r="B24" s="75"/>
      <c r="C24" s="2" t="s">
        <v>42</v>
      </c>
      <c r="D24" s="3">
        <v>2</v>
      </c>
      <c r="E24" s="1"/>
      <c r="F24" s="1"/>
      <c r="G24" s="1"/>
      <c r="H24" s="1"/>
      <c r="I24" s="1"/>
      <c r="J24" s="1"/>
    </row>
    <row r="25" spans="1:10" ht="12.2" customHeight="1" outlineLevel="1" x14ac:dyDescent="0.2">
      <c r="A25" s="76" t="s">
        <v>145</v>
      </c>
      <c r="B25" s="76"/>
      <c r="C25" s="4" t="s">
        <v>42</v>
      </c>
      <c r="D25" s="5">
        <v>1</v>
      </c>
      <c r="E25" s="6">
        <v>0.35</v>
      </c>
      <c r="F25" s="9">
        <f>$D$24*E25</f>
        <v>0.7</v>
      </c>
      <c r="G25" s="9">
        <f t="shared" ref="G25:G35" si="4">$K$2*F25</f>
        <v>385</v>
      </c>
      <c r="H25" s="6">
        <v>230.21</v>
      </c>
      <c r="I25" s="9">
        <f>$D$24*H25</f>
        <v>460.42</v>
      </c>
      <c r="J25" s="9">
        <f t="shared" ref="J25:J34" si="5">SUM(G25,I25)</f>
        <v>845.42000000000007</v>
      </c>
    </row>
    <row r="26" spans="1:10" ht="21" customHeight="1" outlineLevel="1" x14ac:dyDescent="0.2">
      <c r="A26" s="76" t="s">
        <v>302</v>
      </c>
      <c r="B26" s="76"/>
      <c r="C26" s="4" t="s">
        <v>42</v>
      </c>
      <c r="D26" s="5">
        <v>1</v>
      </c>
      <c r="E26" s="6">
        <v>1.5</v>
      </c>
      <c r="F26" s="9">
        <f t="shared" ref="F26:F34" si="6">$D$24*E26</f>
        <v>3</v>
      </c>
      <c r="G26" s="9">
        <f t="shared" si="4"/>
        <v>1650</v>
      </c>
      <c r="H26" s="6">
        <v>4849.0600000000004</v>
      </c>
      <c r="I26" s="9">
        <f t="shared" ref="I26:I34" si="7">$D$24*H26</f>
        <v>9698.1200000000008</v>
      </c>
      <c r="J26" s="9">
        <f t="shared" si="5"/>
        <v>11348.12</v>
      </c>
    </row>
    <row r="27" spans="1:10" ht="12.2" customHeight="1" outlineLevel="1" x14ac:dyDescent="0.2">
      <c r="A27" s="76" t="s">
        <v>155</v>
      </c>
      <c r="B27" s="76"/>
      <c r="C27" s="4" t="s">
        <v>15</v>
      </c>
      <c r="D27" s="5">
        <v>15.3</v>
      </c>
      <c r="E27" s="6">
        <v>0.153</v>
      </c>
      <c r="F27" s="9">
        <f t="shared" si="6"/>
        <v>0.30599999999999999</v>
      </c>
      <c r="G27" s="9">
        <f t="shared" si="4"/>
        <v>168.29999999999998</v>
      </c>
      <c r="H27" s="6">
        <v>108.94</v>
      </c>
      <c r="I27" s="9">
        <f t="shared" si="7"/>
        <v>217.88</v>
      </c>
      <c r="J27" s="9">
        <f t="shared" si="5"/>
        <v>386.17999999999995</v>
      </c>
    </row>
    <row r="28" spans="1:10" ht="12.2" customHeight="1" outlineLevel="1" x14ac:dyDescent="0.2">
      <c r="A28" s="76" t="s">
        <v>127</v>
      </c>
      <c r="B28" s="76"/>
      <c r="C28" s="4" t="s">
        <v>60</v>
      </c>
      <c r="D28" s="5">
        <v>5.2</v>
      </c>
      <c r="E28" s="6">
        <v>0.52</v>
      </c>
      <c r="F28" s="9">
        <f t="shared" si="6"/>
        <v>1.04</v>
      </c>
      <c r="G28" s="9">
        <f t="shared" si="4"/>
        <v>572</v>
      </c>
      <c r="H28" s="6">
        <v>809.43</v>
      </c>
      <c r="I28" s="9">
        <f t="shared" si="7"/>
        <v>1618.86</v>
      </c>
      <c r="J28" s="9">
        <f t="shared" si="5"/>
        <v>2190.8599999999997</v>
      </c>
    </row>
    <row r="29" spans="1:10" ht="21" customHeight="1" outlineLevel="1" x14ac:dyDescent="0.2">
      <c r="A29" s="76" t="s">
        <v>303</v>
      </c>
      <c r="B29" s="76"/>
      <c r="C29" s="4" t="s">
        <v>15</v>
      </c>
      <c r="D29" s="5">
        <v>5.2</v>
      </c>
      <c r="E29" s="6">
        <v>0.67600000000000005</v>
      </c>
      <c r="F29" s="9">
        <f t="shared" si="6"/>
        <v>1.3520000000000001</v>
      </c>
      <c r="G29" s="9">
        <f t="shared" si="4"/>
        <v>743.6</v>
      </c>
      <c r="H29" s="6">
        <v>227.76</v>
      </c>
      <c r="I29" s="9">
        <f t="shared" si="7"/>
        <v>455.52</v>
      </c>
      <c r="J29" s="9">
        <f t="shared" si="5"/>
        <v>1199.1199999999999</v>
      </c>
    </row>
    <row r="30" spans="1:10" ht="12.2" customHeight="1" outlineLevel="1" x14ac:dyDescent="0.2">
      <c r="A30" s="76" t="s">
        <v>129</v>
      </c>
      <c r="B30" s="76"/>
      <c r="C30" s="4" t="s">
        <v>15</v>
      </c>
      <c r="D30" s="5">
        <v>5.2</v>
      </c>
      <c r="E30" s="6">
        <v>0.67600000000000005</v>
      </c>
      <c r="F30" s="9">
        <f t="shared" si="6"/>
        <v>1.3520000000000001</v>
      </c>
      <c r="G30" s="9">
        <f t="shared" si="4"/>
        <v>743.6</v>
      </c>
      <c r="H30" s="6">
        <v>353.18</v>
      </c>
      <c r="I30" s="9">
        <f t="shared" si="7"/>
        <v>706.36</v>
      </c>
      <c r="J30" s="9">
        <f t="shared" si="5"/>
        <v>1449.96</v>
      </c>
    </row>
    <row r="31" spans="1:10" ht="12.2" customHeight="1" outlineLevel="1" x14ac:dyDescent="0.2">
      <c r="A31" s="76" t="s">
        <v>304</v>
      </c>
      <c r="B31" s="76"/>
      <c r="C31" s="4" t="s">
        <v>15</v>
      </c>
      <c r="D31" s="5">
        <v>1</v>
      </c>
      <c r="E31" s="6">
        <v>0.1</v>
      </c>
      <c r="F31" s="9">
        <f t="shared" si="6"/>
        <v>0.2</v>
      </c>
      <c r="G31" s="9">
        <f t="shared" si="4"/>
        <v>110</v>
      </c>
      <c r="H31" s="6">
        <v>46.33</v>
      </c>
      <c r="I31" s="9">
        <f t="shared" si="7"/>
        <v>92.66</v>
      </c>
      <c r="J31" s="9">
        <f t="shared" si="5"/>
        <v>202.66</v>
      </c>
    </row>
    <row r="32" spans="1:10" ht="12.2" customHeight="1" outlineLevel="1" x14ac:dyDescent="0.2">
      <c r="A32" s="76" t="s">
        <v>225</v>
      </c>
      <c r="B32" s="76"/>
      <c r="C32" s="4" t="s">
        <v>15</v>
      </c>
      <c r="D32" s="5">
        <v>1</v>
      </c>
      <c r="E32" s="6">
        <v>0.1</v>
      </c>
      <c r="F32" s="9">
        <f t="shared" si="6"/>
        <v>0.2</v>
      </c>
      <c r="G32" s="9">
        <f t="shared" si="4"/>
        <v>110</v>
      </c>
      <c r="H32" s="6">
        <v>69.510000000000005</v>
      </c>
      <c r="I32" s="9">
        <f t="shared" si="7"/>
        <v>139.02000000000001</v>
      </c>
      <c r="J32" s="9">
        <f t="shared" si="5"/>
        <v>249.02</v>
      </c>
    </row>
    <row r="33" spans="1:10" ht="12.2" customHeight="1" outlineLevel="1" x14ac:dyDescent="0.2">
      <c r="A33" s="76" t="s">
        <v>229</v>
      </c>
      <c r="B33" s="76"/>
      <c r="C33" s="4" t="s">
        <v>42</v>
      </c>
      <c r="D33" s="5">
        <v>1</v>
      </c>
      <c r="E33" s="6">
        <v>0.3</v>
      </c>
      <c r="F33" s="9">
        <f t="shared" si="6"/>
        <v>0.6</v>
      </c>
      <c r="G33" s="9">
        <f t="shared" si="4"/>
        <v>330</v>
      </c>
      <c r="H33" s="6">
        <v>391.2</v>
      </c>
      <c r="I33" s="9">
        <f t="shared" si="7"/>
        <v>782.4</v>
      </c>
      <c r="J33" s="9">
        <f t="shared" si="5"/>
        <v>1112.4000000000001</v>
      </c>
    </row>
    <row r="34" spans="1:10" ht="12.2" customHeight="1" outlineLevel="1" x14ac:dyDescent="0.2">
      <c r="A34" s="76" t="s">
        <v>130</v>
      </c>
      <c r="B34" s="76"/>
      <c r="C34" s="4" t="s">
        <v>15</v>
      </c>
      <c r="D34" s="5">
        <v>10.8</v>
      </c>
      <c r="E34" s="6">
        <v>1.08</v>
      </c>
      <c r="F34" s="9">
        <f t="shared" si="6"/>
        <v>2.16</v>
      </c>
      <c r="G34" s="9">
        <f t="shared" si="4"/>
        <v>1188</v>
      </c>
      <c r="H34" s="6">
        <v>517.41999999999996</v>
      </c>
      <c r="I34" s="9">
        <f t="shared" si="7"/>
        <v>1034.8399999999999</v>
      </c>
      <c r="J34" s="9">
        <f t="shared" si="5"/>
        <v>2222.84</v>
      </c>
    </row>
    <row r="35" spans="1:10" ht="12.2" customHeight="1" x14ac:dyDescent="0.2">
      <c r="A35" s="75" t="s">
        <v>19</v>
      </c>
      <c r="B35" s="75"/>
      <c r="C35" s="1"/>
      <c r="D35" s="7"/>
      <c r="E35" s="13">
        <f>SUM(E25:E34)</f>
        <v>5.4550000000000001</v>
      </c>
      <c r="F35" s="12">
        <f>SUM(F25:F34)</f>
        <v>10.91</v>
      </c>
      <c r="G35" s="12">
        <f t="shared" si="4"/>
        <v>6000.5</v>
      </c>
      <c r="H35" s="13">
        <v>7603.04</v>
      </c>
      <c r="I35" s="12">
        <f>SUM(I25:I34)</f>
        <v>15206.080000000002</v>
      </c>
      <c r="J35" s="14">
        <f>SUM(J25:J34)</f>
        <v>21206.58</v>
      </c>
    </row>
    <row r="36" spans="1:10" ht="21" customHeight="1" x14ac:dyDescent="0.2">
      <c r="A36" s="75" t="s">
        <v>301</v>
      </c>
      <c r="B36" s="75"/>
      <c r="C36" s="2" t="s">
        <v>42</v>
      </c>
      <c r="D36" s="3">
        <v>0</v>
      </c>
      <c r="E36" s="1"/>
      <c r="F36" s="1"/>
      <c r="G36" s="1"/>
      <c r="H36" s="1"/>
      <c r="I36" s="1"/>
      <c r="J36" s="1"/>
    </row>
    <row r="37" spans="1:10" ht="12.2" hidden="1" customHeight="1" outlineLevel="1" x14ac:dyDescent="0.2">
      <c r="A37" s="76" t="s">
        <v>145</v>
      </c>
      <c r="B37" s="76"/>
      <c r="C37" s="4" t="s">
        <v>42</v>
      </c>
      <c r="D37" s="5">
        <v>1</v>
      </c>
      <c r="E37" s="6">
        <v>0.35</v>
      </c>
      <c r="F37" s="9">
        <f>$D$36*E37</f>
        <v>0</v>
      </c>
      <c r="G37" s="9">
        <f t="shared" ref="G37:G47" si="8">$K$2*F37</f>
        <v>0</v>
      </c>
      <c r="H37" s="6">
        <v>230.21</v>
      </c>
      <c r="I37" s="9">
        <f>$D$36*H37</f>
        <v>0</v>
      </c>
      <c r="J37" s="9">
        <f t="shared" ref="J37:J46" si="9">SUM(G37,I37)</f>
        <v>0</v>
      </c>
    </row>
    <row r="38" spans="1:10" ht="21" hidden="1" customHeight="1" outlineLevel="1" x14ac:dyDescent="0.2">
      <c r="A38" s="76" t="s">
        <v>306</v>
      </c>
      <c r="B38" s="76"/>
      <c r="C38" s="4" t="s">
        <v>42</v>
      </c>
      <c r="D38" s="5">
        <v>1</v>
      </c>
      <c r="E38" s="6">
        <v>1.5</v>
      </c>
      <c r="F38" s="9">
        <f t="shared" ref="F38:F46" si="10">$D$36*E38</f>
        <v>0</v>
      </c>
      <c r="G38" s="9">
        <f t="shared" si="8"/>
        <v>0</v>
      </c>
      <c r="H38" s="6">
        <v>12445.86</v>
      </c>
      <c r="I38" s="9">
        <f t="shared" ref="I38:I46" si="11">$D$36*H38</f>
        <v>0</v>
      </c>
      <c r="J38" s="9">
        <f t="shared" si="9"/>
        <v>0</v>
      </c>
    </row>
    <row r="39" spans="1:10" ht="12.2" hidden="1" customHeight="1" outlineLevel="1" x14ac:dyDescent="0.2">
      <c r="A39" s="76" t="s">
        <v>155</v>
      </c>
      <c r="B39" s="76"/>
      <c r="C39" s="4" t="s">
        <v>15</v>
      </c>
      <c r="D39" s="5">
        <v>15.3</v>
      </c>
      <c r="E39" s="6">
        <v>0.153</v>
      </c>
      <c r="F39" s="9">
        <f t="shared" si="10"/>
        <v>0</v>
      </c>
      <c r="G39" s="9">
        <f t="shared" si="8"/>
        <v>0</v>
      </c>
      <c r="H39" s="6">
        <v>108.94</v>
      </c>
      <c r="I39" s="9">
        <f t="shared" si="11"/>
        <v>0</v>
      </c>
      <c r="J39" s="9">
        <f t="shared" si="9"/>
        <v>0</v>
      </c>
    </row>
    <row r="40" spans="1:10" ht="12.2" hidden="1" customHeight="1" outlineLevel="1" x14ac:dyDescent="0.2">
      <c r="A40" s="76" t="s">
        <v>127</v>
      </c>
      <c r="B40" s="76"/>
      <c r="C40" s="4" t="s">
        <v>60</v>
      </c>
      <c r="D40" s="5">
        <v>5.2</v>
      </c>
      <c r="E40" s="6">
        <v>0.52</v>
      </c>
      <c r="F40" s="9">
        <f t="shared" si="10"/>
        <v>0</v>
      </c>
      <c r="G40" s="9">
        <f t="shared" si="8"/>
        <v>0</v>
      </c>
      <c r="H40" s="6">
        <v>809.43</v>
      </c>
      <c r="I40" s="9">
        <f t="shared" si="11"/>
        <v>0</v>
      </c>
      <c r="J40" s="9">
        <f t="shared" si="9"/>
        <v>0</v>
      </c>
    </row>
    <row r="41" spans="1:10" ht="21" hidden="1" customHeight="1" outlineLevel="1" x14ac:dyDescent="0.2">
      <c r="A41" s="76" t="s">
        <v>303</v>
      </c>
      <c r="B41" s="76"/>
      <c r="C41" s="4" t="s">
        <v>15</v>
      </c>
      <c r="D41" s="5">
        <v>5.2</v>
      </c>
      <c r="E41" s="6">
        <v>0.67600000000000005</v>
      </c>
      <c r="F41" s="9">
        <f t="shared" si="10"/>
        <v>0</v>
      </c>
      <c r="G41" s="9">
        <f t="shared" si="8"/>
        <v>0</v>
      </c>
      <c r="H41" s="6">
        <v>227.76</v>
      </c>
      <c r="I41" s="9">
        <f t="shared" si="11"/>
        <v>0</v>
      </c>
      <c r="J41" s="9">
        <f t="shared" si="9"/>
        <v>0</v>
      </c>
    </row>
    <row r="42" spans="1:10" ht="12.2" hidden="1" customHeight="1" outlineLevel="1" x14ac:dyDescent="0.2">
      <c r="A42" s="76" t="s">
        <v>129</v>
      </c>
      <c r="B42" s="76"/>
      <c r="C42" s="4" t="s">
        <v>15</v>
      </c>
      <c r="D42" s="5">
        <v>5.2</v>
      </c>
      <c r="E42" s="6">
        <v>0.67600000000000005</v>
      </c>
      <c r="F42" s="9">
        <f t="shared" si="10"/>
        <v>0</v>
      </c>
      <c r="G42" s="9">
        <f t="shared" si="8"/>
        <v>0</v>
      </c>
      <c r="H42" s="6">
        <v>353.18</v>
      </c>
      <c r="I42" s="9">
        <f t="shared" si="11"/>
        <v>0</v>
      </c>
      <c r="J42" s="9">
        <f t="shared" si="9"/>
        <v>0</v>
      </c>
    </row>
    <row r="43" spans="1:10" ht="12.2" hidden="1" customHeight="1" outlineLevel="1" x14ac:dyDescent="0.2">
      <c r="A43" s="76" t="s">
        <v>304</v>
      </c>
      <c r="B43" s="76"/>
      <c r="C43" s="4" t="s">
        <v>15</v>
      </c>
      <c r="D43" s="5">
        <v>1</v>
      </c>
      <c r="E43" s="6">
        <v>0.1</v>
      </c>
      <c r="F43" s="9">
        <f t="shared" si="10"/>
        <v>0</v>
      </c>
      <c r="G43" s="9">
        <f t="shared" si="8"/>
        <v>0</v>
      </c>
      <c r="H43" s="6">
        <v>46.33</v>
      </c>
      <c r="I43" s="9">
        <f t="shared" si="11"/>
        <v>0</v>
      </c>
      <c r="J43" s="9">
        <f t="shared" si="9"/>
        <v>0</v>
      </c>
    </row>
    <row r="44" spans="1:10" ht="12.2" hidden="1" customHeight="1" outlineLevel="1" x14ac:dyDescent="0.2">
      <c r="A44" s="76" t="s">
        <v>225</v>
      </c>
      <c r="B44" s="76"/>
      <c r="C44" s="4" t="s">
        <v>15</v>
      </c>
      <c r="D44" s="5">
        <v>1</v>
      </c>
      <c r="E44" s="6">
        <v>0.1</v>
      </c>
      <c r="F44" s="9">
        <f t="shared" si="10"/>
        <v>0</v>
      </c>
      <c r="G44" s="9">
        <f t="shared" si="8"/>
        <v>0</v>
      </c>
      <c r="H44" s="6">
        <v>69.510000000000005</v>
      </c>
      <c r="I44" s="9">
        <f t="shared" si="11"/>
        <v>0</v>
      </c>
      <c r="J44" s="9">
        <f t="shared" si="9"/>
        <v>0</v>
      </c>
    </row>
    <row r="45" spans="1:10" ht="12.2" hidden="1" customHeight="1" outlineLevel="1" x14ac:dyDescent="0.2">
      <c r="A45" s="76" t="s">
        <v>229</v>
      </c>
      <c r="B45" s="76"/>
      <c r="C45" s="4" t="s">
        <v>42</v>
      </c>
      <c r="D45" s="5">
        <v>1</v>
      </c>
      <c r="E45" s="6">
        <v>0.3</v>
      </c>
      <c r="F45" s="9">
        <f t="shared" si="10"/>
        <v>0</v>
      </c>
      <c r="G45" s="9">
        <f t="shared" si="8"/>
        <v>0</v>
      </c>
      <c r="H45" s="6">
        <v>391.2</v>
      </c>
      <c r="I45" s="9">
        <f t="shared" si="11"/>
        <v>0</v>
      </c>
      <c r="J45" s="9">
        <f t="shared" si="9"/>
        <v>0</v>
      </c>
    </row>
    <row r="46" spans="1:10" ht="12.2" hidden="1" customHeight="1" outlineLevel="1" x14ac:dyDescent="0.2">
      <c r="A46" s="76" t="s">
        <v>130</v>
      </c>
      <c r="B46" s="76"/>
      <c r="C46" s="4" t="s">
        <v>15</v>
      </c>
      <c r="D46" s="5">
        <v>10.8</v>
      </c>
      <c r="E46" s="6">
        <v>1.08</v>
      </c>
      <c r="F46" s="9">
        <f t="shared" si="10"/>
        <v>0</v>
      </c>
      <c r="G46" s="9">
        <f t="shared" si="8"/>
        <v>0</v>
      </c>
      <c r="H46" s="6">
        <v>517.41999999999996</v>
      </c>
      <c r="I46" s="9">
        <f t="shared" si="11"/>
        <v>0</v>
      </c>
      <c r="J46" s="9">
        <f t="shared" si="9"/>
        <v>0</v>
      </c>
    </row>
    <row r="47" spans="1:10" ht="12.2" customHeight="1" collapsed="1" x14ac:dyDescent="0.2">
      <c r="A47" s="75" t="s">
        <v>19</v>
      </c>
      <c r="B47" s="75"/>
      <c r="C47" s="1"/>
      <c r="D47" s="7"/>
      <c r="E47" s="13">
        <f>SUM(E37:E46)</f>
        <v>5.4550000000000001</v>
      </c>
      <c r="F47" s="12">
        <f>SUM(F37:F46)</f>
        <v>0</v>
      </c>
      <c r="G47" s="12">
        <f t="shared" si="8"/>
        <v>0</v>
      </c>
      <c r="H47" s="13">
        <v>15199.84</v>
      </c>
      <c r="I47" s="12">
        <f>SUM(I37:I46)</f>
        <v>0</v>
      </c>
      <c r="J47" s="14">
        <f>SUM(J37:J46)</f>
        <v>0</v>
      </c>
    </row>
    <row r="48" spans="1:10" ht="12.2" customHeight="1" x14ac:dyDescent="0.2">
      <c r="A48" s="75" t="s">
        <v>305</v>
      </c>
      <c r="B48" s="75"/>
      <c r="C48" s="2" t="s">
        <v>42</v>
      </c>
      <c r="D48" s="3">
        <v>0</v>
      </c>
      <c r="E48" s="1"/>
      <c r="F48" s="1"/>
      <c r="G48" s="1"/>
      <c r="H48" s="1"/>
      <c r="I48" s="1"/>
      <c r="J48" s="1"/>
    </row>
    <row r="49" spans="1:10" ht="12.2" hidden="1" customHeight="1" outlineLevel="1" x14ac:dyDescent="0.2">
      <c r="A49" s="76" t="s">
        <v>145</v>
      </c>
      <c r="B49" s="76"/>
      <c r="C49" s="4" t="s">
        <v>42</v>
      </c>
      <c r="D49" s="5">
        <v>1</v>
      </c>
      <c r="E49" s="6">
        <v>0.35</v>
      </c>
      <c r="F49" s="9">
        <f>$D$48*E49</f>
        <v>0</v>
      </c>
      <c r="G49" s="9">
        <f t="shared" ref="G49:G59" si="12">$K$2*F49</f>
        <v>0</v>
      </c>
      <c r="H49" s="6">
        <v>230.21</v>
      </c>
      <c r="I49" s="9">
        <f>$D$48*H49</f>
        <v>0</v>
      </c>
      <c r="J49" s="9">
        <f t="shared" ref="J49:J58" si="13">SUM(G49,I49)</f>
        <v>0</v>
      </c>
    </row>
    <row r="50" spans="1:10" ht="21" hidden="1" customHeight="1" outlineLevel="1" x14ac:dyDescent="0.2">
      <c r="A50" s="76" t="s">
        <v>306</v>
      </c>
      <c r="B50" s="76"/>
      <c r="C50" s="4" t="s">
        <v>42</v>
      </c>
      <c r="D50" s="5">
        <v>1</v>
      </c>
      <c r="E50" s="6">
        <v>1.5</v>
      </c>
      <c r="F50" s="9">
        <f t="shared" ref="F50:F58" si="14">$D$48*E50</f>
        <v>0</v>
      </c>
      <c r="G50" s="9">
        <f t="shared" si="12"/>
        <v>0</v>
      </c>
      <c r="H50" s="6">
        <v>12445.86</v>
      </c>
      <c r="I50" s="9">
        <f t="shared" ref="I50:I58" si="15">$D$48*H50</f>
        <v>0</v>
      </c>
      <c r="J50" s="9">
        <f t="shared" si="13"/>
        <v>0</v>
      </c>
    </row>
    <row r="51" spans="1:10" ht="12.2" hidden="1" customHeight="1" outlineLevel="1" x14ac:dyDescent="0.2">
      <c r="A51" s="76" t="s">
        <v>155</v>
      </c>
      <c r="B51" s="76"/>
      <c r="C51" s="4" t="s">
        <v>15</v>
      </c>
      <c r="D51" s="5">
        <v>15.3</v>
      </c>
      <c r="E51" s="6">
        <v>0.153</v>
      </c>
      <c r="F51" s="9">
        <f t="shared" si="14"/>
        <v>0</v>
      </c>
      <c r="G51" s="9">
        <f t="shared" si="12"/>
        <v>0</v>
      </c>
      <c r="H51" s="6">
        <v>108.94</v>
      </c>
      <c r="I51" s="9">
        <f t="shared" si="15"/>
        <v>0</v>
      </c>
      <c r="J51" s="9">
        <f t="shared" si="13"/>
        <v>0</v>
      </c>
    </row>
    <row r="52" spans="1:10" ht="12.2" hidden="1" customHeight="1" outlineLevel="1" x14ac:dyDescent="0.2">
      <c r="A52" s="76" t="s">
        <v>127</v>
      </c>
      <c r="B52" s="76"/>
      <c r="C52" s="4" t="s">
        <v>60</v>
      </c>
      <c r="D52" s="5">
        <v>5.2</v>
      </c>
      <c r="E52" s="6">
        <v>0.52</v>
      </c>
      <c r="F52" s="9">
        <f t="shared" si="14"/>
        <v>0</v>
      </c>
      <c r="G52" s="9">
        <f t="shared" si="12"/>
        <v>0</v>
      </c>
      <c r="H52" s="6">
        <v>809.43</v>
      </c>
      <c r="I52" s="9">
        <f t="shared" si="15"/>
        <v>0</v>
      </c>
      <c r="J52" s="9">
        <f t="shared" si="13"/>
        <v>0</v>
      </c>
    </row>
    <row r="53" spans="1:10" ht="21" hidden="1" customHeight="1" outlineLevel="1" x14ac:dyDescent="0.2">
      <c r="A53" s="76" t="s">
        <v>303</v>
      </c>
      <c r="B53" s="76"/>
      <c r="C53" s="4" t="s">
        <v>15</v>
      </c>
      <c r="D53" s="5">
        <v>5.2</v>
      </c>
      <c r="E53" s="6">
        <v>0.67600000000000005</v>
      </c>
      <c r="F53" s="9">
        <f t="shared" si="14"/>
        <v>0</v>
      </c>
      <c r="G53" s="9">
        <f t="shared" si="12"/>
        <v>0</v>
      </c>
      <c r="H53" s="6">
        <v>227.76</v>
      </c>
      <c r="I53" s="9">
        <f t="shared" si="15"/>
        <v>0</v>
      </c>
      <c r="J53" s="9">
        <f t="shared" si="13"/>
        <v>0</v>
      </c>
    </row>
    <row r="54" spans="1:10" ht="12.2" hidden="1" customHeight="1" outlineLevel="1" x14ac:dyDescent="0.2">
      <c r="A54" s="76" t="s">
        <v>129</v>
      </c>
      <c r="B54" s="76"/>
      <c r="C54" s="4" t="s">
        <v>15</v>
      </c>
      <c r="D54" s="5">
        <v>5.2</v>
      </c>
      <c r="E54" s="6">
        <v>0.67600000000000005</v>
      </c>
      <c r="F54" s="9">
        <f t="shared" si="14"/>
        <v>0</v>
      </c>
      <c r="G54" s="9">
        <f t="shared" si="12"/>
        <v>0</v>
      </c>
      <c r="H54" s="6">
        <v>353.18</v>
      </c>
      <c r="I54" s="9">
        <f t="shared" si="15"/>
        <v>0</v>
      </c>
      <c r="J54" s="9">
        <f t="shared" si="13"/>
        <v>0</v>
      </c>
    </row>
    <row r="55" spans="1:10" ht="12.2" hidden="1" customHeight="1" outlineLevel="1" x14ac:dyDescent="0.2">
      <c r="A55" s="76" t="s">
        <v>304</v>
      </c>
      <c r="B55" s="76"/>
      <c r="C55" s="4" t="s">
        <v>15</v>
      </c>
      <c r="D55" s="5">
        <v>1</v>
      </c>
      <c r="E55" s="6">
        <v>0.1</v>
      </c>
      <c r="F55" s="9">
        <f t="shared" si="14"/>
        <v>0</v>
      </c>
      <c r="G55" s="9">
        <f t="shared" si="12"/>
        <v>0</v>
      </c>
      <c r="H55" s="6">
        <v>46.33</v>
      </c>
      <c r="I55" s="9">
        <f t="shared" si="15"/>
        <v>0</v>
      </c>
      <c r="J55" s="9">
        <f t="shared" si="13"/>
        <v>0</v>
      </c>
    </row>
    <row r="56" spans="1:10" ht="12.2" hidden="1" customHeight="1" outlineLevel="1" x14ac:dyDescent="0.2">
      <c r="A56" s="76" t="s">
        <v>225</v>
      </c>
      <c r="B56" s="76"/>
      <c r="C56" s="4" t="s">
        <v>15</v>
      </c>
      <c r="D56" s="5">
        <v>1</v>
      </c>
      <c r="E56" s="6">
        <v>0.1</v>
      </c>
      <c r="F56" s="9">
        <f t="shared" si="14"/>
        <v>0</v>
      </c>
      <c r="G56" s="9">
        <f t="shared" si="12"/>
        <v>0</v>
      </c>
      <c r="H56" s="6">
        <v>69.510000000000005</v>
      </c>
      <c r="I56" s="9">
        <f t="shared" si="15"/>
        <v>0</v>
      </c>
      <c r="J56" s="9">
        <f t="shared" si="13"/>
        <v>0</v>
      </c>
    </row>
    <row r="57" spans="1:10" ht="12.2" hidden="1" customHeight="1" outlineLevel="1" x14ac:dyDescent="0.2">
      <c r="A57" s="76" t="s">
        <v>229</v>
      </c>
      <c r="B57" s="76"/>
      <c r="C57" s="4" t="s">
        <v>42</v>
      </c>
      <c r="D57" s="5">
        <v>1</v>
      </c>
      <c r="E57" s="6">
        <v>0.3</v>
      </c>
      <c r="F57" s="9">
        <f t="shared" si="14"/>
        <v>0</v>
      </c>
      <c r="G57" s="9">
        <f t="shared" si="12"/>
        <v>0</v>
      </c>
      <c r="H57" s="6">
        <v>391.2</v>
      </c>
      <c r="I57" s="9">
        <f t="shared" si="15"/>
        <v>0</v>
      </c>
      <c r="J57" s="9">
        <f t="shared" si="13"/>
        <v>0</v>
      </c>
    </row>
    <row r="58" spans="1:10" ht="12.2" hidden="1" customHeight="1" outlineLevel="1" x14ac:dyDescent="0.2">
      <c r="A58" s="76" t="s">
        <v>130</v>
      </c>
      <c r="B58" s="76"/>
      <c r="C58" s="4" t="s">
        <v>15</v>
      </c>
      <c r="D58" s="5">
        <v>10.8</v>
      </c>
      <c r="E58" s="6">
        <v>1.08</v>
      </c>
      <c r="F58" s="9">
        <f t="shared" si="14"/>
        <v>0</v>
      </c>
      <c r="G58" s="9">
        <f t="shared" si="12"/>
        <v>0</v>
      </c>
      <c r="H58" s="6">
        <v>517.41999999999996</v>
      </c>
      <c r="I58" s="9">
        <f t="shared" si="15"/>
        <v>0</v>
      </c>
      <c r="J58" s="9">
        <f t="shared" si="13"/>
        <v>0</v>
      </c>
    </row>
    <row r="59" spans="1:10" ht="12.2" customHeight="1" collapsed="1" x14ac:dyDescent="0.2">
      <c r="A59" s="75" t="s">
        <v>19</v>
      </c>
      <c r="B59" s="75"/>
      <c r="C59" s="1"/>
      <c r="D59" s="7"/>
      <c r="E59" s="13">
        <f>SUM(E49:E58)</f>
        <v>5.4550000000000001</v>
      </c>
      <c r="F59" s="12">
        <f>SUM(F49:F58)</f>
        <v>0</v>
      </c>
      <c r="G59" s="12">
        <f t="shared" si="12"/>
        <v>0</v>
      </c>
      <c r="H59" s="13">
        <v>15199.84</v>
      </c>
      <c r="I59" s="12">
        <f>SUM(I49:I58)</f>
        <v>0</v>
      </c>
      <c r="J59" s="14">
        <f>SUM(J49:J58)</f>
        <v>0</v>
      </c>
    </row>
    <row r="60" spans="1:10" ht="12.2" customHeight="1" x14ac:dyDescent="0.2">
      <c r="A60" s="75" t="s">
        <v>307</v>
      </c>
      <c r="B60" s="75"/>
      <c r="C60" s="2" t="s">
        <v>42</v>
      </c>
      <c r="D60" s="3">
        <v>0</v>
      </c>
      <c r="E60" s="1"/>
      <c r="F60" s="1"/>
      <c r="G60" s="1"/>
      <c r="H60" s="1"/>
      <c r="I60" s="1"/>
      <c r="J60" s="1"/>
    </row>
    <row r="61" spans="1:10" ht="12.2" hidden="1" customHeight="1" outlineLevel="1" x14ac:dyDescent="0.2">
      <c r="A61" s="76" t="s">
        <v>133</v>
      </c>
      <c r="B61" s="76"/>
      <c r="C61" s="4" t="s">
        <v>42</v>
      </c>
      <c r="D61" s="5">
        <v>1</v>
      </c>
      <c r="E61" s="6">
        <v>0.35</v>
      </c>
      <c r="F61" s="9">
        <f>$D$60*E61</f>
        <v>0</v>
      </c>
      <c r="G61" s="9">
        <f t="shared" ref="G61:G69" si="16">$K$2*F61</f>
        <v>0</v>
      </c>
      <c r="H61" s="6">
        <v>162.05000000000001</v>
      </c>
      <c r="I61" s="9">
        <f>$D$60*H61</f>
        <v>0</v>
      </c>
      <c r="J61" s="9">
        <f t="shared" ref="J61:J68" si="17">SUM(G61,I61)</f>
        <v>0</v>
      </c>
    </row>
    <row r="62" spans="1:10" ht="12.2" hidden="1" customHeight="1" outlineLevel="1" x14ac:dyDescent="0.2">
      <c r="A62" s="76" t="s">
        <v>127</v>
      </c>
      <c r="B62" s="76"/>
      <c r="C62" s="4" t="s">
        <v>60</v>
      </c>
      <c r="D62" s="5">
        <v>5.2</v>
      </c>
      <c r="E62" s="6">
        <v>0.52</v>
      </c>
      <c r="F62" s="9">
        <f t="shared" ref="F62:F68" si="18">$D$60*E62</f>
        <v>0</v>
      </c>
      <c r="G62" s="9">
        <f t="shared" si="16"/>
        <v>0</v>
      </c>
      <c r="H62" s="6">
        <v>304.93</v>
      </c>
      <c r="I62" s="9">
        <f t="shared" ref="I62:I68" si="19">$D$60*H62</f>
        <v>0</v>
      </c>
      <c r="J62" s="9">
        <f t="shared" si="17"/>
        <v>0</v>
      </c>
    </row>
    <row r="63" spans="1:10" ht="12.2" hidden="1" customHeight="1" outlineLevel="1" x14ac:dyDescent="0.2">
      <c r="A63" s="76" t="s">
        <v>308</v>
      </c>
      <c r="B63" s="76"/>
      <c r="C63" s="4" t="s">
        <v>42</v>
      </c>
      <c r="D63" s="5">
        <v>1</v>
      </c>
      <c r="E63" s="6">
        <v>1</v>
      </c>
      <c r="F63" s="9">
        <f t="shared" si="18"/>
        <v>0</v>
      </c>
      <c r="G63" s="9">
        <f t="shared" si="16"/>
        <v>0</v>
      </c>
      <c r="H63" s="6">
        <v>2242.35</v>
      </c>
      <c r="I63" s="9">
        <f t="shared" si="19"/>
        <v>0</v>
      </c>
      <c r="J63" s="9">
        <f t="shared" si="17"/>
        <v>0</v>
      </c>
    </row>
    <row r="64" spans="1:10" ht="12.2" hidden="1" customHeight="1" outlineLevel="1" x14ac:dyDescent="0.2">
      <c r="A64" s="76" t="s">
        <v>155</v>
      </c>
      <c r="B64" s="76"/>
      <c r="C64" s="4" t="s">
        <v>15</v>
      </c>
      <c r="D64" s="5">
        <v>5.2</v>
      </c>
      <c r="E64" s="6">
        <v>5.1999999999999998E-2</v>
      </c>
      <c r="F64" s="9">
        <f t="shared" si="18"/>
        <v>0</v>
      </c>
      <c r="G64" s="9">
        <f t="shared" si="16"/>
        <v>0</v>
      </c>
      <c r="H64" s="6">
        <v>37.020000000000003</v>
      </c>
      <c r="I64" s="9">
        <f t="shared" si="19"/>
        <v>0</v>
      </c>
      <c r="J64" s="9">
        <f t="shared" si="17"/>
        <v>0</v>
      </c>
    </row>
    <row r="65" spans="1:10" ht="12.2" hidden="1" customHeight="1" outlineLevel="1" x14ac:dyDescent="0.2">
      <c r="A65" s="76" t="s">
        <v>304</v>
      </c>
      <c r="B65" s="76"/>
      <c r="C65" s="4" t="s">
        <v>15</v>
      </c>
      <c r="D65" s="5">
        <v>1</v>
      </c>
      <c r="E65" s="6">
        <v>0.1</v>
      </c>
      <c r="F65" s="9">
        <f t="shared" si="18"/>
        <v>0</v>
      </c>
      <c r="G65" s="9">
        <f t="shared" si="16"/>
        <v>0</v>
      </c>
      <c r="H65" s="6">
        <v>46.33</v>
      </c>
      <c r="I65" s="9">
        <f t="shared" si="19"/>
        <v>0</v>
      </c>
      <c r="J65" s="9">
        <f t="shared" si="17"/>
        <v>0</v>
      </c>
    </row>
    <row r="66" spans="1:10" ht="12.2" hidden="1" customHeight="1" outlineLevel="1" x14ac:dyDescent="0.2">
      <c r="A66" s="76" t="s">
        <v>225</v>
      </c>
      <c r="B66" s="76"/>
      <c r="C66" s="4" t="s">
        <v>15</v>
      </c>
      <c r="D66" s="5">
        <v>1</v>
      </c>
      <c r="E66" s="6">
        <v>0.1</v>
      </c>
      <c r="F66" s="9">
        <f t="shared" si="18"/>
        <v>0</v>
      </c>
      <c r="G66" s="9">
        <f t="shared" si="16"/>
        <v>0</v>
      </c>
      <c r="H66" s="6">
        <v>69.510000000000005</v>
      </c>
      <c r="I66" s="9">
        <f t="shared" si="19"/>
        <v>0</v>
      </c>
      <c r="J66" s="9">
        <f t="shared" si="17"/>
        <v>0</v>
      </c>
    </row>
    <row r="67" spans="1:10" ht="12.2" hidden="1" customHeight="1" outlineLevel="1" x14ac:dyDescent="0.2">
      <c r="A67" s="76" t="s">
        <v>229</v>
      </c>
      <c r="B67" s="76"/>
      <c r="C67" s="4" t="s">
        <v>42</v>
      </c>
      <c r="D67" s="5">
        <v>1</v>
      </c>
      <c r="E67" s="6">
        <v>0.3</v>
      </c>
      <c r="F67" s="9">
        <f t="shared" si="18"/>
        <v>0</v>
      </c>
      <c r="G67" s="9">
        <f t="shared" si="16"/>
        <v>0</v>
      </c>
      <c r="H67" s="6">
        <v>391.2</v>
      </c>
      <c r="I67" s="9">
        <f t="shared" si="19"/>
        <v>0</v>
      </c>
      <c r="J67" s="9">
        <f t="shared" si="17"/>
        <v>0</v>
      </c>
    </row>
    <row r="68" spans="1:10" ht="12.2" hidden="1" customHeight="1" outlineLevel="1" x14ac:dyDescent="0.2">
      <c r="A68" s="76" t="s">
        <v>130</v>
      </c>
      <c r="B68" s="76"/>
      <c r="C68" s="4" t="s">
        <v>15</v>
      </c>
      <c r="D68" s="5">
        <v>10.6</v>
      </c>
      <c r="E68" s="6">
        <v>1.06</v>
      </c>
      <c r="F68" s="9">
        <f t="shared" si="18"/>
        <v>0</v>
      </c>
      <c r="G68" s="9">
        <f t="shared" si="16"/>
        <v>0</v>
      </c>
      <c r="H68" s="6">
        <v>507.85</v>
      </c>
      <c r="I68" s="9">
        <f t="shared" si="19"/>
        <v>0</v>
      </c>
      <c r="J68" s="9">
        <f t="shared" si="17"/>
        <v>0</v>
      </c>
    </row>
    <row r="69" spans="1:10" ht="12.2" customHeight="1" collapsed="1" x14ac:dyDescent="0.2">
      <c r="A69" s="75" t="s">
        <v>19</v>
      </c>
      <c r="B69" s="75"/>
      <c r="C69" s="1"/>
      <c r="D69" s="7"/>
      <c r="E69" s="13">
        <f>SUM(E61:E68)</f>
        <v>3.4820000000000002</v>
      </c>
      <c r="F69" s="12">
        <f>SUM(F61:F68)</f>
        <v>0</v>
      </c>
      <c r="G69" s="12">
        <f t="shared" si="16"/>
        <v>0</v>
      </c>
      <c r="H69" s="13">
        <v>3761.24</v>
      </c>
      <c r="I69" s="12">
        <f>SUM(I61:I68)</f>
        <v>0</v>
      </c>
      <c r="J69" s="14">
        <f>SUM(J61:J68)</f>
        <v>0</v>
      </c>
    </row>
    <row r="70" spans="1:10" ht="12.2" customHeight="1" x14ac:dyDescent="0.2">
      <c r="A70" s="87" t="s">
        <v>309</v>
      </c>
      <c r="B70" s="87"/>
      <c r="C70" s="2" t="s">
        <v>42</v>
      </c>
      <c r="D70" s="3">
        <v>0</v>
      </c>
      <c r="E70" s="1"/>
      <c r="F70" s="1"/>
      <c r="G70" s="1"/>
      <c r="H70" s="1"/>
      <c r="I70" s="1"/>
      <c r="J70" s="1"/>
    </row>
    <row r="71" spans="1:10" ht="12.2" hidden="1" customHeight="1" outlineLevel="1" x14ac:dyDescent="0.2">
      <c r="A71" s="76" t="s">
        <v>308</v>
      </c>
      <c r="B71" s="76"/>
      <c r="C71" s="4" t="s">
        <v>42</v>
      </c>
      <c r="D71" s="5">
        <v>1</v>
      </c>
      <c r="E71" s="6">
        <v>1</v>
      </c>
      <c r="F71" s="9">
        <f>$D$70*E71</f>
        <v>0</v>
      </c>
      <c r="G71" s="9">
        <f t="shared" ref="G71:G79" si="20">$K$2*F71</f>
        <v>0</v>
      </c>
      <c r="H71" s="6">
        <v>1685.42</v>
      </c>
      <c r="I71" s="9">
        <f>$D$70*H71</f>
        <v>0</v>
      </c>
      <c r="J71" s="9">
        <f t="shared" ref="J71:J78" si="21">SUM(G71,I71)</f>
        <v>0</v>
      </c>
    </row>
    <row r="72" spans="1:10" ht="12.2" hidden="1" customHeight="1" outlineLevel="1" x14ac:dyDescent="0.2">
      <c r="A72" s="76" t="s">
        <v>133</v>
      </c>
      <c r="B72" s="76"/>
      <c r="C72" s="4" t="s">
        <v>42</v>
      </c>
      <c r="D72" s="5">
        <v>1</v>
      </c>
      <c r="E72" s="6">
        <v>0.35</v>
      </c>
      <c r="F72" s="9">
        <f t="shared" ref="F72:F78" si="22">$D$70*E72</f>
        <v>0</v>
      </c>
      <c r="G72" s="9">
        <f t="shared" si="20"/>
        <v>0</v>
      </c>
      <c r="H72" s="6">
        <v>162.05000000000001</v>
      </c>
      <c r="I72" s="9">
        <f t="shared" ref="I72:I78" si="23">$D$70*H72</f>
        <v>0</v>
      </c>
      <c r="J72" s="9">
        <f t="shared" si="21"/>
        <v>0</v>
      </c>
    </row>
    <row r="73" spans="1:10" ht="12.2" hidden="1" customHeight="1" outlineLevel="1" x14ac:dyDescent="0.2">
      <c r="A73" s="76" t="s">
        <v>127</v>
      </c>
      <c r="B73" s="76"/>
      <c r="C73" s="4" t="s">
        <v>60</v>
      </c>
      <c r="D73" s="5">
        <v>5.0999999999999996</v>
      </c>
      <c r="E73" s="6">
        <v>0.51</v>
      </c>
      <c r="F73" s="9">
        <f t="shared" si="22"/>
        <v>0</v>
      </c>
      <c r="G73" s="9">
        <f t="shared" si="20"/>
        <v>0</v>
      </c>
      <c r="H73" s="6">
        <v>299.07</v>
      </c>
      <c r="I73" s="9">
        <f t="shared" si="23"/>
        <v>0</v>
      </c>
      <c r="J73" s="9">
        <f t="shared" si="21"/>
        <v>0</v>
      </c>
    </row>
    <row r="74" spans="1:10" ht="12.2" hidden="1" customHeight="1" outlineLevel="1" x14ac:dyDescent="0.2">
      <c r="A74" s="76" t="s">
        <v>155</v>
      </c>
      <c r="B74" s="76"/>
      <c r="C74" s="4" t="s">
        <v>15</v>
      </c>
      <c r="D74" s="5">
        <v>11</v>
      </c>
      <c r="E74" s="6">
        <v>0.11</v>
      </c>
      <c r="F74" s="9">
        <f t="shared" si="22"/>
        <v>0</v>
      </c>
      <c r="G74" s="9">
        <f t="shared" si="20"/>
        <v>0</v>
      </c>
      <c r="H74" s="6">
        <v>78.319999999999993</v>
      </c>
      <c r="I74" s="9">
        <f t="shared" si="23"/>
        <v>0</v>
      </c>
      <c r="J74" s="9">
        <f t="shared" si="21"/>
        <v>0</v>
      </c>
    </row>
    <row r="75" spans="1:10" ht="12.2" hidden="1" customHeight="1" outlineLevel="1" x14ac:dyDescent="0.2">
      <c r="A75" s="76" t="s">
        <v>304</v>
      </c>
      <c r="B75" s="76"/>
      <c r="C75" s="4" t="s">
        <v>15</v>
      </c>
      <c r="D75" s="5">
        <v>0.9</v>
      </c>
      <c r="E75" s="6">
        <v>0.09</v>
      </c>
      <c r="F75" s="9">
        <f t="shared" si="22"/>
        <v>0</v>
      </c>
      <c r="G75" s="9">
        <f t="shared" si="20"/>
        <v>0</v>
      </c>
      <c r="H75" s="6">
        <v>41.7</v>
      </c>
      <c r="I75" s="9">
        <f t="shared" si="23"/>
        <v>0</v>
      </c>
      <c r="J75" s="9">
        <f t="shared" si="21"/>
        <v>0</v>
      </c>
    </row>
    <row r="76" spans="1:10" ht="12.2" hidden="1" customHeight="1" outlineLevel="1" x14ac:dyDescent="0.2">
      <c r="A76" s="76" t="s">
        <v>225</v>
      </c>
      <c r="B76" s="76"/>
      <c r="C76" s="4" t="s">
        <v>15</v>
      </c>
      <c r="D76" s="5">
        <v>0.9</v>
      </c>
      <c r="E76" s="6">
        <v>0.09</v>
      </c>
      <c r="F76" s="9">
        <f t="shared" si="22"/>
        <v>0</v>
      </c>
      <c r="G76" s="9">
        <f t="shared" si="20"/>
        <v>0</v>
      </c>
      <c r="H76" s="6">
        <v>62.56</v>
      </c>
      <c r="I76" s="9">
        <f t="shared" si="23"/>
        <v>0</v>
      </c>
      <c r="J76" s="9">
        <f t="shared" si="21"/>
        <v>0</v>
      </c>
    </row>
    <row r="77" spans="1:10" ht="12.2" hidden="1" customHeight="1" outlineLevel="1" x14ac:dyDescent="0.2">
      <c r="A77" s="76" t="s">
        <v>229</v>
      </c>
      <c r="B77" s="76"/>
      <c r="C77" s="4" t="s">
        <v>42</v>
      </c>
      <c r="D77" s="5">
        <v>1</v>
      </c>
      <c r="E77" s="6">
        <v>0.3</v>
      </c>
      <c r="F77" s="9">
        <f t="shared" si="22"/>
        <v>0</v>
      </c>
      <c r="G77" s="9">
        <f t="shared" si="20"/>
        <v>0</v>
      </c>
      <c r="H77" s="6">
        <v>391.2</v>
      </c>
      <c r="I77" s="9">
        <f t="shared" si="23"/>
        <v>0</v>
      </c>
      <c r="J77" s="9">
        <f t="shared" si="21"/>
        <v>0</v>
      </c>
    </row>
    <row r="78" spans="1:10" ht="12.2" hidden="1" customHeight="1" outlineLevel="1" x14ac:dyDescent="0.2">
      <c r="A78" s="76" t="s">
        <v>130</v>
      </c>
      <c r="B78" s="76"/>
      <c r="C78" s="4" t="s">
        <v>15</v>
      </c>
      <c r="D78" s="5">
        <v>10.6</v>
      </c>
      <c r="E78" s="6">
        <v>1.06</v>
      </c>
      <c r="F78" s="9">
        <f t="shared" si="22"/>
        <v>0</v>
      </c>
      <c r="G78" s="9">
        <f t="shared" si="20"/>
        <v>0</v>
      </c>
      <c r="H78" s="6">
        <v>507.85</v>
      </c>
      <c r="I78" s="9">
        <f t="shared" si="23"/>
        <v>0</v>
      </c>
      <c r="J78" s="9">
        <f t="shared" si="21"/>
        <v>0</v>
      </c>
    </row>
    <row r="79" spans="1:10" ht="12.2" customHeight="1" collapsed="1" x14ac:dyDescent="0.2">
      <c r="A79" s="75" t="s">
        <v>19</v>
      </c>
      <c r="B79" s="75"/>
      <c r="C79" s="1"/>
      <c r="D79" s="7"/>
      <c r="E79" s="13">
        <f>SUM(E71:E78)</f>
        <v>3.51</v>
      </c>
      <c r="F79" s="12">
        <f>SUM(F71:F78)</f>
        <v>0</v>
      </c>
      <c r="G79" s="12">
        <f t="shared" si="20"/>
        <v>0</v>
      </c>
      <c r="H79" s="13">
        <v>3228.17</v>
      </c>
      <c r="I79" s="12">
        <f>SUM(I71:I78)</f>
        <v>0</v>
      </c>
      <c r="J79" s="14">
        <f>SUM(J71:J78)</f>
        <v>0</v>
      </c>
    </row>
    <row r="80" spans="1:10" ht="12.2" customHeight="1" x14ac:dyDescent="0.2">
      <c r="A80" s="75" t="s">
        <v>309</v>
      </c>
      <c r="B80" s="75"/>
      <c r="C80" s="2" t="s">
        <v>42</v>
      </c>
      <c r="D80" s="3">
        <v>0</v>
      </c>
      <c r="E80" s="1"/>
      <c r="F80" s="1"/>
      <c r="G80" s="1"/>
      <c r="H80" s="1"/>
      <c r="I80" s="1"/>
      <c r="J80" s="1"/>
    </row>
    <row r="81" spans="1:10" ht="12.2" hidden="1" customHeight="1" outlineLevel="1" x14ac:dyDescent="0.2">
      <c r="A81" s="77" t="s">
        <v>1204</v>
      </c>
      <c r="B81" s="76"/>
      <c r="C81" s="4" t="s">
        <v>42</v>
      </c>
      <c r="D81" s="5">
        <v>1</v>
      </c>
      <c r="E81" s="6">
        <v>1</v>
      </c>
      <c r="F81" s="9">
        <f>$D$80*E81</f>
        <v>0</v>
      </c>
      <c r="G81" s="9">
        <f t="shared" ref="G81:G89" si="24">$K$2*F81</f>
        <v>0</v>
      </c>
      <c r="H81" s="6">
        <v>3499.54</v>
      </c>
      <c r="I81" s="9">
        <f>$D$80*H81</f>
        <v>0</v>
      </c>
      <c r="J81" s="9">
        <f t="shared" ref="J81:J88" si="25">SUM(G81,I81)</f>
        <v>0</v>
      </c>
    </row>
    <row r="82" spans="1:10" ht="12.2" hidden="1" customHeight="1" outlineLevel="1" x14ac:dyDescent="0.2">
      <c r="A82" s="76" t="s">
        <v>133</v>
      </c>
      <c r="B82" s="76"/>
      <c r="C82" s="4" t="s">
        <v>42</v>
      </c>
      <c r="D82" s="5">
        <v>1</v>
      </c>
      <c r="E82" s="6">
        <v>0.35</v>
      </c>
      <c r="F82" s="9">
        <f t="shared" ref="F82:F88" si="26">$D$80*E82</f>
        <v>0</v>
      </c>
      <c r="G82" s="9">
        <f t="shared" si="24"/>
        <v>0</v>
      </c>
      <c r="H82" s="6">
        <v>162.05000000000001</v>
      </c>
      <c r="I82" s="9">
        <f t="shared" ref="I82:I88" si="27">$D$80*H82</f>
        <v>0</v>
      </c>
      <c r="J82" s="9">
        <f t="shared" si="25"/>
        <v>0</v>
      </c>
    </row>
    <row r="83" spans="1:10" ht="12.2" hidden="1" customHeight="1" outlineLevel="1" x14ac:dyDescent="0.2">
      <c r="A83" s="76" t="s">
        <v>127</v>
      </c>
      <c r="B83" s="76"/>
      <c r="C83" s="4" t="s">
        <v>60</v>
      </c>
      <c r="D83" s="5">
        <v>5.0999999999999996</v>
      </c>
      <c r="E83" s="6">
        <v>0.51</v>
      </c>
      <c r="F83" s="9">
        <f t="shared" si="26"/>
        <v>0</v>
      </c>
      <c r="G83" s="9">
        <f t="shared" si="24"/>
        <v>0</v>
      </c>
      <c r="H83" s="6">
        <v>299.07</v>
      </c>
      <c r="I83" s="9">
        <f t="shared" si="27"/>
        <v>0</v>
      </c>
      <c r="J83" s="9">
        <f t="shared" si="25"/>
        <v>0</v>
      </c>
    </row>
    <row r="84" spans="1:10" ht="12.2" hidden="1" customHeight="1" outlineLevel="1" x14ac:dyDescent="0.2">
      <c r="A84" s="76" t="s">
        <v>155</v>
      </c>
      <c r="B84" s="76"/>
      <c r="C84" s="4" t="s">
        <v>15</v>
      </c>
      <c r="D84" s="5">
        <v>11</v>
      </c>
      <c r="E84" s="6">
        <v>0.11</v>
      </c>
      <c r="F84" s="9">
        <f t="shared" si="26"/>
        <v>0</v>
      </c>
      <c r="G84" s="9">
        <f t="shared" si="24"/>
        <v>0</v>
      </c>
      <c r="H84" s="6">
        <v>78.319999999999993</v>
      </c>
      <c r="I84" s="9">
        <f t="shared" si="27"/>
        <v>0</v>
      </c>
      <c r="J84" s="9">
        <f t="shared" si="25"/>
        <v>0</v>
      </c>
    </row>
    <row r="85" spans="1:10" ht="12.2" hidden="1" customHeight="1" outlineLevel="1" x14ac:dyDescent="0.2">
      <c r="A85" s="76" t="s">
        <v>304</v>
      </c>
      <c r="B85" s="76"/>
      <c r="C85" s="4" t="s">
        <v>15</v>
      </c>
      <c r="D85" s="5">
        <v>0.9</v>
      </c>
      <c r="E85" s="6">
        <v>0.09</v>
      </c>
      <c r="F85" s="9">
        <f t="shared" si="26"/>
        <v>0</v>
      </c>
      <c r="G85" s="9">
        <f t="shared" si="24"/>
        <v>0</v>
      </c>
      <c r="H85" s="6">
        <v>41.7</v>
      </c>
      <c r="I85" s="9">
        <f t="shared" si="27"/>
        <v>0</v>
      </c>
      <c r="J85" s="9">
        <f t="shared" si="25"/>
        <v>0</v>
      </c>
    </row>
    <row r="86" spans="1:10" ht="12.2" hidden="1" customHeight="1" outlineLevel="1" x14ac:dyDescent="0.2">
      <c r="A86" s="76" t="s">
        <v>225</v>
      </c>
      <c r="B86" s="76"/>
      <c r="C86" s="4" t="s">
        <v>15</v>
      </c>
      <c r="D86" s="5">
        <v>0.9</v>
      </c>
      <c r="E86" s="6">
        <v>0.09</v>
      </c>
      <c r="F86" s="9">
        <f t="shared" si="26"/>
        <v>0</v>
      </c>
      <c r="G86" s="9">
        <f t="shared" si="24"/>
        <v>0</v>
      </c>
      <c r="H86" s="6">
        <v>62.56</v>
      </c>
      <c r="I86" s="9">
        <f t="shared" si="27"/>
        <v>0</v>
      </c>
      <c r="J86" s="9">
        <f t="shared" si="25"/>
        <v>0</v>
      </c>
    </row>
    <row r="87" spans="1:10" ht="12.2" hidden="1" customHeight="1" outlineLevel="1" x14ac:dyDescent="0.2">
      <c r="A87" s="76" t="s">
        <v>229</v>
      </c>
      <c r="B87" s="76"/>
      <c r="C87" s="4" t="s">
        <v>42</v>
      </c>
      <c r="D87" s="5">
        <v>1</v>
      </c>
      <c r="E87" s="6">
        <v>0.3</v>
      </c>
      <c r="F87" s="9">
        <f t="shared" si="26"/>
        <v>0</v>
      </c>
      <c r="G87" s="9">
        <f t="shared" si="24"/>
        <v>0</v>
      </c>
      <c r="H87" s="6">
        <v>391.2</v>
      </c>
      <c r="I87" s="9">
        <f t="shared" si="27"/>
        <v>0</v>
      </c>
      <c r="J87" s="9">
        <f t="shared" si="25"/>
        <v>0</v>
      </c>
    </row>
    <row r="88" spans="1:10" ht="12.2" hidden="1" customHeight="1" outlineLevel="1" x14ac:dyDescent="0.2">
      <c r="A88" s="76" t="s">
        <v>130</v>
      </c>
      <c r="B88" s="76"/>
      <c r="C88" s="4" t="s">
        <v>15</v>
      </c>
      <c r="D88" s="5">
        <v>10.6</v>
      </c>
      <c r="E88" s="6">
        <v>1.06</v>
      </c>
      <c r="F88" s="9">
        <f t="shared" si="26"/>
        <v>0</v>
      </c>
      <c r="G88" s="9">
        <f t="shared" si="24"/>
        <v>0</v>
      </c>
      <c r="H88" s="6">
        <v>507.85</v>
      </c>
      <c r="I88" s="9">
        <f t="shared" si="27"/>
        <v>0</v>
      </c>
      <c r="J88" s="9">
        <f t="shared" si="25"/>
        <v>0</v>
      </c>
    </row>
    <row r="89" spans="1:10" ht="12.2" customHeight="1" collapsed="1" x14ac:dyDescent="0.2">
      <c r="A89" s="75" t="s">
        <v>19</v>
      </c>
      <c r="B89" s="75"/>
      <c r="C89" s="1"/>
      <c r="D89" s="7"/>
      <c r="E89" s="13">
        <f>SUM(E81:E88)</f>
        <v>3.51</v>
      </c>
      <c r="F89" s="12">
        <f>SUM(F81:F88)</f>
        <v>0</v>
      </c>
      <c r="G89" s="12">
        <f t="shared" si="24"/>
        <v>0</v>
      </c>
      <c r="H89" s="13">
        <f>SUM(H81:H88)</f>
        <v>5042.2900000000009</v>
      </c>
      <c r="I89" s="12">
        <f>SUM(I81:I88)</f>
        <v>0</v>
      </c>
      <c r="J89" s="14">
        <f>SUM(J81:J88)</f>
        <v>0</v>
      </c>
    </row>
    <row r="90" spans="1:10" ht="12.2" customHeight="1" x14ac:dyDescent="0.2">
      <c r="A90" s="75" t="s">
        <v>310</v>
      </c>
      <c r="B90" s="75"/>
      <c r="C90" s="2" t="s">
        <v>42</v>
      </c>
      <c r="D90" s="3">
        <v>0</v>
      </c>
      <c r="E90" s="1"/>
      <c r="F90" s="1"/>
      <c r="G90" s="1"/>
      <c r="H90" s="1"/>
      <c r="I90" s="1"/>
      <c r="J90" s="1"/>
    </row>
    <row r="91" spans="1:10" ht="12.2" hidden="1" customHeight="1" outlineLevel="1" x14ac:dyDescent="0.2">
      <c r="A91" s="76" t="s">
        <v>133</v>
      </c>
      <c r="B91" s="76"/>
      <c r="C91" s="4" t="s">
        <v>42</v>
      </c>
      <c r="D91" s="5">
        <v>1</v>
      </c>
      <c r="E91" s="6">
        <v>0.35</v>
      </c>
      <c r="F91" s="9">
        <f>$D$90*E91</f>
        <v>0</v>
      </c>
      <c r="G91" s="9">
        <f t="shared" ref="G91:G99" si="28">$K$2*F91</f>
        <v>0</v>
      </c>
      <c r="H91" s="6">
        <v>162.05000000000001</v>
      </c>
      <c r="I91" s="9">
        <f>$D$90*H91</f>
        <v>0</v>
      </c>
      <c r="J91" s="9">
        <f t="shared" ref="J91:J98" si="29">SUM(G91,I91)</f>
        <v>0</v>
      </c>
    </row>
    <row r="92" spans="1:10" ht="12.2" hidden="1" customHeight="1" outlineLevel="1" x14ac:dyDescent="0.2">
      <c r="A92" s="76" t="s">
        <v>127</v>
      </c>
      <c r="B92" s="76"/>
      <c r="C92" s="4" t="s">
        <v>60</v>
      </c>
      <c r="D92" s="5">
        <v>5.0999999999999996</v>
      </c>
      <c r="E92" s="6">
        <v>0.51</v>
      </c>
      <c r="F92" s="9">
        <f t="shared" ref="F92:F98" si="30">$D$90*E92</f>
        <v>0</v>
      </c>
      <c r="G92" s="9">
        <f t="shared" si="28"/>
        <v>0</v>
      </c>
      <c r="H92" s="6">
        <v>275.10000000000002</v>
      </c>
      <c r="I92" s="9">
        <f t="shared" ref="I92:I98" si="31">$D$90*H92</f>
        <v>0</v>
      </c>
      <c r="J92" s="9">
        <f t="shared" si="29"/>
        <v>0</v>
      </c>
    </row>
    <row r="93" spans="1:10" ht="12.2" hidden="1" customHeight="1" outlineLevel="1" x14ac:dyDescent="0.2">
      <c r="A93" s="76" t="s">
        <v>311</v>
      </c>
      <c r="B93" s="76"/>
      <c r="C93" s="4" t="s">
        <v>42</v>
      </c>
      <c r="D93" s="5">
        <v>1</v>
      </c>
      <c r="E93" s="6">
        <v>0.9</v>
      </c>
      <c r="F93" s="9">
        <f t="shared" si="30"/>
        <v>0</v>
      </c>
      <c r="G93" s="9">
        <f t="shared" si="28"/>
        <v>0</v>
      </c>
      <c r="H93" s="6">
        <v>5670.66</v>
      </c>
      <c r="I93" s="9">
        <f t="shared" si="31"/>
        <v>0</v>
      </c>
      <c r="J93" s="9">
        <f t="shared" si="29"/>
        <v>0</v>
      </c>
    </row>
    <row r="94" spans="1:10" ht="12.2" hidden="1" customHeight="1" outlineLevel="1" x14ac:dyDescent="0.2">
      <c r="A94" s="76" t="s">
        <v>155</v>
      </c>
      <c r="B94" s="76"/>
      <c r="C94" s="4" t="s">
        <v>15</v>
      </c>
      <c r="D94" s="5">
        <v>11</v>
      </c>
      <c r="E94" s="6">
        <v>0.11</v>
      </c>
      <c r="F94" s="9">
        <f t="shared" si="30"/>
        <v>0</v>
      </c>
      <c r="G94" s="9">
        <f t="shared" si="28"/>
        <v>0</v>
      </c>
      <c r="H94" s="6">
        <v>78.319999999999993</v>
      </c>
      <c r="I94" s="9">
        <f t="shared" si="31"/>
        <v>0</v>
      </c>
      <c r="J94" s="9">
        <f t="shared" si="29"/>
        <v>0</v>
      </c>
    </row>
    <row r="95" spans="1:10" ht="12.2" hidden="1" customHeight="1" outlineLevel="1" x14ac:dyDescent="0.2">
      <c r="A95" s="76" t="s">
        <v>304</v>
      </c>
      <c r="B95" s="76"/>
      <c r="C95" s="4" t="s">
        <v>15</v>
      </c>
      <c r="D95" s="5">
        <v>0.9</v>
      </c>
      <c r="E95" s="6">
        <v>0.09</v>
      </c>
      <c r="F95" s="9">
        <f t="shared" si="30"/>
        <v>0</v>
      </c>
      <c r="G95" s="9">
        <f t="shared" si="28"/>
        <v>0</v>
      </c>
      <c r="H95" s="6">
        <v>41.7</v>
      </c>
      <c r="I95" s="9">
        <f t="shared" si="31"/>
        <v>0</v>
      </c>
      <c r="J95" s="9">
        <f t="shared" si="29"/>
        <v>0</v>
      </c>
    </row>
    <row r="96" spans="1:10" ht="12.2" hidden="1" customHeight="1" outlineLevel="1" x14ac:dyDescent="0.2">
      <c r="A96" s="76" t="s">
        <v>225</v>
      </c>
      <c r="B96" s="76"/>
      <c r="C96" s="4" t="s">
        <v>15</v>
      </c>
      <c r="D96" s="5">
        <v>0.9</v>
      </c>
      <c r="E96" s="6">
        <v>0.09</v>
      </c>
      <c r="F96" s="9">
        <f t="shared" si="30"/>
        <v>0</v>
      </c>
      <c r="G96" s="9">
        <f t="shared" si="28"/>
        <v>0</v>
      </c>
      <c r="H96" s="6">
        <v>62.56</v>
      </c>
      <c r="I96" s="9">
        <f t="shared" si="31"/>
        <v>0</v>
      </c>
      <c r="J96" s="9">
        <f t="shared" si="29"/>
        <v>0</v>
      </c>
    </row>
    <row r="97" spans="1:10" ht="12.2" hidden="1" customHeight="1" outlineLevel="1" x14ac:dyDescent="0.2">
      <c r="A97" s="76" t="s">
        <v>229</v>
      </c>
      <c r="B97" s="76"/>
      <c r="C97" s="4" t="s">
        <v>42</v>
      </c>
      <c r="D97" s="5">
        <v>1</v>
      </c>
      <c r="E97" s="6">
        <v>0.3</v>
      </c>
      <c r="F97" s="9">
        <f t="shared" si="30"/>
        <v>0</v>
      </c>
      <c r="G97" s="9">
        <f t="shared" si="28"/>
        <v>0</v>
      </c>
      <c r="H97" s="6">
        <v>391.2</v>
      </c>
      <c r="I97" s="9">
        <f t="shared" si="31"/>
        <v>0</v>
      </c>
      <c r="J97" s="9">
        <f t="shared" si="29"/>
        <v>0</v>
      </c>
    </row>
    <row r="98" spans="1:10" ht="12.2" hidden="1" customHeight="1" outlineLevel="1" x14ac:dyDescent="0.2">
      <c r="A98" s="76" t="s">
        <v>130</v>
      </c>
      <c r="B98" s="76"/>
      <c r="C98" s="4" t="s">
        <v>15</v>
      </c>
      <c r="D98" s="5">
        <v>10.6</v>
      </c>
      <c r="E98" s="6">
        <v>1.06</v>
      </c>
      <c r="F98" s="9">
        <f t="shared" si="30"/>
        <v>0</v>
      </c>
      <c r="G98" s="9">
        <f t="shared" si="28"/>
        <v>0</v>
      </c>
      <c r="H98" s="6">
        <v>507.85</v>
      </c>
      <c r="I98" s="9">
        <f t="shared" si="31"/>
        <v>0</v>
      </c>
      <c r="J98" s="9">
        <f t="shared" si="29"/>
        <v>0</v>
      </c>
    </row>
    <row r="99" spans="1:10" ht="12.2" customHeight="1" collapsed="1" x14ac:dyDescent="0.2">
      <c r="A99" s="75" t="s">
        <v>19</v>
      </c>
      <c r="B99" s="75"/>
      <c r="C99" s="1"/>
      <c r="D99" s="7"/>
      <c r="E99" s="13">
        <f>SUM(E91:E98)</f>
        <v>3.41</v>
      </c>
      <c r="F99" s="12">
        <f>SUM(F91:F98)</f>
        <v>0</v>
      </c>
      <c r="G99" s="12">
        <f t="shared" si="28"/>
        <v>0</v>
      </c>
      <c r="H99" s="13">
        <v>7189.44</v>
      </c>
      <c r="I99" s="12">
        <f>SUM(I91:I98)</f>
        <v>0</v>
      </c>
      <c r="J99" s="14">
        <f>SUM(J91:J98)</f>
        <v>0</v>
      </c>
    </row>
    <row r="100" spans="1:10" ht="21" customHeight="1" x14ac:dyDescent="0.2">
      <c r="A100" s="75" t="s">
        <v>312</v>
      </c>
      <c r="B100" s="75"/>
      <c r="C100" s="2" t="s">
        <v>42</v>
      </c>
      <c r="D100" s="3">
        <v>0</v>
      </c>
      <c r="E100" s="1"/>
      <c r="F100" s="1"/>
      <c r="G100" s="1"/>
      <c r="H100" s="1"/>
      <c r="I100" s="1"/>
      <c r="J100" s="1"/>
    </row>
    <row r="101" spans="1:10" ht="12" hidden="1" customHeight="1" outlineLevel="1" x14ac:dyDescent="0.2">
      <c r="A101" s="76" t="s">
        <v>133</v>
      </c>
      <c r="B101" s="76"/>
      <c r="C101" s="4" t="s">
        <v>42</v>
      </c>
      <c r="D101" s="5">
        <v>1</v>
      </c>
      <c r="E101" s="6">
        <v>0.35</v>
      </c>
      <c r="F101" s="9">
        <f>$D$100*E101</f>
        <v>0</v>
      </c>
      <c r="G101" s="9">
        <f t="shared" ref="G101:G108" si="32">$K$2*F101</f>
        <v>0</v>
      </c>
      <c r="H101" s="6">
        <v>162.05000000000001</v>
      </c>
      <c r="I101" s="9">
        <f>$D$100*H101</f>
        <v>0</v>
      </c>
      <c r="J101" s="9">
        <f t="shared" ref="J101:J107" si="33">SUM(G101,I101)</f>
        <v>0</v>
      </c>
    </row>
    <row r="102" spans="1:10" ht="21" hidden="1" customHeight="1" outlineLevel="1" x14ac:dyDescent="0.2">
      <c r="A102" s="76" t="s">
        <v>313</v>
      </c>
      <c r="B102" s="76"/>
      <c r="C102" s="4" t="s">
        <v>42</v>
      </c>
      <c r="D102" s="5">
        <v>1</v>
      </c>
      <c r="E102" s="6">
        <v>1.2</v>
      </c>
      <c r="F102" s="9">
        <f t="shared" ref="F102:F107" si="34">$D$100*E102</f>
        <v>0</v>
      </c>
      <c r="G102" s="9">
        <f t="shared" si="32"/>
        <v>0</v>
      </c>
      <c r="H102" s="6">
        <v>14468.4</v>
      </c>
      <c r="I102" s="9">
        <f t="shared" ref="I102:I107" si="35">$D$100*H102</f>
        <v>0</v>
      </c>
      <c r="J102" s="9">
        <f t="shared" si="33"/>
        <v>0</v>
      </c>
    </row>
    <row r="103" spans="1:10" ht="12.2" hidden="1" customHeight="1" outlineLevel="1" x14ac:dyDescent="0.2">
      <c r="A103" s="76" t="s">
        <v>229</v>
      </c>
      <c r="B103" s="76"/>
      <c r="C103" s="4" t="s">
        <v>42</v>
      </c>
      <c r="D103" s="5">
        <v>1</v>
      </c>
      <c r="E103" s="6">
        <v>0.3</v>
      </c>
      <c r="F103" s="9">
        <f t="shared" si="34"/>
        <v>0</v>
      </c>
      <c r="G103" s="9">
        <f t="shared" si="32"/>
        <v>0</v>
      </c>
      <c r="H103" s="6">
        <v>391.2</v>
      </c>
      <c r="I103" s="9">
        <f t="shared" si="35"/>
        <v>0</v>
      </c>
      <c r="J103" s="9">
        <f t="shared" si="33"/>
        <v>0</v>
      </c>
    </row>
    <row r="104" spans="1:10" ht="12.2" hidden="1" customHeight="1" outlineLevel="1" x14ac:dyDescent="0.2">
      <c r="A104" s="76" t="s">
        <v>127</v>
      </c>
      <c r="B104" s="76"/>
      <c r="C104" s="4" t="s">
        <v>60</v>
      </c>
      <c r="D104" s="5">
        <v>5.2</v>
      </c>
      <c r="E104" s="6">
        <v>0.52</v>
      </c>
      <c r="F104" s="9">
        <f t="shared" si="34"/>
        <v>0</v>
      </c>
      <c r="G104" s="9">
        <f t="shared" si="32"/>
        <v>0</v>
      </c>
      <c r="H104" s="6">
        <v>291.82</v>
      </c>
      <c r="I104" s="9">
        <f t="shared" si="35"/>
        <v>0</v>
      </c>
      <c r="J104" s="9">
        <f t="shared" si="33"/>
        <v>0</v>
      </c>
    </row>
    <row r="105" spans="1:10" ht="12.2" hidden="1" customHeight="1" outlineLevel="1" x14ac:dyDescent="0.2">
      <c r="A105" s="76" t="s">
        <v>130</v>
      </c>
      <c r="B105" s="76"/>
      <c r="C105" s="4" t="s">
        <v>15</v>
      </c>
      <c r="D105" s="5">
        <v>10.6</v>
      </c>
      <c r="E105" s="6">
        <v>1.06</v>
      </c>
      <c r="F105" s="9">
        <f t="shared" si="34"/>
        <v>0</v>
      </c>
      <c r="G105" s="9">
        <f t="shared" si="32"/>
        <v>0</v>
      </c>
      <c r="H105" s="6">
        <v>957.29</v>
      </c>
      <c r="I105" s="9">
        <f t="shared" si="35"/>
        <v>0</v>
      </c>
      <c r="J105" s="9">
        <f t="shared" si="33"/>
        <v>0</v>
      </c>
    </row>
    <row r="106" spans="1:10" ht="12.2" hidden="1" customHeight="1" outlineLevel="1" x14ac:dyDescent="0.2">
      <c r="A106" s="76" t="s">
        <v>225</v>
      </c>
      <c r="B106" s="76"/>
      <c r="C106" s="4" t="s">
        <v>15</v>
      </c>
      <c r="D106" s="5">
        <v>1.5</v>
      </c>
      <c r="E106" s="6">
        <v>0.15</v>
      </c>
      <c r="F106" s="9">
        <f t="shared" si="34"/>
        <v>0</v>
      </c>
      <c r="G106" s="9">
        <f t="shared" si="32"/>
        <v>0</v>
      </c>
      <c r="H106" s="6">
        <v>104.27</v>
      </c>
      <c r="I106" s="9">
        <f t="shared" si="35"/>
        <v>0</v>
      </c>
      <c r="J106" s="9">
        <f t="shared" si="33"/>
        <v>0</v>
      </c>
    </row>
    <row r="107" spans="1:10" ht="12.2" hidden="1" customHeight="1" outlineLevel="1" x14ac:dyDescent="0.2">
      <c r="A107" s="76" t="s">
        <v>304</v>
      </c>
      <c r="B107" s="76"/>
      <c r="C107" s="4" t="s">
        <v>15</v>
      </c>
      <c r="D107" s="5">
        <v>1.5</v>
      </c>
      <c r="E107" s="6">
        <v>0.15</v>
      </c>
      <c r="F107" s="9">
        <f t="shared" si="34"/>
        <v>0</v>
      </c>
      <c r="G107" s="9">
        <f t="shared" si="32"/>
        <v>0</v>
      </c>
      <c r="H107" s="6">
        <v>69.5</v>
      </c>
      <c r="I107" s="9">
        <f t="shared" si="35"/>
        <v>0</v>
      </c>
      <c r="J107" s="9">
        <f t="shared" si="33"/>
        <v>0</v>
      </c>
    </row>
    <row r="108" spans="1:10" ht="12.2" customHeight="1" collapsed="1" x14ac:dyDescent="0.2">
      <c r="A108" s="75" t="s">
        <v>19</v>
      </c>
      <c r="B108" s="75"/>
      <c r="C108" s="1"/>
      <c r="D108" s="7"/>
      <c r="E108" s="13">
        <f>SUM(E101:E107)</f>
        <v>3.73</v>
      </c>
      <c r="F108" s="12">
        <f>SUM(F101:F107)</f>
        <v>0</v>
      </c>
      <c r="G108" s="12">
        <f t="shared" si="32"/>
        <v>0</v>
      </c>
      <c r="H108" s="13">
        <v>16444.53</v>
      </c>
      <c r="I108" s="12">
        <f>SUM(I101:I107)</f>
        <v>0</v>
      </c>
      <c r="J108" s="14">
        <f>SUM(J101:J107)</f>
        <v>0</v>
      </c>
    </row>
    <row r="109" spans="1:10" ht="12.2" customHeight="1" x14ac:dyDescent="0.2">
      <c r="A109" s="75" t="s">
        <v>314</v>
      </c>
      <c r="B109" s="75"/>
      <c r="C109" s="2" t="s">
        <v>42</v>
      </c>
      <c r="D109" s="3">
        <v>0</v>
      </c>
      <c r="E109" s="1"/>
      <c r="F109" s="1"/>
      <c r="G109" s="1"/>
      <c r="H109" s="1"/>
      <c r="I109" s="1"/>
      <c r="J109" s="1"/>
    </row>
    <row r="110" spans="1:10" ht="12.2" hidden="1" customHeight="1" outlineLevel="1" x14ac:dyDescent="0.2">
      <c r="A110" s="76" t="s">
        <v>145</v>
      </c>
      <c r="B110" s="76"/>
      <c r="C110" s="4" t="s">
        <v>42</v>
      </c>
      <c r="D110" s="5">
        <v>1</v>
      </c>
      <c r="E110" s="6">
        <v>0.35</v>
      </c>
      <c r="F110" s="9">
        <f>$D$109*E110</f>
        <v>0</v>
      </c>
      <c r="G110" s="9">
        <f t="shared" ref="G110:G119" si="36">$K$2*F110</f>
        <v>0</v>
      </c>
      <c r="H110" s="6">
        <v>230.21</v>
      </c>
      <c r="I110" s="9">
        <f>$D$109*H110</f>
        <v>0</v>
      </c>
      <c r="J110" s="9">
        <f t="shared" ref="J110:J118" si="37">SUM(G110,I110)</f>
        <v>0</v>
      </c>
    </row>
    <row r="111" spans="1:10" ht="12.2" hidden="1" customHeight="1" outlineLevel="1" x14ac:dyDescent="0.2">
      <c r="A111" s="76" t="s">
        <v>315</v>
      </c>
      <c r="B111" s="76"/>
      <c r="C111" s="4" t="s">
        <v>42</v>
      </c>
      <c r="D111" s="5">
        <v>1</v>
      </c>
      <c r="E111" s="6">
        <v>0.9</v>
      </c>
      <c r="F111" s="9">
        <f t="shared" ref="F111:F118" si="38">$D$109*E111</f>
        <v>0</v>
      </c>
      <c r="G111" s="9">
        <f t="shared" si="36"/>
        <v>0</v>
      </c>
      <c r="H111" s="6">
        <v>9830.66</v>
      </c>
      <c r="I111" s="9">
        <f t="shared" ref="I111:I118" si="39">$D$109*H111</f>
        <v>0</v>
      </c>
      <c r="J111" s="9">
        <f t="shared" si="37"/>
        <v>0</v>
      </c>
    </row>
    <row r="112" spans="1:10" ht="12.2" hidden="1" customHeight="1" outlineLevel="1" x14ac:dyDescent="0.2">
      <c r="A112" s="76" t="s">
        <v>155</v>
      </c>
      <c r="B112" s="76"/>
      <c r="C112" s="4" t="s">
        <v>15</v>
      </c>
      <c r="D112" s="5">
        <v>15.3</v>
      </c>
      <c r="E112" s="6">
        <v>0.153</v>
      </c>
      <c r="F112" s="9">
        <f t="shared" si="38"/>
        <v>0</v>
      </c>
      <c r="G112" s="9">
        <f t="shared" si="36"/>
        <v>0</v>
      </c>
      <c r="H112" s="6">
        <v>108.94</v>
      </c>
      <c r="I112" s="9">
        <f t="shared" si="39"/>
        <v>0</v>
      </c>
      <c r="J112" s="9">
        <f t="shared" si="37"/>
        <v>0</v>
      </c>
    </row>
    <row r="113" spans="1:10" ht="12.2" hidden="1" customHeight="1" outlineLevel="1" x14ac:dyDescent="0.2">
      <c r="A113" s="76" t="s">
        <v>316</v>
      </c>
      <c r="B113" s="76"/>
      <c r="C113" s="4" t="s">
        <v>60</v>
      </c>
      <c r="D113" s="5">
        <v>5.2</v>
      </c>
      <c r="E113" s="6">
        <v>0.52</v>
      </c>
      <c r="F113" s="9">
        <f t="shared" si="38"/>
        <v>0</v>
      </c>
      <c r="G113" s="9">
        <f t="shared" si="36"/>
        <v>0</v>
      </c>
      <c r="H113" s="6">
        <v>521.14</v>
      </c>
      <c r="I113" s="9">
        <f t="shared" si="39"/>
        <v>0</v>
      </c>
      <c r="J113" s="9">
        <f t="shared" si="37"/>
        <v>0</v>
      </c>
    </row>
    <row r="114" spans="1:10" ht="12.2" hidden="1" customHeight="1" outlineLevel="1" x14ac:dyDescent="0.2">
      <c r="A114" s="76" t="s">
        <v>317</v>
      </c>
      <c r="B114" s="76"/>
      <c r="C114" s="4" t="s">
        <v>15</v>
      </c>
      <c r="D114" s="5">
        <v>5.2</v>
      </c>
      <c r="E114" s="6">
        <v>0.67600000000000005</v>
      </c>
      <c r="F114" s="9">
        <f t="shared" si="38"/>
        <v>0</v>
      </c>
      <c r="G114" s="9">
        <f t="shared" si="36"/>
        <v>0</v>
      </c>
      <c r="H114" s="6">
        <v>326.97000000000003</v>
      </c>
      <c r="I114" s="9">
        <f t="shared" si="39"/>
        <v>0</v>
      </c>
      <c r="J114" s="9">
        <f t="shared" si="37"/>
        <v>0</v>
      </c>
    </row>
    <row r="115" spans="1:10" ht="12.2" hidden="1" customHeight="1" outlineLevel="1" x14ac:dyDescent="0.2">
      <c r="A115" s="76" t="s">
        <v>304</v>
      </c>
      <c r="B115" s="76"/>
      <c r="C115" s="4" t="s">
        <v>15</v>
      </c>
      <c r="D115" s="5">
        <v>1</v>
      </c>
      <c r="E115" s="6">
        <v>0.1</v>
      </c>
      <c r="F115" s="9">
        <f t="shared" si="38"/>
        <v>0</v>
      </c>
      <c r="G115" s="9">
        <f t="shared" si="36"/>
        <v>0</v>
      </c>
      <c r="H115" s="6">
        <v>46.33</v>
      </c>
      <c r="I115" s="9">
        <f t="shared" si="39"/>
        <v>0</v>
      </c>
      <c r="J115" s="9">
        <f t="shared" si="37"/>
        <v>0</v>
      </c>
    </row>
    <row r="116" spans="1:10" ht="12.2" hidden="1" customHeight="1" outlineLevel="1" x14ac:dyDescent="0.2">
      <c r="A116" s="76" t="s">
        <v>225</v>
      </c>
      <c r="B116" s="76"/>
      <c r="C116" s="4" t="s">
        <v>15</v>
      </c>
      <c r="D116" s="5">
        <v>1</v>
      </c>
      <c r="E116" s="6">
        <v>0.1</v>
      </c>
      <c r="F116" s="9">
        <f t="shared" si="38"/>
        <v>0</v>
      </c>
      <c r="G116" s="9">
        <f t="shared" si="36"/>
        <v>0</v>
      </c>
      <c r="H116" s="6">
        <v>69.510000000000005</v>
      </c>
      <c r="I116" s="9">
        <f t="shared" si="39"/>
        <v>0</v>
      </c>
      <c r="J116" s="9">
        <f t="shared" si="37"/>
        <v>0</v>
      </c>
    </row>
    <row r="117" spans="1:10" ht="12.2" hidden="1" customHeight="1" outlineLevel="1" x14ac:dyDescent="0.2">
      <c r="A117" s="76" t="s">
        <v>229</v>
      </c>
      <c r="B117" s="76"/>
      <c r="C117" s="4" t="s">
        <v>42</v>
      </c>
      <c r="D117" s="5">
        <v>1</v>
      </c>
      <c r="E117" s="6">
        <v>0.3</v>
      </c>
      <c r="F117" s="9">
        <f t="shared" si="38"/>
        <v>0</v>
      </c>
      <c r="G117" s="9">
        <f t="shared" si="36"/>
        <v>0</v>
      </c>
      <c r="H117" s="6">
        <v>391.2</v>
      </c>
      <c r="I117" s="9">
        <f t="shared" si="39"/>
        <v>0</v>
      </c>
      <c r="J117" s="9">
        <f t="shared" si="37"/>
        <v>0</v>
      </c>
    </row>
    <row r="118" spans="1:10" ht="12.2" hidden="1" customHeight="1" outlineLevel="1" x14ac:dyDescent="0.2">
      <c r="A118" s="76" t="s">
        <v>130</v>
      </c>
      <c r="B118" s="76"/>
      <c r="C118" s="4" t="s">
        <v>15</v>
      </c>
      <c r="D118" s="5">
        <v>10.8</v>
      </c>
      <c r="E118" s="6">
        <v>1.08</v>
      </c>
      <c r="F118" s="9">
        <f t="shared" si="38"/>
        <v>0</v>
      </c>
      <c r="G118" s="9">
        <f t="shared" si="36"/>
        <v>0</v>
      </c>
      <c r="H118" s="6">
        <v>517.41999999999996</v>
      </c>
      <c r="I118" s="9">
        <f t="shared" si="39"/>
        <v>0</v>
      </c>
      <c r="J118" s="9">
        <f t="shared" si="37"/>
        <v>0</v>
      </c>
    </row>
    <row r="119" spans="1:10" ht="12.2" customHeight="1" collapsed="1" x14ac:dyDescent="0.2">
      <c r="A119" s="75" t="s">
        <v>19</v>
      </c>
      <c r="B119" s="75"/>
      <c r="C119" s="1"/>
      <c r="D119" s="7"/>
      <c r="E119" s="13">
        <f>SUM(E110:E118)</f>
        <v>4.1790000000000003</v>
      </c>
      <c r="F119" s="12">
        <f>SUM(F110:F118)</f>
        <v>0</v>
      </c>
      <c r="G119" s="12">
        <f t="shared" si="36"/>
        <v>0</v>
      </c>
      <c r="H119" s="13">
        <v>12042.38</v>
      </c>
      <c r="I119" s="12">
        <f>SUM(I110:I118)</f>
        <v>0</v>
      </c>
      <c r="J119" s="14">
        <f>SUM(J110:J118)</f>
        <v>0</v>
      </c>
    </row>
    <row r="120" spans="1:10" ht="21" customHeight="1" x14ac:dyDescent="0.2">
      <c r="A120" s="75" t="s">
        <v>318</v>
      </c>
      <c r="B120" s="75"/>
      <c r="C120" s="2" t="s">
        <v>42</v>
      </c>
      <c r="D120" s="3">
        <v>0</v>
      </c>
      <c r="E120" s="1"/>
      <c r="F120" s="1"/>
      <c r="G120" s="1"/>
      <c r="H120" s="1"/>
      <c r="I120" s="1"/>
      <c r="J120" s="1"/>
    </row>
    <row r="121" spans="1:10" ht="12.2" hidden="1" customHeight="1" outlineLevel="1" x14ac:dyDescent="0.2">
      <c r="A121" s="76" t="s">
        <v>145</v>
      </c>
      <c r="B121" s="76"/>
      <c r="C121" s="4" t="s">
        <v>42</v>
      </c>
      <c r="D121" s="5">
        <v>2</v>
      </c>
      <c r="E121" s="6">
        <v>0.7</v>
      </c>
      <c r="F121" s="9">
        <f>$D$120*E121</f>
        <v>0</v>
      </c>
      <c r="G121" s="9">
        <f>$K$2*F121</f>
        <v>0</v>
      </c>
      <c r="H121" s="6">
        <v>460.42</v>
      </c>
      <c r="I121" s="9">
        <f>$D$120*H121</f>
        <v>0</v>
      </c>
      <c r="J121" s="9">
        <f t="shared" ref="J121:J123" si="40">SUM(G121,I121)</f>
        <v>0</v>
      </c>
    </row>
    <row r="122" spans="1:10" ht="12.2" hidden="1" customHeight="1" outlineLevel="1" x14ac:dyDescent="0.2">
      <c r="A122" s="76" t="s">
        <v>130</v>
      </c>
      <c r="B122" s="76"/>
      <c r="C122" s="4" t="s">
        <v>15</v>
      </c>
      <c r="D122" s="5">
        <v>13.2</v>
      </c>
      <c r="E122" s="6">
        <v>1.32</v>
      </c>
      <c r="F122" s="9">
        <f>$D$120*E122</f>
        <v>0</v>
      </c>
      <c r="G122" s="9">
        <f>$K$2*F122</f>
        <v>0</v>
      </c>
      <c r="H122" s="6">
        <v>632.41999999999996</v>
      </c>
      <c r="I122" s="9">
        <f>$D$120*H122</f>
        <v>0</v>
      </c>
      <c r="J122" s="9">
        <f t="shared" si="40"/>
        <v>0</v>
      </c>
    </row>
    <row r="123" spans="1:10" ht="21" hidden="1" customHeight="1" outlineLevel="1" x14ac:dyDescent="0.2">
      <c r="A123" s="76" t="s">
        <v>319</v>
      </c>
      <c r="B123" s="76"/>
      <c r="C123" s="4" t="s">
        <v>42</v>
      </c>
      <c r="D123" s="5">
        <v>2</v>
      </c>
      <c r="E123" s="6">
        <v>8.6999999999999993</v>
      </c>
      <c r="F123" s="9">
        <f>$D$120*E123</f>
        <v>0</v>
      </c>
      <c r="G123" s="9">
        <f>$K$2*F123</f>
        <v>0</v>
      </c>
      <c r="H123" s="6">
        <v>7807.14</v>
      </c>
      <c r="I123" s="9">
        <f>$D$120*H123</f>
        <v>0</v>
      </c>
      <c r="J123" s="9">
        <f t="shared" si="40"/>
        <v>0</v>
      </c>
    </row>
    <row r="124" spans="1:10" ht="12.2" customHeight="1" collapsed="1" x14ac:dyDescent="0.2">
      <c r="A124" s="75" t="s">
        <v>19</v>
      </c>
      <c r="B124" s="75"/>
      <c r="C124" s="1"/>
      <c r="D124" s="7"/>
      <c r="E124" s="13">
        <f>SUM(E121:E123)</f>
        <v>10.719999999999999</v>
      </c>
      <c r="F124" s="12">
        <f>SUM(F121:F123)</f>
        <v>0</v>
      </c>
      <c r="G124" s="12">
        <f>SUM(G121:G123)</f>
        <v>0</v>
      </c>
      <c r="H124" s="13">
        <v>8899.98</v>
      </c>
      <c r="I124" s="12">
        <f>SUM(I121:I123)</f>
        <v>0</v>
      </c>
      <c r="J124" s="14">
        <f>SUM(J121:J123)</f>
        <v>0</v>
      </c>
    </row>
    <row r="125" spans="1:10" ht="21" customHeight="1" x14ac:dyDescent="0.2">
      <c r="A125" s="75" t="s">
        <v>320</v>
      </c>
      <c r="B125" s="75"/>
      <c r="C125" s="2" t="s">
        <v>42</v>
      </c>
      <c r="D125" s="3">
        <v>0</v>
      </c>
      <c r="E125" s="1"/>
      <c r="F125" s="1"/>
      <c r="G125" s="1"/>
      <c r="H125" s="1"/>
      <c r="I125" s="1"/>
      <c r="J125" s="1"/>
    </row>
    <row r="126" spans="1:10" ht="12.2" hidden="1" customHeight="1" outlineLevel="1" x14ac:dyDescent="0.2">
      <c r="A126" s="76" t="s">
        <v>145</v>
      </c>
      <c r="B126" s="76"/>
      <c r="C126" s="4" t="s">
        <v>42</v>
      </c>
      <c r="D126" s="5">
        <v>2</v>
      </c>
      <c r="E126" s="6">
        <v>0.7</v>
      </c>
      <c r="F126" s="9">
        <f>$D$125*E126</f>
        <v>0</v>
      </c>
      <c r="G126" s="9">
        <f>$K$2*F126</f>
        <v>0</v>
      </c>
      <c r="H126" s="6">
        <v>460.42</v>
      </c>
      <c r="I126" s="9">
        <f>$D$125*H126</f>
        <v>0</v>
      </c>
      <c r="J126" s="9">
        <f t="shared" ref="J126:J128" si="41">SUM(G126,I126)</f>
        <v>0</v>
      </c>
    </row>
    <row r="127" spans="1:10" ht="12.2" hidden="1" customHeight="1" outlineLevel="1" x14ac:dyDescent="0.2">
      <c r="A127" s="76" t="s">
        <v>130</v>
      </c>
      <c r="B127" s="76"/>
      <c r="C127" s="4" t="s">
        <v>15</v>
      </c>
      <c r="D127" s="5">
        <v>13.2</v>
      </c>
      <c r="E127" s="6">
        <v>1.32</v>
      </c>
      <c r="F127" s="9">
        <f>$D$125*E127</f>
        <v>0</v>
      </c>
      <c r="G127" s="9">
        <f>$K$2*F127</f>
        <v>0</v>
      </c>
      <c r="H127" s="6">
        <v>632.41999999999996</v>
      </c>
      <c r="I127" s="9">
        <f>$D$125*H127</f>
        <v>0</v>
      </c>
      <c r="J127" s="9">
        <f t="shared" si="41"/>
        <v>0</v>
      </c>
    </row>
    <row r="128" spans="1:10" ht="21" hidden="1" customHeight="1" outlineLevel="1" x14ac:dyDescent="0.2">
      <c r="A128" s="76" t="s">
        <v>321</v>
      </c>
      <c r="B128" s="76"/>
      <c r="C128" s="4" t="s">
        <v>42</v>
      </c>
      <c r="D128" s="5">
        <v>2</v>
      </c>
      <c r="E128" s="6">
        <v>8.6999999999999993</v>
      </c>
      <c r="F128" s="9">
        <f>$D$125*E128</f>
        <v>0</v>
      </c>
      <c r="G128" s="9">
        <f>$K$2*F128</f>
        <v>0</v>
      </c>
      <c r="H128" s="6">
        <v>6659.2</v>
      </c>
      <c r="I128" s="9">
        <f>$D$125*H128</f>
        <v>0</v>
      </c>
      <c r="J128" s="9">
        <f t="shared" si="41"/>
        <v>0</v>
      </c>
    </row>
    <row r="129" spans="1:10" ht="12.2" customHeight="1" collapsed="1" x14ac:dyDescent="0.2">
      <c r="A129" s="75" t="s">
        <v>19</v>
      </c>
      <c r="B129" s="75"/>
      <c r="C129" s="1"/>
      <c r="D129" s="7"/>
      <c r="E129" s="13">
        <f>SUM(E126:E128)</f>
        <v>10.719999999999999</v>
      </c>
      <c r="F129" s="12">
        <f>SUM(F126:F128)</f>
        <v>0</v>
      </c>
      <c r="G129" s="12">
        <f>SUM(G126:G128)</f>
        <v>0</v>
      </c>
      <c r="H129" s="13">
        <v>7752.04</v>
      </c>
      <c r="I129" s="12">
        <f>SUM(I126:I128)</f>
        <v>0</v>
      </c>
      <c r="J129" s="14">
        <f>SUM(J126:J128)</f>
        <v>0</v>
      </c>
    </row>
    <row r="130" spans="1:10" ht="21" customHeight="1" x14ac:dyDescent="0.2">
      <c r="A130" s="75" t="s">
        <v>322</v>
      </c>
      <c r="B130" s="75"/>
      <c r="C130" s="2" t="s">
        <v>42</v>
      </c>
      <c r="D130" s="3">
        <v>0</v>
      </c>
      <c r="E130" s="1"/>
      <c r="F130" s="1"/>
      <c r="G130" s="1"/>
      <c r="H130" s="1"/>
      <c r="I130" s="1"/>
      <c r="J130" s="1"/>
    </row>
    <row r="131" spans="1:10" ht="12" hidden="1" customHeight="1" outlineLevel="1" x14ac:dyDescent="0.2">
      <c r="A131" s="76" t="s">
        <v>145</v>
      </c>
      <c r="B131" s="76"/>
      <c r="C131" s="4" t="s">
        <v>42</v>
      </c>
      <c r="D131" s="5">
        <v>2</v>
      </c>
      <c r="E131" s="6">
        <v>0.7</v>
      </c>
      <c r="F131" s="9">
        <f>$D$130*E131</f>
        <v>0</v>
      </c>
      <c r="G131" s="9">
        <f>$K$2*F131</f>
        <v>0</v>
      </c>
      <c r="H131" s="6">
        <v>460.42</v>
      </c>
      <c r="I131" s="9">
        <f>$D$130*H131</f>
        <v>0</v>
      </c>
      <c r="J131" s="9">
        <f t="shared" ref="J131:J133" si="42">SUM(G131,I131)</f>
        <v>0</v>
      </c>
    </row>
    <row r="132" spans="1:10" ht="21" hidden="1" customHeight="1" outlineLevel="1" x14ac:dyDescent="0.2">
      <c r="A132" s="76" t="s">
        <v>323</v>
      </c>
      <c r="B132" s="76"/>
      <c r="C132" s="4" t="s">
        <v>42</v>
      </c>
      <c r="D132" s="5">
        <v>2</v>
      </c>
      <c r="E132" s="6">
        <v>1.32</v>
      </c>
      <c r="F132" s="9">
        <f>$D$130*E132</f>
        <v>0</v>
      </c>
      <c r="G132" s="9">
        <f>$K$2*F132</f>
        <v>0</v>
      </c>
      <c r="H132" s="6">
        <v>5446.4</v>
      </c>
      <c r="I132" s="9">
        <f>$D$130*H132</f>
        <v>0</v>
      </c>
      <c r="J132" s="9">
        <f t="shared" si="42"/>
        <v>0</v>
      </c>
    </row>
    <row r="133" spans="1:10" ht="12" hidden="1" customHeight="1" outlineLevel="1" x14ac:dyDescent="0.2">
      <c r="A133" s="76" t="s">
        <v>130</v>
      </c>
      <c r="B133" s="76"/>
      <c r="C133" s="4" t="s">
        <v>15</v>
      </c>
      <c r="D133" s="5">
        <v>13.2</v>
      </c>
      <c r="E133" s="6">
        <v>8.6999999999999993</v>
      </c>
      <c r="F133" s="9">
        <f>$D$130*E133</f>
        <v>0</v>
      </c>
      <c r="G133" s="9">
        <f>$K$2*F133</f>
        <v>0</v>
      </c>
      <c r="H133" s="6">
        <v>632.41999999999996</v>
      </c>
      <c r="I133" s="9">
        <f>$D$130*H133</f>
        <v>0</v>
      </c>
      <c r="J133" s="9">
        <f t="shared" si="42"/>
        <v>0</v>
      </c>
    </row>
    <row r="134" spans="1:10" ht="12.2" customHeight="1" collapsed="1" x14ac:dyDescent="0.2">
      <c r="A134" s="75" t="s">
        <v>19</v>
      </c>
      <c r="B134" s="75"/>
      <c r="C134" s="1"/>
      <c r="D134" s="7"/>
      <c r="E134" s="13">
        <f>SUM(E131:E133)</f>
        <v>10.719999999999999</v>
      </c>
      <c r="F134" s="12">
        <f>SUM(F131:F133)</f>
        <v>0</v>
      </c>
      <c r="G134" s="12">
        <f>SUM(G131:G133)</f>
        <v>0</v>
      </c>
      <c r="H134" s="13">
        <v>6539.24</v>
      </c>
      <c r="I134" s="12">
        <f>SUM(I131:I133)</f>
        <v>0</v>
      </c>
      <c r="J134" s="14">
        <f>SUM(J131:J133)</f>
        <v>0</v>
      </c>
    </row>
    <row r="135" spans="1:10" ht="21" customHeight="1" x14ac:dyDescent="0.2">
      <c r="A135" s="75" t="s">
        <v>324</v>
      </c>
      <c r="B135" s="75"/>
      <c r="C135" s="2" t="s">
        <v>42</v>
      </c>
      <c r="D135" s="3">
        <v>0</v>
      </c>
      <c r="E135" s="1"/>
      <c r="F135" s="1"/>
      <c r="G135" s="1"/>
      <c r="H135" s="1"/>
      <c r="I135" s="1"/>
      <c r="J135" s="1"/>
    </row>
    <row r="136" spans="1:10" ht="12" hidden="1" customHeight="1" outlineLevel="1" x14ac:dyDescent="0.2">
      <c r="A136" s="76" t="s">
        <v>145</v>
      </c>
      <c r="B136" s="76"/>
      <c r="C136" s="4" t="s">
        <v>42</v>
      </c>
      <c r="D136" s="5">
        <v>2</v>
      </c>
      <c r="E136" s="6">
        <v>0.7</v>
      </c>
      <c r="F136" s="9">
        <f>$D$135*E136</f>
        <v>0</v>
      </c>
      <c r="G136" s="9">
        <f>$K$2*F136</f>
        <v>0</v>
      </c>
      <c r="H136" s="6">
        <v>460.42</v>
      </c>
      <c r="I136" s="9">
        <f>$D$135*H136</f>
        <v>0</v>
      </c>
      <c r="J136" s="9">
        <f t="shared" ref="J136:J138" si="43">SUM(G136,I136)</f>
        <v>0</v>
      </c>
    </row>
    <row r="137" spans="1:10" ht="12.2" hidden="1" customHeight="1" outlineLevel="1" x14ac:dyDescent="0.2">
      <c r="A137" s="76" t="s">
        <v>325</v>
      </c>
      <c r="B137" s="76"/>
      <c r="C137" s="4" t="s">
        <v>42</v>
      </c>
      <c r="D137" s="5">
        <v>2</v>
      </c>
      <c r="E137" s="6">
        <v>8.6999999999999993</v>
      </c>
      <c r="F137" s="9">
        <f>$D$135*E137</f>
        <v>0</v>
      </c>
      <c r="G137" s="9">
        <f>$K$2*F137</f>
        <v>0</v>
      </c>
      <c r="H137" s="6">
        <v>12588.8</v>
      </c>
      <c r="I137" s="9">
        <f>$D$135*H137</f>
        <v>0</v>
      </c>
      <c r="J137" s="9">
        <f t="shared" si="43"/>
        <v>0</v>
      </c>
    </row>
    <row r="138" spans="1:10" ht="12.2" hidden="1" customHeight="1" outlineLevel="1" x14ac:dyDescent="0.2">
      <c r="A138" s="76" t="s">
        <v>130</v>
      </c>
      <c r="B138" s="76"/>
      <c r="C138" s="4" t="s">
        <v>15</v>
      </c>
      <c r="D138" s="5">
        <v>13.2</v>
      </c>
      <c r="E138" s="6">
        <v>1.32</v>
      </c>
      <c r="F138" s="9">
        <f>$D$135*E138</f>
        <v>0</v>
      </c>
      <c r="G138" s="9">
        <f>$K$2*F138</f>
        <v>0</v>
      </c>
      <c r="H138" s="6">
        <v>632.41999999999996</v>
      </c>
      <c r="I138" s="9">
        <f>$D$135*H138</f>
        <v>0</v>
      </c>
      <c r="J138" s="9">
        <f t="shared" si="43"/>
        <v>0</v>
      </c>
    </row>
    <row r="139" spans="1:10" ht="12.2" customHeight="1" collapsed="1" x14ac:dyDescent="0.2">
      <c r="A139" s="75" t="s">
        <v>19</v>
      </c>
      <c r="B139" s="75"/>
      <c r="C139" s="1"/>
      <c r="D139" s="7"/>
      <c r="E139" s="13">
        <f>SUM(E136:E138)</f>
        <v>10.719999999999999</v>
      </c>
      <c r="F139" s="12">
        <f>SUM(F136:F138)</f>
        <v>0</v>
      </c>
      <c r="G139" s="12">
        <f>SUM(G136:G138)</f>
        <v>0</v>
      </c>
      <c r="H139" s="13">
        <v>13681.64</v>
      </c>
      <c r="I139" s="12">
        <f>SUM(I136:I138)</f>
        <v>0</v>
      </c>
      <c r="J139" s="14">
        <f>SUM(J136:J138)</f>
        <v>0</v>
      </c>
    </row>
    <row r="140" spans="1:10" s="17" customFormat="1" ht="12.4" customHeight="1" x14ac:dyDescent="0.2">
      <c r="A140" s="74" t="s">
        <v>591</v>
      </c>
      <c r="B140" s="74"/>
      <c r="C140" s="15"/>
      <c r="D140" s="15"/>
      <c r="E140" s="19">
        <f>SUM(E23,E35,E47,E59,E69,E79,E89,E99,E108,E119,E124,E129,E134,E139)</f>
        <v>86.520999999999987</v>
      </c>
      <c r="F140" s="22">
        <f t="shared" ref="F140:J140" si="44">SUM(F23,F35,F47,F59,F69,F79,F99,F108,F119,F124,F129,F134,F139)</f>
        <v>10.91</v>
      </c>
      <c r="G140" s="22">
        <f t="shared" si="44"/>
        <v>6000.5</v>
      </c>
      <c r="H140" s="19">
        <f>SUM(H23,H35,H47,H59,H69,H79,H89,H99,H108,H119,H124,H129,H134,H139)</f>
        <v>131063.51</v>
      </c>
      <c r="I140" s="22">
        <f t="shared" si="44"/>
        <v>15206.080000000002</v>
      </c>
      <c r="J140" s="23">
        <f t="shared" si="44"/>
        <v>21206.58</v>
      </c>
    </row>
  </sheetData>
  <mergeCells count="140">
    <mergeCell ref="A11:B11"/>
    <mergeCell ref="A7:J7"/>
    <mergeCell ref="B8:J8"/>
    <mergeCell ref="B9:J9"/>
    <mergeCell ref="A10:J10"/>
    <mergeCell ref="A1:I1"/>
    <mergeCell ref="B2:J2"/>
    <mergeCell ref="B3:J3"/>
    <mergeCell ref="B4:J4"/>
    <mergeCell ref="A5:J5"/>
    <mergeCell ref="A6:J6"/>
    <mergeCell ref="A17:B17"/>
    <mergeCell ref="A18:B18"/>
    <mergeCell ref="A19:B19"/>
    <mergeCell ref="A20:B20"/>
    <mergeCell ref="A21:B21"/>
    <mergeCell ref="A22:B22"/>
    <mergeCell ref="A12:B12"/>
    <mergeCell ref="A13:B13"/>
    <mergeCell ref="A14:B14"/>
    <mergeCell ref="A15:B15"/>
    <mergeCell ref="A16:B16"/>
    <mergeCell ref="A29:B29"/>
    <mergeCell ref="A30:B30"/>
    <mergeCell ref="A31:B31"/>
    <mergeCell ref="A32:B32"/>
    <mergeCell ref="A33:B33"/>
    <mergeCell ref="A34:B34"/>
    <mergeCell ref="A23:B23"/>
    <mergeCell ref="A24:B24"/>
    <mergeCell ref="A25:B25"/>
    <mergeCell ref="A26:B26"/>
    <mergeCell ref="A27:B27"/>
    <mergeCell ref="A28:B28"/>
    <mergeCell ref="A41:B41"/>
    <mergeCell ref="A42:B42"/>
    <mergeCell ref="A43:B43"/>
    <mergeCell ref="A44:B44"/>
    <mergeCell ref="A45:B45"/>
    <mergeCell ref="A46:B46"/>
    <mergeCell ref="A35:B35"/>
    <mergeCell ref="A36:B36"/>
    <mergeCell ref="A37:B37"/>
    <mergeCell ref="A38:B38"/>
    <mergeCell ref="A39:B39"/>
    <mergeCell ref="A40:B40"/>
    <mergeCell ref="A53:B53"/>
    <mergeCell ref="A54:B54"/>
    <mergeCell ref="A55:B55"/>
    <mergeCell ref="A56:B56"/>
    <mergeCell ref="A57:B57"/>
    <mergeCell ref="A58:B58"/>
    <mergeCell ref="A47:B47"/>
    <mergeCell ref="A48:B48"/>
    <mergeCell ref="A49:B49"/>
    <mergeCell ref="A50:B50"/>
    <mergeCell ref="A51:B51"/>
    <mergeCell ref="A52:B52"/>
    <mergeCell ref="A65:B65"/>
    <mergeCell ref="A66:B66"/>
    <mergeCell ref="A67:B67"/>
    <mergeCell ref="A68:B68"/>
    <mergeCell ref="A69:B69"/>
    <mergeCell ref="A70:B70"/>
    <mergeCell ref="A59:B59"/>
    <mergeCell ref="A60:B60"/>
    <mergeCell ref="A61:B61"/>
    <mergeCell ref="A62:B62"/>
    <mergeCell ref="A63:B63"/>
    <mergeCell ref="A64:B64"/>
    <mergeCell ref="A77:B77"/>
    <mergeCell ref="A78:B78"/>
    <mergeCell ref="A79:B79"/>
    <mergeCell ref="A90:B90"/>
    <mergeCell ref="A91:B91"/>
    <mergeCell ref="A92:B92"/>
    <mergeCell ref="A71:B71"/>
    <mergeCell ref="A72:B72"/>
    <mergeCell ref="A73:B73"/>
    <mergeCell ref="A74:B74"/>
    <mergeCell ref="A75:B75"/>
    <mergeCell ref="A76:B76"/>
    <mergeCell ref="A80:B80"/>
    <mergeCell ref="A81:B81"/>
    <mergeCell ref="A82:B82"/>
    <mergeCell ref="A83:B83"/>
    <mergeCell ref="A84:B84"/>
    <mergeCell ref="A85:B85"/>
    <mergeCell ref="A86:B86"/>
    <mergeCell ref="A87:B87"/>
    <mergeCell ref="A88:B88"/>
    <mergeCell ref="A89:B89"/>
    <mergeCell ref="A99:B99"/>
    <mergeCell ref="A100:B100"/>
    <mergeCell ref="A101:B101"/>
    <mergeCell ref="A102:B102"/>
    <mergeCell ref="A103:B103"/>
    <mergeCell ref="A104:B104"/>
    <mergeCell ref="A93:B93"/>
    <mergeCell ref="A94:B94"/>
    <mergeCell ref="A95:B95"/>
    <mergeCell ref="A96:B96"/>
    <mergeCell ref="A97:B97"/>
    <mergeCell ref="A98:B98"/>
    <mergeCell ref="A111:B111"/>
    <mergeCell ref="A112:B112"/>
    <mergeCell ref="A113:B113"/>
    <mergeCell ref="A114:B114"/>
    <mergeCell ref="A115:B115"/>
    <mergeCell ref="A116:B116"/>
    <mergeCell ref="A105:B105"/>
    <mergeCell ref="A106:B106"/>
    <mergeCell ref="A107:B107"/>
    <mergeCell ref="A108:B108"/>
    <mergeCell ref="A109:B109"/>
    <mergeCell ref="A110:B110"/>
    <mergeCell ref="A123:B123"/>
    <mergeCell ref="A124:B124"/>
    <mergeCell ref="A125:B125"/>
    <mergeCell ref="A126:B126"/>
    <mergeCell ref="A127:B127"/>
    <mergeCell ref="A128:B128"/>
    <mergeCell ref="A117:B117"/>
    <mergeCell ref="A118:B118"/>
    <mergeCell ref="A119:B119"/>
    <mergeCell ref="A120:B120"/>
    <mergeCell ref="A121:B121"/>
    <mergeCell ref="A122:B122"/>
    <mergeCell ref="A140:B140"/>
    <mergeCell ref="A135:B135"/>
    <mergeCell ref="A136:B136"/>
    <mergeCell ref="A137:B137"/>
    <mergeCell ref="A138:B138"/>
    <mergeCell ref="A139:B139"/>
    <mergeCell ref="A129:B129"/>
    <mergeCell ref="A130:B130"/>
    <mergeCell ref="A131:B131"/>
    <mergeCell ref="A132:B132"/>
    <mergeCell ref="A133:B133"/>
    <mergeCell ref="A134:B134"/>
  </mergeCells>
  <pageMargins left="0.4375" right="4.3749999999999997E-2" top="0.24027777777777801" bottom="0.24027777777777801" header="0.5" footer="0.5"/>
  <pageSetup orientation="portrait" r:id="rId1"/>
  <headerFooter alignWithMargins="0">
    <oddFooter>&amp;LSmartKalk 4.4.512.0&amp;C                          &amp;RSide 1 av 1</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B48FF-C4FD-49C7-A165-6660BA5B1EA0}">
  <dimension ref="A1:AA414"/>
  <sheetViews>
    <sheetView topLeftCell="A3" zoomScaleNormal="100" workbookViewId="0">
      <selection activeCell="L1" sqref="L1:N2"/>
    </sheetView>
  </sheetViews>
  <sheetFormatPr defaultColWidth="9.140625" defaultRowHeight="12.75" outlineLevelRow="1" x14ac:dyDescent="0.2"/>
  <cols>
    <col min="1" max="1" width="24.28515625" customWidth="1"/>
    <col min="2" max="2" width="6" customWidth="1"/>
    <col min="3" max="7" width="7.7109375" customWidth="1"/>
    <col min="8" max="8" width="9.7109375" customWidth="1"/>
    <col min="9" max="9" width="11.140625" customWidth="1"/>
    <col min="10" max="10" width="10.5703125" customWidth="1"/>
    <col min="11" max="11" width="11.7109375" customWidth="1"/>
    <col min="12" max="12" width="18.7109375" customWidth="1"/>
    <col min="13" max="13" width="18.28515625" customWidth="1"/>
    <col min="14" max="14" width="18" customWidth="1"/>
    <col min="18" max="18" width="26.85546875" customWidth="1"/>
  </cols>
  <sheetData>
    <row r="1" spans="1:14" ht="48" customHeight="1" x14ac:dyDescent="0.2">
      <c r="A1" s="78" t="s">
        <v>592</v>
      </c>
      <c r="B1" s="78"/>
      <c r="C1" s="78"/>
      <c r="D1" s="78"/>
      <c r="E1" s="78"/>
      <c r="F1" s="78"/>
      <c r="G1" s="78"/>
      <c r="H1" s="78"/>
      <c r="I1" s="78"/>
      <c r="J1" s="78"/>
      <c r="K1" s="1"/>
      <c r="L1" s="69" t="s">
        <v>1223</v>
      </c>
      <c r="M1" s="68" t="s">
        <v>1224</v>
      </c>
      <c r="N1" s="68" t="s">
        <v>1225</v>
      </c>
    </row>
    <row r="2" spans="1:14" ht="20.25" customHeight="1" x14ac:dyDescent="0.2">
      <c r="A2" s="18" t="s">
        <v>0</v>
      </c>
      <c r="B2" s="76"/>
      <c r="C2" s="76"/>
      <c r="D2" s="76"/>
      <c r="E2" s="76"/>
      <c r="F2" s="76"/>
      <c r="G2" s="76"/>
      <c r="H2" s="76"/>
      <c r="I2" s="76"/>
      <c r="J2" s="76"/>
      <c r="K2" s="76"/>
      <c r="L2" s="11">
        <v>550</v>
      </c>
      <c r="M2" s="11">
        <v>550</v>
      </c>
      <c r="N2" s="11">
        <v>550</v>
      </c>
    </row>
    <row r="3" spans="1:14" ht="11.65" customHeight="1" x14ac:dyDescent="0.2">
      <c r="A3" s="18" t="s">
        <v>1</v>
      </c>
      <c r="B3" s="76"/>
      <c r="C3" s="76"/>
      <c r="D3" s="76"/>
      <c r="E3" s="76"/>
      <c r="F3" s="76"/>
      <c r="G3" s="76"/>
      <c r="H3" s="76"/>
      <c r="I3" s="76"/>
      <c r="J3" s="76"/>
      <c r="K3" s="76"/>
    </row>
    <row r="4" spans="1:14" ht="11.65" customHeight="1" x14ac:dyDescent="0.2">
      <c r="A4" s="18" t="s">
        <v>2</v>
      </c>
      <c r="B4" s="76"/>
      <c r="C4" s="76"/>
      <c r="D4" s="76"/>
      <c r="E4" s="76"/>
      <c r="F4" s="76"/>
      <c r="G4" s="76"/>
      <c r="H4" s="76"/>
      <c r="I4" s="76"/>
      <c r="J4" s="76"/>
      <c r="K4" s="76"/>
    </row>
    <row r="5" spans="1:14" ht="45.2" customHeight="1" x14ac:dyDescent="0.2">
      <c r="A5" s="79" t="s">
        <v>606</v>
      </c>
      <c r="B5" s="79"/>
      <c r="C5" s="79"/>
      <c r="D5" s="79"/>
      <c r="E5" s="79"/>
      <c r="F5" s="79"/>
      <c r="G5" s="79"/>
      <c r="H5" s="79"/>
      <c r="I5" s="79"/>
      <c r="J5" s="79"/>
      <c r="K5" s="79"/>
    </row>
    <row r="6" spans="1:14" ht="11.45" customHeight="1" x14ac:dyDescent="0.2">
      <c r="A6" s="80" t="s">
        <v>4</v>
      </c>
      <c r="B6" s="80"/>
      <c r="C6" s="80"/>
      <c r="D6" s="80"/>
      <c r="E6" s="80"/>
      <c r="F6" s="80"/>
      <c r="G6" s="80"/>
      <c r="H6" s="80"/>
      <c r="I6" s="80"/>
      <c r="J6" s="80"/>
      <c r="K6" s="80"/>
    </row>
    <row r="7" spans="1:14" ht="11.65" customHeight="1" x14ac:dyDescent="0.2">
      <c r="A7" s="75" t="s">
        <v>5</v>
      </c>
      <c r="B7" s="75"/>
      <c r="C7" s="75"/>
      <c r="D7" s="75"/>
      <c r="E7" s="75"/>
      <c r="F7" s="75"/>
      <c r="G7" s="75"/>
      <c r="H7" s="75"/>
      <c r="I7" s="75"/>
      <c r="J7" s="75"/>
      <c r="K7" s="75"/>
    </row>
    <row r="8" spans="1:14" ht="11.65" customHeight="1" x14ac:dyDescent="0.2">
      <c r="A8" s="18" t="s">
        <v>6</v>
      </c>
      <c r="B8" s="76"/>
      <c r="C8" s="76"/>
      <c r="D8" s="76"/>
      <c r="E8" s="76"/>
      <c r="F8" s="76"/>
      <c r="G8" s="76"/>
      <c r="H8" s="76"/>
      <c r="I8" s="76"/>
      <c r="J8" s="76"/>
      <c r="K8" s="76"/>
    </row>
    <row r="9" spans="1:14" ht="11.65" customHeight="1" x14ac:dyDescent="0.2">
      <c r="A9" s="18" t="s">
        <v>7</v>
      </c>
      <c r="B9" s="76"/>
      <c r="C9" s="76"/>
      <c r="D9" s="76"/>
      <c r="E9" s="76"/>
      <c r="F9" s="76"/>
      <c r="G9" s="76"/>
      <c r="H9" s="76"/>
      <c r="I9" s="76"/>
      <c r="J9" s="76"/>
      <c r="K9" s="76"/>
    </row>
    <row r="10" spans="1:14" ht="16.7" customHeight="1" x14ac:dyDescent="0.2">
      <c r="A10" s="81" t="s">
        <v>803</v>
      </c>
      <c r="B10" s="81"/>
      <c r="C10" s="82"/>
      <c r="D10" s="82"/>
      <c r="E10" s="82"/>
      <c r="F10" s="82"/>
      <c r="G10" s="82"/>
      <c r="H10" s="82"/>
      <c r="I10" s="82"/>
      <c r="J10" s="82"/>
      <c r="K10" s="82"/>
    </row>
    <row r="11" spans="1:14" ht="12.2" customHeight="1" x14ac:dyDescent="0.2">
      <c r="A11" s="75" t="s">
        <v>8</v>
      </c>
      <c r="B11" s="75"/>
      <c r="C11" s="2" t="s">
        <v>9</v>
      </c>
      <c r="D11" s="2" t="s">
        <v>10</v>
      </c>
      <c r="E11" s="2" t="s">
        <v>10</v>
      </c>
      <c r="F11" s="2" t="s">
        <v>11</v>
      </c>
      <c r="G11" s="2" t="s">
        <v>11</v>
      </c>
      <c r="H11" s="2" t="s">
        <v>1123</v>
      </c>
      <c r="I11" s="2" t="s">
        <v>13</v>
      </c>
      <c r="J11" s="2" t="s">
        <v>13</v>
      </c>
      <c r="K11" s="2" t="s">
        <v>1124</v>
      </c>
    </row>
    <row r="12" spans="1:14" ht="21" customHeight="1" x14ac:dyDescent="0.2">
      <c r="A12" s="75" t="s">
        <v>327</v>
      </c>
      <c r="B12" s="75"/>
      <c r="C12" s="2" t="s">
        <v>17</v>
      </c>
      <c r="D12" s="3">
        <v>0</v>
      </c>
      <c r="E12" s="36"/>
      <c r="F12" s="1"/>
      <c r="G12" s="1"/>
      <c r="H12" s="1"/>
      <c r="I12" s="1"/>
      <c r="J12" s="1"/>
      <c r="K12" s="1"/>
    </row>
    <row r="13" spans="1:14" ht="21" hidden="1" customHeight="1" outlineLevel="1" x14ac:dyDescent="0.2">
      <c r="A13" s="76" t="s">
        <v>328</v>
      </c>
      <c r="B13" s="76"/>
      <c r="C13" s="4" t="s">
        <v>17</v>
      </c>
      <c r="D13" s="5">
        <v>1</v>
      </c>
      <c r="E13" s="9">
        <f>$D$12*D13</f>
        <v>0</v>
      </c>
      <c r="F13" s="6">
        <v>0.21</v>
      </c>
      <c r="G13" s="9">
        <f>$D$12*F13</f>
        <v>0</v>
      </c>
      <c r="H13" s="9">
        <f t="shared" ref="H13:H18" si="0">$L$2*G13</f>
        <v>0</v>
      </c>
      <c r="I13" s="6">
        <v>45.12</v>
      </c>
      <c r="J13" s="9">
        <f>$D$12*I13</f>
        <v>0</v>
      </c>
      <c r="K13" s="9">
        <f>SUM(H13,J13)</f>
        <v>0</v>
      </c>
    </row>
    <row r="14" spans="1:14" ht="21" hidden="1" customHeight="1" outlineLevel="1" x14ac:dyDescent="0.2">
      <c r="A14" s="76" t="s">
        <v>329</v>
      </c>
      <c r="B14" s="76"/>
      <c r="C14" s="4" t="s">
        <v>28</v>
      </c>
      <c r="D14" s="5">
        <v>2.5</v>
      </c>
      <c r="E14" s="9">
        <f t="shared" ref="E14:E17" si="1">$D$12*D14</f>
        <v>0</v>
      </c>
      <c r="F14" s="6">
        <v>0.16</v>
      </c>
      <c r="G14" s="9">
        <f>$D$12*F14</f>
        <v>0</v>
      </c>
      <c r="H14" s="9">
        <f t="shared" si="0"/>
        <v>0</v>
      </c>
      <c r="I14" s="6">
        <v>68.88</v>
      </c>
      <c r="J14" s="9">
        <f>$D$12*I14</f>
        <v>0</v>
      </c>
      <c r="K14" s="9">
        <f t="shared" ref="K14:K17" si="2">SUM(H14,J14)</f>
        <v>0</v>
      </c>
    </row>
    <row r="15" spans="1:14" ht="12.2" hidden="1" customHeight="1" outlineLevel="1" x14ac:dyDescent="0.2">
      <c r="A15" s="76" t="s">
        <v>330</v>
      </c>
      <c r="B15" s="76"/>
      <c r="C15" s="4" t="s">
        <v>25</v>
      </c>
      <c r="D15" s="5">
        <v>0.12</v>
      </c>
      <c r="E15" s="9">
        <f t="shared" si="1"/>
        <v>0</v>
      </c>
      <c r="F15" s="6">
        <v>0.09</v>
      </c>
      <c r="G15" s="9">
        <f>$D$12*F15</f>
        <v>0</v>
      </c>
      <c r="H15" s="9">
        <f t="shared" si="0"/>
        <v>0</v>
      </c>
      <c r="I15" s="6">
        <v>222.95</v>
      </c>
      <c r="J15" s="9">
        <f>$D$12*I15</f>
        <v>0</v>
      </c>
      <c r="K15" s="9">
        <f t="shared" si="2"/>
        <v>0</v>
      </c>
    </row>
    <row r="16" spans="1:14" ht="12.2" hidden="1" customHeight="1" outlineLevel="1" x14ac:dyDescent="0.2">
      <c r="A16" s="76" t="s">
        <v>331</v>
      </c>
      <c r="B16" s="76"/>
      <c r="C16" s="4" t="s">
        <v>17</v>
      </c>
      <c r="D16" s="5">
        <v>1</v>
      </c>
      <c r="E16" s="9">
        <f t="shared" si="1"/>
        <v>0</v>
      </c>
      <c r="F16" s="6">
        <v>0.12</v>
      </c>
      <c r="G16" s="9">
        <f>$D$12*F16</f>
        <v>0</v>
      </c>
      <c r="H16" s="9">
        <f t="shared" si="0"/>
        <v>0</v>
      </c>
      <c r="I16" s="6">
        <v>74.66</v>
      </c>
      <c r="J16" s="9">
        <f>$D$12*I16</f>
        <v>0</v>
      </c>
      <c r="K16" s="9">
        <f t="shared" si="2"/>
        <v>0</v>
      </c>
    </row>
    <row r="17" spans="1:11" ht="12.2" hidden="1" customHeight="1" outlineLevel="1" x14ac:dyDescent="0.2">
      <c r="A17" s="76" t="s">
        <v>332</v>
      </c>
      <c r="B17" s="76"/>
      <c r="C17" s="4" t="s">
        <v>17</v>
      </c>
      <c r="D17" s="5">
        <v>1</v>
      </c>
      <c r="E17" s="9">
        <f t="shared" si="1"/>
        <v>0</v>
      </c>
      <c r="F17" s="6">
        <v>0.23</v>
      </c>
      <c r="G17" s="9">
        <f>$D$12*F17</f>
        <v>0</v>
      </c>
      <c r="H17" s="9">
        <f t="shared" si="0"/>
        <v>0</v>
      </c>
      <c r="I17" s="6">
        <v>406.71</v>
      </c>
      <c r="J17" s="9">
        <f>$D$12*I17</f>
        <v>0</v>
      </c>
      <c r="K17" s="9">
        <f t="shared" si="2"/>
        <v>0</v>
      </c>
    </row>
    <row r="18" spans="1:11" ht="12.2" customHeight="1" collapsed="1" x14ac:dyDescent="0.2">
      <c r="A18" s="75" t="s">
        <v>19</v>
      </c>
      <c r="B18" s="75"/>
      <c r="C18" s="1"/>
      <c r="D18" s="7"/>
      <c r="E18" s="35"/>
      <c r="F18" s="13">
        <f>SUM(F13:F17)</f>
        <v>0.80999999999999994</v>
      </c>
      <c r="G18" s="12">
        <f>SUM(G13:G17)</f>
        <v>0</v>
      </c>
      <c r="H18" s="12">
        <f t="shared" si="0"/>
        <v>0</v>
      </c>
      <c r="I18" s="13">
        <v>1221.43</v>
      </c>
      <c r="J18" s="12">
        <f>SUM(J13:J17)</f>
        <v>0</v>
      </c>
      <c r="K18" s="14">
        <f>SUM(H18,J18)</f>
        <v>0</v>
      </c>
    </row>
    <row r="19" spans="1:11" ht="21" customHeight="1" x14ac:dyDescent="0.2">
      <c r="A19" s="75" t="s">
        <v>375</v>
      </c>
      <c r="B19" s="75"/>
      <c r="C19" s="2" t="s">
        <v>17</v>
      </c>
      <c r="D19" s="3">
        <v>0</v>
      </c>
      <c r="E19" s="36"/>
      <c r="F19" s="1"/>
      <c r="G19" s="1"/>
      <c r="H19" s="1"/>
      <c r="I19" s="1"/>
      <c r="J19" s="1"/>
      <c r="K19" s="1"/>
    </row>
    <row r="20" spans="1:11" ht="21" hidden="1" customHeight="1" outlineLevel="1" x14ac:dyDescent="0.2">
      <c r="A20" s="76" t="s">
        <v>328</v>
      </c>
      <c r="B20" s="76"/>
      <c r="C20" s="4" t="s">
        <v>17</v>
      </c>
      <c r="D20" s="5">
        <v>1</v>
      </c>
      <c r="E20" s="9">
        <f>$D$19*D20</f>
        <v>0</v>
      </c>
      <c r="F20" s="6">
        <v>0.21</v>
      </c>
      <c r="G20" s="9">
        <f>$D$19*F20</f>
        <v>0</v>
      </c>
      <c r="H20" s="9">
        <f t="shared" ref="H20:H25" si="3">$L$2*G20</f>
        <v>0</v>
      </c>
      <c r="I20" s="6">
        <v>45.12</v>
      </c>
      <c r="J20" s="9">
        <f>$D$19*I20</f>
        <v>0</v>
      </c>
      <c r="K20" s="9">
        <f>SUM(H20,J20)</f>
        <v>0</v>
      </c>
    </row>
    <row r="21" spans="1:11" ht="12" hidden="1" customHeight="1" outlineLevel="1" x14ac:dyDescent="0.2">
      <c r="A21" s="76" t="s">
        <v>330</v>
      </c>
      <c r="B21" s="76"/>
      <c r="C21" s="4" t="s">
        <v>25</v>
      </c>
      <c r="D21" s="5">
        <v>0.08</v>
      </c>
      <c r="E21" s="9">
        <f t="shared" ref="E21:E24" si="4">$D$19*D21</f>
        <v>0</v>
      </c>
      <c r="F21" s="6">
        <v>0.05</v>
      </c>
      <c r="G21" s="9">
        <f>$D$19*F21</f>
        <v>0</v>
      </c>
      <c r="H21" s="9">
        <f t="shared" si="3"/>
        <v>0</v>
      </c>
      <c r="I21" s="6">
        <v>148.63999999999999</v>
      </c>
      <c r="J21" s="9">
        <f>$D$19*I21</f>
        <v>0</v>
      </c>
      <c r="K21" s="9">
        <f t="shared" ref="K21:K24" si="5">SUM(H21,J21)</f>
        <v>0</v>
      </c>
    </row>
    <row r="22" spans="1:11" ht="12.2" hidden="1" customHeight="1" outlineLevel="1" x14ac:dyDescent="0.2">
      <c r="A22" s="76" t="s">
        <v>332</v>
      </c>
      <c r="B22" s="76"/>
      <c r="C22" s="4" t="s">
        <v>17</v>
      </c>
      <c r="D22" s="5">
        <v>1</v>
      </c>
      <c r="E22" s="9">
        <f t="shared" si="4"/>
        <v>0</v>
      </c>
      <c r="F22" s="6">
        <v>0.17</v>
      </c>
      <c r="G22" s="9">
        <f>$D$19*F22</f>
        <v>0</v>
      </c>
      <c r="H22" s="9">
        <f t="shared" si="3"/>
        <v>0</v>
      </c>
      <c r="I22" s="6">
        <v>199.97</v>
      </c>
      <c r="J22" s="9">
        <f>$D$19*I22</f>
        <v>0</v>
      </c>
      <c r="K22" s="9">
        <f t="shared" si="5"/>
        <v>0</v>
      </c>
    </row>
    <row r="23" spans="1:11" ht="21" hidden="1" customHeight="1" outlineLevel="1" x14ac:dyDescent="0.2">
      <c r="A23" s="76" t="s">
        <v>336</v>
      </c>
      <c r="B23" s="76"/>
      <c r="C23" s="4" t="s">
        <v>28</v>
      </c>
      <c r="D23" s="5">
        <v>4.5</v>
      </c>
      <c r="E23" s="9">
        <f t="shared" si="4"/>
        <v>0</v>
      </c>
      <c r="F23" s="6">
        <v>0.28999999999999998</v>
      </c>
      <c r="G23" s="9">
        <f>$D$19*F23</f>
        <v>0</v>
      </c>
      <c r="H23" s="9">
        <f t="shared" si="3"/>
        <v>0</v>
      </c>
      <c r="I23" s="6">
        <v>97.07</v>
      </c>
      <c r="J23" s="9">
        <f>$D$19*I23</f>
        <v>0</v>
      </c>
      <c r="K23" s="9">
        <f t="shared" si="5"/>
        <v>0</v>
      </c>
    </row>
    <row r="24" spans="1:11" ht="12" hidden="1" customHeight="1" outlineLevel="1" x14ac:dyDescent="0.2">
      <c r="A24" s="76" t="s">
        <v>331</v>
      </c>
      <c r="B24" s="76"/>
      <c r="C24" s="4" t="s">
        <v>17</v>
      </c>
      <c r="D24" s="5">
        <v>1</v>
      </c>
      <c r="E24" s="9">
        <f t="shared" si="4"/>
        <v>0</v>
      </c>
      <c r="F24" s="6">
        <v>0.12</v>
      </c>
      <c r="G24" s="9">
        <f>$D$19*F24</f>
        <v>0</v>
      </c>
      <c r="H24" s="9">
        <f t="shared" si="3"/>
        <v>0</v>
      </c>
      <c r="I24" s="6">
        <v>74.66</v>
      </c>
      <c r="J24" s="9">
        <f>$D$19*I24</f>
        <v>0</v>
      </c>
      <c r="K24" s="9">
        <f t="shared" si="5"/>
        <v>0</v>
      </c>
    </row>
    <row r="25" spans="1:11" ht="12.2" customHeight="1" collapsed="1" x14ac:dyDescent="0.2">
      <c r="A25" s="75" t="s">
        <v>19</v>
      </c>
      <c r="B25" s="75"/>
      <c r="C25" s="1"/>
      <c r="D25" s="7"/>
      <c r="E25" s="35"/>
      <c r="F25" s="13">
        <f>SUM(F20:F24)</f>
        <v>0.84</v>
      </c>
      <c r="G25" s="12">
        <f>SUM(G20:G24)</f>
        <v>0</v>
      </c>
      <c r="H25" s="12">
        <f t="shared" si="3"/>
        <v>0</v>
      </c>
      <c r="I25" s="13">
        <v>565.46</v>
      </c>
      <c r="J25" s="12">
        <f>SUM(J20:J24)</f>
        <v>0</v>
      </c>
      <c r="K25" s="14">
        <f>SUM(H25,J25)</f>
        <v>0</v>
      </c>
    </row>
    <row r="26" spans="1:11" ht="21" customHeight="1" x14ac:dyDescent="0.2">
      <c r="A26" s="75" t="s">
        <v>333</v>
      </c>
      <c r="B26" s="75"/>
      <c r="C26" s="2" t="s">
        <v>17</v>
      </c>
      <c r="D26" s="3">
        <v>0</v>
      </c>
      <c r="E26" s="36"/>
      <c r="F26" s="1"/>
      <c r="G26" s="1"/>
      <c r="H26" s="1"/>
      <c r="I26" s="1"/>
      <c r="J26" s="1"/>
      <c r="K26" s="1"/>
    </row>
    <row r="27" spans="1:11" ht="12" hidden="1" customHeight="1" outlineLevel="1" x14ac:dyDescent="0.2">
      <c r="A27" s="76" t="s">
        <v>334</v>
      </c>
      <c r="B27" s="76"/>
      <c r="C27" s="4" t="s">
        <v>17</v>
      </c>
      <c r="D27" s="5">
        <v>1</v>
      </c>
      <c r="E27" s="9">
        <f>$D$26*D27</f>
        <v>0</v>
      </c>
      <c r="F27" s="6">
        <v>0.13</v>
      </c>
      <c r="G27" s="9">
        <f>$D$26*F27</f>
        <v>0</v>
      </c>
      <c r="H27" s="9">
        <f t="shared" ref="H27:H35" si="6">$L$2*G27</f>
        <v>0</v>
      </c>
      <c r="I27" s="6">
        <v>50.85</v>
      </c>
      <c r="J27" s="9">
        <f>$D$26*I27</f>
        <v>0</v>
      </c>
      <c r="K27" s="9">
        <f t="shared" ref="K27:K34" si="7">SUM(H27,J27)</f>
        <v>0</v>
      </c>
    </row>
    <row r="28" spans="1:11" ht="12.2" hidden="1" customHeight="1" outlineLevel="1" x14ac:dyDescent="0.2">
      <c r="A28" s="76" t="s">
        <v>330</v>
      </c>
      <c r="B28" s="76"/>
      <c r="C28" s="4" t="s">
        <v>25</v>
      </c>
      <c r="D28" s="5">
        <v>0.1</v>
      </c>
      <c r="E28" s="9">
        <f t="shared" ref="E28:E34" si="8">$D$26*D28</f>
        <v>0</v>
      </c>
      <c r="F28" s="6">
        <v>0.05</v>
      </c>
      <c r="G28" s="9">
        <f t="shared" ref="G28:G34" si="9">$D$26*F28</f>
        <v>0</v>
      </c>
      <c r="H28" s="9">
        <f t="shared" si="6"/>
        <v>0</v>
      </c>
      <c r="I28" s="6">
        <v>185.79</v>
      </c>
      <c r="J28" s="9">
        <f t="shared" ref="J28:J34" si="10">$D$26*I28</f>
        <v>0</v>
      </c>
      <c r="K28" s="9">
        <f t="shared" si="7"/>
        <v>0</v>
      </c>
    </row>
    <row r="29" spans="1:11" ht="21" hidden="1" customHeight="1" outlineLevel="1" x14ac:dyDescent="0.2">
      <c r="A29" s="76" t="s">
        <v>328</v>
      </c>
      <c r="B29" s="76"/>
      <c r="C29" s="4" t="s">
        <v>17</v>
      </c>
      <c r="D29" s="5">
        <v>1</v>
      </c>
      <c r="E29" s="9">
        <f t="shared" si="8"/>
        <v>0</v>
      </c>
      <c r="F29" s="6">
        <v>0.21</v>
      </c>
      <c r="G29" s="9">
        <f t="shared" si="9"/>
        <v>0</v>
      </c>
      <c r="H29" s="9">
        <f t="shared" si="6"/>
        <v>0</v>
      </c>
      <c r="I29" s="6">
        <v>45.12</v>
      </c>
      <c r="J29" s="9">
        <f t="shared" si="10"/>
        <v>0</v>
      </c>
      <c r="K29" s="9">
        <f t="shared" si="7"/>
        <v>0</v>
      </c>
    </row>
    <row r="30" spans="1:11" ht="12" hidden="1" customHeight="1" outlineLevel="1" x14ac:dyDescent="0.2">
      <c r="A30" s="76" t="s">
        <v>335</v>
      </c>
      <c r="B30" s="76"/>
      <c r="C30" s="4" t="s">
        <v>28</v>
      </c>
      <c r="D30" s="5">
        <v>2</v>
      </c>
      <c r="E30" s="9">
        <f t="shared" si="8"/>
        <v>0</v>
      </c>
      <c r="F30" s="6">
        <v>0.12</v>
      </c>
      <c r="G30" s="9">
        <f t="shared" si="9"/>
        <v>0</v>
      </c>
      <c r="H30" s="9">
        <f t="shared" si="6"/>
        <v>0</v>
      </c>
      <c r="I30" s="6">
        <v>40.58</v>
      </c>
      <c r="J30" s="9">
        <f t="shared" si="10"/>
        <v>0</v>
      </c>
      <c r="K30" s="9">
        <f t="shared" si="7"/>
        <v>0</v>
      </c>
    </row>
    <row r="31" spans="1:11" ht="21" hidden="1" customHeight="1" outlineLevel="1" x14ac:dyDescent="0.2">
      <c r="A31" s="76" t="s">
        <v>336</v>
      </c>
      <c r="B31" s="76"/>
      <c r="C31" s="4" t="s">
        <v>28</v>
      </c>
      <c r="D31" s="5">
        <v>4.5</v>
      </c>
      <c r="E31" s="9">
        <f t="shared" si="8"/>
        <v>0</v>
      </c>
      <c r="F31" s="6">
        <v>0.28999999999999998</v>
      </c>
      <c r="G31" s="9">
        <f t="shared" si="9"/>
        <v>0</v>
      </c>
      <c r="H31" s="9">
        <f t="shared" si="6"/>
        <v>0</v>
      </c>
      <c r="I31" s="6">
        <v>97.07</v>
      </c>
      <c r="J31" s="9">
        <f t="shared" si="10"/>
        <v>0</v>
      </c>
      <c r="K31" s="9">
        <f t="shared" si="7"/>
        <v>0</v>
      </c>
    </row>
    <row r="32" spans="1:11" ht="12.2" hidden="1" customHeight="1" outlineLevel="1" x14ac:dyDescent="0.2">
      <c r="A32" s="76" t="s">
        <v>337</v>
      </c>
      <c r="B32" s="76"/>
      <c r="C32" s="4" t="s">
        <v>17</v>
      </c>
      <c r="D32" s="5">
        <v>1</v>
      </c>
      <c r="E32" s="9">
        <f t="shared" si="8"/>
        <v>0</v>
      </c>
      <c r="F32" s="6">
        <v>0.03</v>
      </c>
      <c r="G32" s="9">
        <f t="shared" si="9"/>
        <v>0</v>
      </c>
      <c r="H32" s="9">
        <f t="shared" si="6"/>
        <v>0</v>
      </c>
      <c r="I32" s="6">
        <v>13.82</v>
      </c>
      <c r="J32" s="9">
        <f t="shared" si="10"/>
        <v>0</v>
      </c>
      <c r="K32" s="9">
        <f t="shared" si="7"/>
        <v>0</v>
      </c>
    </row>
    <row r="33" spans="1:11" ht="12.2" hidden="1" customHeight="1" outlineLevel="1" x14ac:dyDescent="0.2">
      <c r="A33" s="76" t="s">
        <v>338</v>
      </c>
      <c r="B33" s="76"/>
      <c r="C33" s="4" t="s">
        <v>17</v>
      </c>
      <c r="D33" s="5">
        <v>1.1499999999999999</v>
      </c>
      <c r="E33" s="9">
        <f t="shared" si="8"/>
        <v>0</v>
      </c>
      <c r="F33" s="6">
        <v>0.09</v>
      </c>
      <c r="G33" s="9">
        <f t="shared" si="9"/>
        <v>0</v>
      </c>
      <c r="H33" s="9">
        <f t="shared" si="6"/>
        <v>0</v>
      </c>
      <c r="I33" s="6">
        <v>323.61</v>
      </c>
      <c r="J33" s="9">
        <f t="shared" si="10"/>
        <v>0</v>
      </c>
      <c r="K33" s="9">
        <f t="shared" si="7"/>
        <v>0</v>
      </c>
    </row>
    <row r="34" spans="1:11" ht="21" hidden="1" customHeight="1" outlineLevel="1" x14ac:dyDescent="0.2">
      <c r="A34" s="76" t="s">
        <v>339</v>
      </c>
      <c r="B34" s="76"/>
      <c r="C34" s="4" t="s">
        <v>15</v>
      </c>
      <c r="D34" s="5">
        <v>1</v>
      </c>
      <c r="E34" s="9">
        <f t="shared" si="8"/>
        <v>0</v>
      </c>
      <c r="F34" s="6">
        <v>0.28999999999999998</v>
      </c>
      <c r="G34" s="9">
        <f t="shared" si="9"/>
        <v>0</v>
      </c>
      <c r="H34" s="9">
        <f t="shared" si="6"/>
        <v>0</v>
      </c>
      <c r="I34" s="6">
        <v>139.76</v>
      </c>
      <c r="J34" s="9">
        <f t="shared" si="10"/>
        <v>0</v>
      </c>
      <c r="K34" s="9">
        <f t="shared" si="7"/>
        <v>0</v>
      </c>
    </row>
    <row r="35" spans="1:11" ht="12" customHeight="1" collapsed="1" x14ac:dyDescent="0.2">
      <c r="A35" s="75" t="s">
        <v>19</v>
      </c>
      <c r="B35" s="75"/>
      <c r="C35" s="1"/>
      <c r="D35" s="7"/>
      <c r="E35" s="35"/>
      <c r="F35" s="13">
        <f>SUM(F27:F34)</f>
        <v>1.21</v>
      </c>
      <c r="G35" s="12">
        <f>SUM(G27:G34)</f>
        <v>0</v>
      </c>
      <c r="H35" s="12">
        <f t="shared" si="6"/>
        <v>0</v>
      </c>
      <c r="I35" s="13">
        <v>896.6</v>
      </c>
      <c r="J35" s="12">
        <f>SUM(J27:J34)</f>
        <v>0</v>
      </c>
      <c r="K35" s="14">
        <f>SUM(H35,J35)</f>
        <v>0</v>
      </c>
    </row>
    <row r="36" spans="1:11" ht="21" customHeight="1" x14ac:dyDescent="0.2">
      <c r="A36" s="75" t="s">
        <v>340</v>
      </c>
      <c r="B36" s="75"/>
      <c r="C36" s="2" t="s">
        <v>17</v>
      </c>
      <c r="D36" s="3">
        <v>0</v>
      </c>
      <c r="E36" s="36"/>
      <c r="F36" s="1"/>
      <c r="G36" s="1"/>
      <c r="H36" s="1"/>
      <c r="I36" s="1"/>
      <c r="J36" s="1"/>
      <c r="K36" s="1"/>
    </row>
    <row r="37" spans="1:11" ht="12.2" hidden="1" customHeight="1" outlineLevel="1" x14ac:dyDescent="0.2">
      <c r="A37" s="76" t="s">
        <v>341</v>
      </c>
      <c r="B37" s="76"/>
      <c r="C37" s="4" t="s">
        <v>17</v>
      </c>
      <c r="D37" s="5">
        <v>1</v>
      </c>
      <c r="E37" s="9">
        <f>$D$36*D37</f>
        <v>0</v>
      </c>
      <c r="F37" s="6">
        <v>0.17</v>
      </c>
      <c r="G37" s="9">
        <f>$D$36*F37</f>
        <v>0</v>
      </c>
      <c r="H37" s="9">
        <f t="shared" ref="H37:H44" si="11">$L$2*G37</f>
        <v>0</v>
      </c>
      <c r="I37" s="6">
        <v>297.83</v>
      </c>
      <c r="J37" s="9">
        <f>$D$36*I37</f>
        <v>0</v>
      </c>
      <c r="K37" s="9">
        <f t="shared" ref="K37:K43" si="12">SUM(H37,J37)</f>
        <v>0</v>
      </c>
    </row>
    <row r="38" spans="1:11" ht="12.2" hidden="1" customHeight="1" outlineLevel="1" x14ac:dyDescent="0.2">
      <c r="A38" s="76" t="s">
        <v>342</v>
      </c>
      <c r="B38" s="76"/>
      <c r="C38" s="4" t="s">
        <v>60</v>
      </c>
      <c r="D38" s="5">
        <v>0.42</v>
      </c>
      <c r="E38" s="9">
        <f t="shared" ref="E38:E43" si="13">$D$36*D38</f>
        <v>0</v>
      </c>
      <c r="F38" s="6">
        <v>0.09</v>
      </c>
      <c r="G38" s="9">
        <f t="shared" ref="G38:G43" si="14">$D$36*F38</f>
        <v>0</v>
      </c>
      <c r="H38" s="9">
        <f t="shared" si="11"/>
        <v>0</v>
      </c>
      <c r="I38" s="6">
        <v>22.89</v>
      </c>
      <c r="J38" s="9">
        <f t="shared" ref="J38:J43" si="15">$D$36*I38</f>
        <v>0</v>
      </c>
      <c r="K38" s="9">
        <f t="shared" si="12"/>
        <v>0</v>
      </c>
    </row>
    <row r="39" spans="1:11" ht="12.2" hidden="1" customHeight="1" outlineLevel="1" x14ac:dyDescent="0.2">
      <c r="A39" s="76" t="s">
        <v>343</v>
      </c>
      <c r="B39" s="76"/>
      <c r="C39" s="4" t="s">
        <v>17</v>
      </c>
      <c r="D39" s="5">
        <v>1</v>
      </c>
      <c r="E39" s="9">
        <f t="shared" si="13"/>
        <v>0</v>
      </c>
      <c r="F39" s="6">
        <v>0.12</v>
      </c>
      <c r="G39" s="9">
        <f t="shared" si="14"/>
        <v>0</v>
      </c>
      <c r="H39" s="9">
        <f t="shared" si="11"/>
        <v>0</v>
      </c>
      <c r="I39" s="6">
        <v>151.19999999999999</v>
      </c>
      <c r="J39" s="9">
        <f t="shared" si="15"/>
        <v>0</v>
      </c>
      <c r="K39" s="9">
        <f t="shared" si="12"/>
        <v>0</v>
      </c>
    </row>
    <row r="40" spans="1:11" ht="12.2" hidden="1" customHeight="1" outlineLevel="1" x14ac:dyDescent="0.2">
      <c r="A40" s="76" t="s">
        <v>344</v>
      </c>
      <c r="B40" s="76"/>
      <c r="C40" s="4" t="s">
        <v>17</v>
      </c>
      <c r="D40" s="5">
        <v>1</v>
      </c>
      <c r="E40" s="9">
        <f t="shared" si="13"/>
        <v>0</v>
      </c>
      <c r="F40" s="6">
        <v>0.23</v>
      </c>
      <c r="G40" s="9">
        <f t="shared" si="14"/>
        <v>0</v>
      </c>
      <c r="H40" s="9">
        <f t="shared" si="11"/>
        <v>0</v>
      </c>
      <c r="I40" s="6">
        <v>143.22</v>
      </c>
      <c r="J40" s="9">
        <f t="shared" si="15"/>
        <v>0</v>
      </c>
      <c r="K40" s="9">
        <f t="shared" si="12"/>
        <v>0</v>
      </c>
    </row>
    <row r="41" spans="1:11" ht="12.2" hidden="1" customHeight="1" outlineLevel="1" x14ac:dyDescent="0.2">
      <c r="A41" s="76" t="s">
        <v>345</v>
      </c>
      <c r="B41" s="76"/>
      <c r="C41" s="4" t="s">
        <v>17</v>
      </c>
      <c r="D41" s="5">
        <v>1</v>
      </c>
      <c r="E41" s="9">
        <f t="shared" si="13"/>
        <v>0</v>
      </c>
      <c r="F41" s="6">
        <v>0.21</v>
      </c>
      <c r="G41" s="9">
        <f t="shared" si="14"/>
        <v>0</v>
      </c>
      <c r="H41" s="9">
        <f t="shared" si="11"/>
        <v>0</v>
      </c>
      <c r="I41" s="6">
        <v>30.5</v>
      </c>
      <c r="J41" s="9">
        <f t="shared" si="15"/>
        <v>0</v>
      </c>
      <c r="K41" s="9">
        <f t="shared" si="12"/>
        <v>0</v>
      </c>
    </row>
    <row r="42" spans="1:11" ht="12.2" hidden="1" customHeight="1" outlineLevel="1" x14ac:dyDescent="0.2">
      <c r="A42" s="76" t="s">
        <v>346</v>
      </c>
      <c r="B42" s="76"/>
      <c r="C42" s="4" t="s">
        <v>17</v>
      </c>
      <c r="D42" s="5">
        <v>1</v>
      </c>
      <c r="E42" s="9">
        <f t="shared" si="13"/>
        <v>0</v>
      </c>
      <c r="F42" s="6">
        <v>0.31</v>
      </c>
      <c r="G42" s="9">
        <f t="shared" si="14"/>
        <v>0</v>
      </c>
      <c r="H42" s="9">
        <f t="shared" si="11"/>
        <v>0</v>
      </c>
      <c r="I42" s="6">
        <v>117.29</v>
      </c>
      <c r="J42" s="9">
        <f t="shared" si="15"/>
        <v>0</v>
      </c>
      <c r="K42" s="9">
        <f t="shared" si="12"/>
        <v>0</v>
      </c>
    </row>
    <row r="43" spans="1:11" ht="21" hidden="1" customHeight="1" outlineLevel="1" x14ac:dyDescent="0.2">
      <c r="A43" s="83" t="s">
        <v>657</v>
      </c>
      <c r="B43" s="76"/>
      <c r="C43" s="4" t="s">
        <v>17</v>
      </c>
      <c r="D43" s="5">
        <v>1</v>
      </c>
      <c r="E43" s="9">
        <f t="shared" si="13"/>
        <v>0</v>
      </c>
      <c r="F43" s="6">
        <v>0.55000000000000004</v>
      </c>
      <c r="G43" s="9">
        <f t="shared" si="14"/>
        <v>0</v>
      </c>
      <c r="H43" s="9">
        <f>$N$2*G43</f>
        <v>0</v>
      </c>
      <c r="I43" s="6">
        <v>135.63</v>
      </c>
      <c r="J43" s="9">
        <f t="shared" si="15"/>
        <v>0</v>
      </c>
      <c r="K43" s="9">
        <f t="shared" si="12"/>
        <v>0</v>
      </c>
    </row>
    <row r="44" spans="1:11" ht="12.2" customHeight="1" collapsed="1" x14ac:dyDescent="0.2">
      <c r="A44" s="75" t="s">
        <v>19</v>
      </c>
      <c r="B44" s="75"/>
      <c r="C44" s="1"/>
      <c r="D44" s="7"/>
      <c r="E44" s="35"/>
      <c r="F44" s="13">
        <f>SUM(F37:F43)</f>
        <v>1.68</v>
      </c>
      <c r="G44" s="12">
        <f>SUM(G37:G43)</f>
        <v>0</v>
      </c>
      <c r="H44" s="12">
        <f t="shared" si="11"/>
        <v>0</v>
      </c>
      <c r="I44" s="13">
        <v>876.98</v>
      </c>
      <c r="J44" s="12">
        <f>SUM(J37:J43)</f>
        <v>0</v>
      </c>
      <c r="K44" s="14">
        <f>SUM(H44,J44)</f>
        <v>0</v>
      </c>
    </row>
    <row r="45" spans="1:11" ht="21" customHeight="1" x14ac:dyDescent="0.2">
      <c r="A45" s="75" t="s">
        <v>347</v>
      </c>
      <c r="B45" s="75"/>
      <c r="C45" s="2" t="s">
        <v>17</v>
      </c>
      <c r="D45" s="3">
        <v>0</v>
      </c>
      <c r="E45" s="36"/>
      <c r="F45" s="1"/>
      <c r="G45" s="1"/>
      <c r="H45" s="1"/>
      <c r="I45" s="1"/>
      <c r="J45" s="1"/>
      <c r="K45" s="1"/>
    </row>
    <row r="46" spans="1:11" ht="12.2" hidden="1" customHeight="1" outlineLevel="1" x14ac:dyDescent="0.2">
      <c r="A46" s="76" t="s">
        <v>341</v>
      </c>
      <c r="B46" s="76"/>
      <c r="C46" s="4" t="s">
        <v>17</v>
      </c>
      <c r="D46" s="5">
        <v>1</v>
      </c>
      <c r="E46" s="9">
        <f>$D$45*D46</f>
        <v>0</v>
      </c>
      <c r="F46" s="6">
        <v>0.17</v>
      </c>
      <c r="G46" s="9">
        <f>$D$45*F46</f>
        <v>0</v>
      </c>
      <c r="H46" s="9">
        <f t="shared" ref="H46:H57" si="16">$L$2*G46</f>
        <v>0</v>
      </c>
      <c r="I46" s="6">
        <v>297.83</v>
      </c>
      <c r="J46" s="9">
        <f>$D$45*I46</f>
        <v>0</v>
      </c>
      <c r="K46" s="9">
        <f t="shared" ref="K46:K56" si="17">SUM(H46,J46)</f>
        <v>0</v>
      </c>
    </row>
    <row r="47" spans="1:11" ht="12.2" hidden="1" customHeight="1" outlineLevel="1" x14ac:dyDescent="0.2">
      <c r="A47" s="76" t="s">
        <v>348</v>
      </c>
      <c r="B47" s="76"/>
      <c r="C47" s="4" t="s">
        <v>15</v>
      </c>
      <c r="D47" s="5">
        <v>0.42</v>
      </c>
      <c r="E47" s="9">
        <f t="shared" ref="E47:E56" si="18">$D$45*D47</f>
        <v>0</v>
      </c>
      <c r="F47" s="6">
        <v>0.01</v>
      </c>
      <c r="G47" s="9">
        <f t="shared" ref="G47:G56" si="19">$D$45*F47</f>
        <v>0</v>
      </c>
      <c r="H47" s="9">
        <f t="shared" si="16"/>
        <v>0</v>
      </c>
      <c r="I47" s="6">
        <v>23.87</v>
      </c>
      <c r="J47" s="9">
        <f t="shared" ref="J47:J56" si="20">$D$45*I47</f>
        <v>0</v>
      </c>
      <c r="K47" s="9">
        <f t="shared" si="17"/>
        <v>0</v>
      </c>
    </row>
    <row r="48" spans="1:11" ht="12.2" hidden="1" customHeight="1" outlineLevel="1" x14ac:dyDescent="0.2">
      <c r="A48" s="76" t="s">
        <v>349</v>
      </c>
      <c r="B48" s="76"/>
      <c r="C48" s="4" t="s">
        <v>17</v>
      </c>
      <c r="D48" s="5">
        <v>0.42</v>
      </c>
      <c r="E48" s="9">
        <f t="shared" si="18"/>
        <v>0</v>
      </c>
      <c r="F48" s="6">
        <v>0.01</v>
      </c>
      <c r="G48" s="9">
        <f t="shared" si="19"/>
        <v>0</v>
      </c>
      <c r="H48" s="9">
        <f t="shared" si="16"/>
        <v>0</v>
      </c>
      <c r="I48" s="6">
        <v>5.34</v>
      </c>
      <c r="J48" s="9">
        <f t="shared" si="20"/>
        <v>0</v>
      </c>
      <c r="K48" s="9">
        <f t="shared" si="17"/>
        <v>0</v>
      </c>
    </row>
    <row r="49" spans="1:11" ht="21" hidden="1" customHeight="1" outlineLevel="1" x14ac:dyDescent="0.2">
      <c r="A49" s="76" t="s">
        <v>350</v>
      </c>
      <c r="B49" s="76"/>
      <c r="C49" s="4" t="s">
        <v>17</v>
      </c>
      <c r="D49" s="5">
        <v>0.42</v>
      </c>
      <c r="E49" s="9">
        <f t="shared" si="18"/>
        <v>0</v>
      </c>
      <c r="F49" s="6">
        <v>0.03</v>
      </c>
      <c r="G49" s="9">
        <f t="shared" si="19"/>
        <v>0</v>
      </c>
      <c r="H49" s="9">
        <f t="shared" si="16"/>
        <v>0</v>
      </c>
      <c r="I49" s="6">
        <v>21.53</v>
      </c>
      <c r="J49" s="9">
        <f t="shared" si="20"/>
        <v>0</v>
      </c>
      <c r="K49" s="9">
        <f t="shared" si="17"/>
        <v>0</v>
      </c>
    </row>
    <row r="50" spans="1:11" ht="12.2" hidden="1" customHeight="1" outlineLevel="1" x14ac:dyDescent="0.2">
      <c r="A50" s="76" t="s">
        <v>276</v>
      </c>
      <c r="B50" s="76"/>
      <c r="C50" s="4" t="s">
        <v>60</v>
      </c>
      <c r="D50" s="5">
        <v>0.42</v>
      </c>
      <c r="E50" s="9">
        <f t="shared" si="18"/>
        <v>0</v>
      </c>
      <c r="F50" s="6">
        <v>0.04</v>
      </c>
      <c r="G50" s="9">
        <f t="shared" si="19"/>
        <v>0</v>
      </c>
      <c r="H50" s="9">
        <f t="shared" si="16"/>
        <v>0</v>
      </c>
      <c r="I50" s="6">
        <v>17.850000000000001</v>
      </c>
      <c r="J50" s="9">
        <f t="shared" si="20"/>
        <v>0</v>
      </c>
      <c r="K50" s="9">
        <f t="shared" si="17"/>
        <v>0</v>
      </c>
    </row>
    <row r="51" spans="1:11" ht="12.2" hidden="1" customHeight="1" outlineLevel="1" x14ac:dyDescent="0.2">
      <c r="A51" s="76" t="s">
        <v>342</v>
      </c>
      <c r="B51" s="76"/>
      <c r="C51" s="4" t="s">
        <v>60</v>
      </c>
      <c r="D51" s="5">
        <v>0.42</v>
      </c>
      <c r="E51" s="9">
        <f t="shared" si="18"/>
        <v>0</v>
      </c>
      <c r="F51" s="6">
        <v>0.09</v>
      </c>
      <c r="G51" s="9">
        <f t="shared" si="19"/>
        <v>0</v>
      </c>
      <c r="H51" s="9">
        <f t="shared" si="16"/>
        <v>0</v>
      </c>
      <c r="I51" s="6">
        <v>22.89</v>
      </c>
      <c r="J51" s="9">
        <f t="shared" si="20"/>
        <v>0</v>
      </c>
      <c r="K51" s="9">
        <f t="shared" si="17"/>
        <v>0</v>
      </c>
    </row>
    <row r="52" spans="1:11" ht="12.2" hidden="1" customHeight="1" outlineLevel="1" x14ac:dyDescent="0.2">
      <c r="A52" s="76" t="s">
        <v>344</v>
      </c>
      <c r="B52" s="76"/>
      <c r="C52" s="4" t="s">
        <v>17</v>
      </c>
      <c r="D52" s="5">
        <v>1</v>
      </c>
      <c r="E52" s="9">
        <f t="shared" si="18"/>
        <v>0</v>
      </c>
      <c r="F52" s="6">
        <v>0.23</v>
      </c>
      <c r="G52" s="9">
        <f t="shared" si="19"/>
        <v>0</v>
      </c>
      <c r="H52" s="9">
        <f t="shared" si="16"/>
        <v>0</v>
      </c>
      <c r="I52" s="6">
        <v>143.22</v>
      </c>
      <c r="J52" s="9">
        <f t="shared" si="20"/>
        <v>0</v>
      </c>
      <c r="K52" s="9">
        <f t="shared" si="17"/>
        <v>0</v>
      </c>
    </row>
    <row r="53" spans="1:11" ht="12.2" hidden="1" customHeight="1" outlineLevel="1" x14ac:dyDescent="0.2">
      <c r="A53" s="76" t="s">
        <v>343</v>
      </c>
      <c r="B53" s="76"/>
      <c r="C53" s="4" t="s">
        <v>17</v>
      </c>
      <c r="D53" s="5">
        <v>1</v>
      </c>
      <c r="E53" s="9">
        <f t="shared" si="18"/>
        <v>0</v>
      </c>
      <c r="F53" s="6">
        <v>0.12</v>
      </c>
      <c r="G53" s="9">
        <f t="shared" si="19"/>
        <v>0</v>
      </c>
      <c r="H53" s="9">
        <f t="shared" si="16"/>
        <v>0</v>
      </c>
      <c r="I53" s="6">
        <v>151.19999999999999</v>
      </c>
      <c r="J53" s="9">
        <f t="shared" si="20"/>
        <v>0</v>
      </c>
      <c r="K53" s="9">
        <f t="shared" si="17"/>
        <v>0</v>
      </c>
    </row>
    <row r="54" spans="1:11" ht="12.2" hidden="1" customHeight="1" outlineLevel="1" x14ac:dyDescent="0.2">
      <c r="A54" s="76" t="s">
        <v>345</v>
      </c>
      <c r="B54" s="76"/>
      <c r="C54" s="4" t="s">
        <v>17</v>
      </c>
      <c r="D54" s="5">
        <v>1</v>
      </c>
      <c r="E54" s="9">
        <f t="shared" si="18"/>
        <v>0</v>
      </c>
      <c r="F54" s="6">
        <v>0.21</v>
      </c>
      <c r="G54" s="9">
        <f t="shared" si="19"/>
        <v>0</v>
      </c>
      <c r="H54" s="9">
        <f t="shared" si="16"/>
        <v>0</v>
      </c>
      <c r="I54" s="6">
        <v>30.5</v>
      </c>
      <c r="J54" s="9">
        <f t="shared" si="20"/>
        <v>0</v>
      </c>
      <c r="K54" s="9">
        <f t="shared" si="17"/>
        <v>0</v>
      </c>
    </row>
    <row r="55" spans="1:11" ht="12.2" hidden="1" customHeight="1" outlineLevel="1" x14ac:dyDescent="0.2">
      <c r="A55" s="76" t="s">
        <v>346</v>
      </c>
      <c r="B55" s="76"/>
      <c r="C55" s="4" t="s">
        <v>17</v>
      </c>
      <c r="D55" s="5">
        <v>1</v>
      </c>
      <c r="E55" s="9">
        <f t="shared" si="18"/>
        <v>0</v>
      </c>
      <c r="F55" s="6">
        <v>0.31</v>
      </c>
      <c r="G55" s="9">
        <f t="shared" si="19"/>
        <v>0</v>
      </c>
      <c r="H55" s="9">
        <f t="shared" si="16"/>
        <v>0</v>
      </c>
      <c r="I55" s="6">
        <v>117.29</v>
      </c>
      <c r="J55" s="9">
        <f t="shared" si="20"/>
        <v>0</v>
      </c>
      <c r="K55" s="9">
        <f t="shared" si="17"/>
        <v>0</v>
      </c>
    </row>
    <row r="56" spans="1:11" ht="24" hidden="1" customHeight="1" outlineLevel="1" x14ac:dyDescent="0.2">
      <c r="A56" s="83" t="s">
        <v>654</v>
      </c>
      <c r="B56" s="76"/>
      <c r="C56" s="4" t="s">
        <v>17</v>
      </c>
      <c r="D56" s="5">
        <v>1</v>
      </c>
      <c r="E56" s="9">
        <f t="shared" si="18"/>
        <v>0</v>
      </c>
      <c r="F56" s="6">
        <v>0.55000000000000004</v>
      </c>
      <c r="G56" s="9">
        <f t="shared" si="19"/>
        <v>0</v>
      </c>
      <c r="H56" s="9">
        <f>$N$2*G56</f>
        <v>0</v>
      </c>
      <c r="I56" s="6">
        <v>135.63</v>
      </c>
      <c r="J56" s="9">
        <f t="shared" si="20"/>
        <v>0</v>
      </c>
      <c r="K56" s="9">
        <f t="shared" si="17"/>
        <v>0</v>
      </c>
    </row>
    <row r="57" spans="1:11" ht="12.2" customHeight="1" collapsed="1" x14ac:dyDescent="0.2">
      <c r="A57" s="75" t="s">
        <v>19</v>
      </c>
      <c r="B57" s="75"/>
      <c r="C57" s="1"/>
      <c r="D57" s="7"/>
      <c r="E57" s="35"/>
      <c r="F57" s="13">
        <f>SUM(F46:F56)</f>
        <v>1.77</v>
      </c>
      <c r="G57" s="12">
        <f>SUM(G46:G56)</f>
        <v>0</v>
      </c>
      <c r="H57" s="12">
        <f t="shared" si="16"/>
        <v>0</v>
      </c>
      <c r="I57" s="13">
        <v>934.42</v>
      </c>
      <c r="J57" s="12">
        <f>SUM(J46:J56)</f>
        <v>0</v>
      </c>
      <c r="K57" s="14">
        <f>SUM(H57,J57)</f>
        <v>0</v>
      </c>
    </row>
    <row r="58" spans="1:11" ht="21" customHeight="1" x14ac:dyDescent="0.2">
      <c r="A58" s="75" t="s">
        <v>351</v>
      </c>
      <c r="B58" s="75"/>
      <c r="C58" s="2" t="s">
        <v>17</v>
      </c>
      <c r="D58" s="3">
        <v>0</v>
      </c>
      <c r="E58" s="36"/>
      <c r="F58" s="1"/>
      <c r="G58" s="1"/>
      <c r="H58" s="1"/>
      <c r="I58" s="1"/>
      <c r="J58" s="1"/>
      <c r="K58" s="1"/>
    </row>
    <row r="59" spans="1:11" ht="12.2" hidden="1" customHeight="1" outlineLevel="1" x14ac:dyDescent="0.2">
      <c r="A59" s="76" t="s">
        <v>352</v>
      </c>
      <c r="B59" s="76"/>
      <c r="C59" s="4" t="s">
        <v>17</v>
      </c>
      <c r="D59" s="5">
        <v>1</v>
      </c>
      <c r="E59" s="9">
        <f>$D$58*D59</f>
        <v>0</v>
      </c>
      <c r="F59" s="6">
        <v>0.12</v>
      </c>
      <c r="G59" s="9">
        <f>$D$58*F59</f>
        <v>0</v>
      </c>
      <c r="H59" s="9">
        <f t="shared" ref="H59:H71" si="21">$L$2*G59</f>
        <v>0</v>
      </c>
      <c r="I59" s="6">
        <v>176.97</v>
      </c>
      <c r="J59" s="9">
        <f>$D$58*I59</f>
        <v>0</v>
      </c>
      <c r="K59" s="9">
        <f t="shared" ref="K59:K70" si="22">SUM(H59,J59)</f>
        <v>0</v>
      </c>
    </row>
    <row r="60" spans="1:11" ht="12.2" hidden="1" customHeight="1" outlineLevel="1" x14ac:dyDescent="0.2">
      <c r="A60" s="76" t="s">
        <v>353</v>
      </c>
      <c r="B60" s="76"/>
      <c r="C60" s="4" t="s">
        <v>17</v>
      </c>
      <c r="D60" s="5">
        <v>1</v>
      </c>
      <c r="E60" s="9">
        <f t="shared" ref="E60:E70" si="23">$D$58*D60</f>
        <v>0</v>
      </c>
      <c r="F60" s="6">
        <v>0.14000000000000001</v>
      </c>
      <c r="G60" s="9">
        <f t="shared" ref="G60:G70" si="24">$D$58*F60</f>
        <v>0</v>
      </c>
      <c r="H60" s="9">
        <f t="shared" si="21"/>
        <v>0</v>
      </c>
      <c r="I60" s="6">
        <v>217.56</v>
      </c>
      <c r="J60" s="9">
        <f t="shared" ref="J60:J70" si="25">$D$58*I60</f>
        <v>0</v>
      </c>
      <c r="K60" s="9">
        <f t="shared" si="22"/>
        <v>0</v>
      </c>
    </row>
    <row r="61" spans="1:11" ht="12.2" hidden="1" customHeight="1" outlineLevel="1" x14ac:dyDescent="0.2">
      <c r="A61" s="76" t="s">
        <v>354</v>
      </c>
      <c r="B61" s="76"/>
      <c r="C61" s="4" t="s">
        <v>17</v>
      </c>
      <c r="D61" s="5">
        <v>1</v>
      </c>
      <c r="E61" s="9">
        <f t="shared" si="23"/>
        <v>0</v>
      </c>
      <c r="F61" s="6">
        <v>0.12</v>
      </c>
      <c r="G61" s="9">
        <f t="shared" si="24"/>
        <v>0</v>
      </c>
      <c r="H61" s="9">
        <f t="shared" si="21"/>
        <v>0</v>
      </c>
      <c r="I61" s="6">
        <v>175.32</v>
      </c>
      <c r="J61" s="9">
        <f t="shared" si="25"/>
        <v>0</v>
      </c>
      <c r="K61" s="9">
        <f t="shared" si="22"/>
        <v>0</v>
      </c>
    </row>
    <row r="62" spans="1:11" ht="12.2" hidden="1" customHeight="1" outlineLevel="1" x14ac:dyDescent="0.2">
      <c r="A62" s="76" t="s">
        <v>344</v>
      </c>
      <c r="B62" s="76"/>
      <c r="C62" s="4" t="s">
        <v>17</v>
      </c>
      <c r="D62" s="5">
        <v>1</v>
      </c>
      <c r="E62" s="9">
        <f t="shared" si="23"/>
        <v>0</v>
      </c>
      <c r="F62" s="6">
        <v>0.23</v>
      </c>
      <c r="G62" s="9">
        <f t="shared" si="24"/>
        <v>0</v>
      </c>
      <c r="H62" s="9">
        <f t="shared" si="21"/>
        <v>0</v>
      </c>
      <c r="I62" s="6">
        <v>143.22</v>
      </c>
      <c r="J62" s="9">
        <f t="shared" si="25"/>
        <v>0</v>
      </c>
      <c r="K62" s="9">
        <f t="shared" si="22"/>
        <v>0</v>
      </c>
    </row>
    <row r="63" spans="1:11" ht="12.2" hidden="1" customHeight="1" outlineLevel="1" x14ac:dyDescent="0.2">
      <c r="A63" s="76" t="s">
        <v>342</v>
      </c>
      <c r="B63" s="76"/>
      <c r="C63" s="4" t="s">
        <v>60</v>
      </c>
      <c r="D63" s="5">
        <v>0.42</v>
      </c>
      <c r="E63" s="9">
        <f t="shared" si="23"/>
        <v>0</v>
      </c>
      <c r="F63" s="6">
        <v>0.09</v>
      </c>
      <c r="G63" s="9">
        <f t="shared" si="24"/>
        <v>0</v>
      </c>
      <c r="H63" s="9">
        <f t="shared" si="21"/>
        <v>0</v>
      </c>
      <c r="I63" s="6">
        <v>22.89</v>
      </c>
      <c r="J63" s="9">
        <f t="shared" si="25"/>
        <v>0</v>
      </c>
      <c r="K63" s="9">
        <f t="shared" si="22"/>
        <v>0</v>
      </c>
    </row>
    <row r="64" spans="1:11" ht="12.2" hidden="1" customHeight="1" outlineLevel="1" x14ac:dyDescent="0.2">
      <c r="A64" s="76" t="s">
        <v>343</v>
      </c>
      <c r="B64" s="76"/>
      <c r="C64" s="4" t="s">
        <v>17</v>
      </c>
      <c r="D64" s="5">
        <v>1</v>
      </c>
      <c r="E64" s="9">
        <f t="shared" si="23"/>
        <v>0</v>
      </c>
      <c r="F64" s="6">
        <v>0.12</v>
      </c>
      <c r="G64" s="9">
        <f t="shared" si="24"/>
        <v>0</v>
      </c>
      <c r="H64" s="9">
        <f t="shared" si="21"/>
        <v>0</v>
      </c>
      <c r="I64" s="6">
        <v>151.19999999999999</v>
      </c>
      <c r="J64" s="9">
        <f t="shared" si="25"/>
        <v>0</v>
      </c>
      <c r="K64" s="9">
        <f t="shared" si="22"/>
        <v>0</v>
      </c>
    </row>
    <row r="65" spans="1:11" ht="12.2" hidden="1" customHeight="1" outlineLevel="1" x14ac:dyDescent="0.2">
      <c r="A65" s="76" t="s">
        <v>355</v>
      </c>
      <c r="B65" s="76"/>
      <c r="C65" s="4" t="s">
        <v>17</v>
      </c>
      <c r="D65" s="5">
        <v>1</v>
      </c>
      <c r="E65" s="9">
        <f t="shared" si="23"/>
        <v>0</v>
      </c>
      <c r="F65" s="6">
        <v>0.08</v>
      </c>
      <c r="G65" s="9">
        <f t="shared" si="24"/>
        <v>0</v>
      </c>
      <c r="H65" s="9">
        <f t="shared" si="21"/>
        <v>0</v>
      </c>
      <c r="I65" s="6">
        <v>137.74</v>
      </c>
      <c r="J65" s="9">
        <f t="shared" si="25"/>
        <v>0</v>
      </c>
      <c r="K65" s="9">
        <f t="shared" si="22"/>
        <v>0</v>
      </c>
    </row>
    <row r="66" spans="1:11" ht="12.2" hidden="1" customHeight="1" outlineLevel="1" x14ac:dyDescent="0.2">
      <c r="A66" s="76" t="s">
        <v>345</v>
      </c>
      <c r="B66" s="76"/>
      <c r="C66" s="4" t="s">
        <v>17</v>
      </c>
      <c r="D66" s="5">
        <v>1</v>
      </c>
      <c r="E66" s="9">
        <f t="shared" si="23"/>
        <v>0</v>
      </c>
      <c r="F66" s="6">
        <v>0.21</v>
      </c>
      <c r="G66" s="9">
        <f t="shared" si="24"/>
        <v>0</v>
      </c>
      <c r="H66" s="9">
        <f t="shared" si="21"/>
        <v>0</v>
      </c>
      <c r="I66" s="6">
        <v>41.93</v>
      </c>
      <c r="J66" s="9">
        <f t="shared" si="25"/>
        <v>0</v>
      </c>
      <c r="K66" s="9">
        <f t="shared" si="22"/>
        <v>0</v>
      </c>
    </row>
    <row r="67" spans="1:11" ht="21" hidden="1" customHeight="1" outlineLevel="1" x14ac:dyDescent="0.2">
      <c r="A67" s="76" t="s">
        <v>350</v>
      </c>
      <c r="B67" s="76"/>
      <c r="C67" s="4" t="s">
        <v>17</v>
      </c>
      <c r="D67" s="5">
        <v>0.42</v>
      </c>
      <c r="E67" s="9">
        <f t="shared" si="23"/>
        <v>0</v>
      </c>
      <c r="F67" s="6">
        <v>0.03</v>
      </c>
      <c r="G67" s="9">
        <f t="shared" si="24"/>
        <v>0</v>
      </c>
      <c r="H67" s="9">
        <f t="shared" si="21"/>
        <v>0</v>
      </c>
      <c r="I67" s="6">
        <v>21.53</v>
      </c>
      <c r="J67" s="9">
        <f t="shared" si="25"/>
        <v>0</v>
      </c>
      <c r="K67" s="9">
        <f t="shared" si="22"/>
        <v>0</v>
      </c>
    </row>
    <row r="68" spans="1:11" ht="12.2" hidden="1" customHeight="1" outlineLevel="1" x14ac:dyDescent="0.2">
      <c r="A68" s="76" t="s">
        <v>248</v>
      </c>
      <c r="B68" s="76"/>
      <c r="C68" s="4" t="s">
        <v>15</v>
      </c>
      <c r="D68" s="5">
        <v>0.42</v>
      </c>
      <c r="E68" s="9">
        <f t="shared" si="23"/>
        <v>0</v>
      </c>
      <c r="F68" s="6">
        <v>0.06</v>
      </c>
      <c r="G68" s="9">
        <f t="shared" si="24"/>
        <v>0</v>
      </c>
      <c r="H68" s="9">
        <f t="shared" si="21"/>
        <v>0</v>
      </c>
      <c r="I68" s="6">
        <v>18.39</v>
      </c>
      <c r="J68" s="9">
        <f t="shared" si="25"/>
        <v>0</v>
      </c>
      <c r="K68" s="9">
        <f t="shared" si="22"/>
        <v>0</v>
      </c>
    </row>
    <row r="69" spans="1:11" ht="12.2" hidden="1" customHeight="1" outlineLevel="1" x14ac:dyDescent="0.2">
      <c r="A69" s="76" t="s">
        <v>356</v>
      </c>
      <c r="B69" s="76"/>
      <c r="C69" s="4" t="s">
        <v>17</v>
      </c>
      <c r="D69" s="5">
        <v>1</v>
      </c>
      <c r="E69" s="9">
        <f t="shared" si="23"/>
        <v>0</v>
      </c>
      <c r="F69" s="6">
        <v>0.43</v>
      </c>
      <c r="G69" s="9">
        <f t="shared" si="24"/>
        <v>0</v>
      </c>
      <c r="H69" s="9">
        <f t="shared" si="21"/>
        <v>0</v>
      </c>
      <c r="I69" s="6">
        <v>171.74</v>
      </c>
      <c r="J69" s="9">
        <f t="shared" si="25"/>
        <v>0</v>
      </c>
      <c r="K69" s="9">
        <f t="shared" si="22"/>
        <v>0</v>
      </c>
    </row>
    <row r="70" spans="1:11" ht="21" hidden="1" customHeight="1" outlineLevel="1" x14ac:dyDescent="0.2">
      <c r="A70" s="83" t="s">
        <v>655</v>
      </c>
      <c r="B70" s="76"/>
      <c r="C70" s="4" t="s">
        <v>17</v>
      </c>
      <c r="D70" s="5">
        <v>1</v>
      </c>
      <c r="E70" s="9">
        <f t="shared" si="23"/>
        <v>0</v>
      </c>
      <c r="F70" s="6">
        <v>0.55000000000000004</v>
      </c>
      <c r="G70" s="9">
        <f t="shared" si="24"/>
        <v>0</v>
      </c>
      <c r="H70" s="9">
        <f>$N$2*G70</f>
        <v>0</v>
      </c>
      <c r="I70" s="6">
        <v>135.63</v>
      </c>
      <c r="J70" s="9">
        <f t="shared" si="25"/>
        <v>0</v>
      </c>
      <c r="K70" s="9">
        <f t="shared" si="22"/>
        <v>0</v>
      </c>
    </row>
    <row r="71" spans="1:11" ht="12.2" customHeight="1" collapsed="1" x14ac:dyDescent="0.2">
      <c r="A71" s="75" t="s">
        <v>19</v>
      </c>
      <c r="B71" s="75"/>
      <c r="C71" s="1"/>
      <c r="D71" s="7"/>
      <c r="E71" s="35"/>
      <c r="F71" s="13">
        <f>SUM(F59:F70)</f>
        <v>2.1799999999999997</v>
      </c>
      <c r="G71" s="12">
        <f>SUM(G59:G70)</f>
        <v>0</v>
      </c>
      <c r="H71" s="12">
        <f t="shared" si="21"/>
        <v>0</v>
      </c>
      <c r="I71" s="13">
        <v>1392.54</v>
      </c>
      <c r="J71" s="12">
        <f>SUM(J59:J70)</f>
        <v>0</v>
      </c>
      <c r="K71" s="14">
        <f>SUM(H71,J71)</f>
        <v>0</v>
      </c>
    </row>
    <row r="72" spans="1:11" ht="21" customHeight="1" x14ac:dyDescent="0.2">
      <c r="A72" s="75" t="s">
        <v>357</v>
      </c>
      <c r="B72" s="75"/>
      <c r="C72" s="2" t="s">
        <v>17</v>
      </c>
      <c r="D72" s="3">
        <v>0</v>
      </c>
      <c r="E72" s="36"/>
      <c r="F72" s="1"/>
      <c r="G72" s="1"/>
      <c r="H72" s="1"/>
      <c r="I72" s="1"/>
      <c r="J72" s="1"/>
      <c r="K72" s="1"/>
    </row>
    <row r="73" spans="1:11" ht="12.2" hidden="1" customHeight="1" outlineLevel="1" x14ac:dyDescent="0.2">
      <c r="A73" s="76" t="s">
        <v>358</v>
      </c>
      <c r="B73" s="76"/>
      <c r="C73" s="4" t="s">
        <v>17</v>
      </c>
      <c r="D73" s="5">
        <v>1</v>
      </c>
      <c r="E73" s="9">
        <f>$D$72*D73</f>
        <v>0</v>
      </c>
      <c r="F73" s="6">
        <v>0.17</v>
      </c>
      <c r="G73" s="9">
        <f>$D$72*F73</f>
        <v>0</v>
      </c>
      <c r="H73" s="9">
        <f t="shared" ref="H73:H85" si="26">$L$2*G73</f>
        <v>0</v>
      </c>
      <c r="I73" s="6">
        <v>268.06</v>
      </c>
      <c r="J73" s="9">
        <f>$D$72*I73</f>
        <v>0</v>
      </c>
      <c r="K73" s="9">
        <f t="shared" ref="K73:K84" si="27">SUM(H73,J73)</f>
        <v>0</v>
      </c>
    </row>
    <row r="74" spans="1:11" ht="12.2" hidden="1" customHeight="1" outlineLevel="1" x14ac:dyDescent="0.2">
      <c r="A74" s="76" t="s">
        <v>344</v>
      </c>
      <c r="B74" s="76"/>
      <c r="C74" s="4" t="s">
        <v>17</v>
      </c>
      <c r="D74" s="5">
        <v>1</v>
      </c>
      <c r="E74" s="9">
        <f t="shared" ref="E74:E84" si="28">$D$72*D74</f>
        <v>0</v>
      </c>
      <c r="F74" s="6">
        <v>0.23</v>
      </c>
      <c r="G74" s="9">
        <f t="shared" ref="G74:G84" si="29">$D$72*F74</f>
        <v>0</v>
      </c>
      <c r="H74" s="9">
        <f t="shared" si="26"/>
        <v>0</v>
      </c>
      <c r="I74" s="6">
        <v>143.22</v>
      </c>
      <c r="J74" s="9">
        <f t="shared" ref="J74:J84" si="30">$D$72*I74</f>
        <v>0</v>
      </c>
      <c r="K74" s="9">
        <f t="shared" si="27"/>
        <v>0</v>
      </c>
    </row>
    <row r="75" spans="1:11" ht="12.2" hidden="1" customHeight="1" outlineLevel="1" x14ac:dyDescent="0.2">
      <c r="A75" s="76" t="s">
        <v>344</v>
      </c>
      <c r="B75" s="76"/>
      <c r="C75" s="4" t="s">
        <v>17</v>
      </c>
      <c r="D75" s="5">
        <v>1</v>
      </c>
      <c r="E75" s="9">
        <f t="shared" si="28"/>
        <v>0</v>
      </c>
      <c r="F75" s="6">
        <v>0.21</v>
      </c>
      <c r="G75" s="9">
        <f t="shared" si="29"/>
        <v>0</v>
      </c>
      <c r="H75" s="9">
        <f t="shared" si="26"/>
        <v>0</v>
      </c>
      <c r="I75" s="6">
        <v>60.98</v>
      </c>
      <c r="J75" s="9">
        <f t="shared" si="30"/>
        <v>0</v>
      </c>
      <c r="K75" s="9">
        <f t="shared" si="27"/>
        <v>0</v>
      </c>
    </row>
    <row r="76" spans="1:11" ht="12.2" hidden="1" customHeight="1" outlineLevel="1" x14ac:dyDescent="0.2">
      <c r="A76" s="76" t="s">
        <v>343</v>
      </c>
      <c r="B76" s="76"/>
      <c r="C76" s="4" t="s">
        <v>17</v>
      </c>
      <c r="D76" s="5">
        <v>1</v>
      </c>
      <c r="E76" s="9">
        <f t="shared" si="28"/>
        <v>0</v>
      </c>
      <c r="F76" s="6">
        <v>0.12</v>
      </c>
      <c r="G76" s="9">
        <f t="shared" si="29"/>
        <v>0</v>
      </c>
      <c r="H76" s="9">
        <f t="shared" si="26"/>
        <v>0</v>
      </c>
      <c r="I76" s="6">
        <v>151.19999999999999</v>
      </c>
      <c r="J76" s="9">
        <f t="shared" si="30"/>
        <v>0</v>
      </c>
      <c r="K76" s="9">
        <f t="shared" si="27"/>
        <v>0</v>
      </c>
    </row>
    <row r="77" spans="1:11" ht="12.2" hidden="1" customHeight="1" outlineLevel="1" x14ac:dyDescent="0.2">
      <c r="A77" s="76" t="s">
        <v>343</v>
      </c>
      <c r="B77" s="76"/>
      <c r="C77" s="4" t="s">
        <v>17</v>
      </c>
      <c r="D77" s="5">
        <v>1</v>
      </c>
      <c r="E77" s="9">
        <f t="shared" si="28"/>
        <v>0</v>
      </c>
      <c r="F77" s="6">
        <v>0.12</v>
      </c>
      <c r="G77" s="9">
        <f t="shared" si="29"/>
        <v>0</v>
      </c>
      <c r="H77" s="9">
        <f t="shared" si="26"/>
        <v>0</v>
      </c>
      <c r="I77" s="6">
        <v>76.400000000000006</v>
      </c>
      <c r="J77" s="9">
        <f t="shared" si="30"/>
        <v>0</v>
      </c>
      <c r="K77" s="9">
        <f t="shared" si="27"/>
        <v>0</v>
      </c>
    </row>
    <row r="78" spans="1:11" ht="12.2" hidden="1" customHeight="1" outlineLevel="1" x14ac:dyDescent="0.2">
      <c r="A78" s="76" t="s">
        <v>342</v>
      </c>
      <c r="B78" s="76"/>
      <c r="C78" s="4" t="s">
        <v>60</v>
      </c>
      <c r="D78" s="5">
        <v>0.42</v>
      </c>
      <c r="E78" s="9">
        <f t="shared" si="28"/>
        <v>0</v>
      </c>
      <c r="F78" s="6">
        <v>0.09</v>
      </c>
      <c r="G78" s="9">
        <f t="shared" si="29"/>
        <v>0</v>
      </c>
      <c r="H78" s="9">
        <f t="shared" si="26"/>
        <v>0</v>
      </c>
      <c r="I78" s="6">
        <v>22.89</v>
      </c>
      <c r="J78" s="9">
        <f t="shared" si="30"/>
        <v>0</v>
      </c>
      <c r="K78" s="9">
        <f t="shared" si="27"/>
        <v>0</v>
      </c>
    </row>
    <row r="79" spans="1:11" ht="12.2" hidden="1" customHeight="1" outlineLevel="1" x14ac:dyDescent="0.2">
      <c r="A79" s="76" t="s">
        <v>342</v>
      </c>
      <c r="B79" s="76"/>
      <c r="C79" s="4" t="s">
        <v>60</v>
      </c>
      <c r="D79" s="5">
        <v>0.42</v>
      </c>
      <c r="E79" s="9">
        <f t="shared" si="28"/>
        <v>0</v>
      </c>
      <c r="F79" s="6">
        <v>0.09</v>
      </c>
      <c r="G79" s="9">
        <f t="shared" si="29"/>
        <v>0</v>
      </c>
      <c r="H79" s="9">
        <f t="shared" si="26"/>
        <v>0</v>
      </c>
      <c r="I79" s="6">
        <v>16.61</v>
      </c>
      <c r="J79" s="9">
        <f t="shared" si="30"/>
        <v>0</v>
      </c>
      <c r="K79" s="9">
        <f t="shared" si="27"/>
        <v>0</v>
      </c>
    </row>
    <row r="80" spans="1:11" ht="12.2" hidden="1" customHeight="1" outlineLevel="1" x14ac:dyDescent="0.2">
      <c r="A80" s="76" t="s">
        <v>359</v>
      </c>
      <c r="B80" s="76"/>
      <c r="C80" s="4" t="s">
        <v>60</v>
      </c>
      <c r="D80" s="5">
        <v>0.42</v>
      </c>
      <c r="E80" s="9">
        <f t="shared" si="28"/>
        <v>0</v>
      </c>
      <c r="F80" s="6">
        <v>0.08</v>
      </c>
      <c r="G80" s="9">
        <f t="shared" si="29"/>
        <v>0</v>
      </c>
      <c r="H80" s="9">
        <f t="shared" si="26"/>
        <v>0</v>
      </c>
      <c r="I80" s="6">
        <v>18.03</v>
      </c>
      <c r="J80" s="9">
        <f t="shared" si="30"/>
        <v>0</v>
      </c>
      <c r="K80" s="9">
        <f t="shared" si="27"/>
        <v>0</v>
      </c>
    </row>
    <row r="81" spans="1:27" ht="21" hidden="1" customHeight="1" outlineLevel="1" x14ac:dyDescent="0.2">
      <c r="A81" s="76" t="s">
        <v>360</v>
      </c>
      <c r="B81" s="76"/>
      <c r="C81" s="4" t="s">
        <v>17</v>
      </c>
      <c r="D81" s="5">
        <v>1</v>
      </c>
      <c r="E81" s="9">
        <f t="shared" si="28"/>
        <v>0</v>
      </c>
      <c r="F81" s="6">
        <v>0.14000000000000001</v>
      </c>
      <c r="G81" s="9">
        <f t="shared" si="29"/>
        <v>0</v>
      </c>
      <c r="H81" s="9">
        <f t="shared" si="26"/>
        <v>0</v>
      </c>
      <c r="I81" s="6">
        <v>85.2</v>
      </c>
      <c r="J81" s="9">
        <f t="shared" si="30"/>
        <v>0</v>
      </c>
      <c r="K81" s="9">
        <f t="shared" si="27"/>
        <v>0</v>
      </c>
    </row>
    <row r="82" spans="1:27" ht="21" hidden="1" customHeight="1" outlineLevel="1" x14ac:dyDescent="0.2">
      <c r="A82" s="76" t="s">
        <v>350</v>
      </c>
      <c r="B82" s="76"/>
      <c r="C82" s="4" t="s">
        <v>17</v>
      </c>
      <c r="D82" s="5">
        <v>0.42</v>
      </c>
      <c r="E82" s="9">
        <f t="shared" si="28"/>
        <v>0</v>
      </c>
      <c r="F82" s="6">
        <v>0.03</v>
      </c>
      <c r="G82" s="9">
        <f t="shared" si="29"/>
        <v>0</v>
      </c>
      <c r="H82" s="9">
        <f t="shared" si="26"/>
        <v>0</v>
      </c>
      <c r="I82" s="6">
        <v>21.53</v>
      </c>
      <c r="J82" s="9">
        <f t="shared" si="30"/>
        <v>0</v>
      </c>
      <c r="K82" s="9">
        <f t="shared" si="27"/>
        <v>0</v>
      </c>
    </row>
    <row r="83" spans="1:27" ht="21" hidden="1" customHeight="1" outlineLevel="1" x14ac:dyDescent="0.2">
      <c r="A83" s="76" t="s">
        <v>361</v>
      </c>
      <c r="B83" s="76"/>
      <c r="C83" s="4" t="s">
        <v>60</v>
      </c>
      <c r="D83" s="5">
        <v>1</v>
      </c>
      <c r="E83" s="9">
        <f t="shared" si="28"/>
        <v>0</v>
      </c>
      <c r="F83" s="6">
        <v>0.23</v>
      </c>
      <c r="G83" s="9">
        <f t="shared" si="29"/>
        <v>0</v>
      </c>
      <c r="H83" s="9">
        <f t="shared" si="26"/>
        <v>0</v>
      </c>
      <c r="I83" s="6">
        <v>83.62</v>
      </c>
      <c r="J83" s="9">
        <f t="shared" si="30"/>
        <v>0</v>
      </c>
      <c r="K83" s="9">
        <f t="shared" si="27"/>
        <v>0</v>
      </c>
    </row>
    <row r="84" spans="1:27" ht="12" hidden="1" customHeight="1" outlineLevel="1" x14ac:dyDescent="0.2">
      <c r="A84" s="76" t="s">
        <v>93</v>
      </c>
      <c r="B84" s="76"/>
      <c r="C84" s="4" t="s">
        <v>42</v>
      </c>
      <c r="D84" s="5">
        <v>1</v>
      </c>
      <c r="E84" s="9">
        <f t="shared" si="28"/>
        <v>0</v>
      </c>
      <c r="F84" s="6">
        <v>0.06</v>
      </c>
      <c r="G84" s="9">
        <f t="shared" si="29"/>
        <v>0</v>
      </c>
      <c r="H84" s="9">
        <f t="shared" si="26"/>
        <v>0</v>
      </c>
      <c r="I84" s="6">
        <v>35.11</v>
      </c>
      <c r="J84" s="9">
        <f t="shared" si="30"/>
        <v>0</v>
      </c>
      <c r="K84" s="9">
        <f t="shared" si="27"/>
        <v>0</v>
      </c>
    </row>
    <row r="85" spans="1:27" ht="12.2" customHeight="1" collapsed="1" x14ac:dyDescent="0.2">
      <c r="A85" s="75" t="s">
        <v>19</v>
      </c>
      <c r="B85" s="75"/>
      <c r="C85" s="1"/>
      <c r="D85" s="7"/>
      <c r="E85" s="35"/>
      <c r="F85" s="13">
        <f>SUM(F73:F84)</f>
        <v>1.57</v>
      </c>
      <c r="G85" s="12">
        <f>SUM(G73:G84)</f>
        <v>0</v>
      </c>
      <c r="H85" s="12">
        <f t="shared" si="26"/>
        <v>0</v>
      </c>
      <c r="I85" s="13">
        <v>982.85</v>
      </c>
      <c r="J85" s="12">
        <f>SUM(J73:J84)</f>
        <v>0</v>
      </c>
      <c r="K85" s="14">
        <f>SUM(H85,J85)</f>
        <v>0</v>
      </c>
    </row>
    <row r="86" spans="1:27" ht="21" customHeight="1" x14ac:dyDescent="0.2">
      <c r="A86" s="75" t="s">
        <v>362</v>
      </c>
      <c r="B86" s="75"/>
      <c r="C86" s="2" t="s">
        <v>17</v>
      </c>
      <c r="D86" s="3">
        <v>0</v>
      </c>
      <c r="E86" s="36"/>
      <c r="F86" s="1"/>
      <c r="G86" s="1"/>
      <c r="H86" s="1"/>
      <c r="I86" s="1"/>
      <c r="J86" s="1"/>
      <c r="K86" s="1"/>
    </row>
    <row r="87" spans="1:27" ht="12.2" hidden="1" customHeight="1" outlineLevel="1" x14ac:dyDescent="0.2">
      <c r="A87" s="76" t="s">
        <v>363</v>
      </c>
      <c r="B87" s="76"/>
      <c r="C87" s="4" t="s">
        <v>60</v>
      </c>
      <c r="D87" s="5">
        <v>0.42</v>
      </c>
      <c r="E87" s="9">
        <f>$D$86*D87</f>
        <v>0</v>
      </c>
      <c r="F87" s="6">
        <v>7.0000000000000007E-2</v>
      </c>
      <c r="G87" s="9">
        <f t="shared" ref="G87:G93" si="31">$D$86*F87</f>
        <v>0</v>
      </c>
      <c r="H87" s="9">
        <f t="shared" ref="H87:H94" si="32">$L$2*G87</f>
        <v>0</v>
      </c>
      <c r="I87" s="6">
        <v>38</v>
      </c>
      <c r="J87" s="9">
        <f>$D$86*I87</f>
        <v>0</v>
      </c>
      <c r="K87" s="9">
        <f t="shared" ref="K87:K93" si="33">SUM(H87,J87)</f>
        <v>0</v>
      </c>
    </row>
    <row r="88" spans="1:27" ht="12.2" hidden="1" customHeight="1" outlineLevel="1" x14ac:dyDescent="0.2">
      <c r="A88" s="76" t="s">
        <v>364</v>
      </c>
      <c r="B88" s="76"/>
      <c r="C88" s="4" t="s">
        <v>17</v>
      </c>
      <c r="D88" s="5">
        <v>1</v>
      </c>
      <c r="E88" s="9">
        <f t="shared" ref="E88:E93" si="34">$D$86*D88</f>
        <v>0</v>
      </c>
      <c r="F88" s="6">
        <v>0.16</v>
      </c>
      <c r="G88" s="9">
        <f t="shared" si="31"/>
        <v>0</v>
      </c>
      <c r="H88" s="9">
        <f t="shared" si="32"/>
        <v>0</v>
      </c>
      <c r="I88" s="6">
        <v>297.32</v>
      </c>
      <c r="J88" s="9">
        <f>$D$86*I88</f>
        <v>0</v>
      </c>
      <c r="K88" s="9">
        <f t="shared" si="33"/>
        <v>0</v>
      </c>
    </row>
    <row r="89" spans="1:27" ht="12.2" hidden="1" customHeight="1" outlineLevel="1" x14ac:dyDescent="0.2">
      <c r="A89" s="76" t="s">
        <v>341</v>
      </c>
      <c r="B89" s="76"/>
      <c r="C89" s="4" t="s">
        <v>17</v>
      </c>
      <c r="D89" s="5">
        <v>1</v>
      </c>
      <c r="E89" s="9">
        <f t="shared" si="34"/>
        <v>0</v>
      </c>
      <c r="F89" s="6">
        <v>0.17</v>
      </c>
      <c r="G89" s="9">
        <f t="shared" si="31"/>
        <v>0</v>
      </c>
      <c r="H89" s="9">
        <f t="shared" si="32"/>
        <v>0</v>
      </c>
      <c r="I89" s="6">
        <v>297.83</v>
      </c>
      <c r="J89" s="9">
        <f>$D$86*I89</f>
        <v>0</v>
      </c>
      <c r="K89" s="9">
        <f t="shared" si="33"/>
        <v>0</v>
      </c>
    </row>
    <row r="90" spans="1:27" ht="12.2" hidden="1" customHeight="1" outlineLevel="1" x14ac:dyDescent="0.2">
      <c r="A90" s="76" t="s">
        <v>365</v>
      </c>
      <c r="B90" s="76"/>
      <c r="C90" s="4" t="s">
        <v>17</v>
      </c>
      <c r="D90" s="5">
        <v>1</v>
      </c>
      <c r="E90" s="9">
        <f t="shared" si="34"/>
        <v>0</v>
      </c>
      <c r="F90" s="6">
        <v>0.12</v>
      </c>
      <c r="G90" s="9">
        <f t="shared" si="31"/>
        <v>0</v>
      </c>
      <c r="H90" s="9">
        <f t="shared" si="32"/>
        <v>0</v>
      </c>
      <c r="I90" s="6">
        <v>207.2</v>
      </c>
      <c r="J90" s="9">
        <f>$D$86*I90</f>
        <v>0</v>
      </c>
      <c r="K90" s="9">
        <f t="shared" si="33"/>
        <v>0</v>
      </c>
    </row>
    <row r="91" spans="1:27" ht="12.2" hidden="1" customHeight="1" outlineLevel="1" x14ac:dyDescent="0.2">
      <c r="A91" s="76" t="s">
        <v>345</v>
      </c>
      <c r="B91" s="76"/>
      <c r="C91" s="4" t="s">
        <v>17</v>
      </c>
      <c r="D91" s="5">
        <v>1</v>
      </c>
      <c r="E91" s="9">
        <f t="shared" si="34"/>
        <v>0</v>
      </c>
      <c r="F91" s="6">
        <v>0.21</v>
      </c>
      <c r="G91" s="9">
        <f t="shared" si="31"/>
        <v>0</v>
      </c>
      <c r="H91" s="9">
        <f t="shared" si="32"/>
        <v>0</v>
      </c>
      <c r="I91" s="6">
        <v>30.5</v>
      </c>
      <c r="J91" s="9">
        <f>$D$86*I91</f>
        <v>0</v>
      </c>
      <c r="K91" s="9">
        <f t="shared" si="33"/>
        <v>0</v>
      </c>
    </row>
    <row r="92" spans="1:27" ht="12.2" hidden="1" customHeight="1" outlineLevel="1" x14ac:dyDescent="0.2">
      <c r="A92" s="76" t="s">
        <v>356</v>
      </c>
      <c r="B92" s="76"/>
      <c r="C92" s="4" t="s">
        <v>17</v>
      </c>
      <c r="D92" s="5">
        <v>1</v>
      </c>
      <c r="E92" s="9">
        <f t="shared" si="34"/>
        <v>0</v>
      </c>
      <c r="F92" s="6">
        <v>0.43</v>
      </c>
      <c r="G92" s="9">
        <f t="shared" si="31"/>
        <v>0</v>
      </c>
      <c r="H92" s="9">
        <f t="shared" si="32"/>
        <v>0</v>
      </c>
      <c r="I92" s="6">
        <v>171.74</v>
      </c>
      <c r="J92" s="9">
        <f>$D$58*I92</f>
        <v>0</v>
      </c>
      <c r="K92" s="9">
        <f t="shared" si="33"/>
        <v>0</v>
      </c>
    </row>
    <row r="93" spans="1:27" ht="21" hidden="1" customHeight="1" outlineLevel="1" x14ac:dyDescent="0.2">
      <c r="A93" s="83" t="s">
        <v>655</v>
      </c>
      <c r="B93" s="76"/>
      <c r="C93" s="4" t="s">
        <v>17</v>
      </c>
      <c r="D93" s="5">
        <v>1</v>
      </c>
      <c r="E93" s="9">
        <f t="shared" si="34"/>
        <v>0</v>
      </c>
      <c r="F93" s="6">
        <v>0.55000000000000004</v>
      </c>
      <c r="G93" s="9">
        <f t="shared" si="31"/>
        <v>0</v>
      </c>
      <c r="H93" s="9">
        <f>$N$2*G93</f>
        <v>0</v>
      </c>
      <c r="I93" s="6">
        <v>135.63</v>
      </c>
      <c r="J93" s="9">
        <f>$D$58*I93</f>
        <v>0</v>
      </c>
      <c r="K93" s="9">
        <f t="shared" si="33"/>
        <v>0</v>
      </c>
    </row>
    <row r="94" spans="1:27" ht="12.2" customHeight="1" collapsed="1" x14ac:dyDescent="0.2">
      <c r="A94" s="75" t="s">
        <v>19</v>
      </c>
      <c r="B94" s="75"/>
      <c r="C94" s="1"/>
      <c r="D94" s="7"/>
      <c r="E94" s="35"/>
      <c r="F94" s="13">
        <f>SUM(F87:F93)</f>
        <v>1.71</v>
      </c>
      <c r="G94" s="12">
        <f>SUM(G87:G93)</f>
        <v>0</v>
      </c>
      <c r="H94" s="12">
        <f t="shared" si="32"/>
        <v>0</v>
      </c>
      <c r="I94" s="13">
        <v>1398.49</v>
      </c>
      <c r="J94" s="12">
        <f>SUM(J87:J91)</f>
        <v>0</v>
      </c>
      <c r="K94" s="14">
        <f>SUM(H94,J94)</f>
        <v>0</v>
      </c>
    </row>
    <row r="95" spans="1:27" ht="29.85" customHeight="1" x14ac:dyDescent="0.2">
      <c r="A95" s="75" t="s">
        <v>366</v>
      </c>
      <c r="B95" s="75"/>
      <c r="C95" s="2" t="s">
        <v>17</v>
      </c>
      <c r="D95" s="3">
        <v>0</v>
      </c>
      <c r="E95" s="36"/>
      <c r="F95" s="1"/>
      <c r="G95" s="1"/>
      <c r="H95" s="1"/>
      <c r="I95" s="1"/>
      <c r="J95" s="1"/>
      <c r="K95" s="1"/>
    </row>
    <row r="96" spans="1:27" ht="12.2" hidden="1" customHeight="1" outlineLevel="1" x14ac:dyDescent="0.2">
      <c r="A96" s="76" t="s">
        <v>341</v>
      </c>
      <c r="B96" s="76"/>
      <c r="C96" s="4" t="s">
        <v>17</v>
      </c>
      <c r="D96" s="5">
        <v>1</v>
      </c>
      <c r="E96" s="9">
        <f>$D$95*D96</f>
        <v>0</v>
      </c>
      <c r="F96" s="6">
        <v>0.17</v>
      </c>
      <c r="G96" s="9">
        <f>$D$95*F96</f>
        <v>0</v>
      </c>
      <c r="H96" s="9">
        <f t="shared" ref="H96:H106" si="35">$L$2*G96</f>
        <v>0</v>
      </c>
      <c r="I96" s="6">
        <v>297.83</v>
      </c>
      <c r="J96" s="9">
        <f>$D$95*I96</f>
        <v>0</v>
      </c>
      <c r="K96" s="9">
        <f t="shared" ref="K96:K105" si="36">SUM(H96,J96)</f>
        <v>0</v>
      </c>
      <c r="Q96" s="102"/>
      <c r="R96" s="102"/>
      <c r="S96" s="63"/>
      <c r="T96" s="63"/>
      <c r="U96" s="63"/>
      <c r="V96" s="63"/>
      <c r="W96" s="63"/>
      <c r="X96" s="63"/>
      <c r="Y96" s="105" t="s">
        <v>1197</v>
      </c>
      <c r="Z96" s="105"/>
      <c r="AA96" s="63" t="s">
        <v>3</v>
      </c>
    </row>
    <row r="97" spans="1:27" ht="12.2" hidden="1" customHeight="1" outlineLevel="1" x14ac:dyDescent="0.2">
      <c r="A97" s="76" t="s">
        <v>365</v>
      </c>
      <c r="B97" s="76"/>
      <c r="C97" s="4" t="s">
        <v>17</v>
      </c>
      <c r="D97" s="5">
        <v>1</v>
      </c>
      <c r="E97" s="9">
        <f t="shared" ref="E97:E105" si="37">$D$95*D97</f>
        <v>0</v>
      </c>
      <c r="F97" s="6">
        <v>0.12</v>
      </c>
      <c r="G97" s="9">
        <f t="shared" ref="G97:G105" si="38">$D$95*F97</f>
        <v>0</v>
      </c>
      <c r="H97" s="9">
        <f t="shared" si="35"/>
        <v>0</v>
      </c>
      <c r="I97" s="6">
        <v>207.2</v>
      </c>
      <c r="J97" s="9">
        <f t="shared" ref="J97:J105" si="39">$D$95*I97</f>
        <v>0</v>
      </c>
      <c r="K97" s="9">
        <f t="shared" si="36"/>
        <v>0</v>
      </c>
      <c r="Q97" s="102"/>
      <c r="R97" s="102"/>
      <c r="S97" s="63"/>
      <c r="T97" s="64"/>
      <c r="U97" s="65"/>
      <c r="V97" s="65"/>
      <c r="W97" s="65"/>
      <c r="X97" s="65"/>
      <c r="Y97" s="104"/>
      <c r="Z97" s="104"/>
      <c r="AA97" s="65"/>
    </row>
    <row r="98" spans="1:27" ht="12.2" hidden="1" customHeight="1" outlineLevel="1" x14ac:dyDescent="0.2">
      <c r="A98" s="76" t="s">
        <v>363</v>
      </c>
      <c r="B98" s="76"/>
      <c r="C98" s="4" t="s">
        <v>60</v>
      </c>
      <c r="D98" s="5">
        <v>0.42</v>
      </c>
      <c r="E98" s="9">
        <f t="shared" si="37"/>
        <v>0</v>
      </c>
      <c r="F98" s="6">
        <v>7.0000000000000007E-2</v>
      </c>
      <c r="G98" s="9">
        <f t="shared" si="38"/>
        <v>0</v>
      </c>
      <c r="H98" s="9">
        <f t="shared" si="35"/>
        <v>0</v>
      </c>
      <c r="I98" s="6">
        <v>38</v>
      </c>
      <c r="J98" s="9">
        <f t="shared" si="39"/>
        <v>0</v>
      </c>
      <c r="K98" s="9">
        <f t="shared" si="36"/>
        <v>0</v>
      </c>
      <c r="Q98" s="100"/>
      <c r="R98" s="100"/>
      <c r="S98" s="65"/>
      <c r="T98" s="66"/>
      <c r="U98" s="66"/>
      <c r="V98" s="66"/>
      <c r="W98" s="66"/>
      <c r="X98" s="66"/>
      <c r="Y98" s="101">
        <v>0</v>
      </c>
      <c r="Z98" s="101"/>
      <c r="AA98" s="66">
        <v>466.71</v>
      </c>
    </row>
    <row r="99" spans="1:27" ht="12.2" hidden="1" customHeight="1" outlineLevel="1" x14ac:dyDescent="0.2">
      <c r="A99" s="76" t="s">
        <v>364</v>
      </c>
      <c r="B99" s="76"/>
      <c r="C99" s="4" t="s">
        <v>17</v>
      </c>
      <c r="D99" s="5">
        <v>1</v>
      </c>
      <c r="E99" s="9">
        <f t="shared" si="37"/>
        <v>0</v>
      </c>
      <c r="F99" s="6">
        <v>0.16</v>
      </c>
      <c r="G99" s="9">
        <f t="shared" si="38"/>
        <v>0</v>
      </c>
      <c r="H99" s="9">
        <f t="shared" si="35"/>
        <v>0</v>
      </c>
      <c r="I99" s="6">
        <v>297.32</v>
      </c>
      <c r="J99" s="9">
        <f t="shared" si="39"/>
        <v>0</v>
      </c>
      <c r="K99" s="9">
        <f t="shared" si="36"/>
        <v>0</v>
      </c>
      <c r="Q99" s="102"/>
      <c r="R99" s="102"/>
      <c r="S99" s="65"/>
      <c r="T99" s="65"/>
      <c r="U99" s="64"/>
      <c r="V99" s="64"/>
      <c r="W99" s="64"/>
      <c r="X99" s="64"/>
      <c r="Y99" s="103">
        <v>0</v>
      </c>
      <c r="Z99" s="103"/>
      <c r="AA99" s="64">
        <v>466.71</v>
      </c>
    </row>
    <row r="100" spans="1:27" ht="12.2" hidden="1" customHeight="1" outlineLevel="1" x14ac:dyDescent="0.2">
      <c r="A100" s="76" t="s">
        <v>276</v>
      </c>
      <c r="B100" s="76"/>
      <c r="C100" s="4" t="s">
        <v>60</v>
      </c>
      <c r="D100" s="5">
        <v>0.42</v>
      </c>
      <c r="E100" s="9">
        <f t="shared" si="37"/>
        <v>0</v>
      </c>
      <c r="F100" s="6">
        <v>0.04</v>
      </c>
      <c r="G100" s="9">
        <f t="shared" si="38"/>
        <v>0</v>
      </c>
      <c r="H100" s="9">
        <f t="shared" si="35"/>
        <v>0</v>
      </c>
      <c r="I100" s="6">
        <v>17.850000000000001</v>
      </c>
      <c r="J100" s="9">
        <f t="shared" si="39"/>
        <v>0</v>
      </c>
      <c r="K100" s="9">
        <f t="shared" si="36"/>
        <v>0</v>
      </c>
      <c r="Q100" s="102"/>
      <c r="R100" s="102"/>
      <c r="S100" s="63"/>
      <c r="T100" s="64"/>
      <c r="U100" s="65"/>
      <c r="V100" s="65"/>
      <c r="W100" s="65"/>
      <c r="X100" s="65"/>
      <c r="Y100" s="104"/>
      <c r="Z100" s="104"/>
      <c r="AA100" s="65"/>
    </row>
    <row r="101" spans="1:27" ht="12.2" hidden="1" customHeight="1" outlineLevel="1" x14ac:dyDescent="0.2">
      <c r="A101" s="76" t="s">
        <v>367</v>
      </c>
      <c r="B101" s="76"/>
      <c r="C101" s="4" t="s">
        <v>17</v>
      </c>
      <c r="D101" s="5">
        <v>0.42</v>
      </c>
      <c r="E101" s="9">
        <f t="shared" si="37"/>
        <v>0</v>
      </c>
      <c r="F101" s="6">
        <v>0.01</v>
      </c>
      <c r="G101" s="9">
        <f t="shared" si="38"/>
        <v>0</v>
      </c>
      <c r="H101" s="9">
        <f t="shared" si="35"/>
        <v>0</v>
      </c>
      <c r="I101" s="6">
        <v>12.86</v>
      </c>
      <c r="J101" s="9">
        <f t="shared" si="39"/>
        <v>0</v>
      </c>
      <c r="K101" s="9">
        <f t="shared" si="36"/>
        <v>0</v>
      </c>
      <c r="Q101" s="100"/>
      <c r="R101" s="100"/>
      <c r="S101" s="65"/>
      <c r="T101" s="66"/>
      <c r="U101" s="66"/>
      <c r="V101" s="66"/>
      <c r="W101" s="66"/>
      <c r="X101" s="66"/>
      <c r="Y101" s="101">
        <v>0</v>
      </c>
      <c r="Z101" s="101"/>
      <c r="AA101" s="66">
        <v>956.61</v>
      </c>
    </row>
    <row r="102" spans="1:27" ht="12.2" hidden="1" customHeight="1" outlineLevel="1" x14ac:dyDescent="0.2">
      <c r="A102" s="76" t="s">
        <v>349</v>
      </c>
      <c r="B102" s="76"/>
      <c r="C102" s="4" t="s">
        <v>17</v>
      </c>
      <c r="D102" s="5">
        <v>0.42</v>
      </c>
      <c r="E102" s="9">
        <f t="shared" si="37"/>
        <v>0</v>
      </c>
      <c r="F102" s="6">
        <v>0.01</v>
      </c>
      <c r="G102" s="9">
        <f t="shared" si="38"/>
        <v>0</v>
      </c>
      <c r="H102" s="9">
        <f t="shared" si="35"/>
        <v>0</v>
      </c>
      <c r="I102" s="6">
        <v>5.34</v>
      </c>
      <c r="J102" s="9">
        <f t="shared" si="39"/>
        <v>0</v>
      </c>
      <c r="K102" s="9">
        <f t="shared" si="36"/>
        <v>0</v>
      </c>
      <c r="Q102" s="102"/>
      <c r="R102" s="102"/>
      <c r="S102" s="65"/>
      <c r="T102" s="65"/>
      <c r="U102" s="64"/>
      <c r="V102" s="64"/>
      <c r="W102" s="64"/>
      <c r="X102" s="64"/>
      <c r="Y102" s="103">
        <v>0</v>
      </c>
      <c r="Z102" s="103"/>
      <c r="AA102" s="64">
        <v>956.61</v>
      </c>
    </row>
    <row r="103" spans="1:27" ht="12.2" hidden="1" customHeight="1" outlineLevel="1" x14ac:dyDescent="0.2">
      <c r="A103" s="76" t="s">
        <v>348</v>
      </c>
      <c r="B103" s="76"/>
      <c r="C103" s="4" t="s">
        <v>15</v>
      </c>
      <c r="D103" s="5">
        <v>0.42</v>
      </c>
      <c r="E103" s="9">
        <f t="shared" si="37"/>
        <v>0</v>
      </c>
      <c r="F103" s="6">
        <v>0.01</v>
      </c>
      <c r="G103" s="9">
        <f t="shared" si="38"/>
        <v>0</v>
      </c>
      <c r="H103" s="9">
        <f t="shared" si="35"/>
        <v>0</v>
      </c>
      <c r="I103" s="6">
        <v>23.87</v>
      </c>
      <c r="J103" s="9">
        <f t="shared" si="39"/>
        <v>0</v>
      </c>
      <c r="K103" s="9">
        <f t="shared" si="36"/>
        <v>0</v>
      </c>
      <c r="Q103" s="102"/>
      <c r="R103" s="102"/>
      <c r="S103" s="63"/>
      <c r="T103" s="64"/>
      <c r="U103" s="65"/>
      <c r="V103" s="65"/>
      <c r="W103" s="65"/>
      <c r="X103" s="65"/>
      <c r="Y103" s="104"/>
      <c r="Z103" s="104"/>
      <c r="AA103" s="65"/>
    </row>
    <row r="104" spans="1:27" ht="12.2" hidden="1" customHeight="1" outlineLevel="1" x14ac:dyDescent="0.2">
      <c r="A104" s="76" t="s">
        <v>345</v>
      </c>
      <c r="B104" s="76"/>
      <c r="C104" s="4" t="s">
        <v>17</v>
      </c>
      <c r="D104" s="5">
        <v>0.92</v>
      </c>
      <c r="E104" s="9">
        <f t="shared" si="37"/>
        <v>0</v>
      </c>
      <c r="F104" s="6">
        <v>0.19</v>
      </c>
      <c r="G104" s="9">
        <f t="shared" si="38"/>
        <v>0</v>
      </c>
      <c r="H104" s="9">
        <f t="shared" si="35"/>
        <v>0</v>
      </c>
      <c r="I104" s="6">
        <v>28.06</v>
      </c>
      <c r="J104" s="9">
        <f t="shared" si="39"/>
        <v>0</v>
      </c>
      <c r="K104" s="9">
        <f t="shared" si="36"/>
        <v>0</v>
      </c>
      <c r="Q104" s="100"/>
      <c r="R104" s="100"/>
      <c r="S104" s="65"/>
      <c r="T104" s="66"/>
      <c r="U104" s="66"/>
      <c r="V104" s="66"/>
      <c r="W104" s="66"/>
      <c r="X104" s="66"/>
      <c r="Y104" s="101">
        <v>0</v>
      </c>
      <c r="Z104" s="101"/>
      <c r="AA104" s="66">
        <v>837.23</v>
      </c>
    </row>
    <row r="105" spans="1:27" ht="12.2" hidden="1" customHeight="1" outlineLevel="1" x14ac:dyDescent="0.2">
      <c r="A105" s="76" t="s">
        <v>368</v>
      </c>
      <c r="B105" s="76"/>
      <c r="C105" s="4" t="s">
        <v>17</v>
      </c>
      <c r="D105" s="5">
        <v>0.92</v>
      </c>
      <c r="E105" s="9">
        <f t="shared" si="37"/>
        <v>0</v>
      </c>
      <c r="F105" s="6">
        <v>0.28999999999999998</v>
      </c>
      <c r="G105" s="9">
        <f t="shared" si="38"/>
        <v>0</v>
      </c>
      <c r="H105" s="9">
        <f t="shared" si="35"/>
        <v>0</v>
      </c>
      <c r="I105" s="6">
        <v>199.57</v>
      </c>
      <c r="J105" s="9">
        <f t="shared" si="39"/>
        <v>0</v>
      </c>
      <c r="K105" s="9">
        <f t="shared" si="36"/>
        <v>0</v>
      </c>
    </row>
    <row r="106" spans="1:27" ht="12.2" customHeight="1" collapsed="1" x14ac:dyDescent="0.2">
      <c r="A106" s="75" t="s">
        <v>19</v>
      </c>
      <c r="B106" s="75"/>
      <c r="C106" s="1"/>
      <c r="D106" s="7"/>
      <c r="E106" s="35"/>
      <c r="F106" s="13">
        <f>SUM(F96:F105)</f>
        <v>1.07</v>
      </c>
      <c r="G106" s="12">
        <f>SUM(G96:G105)</f>
        <v>0</v>
      </c>
      <c r="H106" s="12">
        <f t="shared" si="35"/>
        <v>0</v>
      </c>
      <c r="I106" s="13">
        <v>1127.9000000000001</v>
      </c>
      <c r="J106" s="12">
        <f>SUM(J96:J105)</f>
        <v>0</v>
      </c>
      <c r="K106" s="14">
        <f>SUM(H106,J106)</f>
        <v>0</v>
      </c>
    </row>
    <row r="107" spans="1:27" ht="21" customHeight="1" x14ac:dyDescent="0.2">
      <c r="A107" s="75" t="s">
        <v>369</v>
      </c>
      <c r="B107" s="75"/>
      <c r="C107" s="2" t="s">
        <v>17</v>
      </c>
      <c r="D107" s="3">
        <v>0</v>
      </c>
      <c r="E107" s="36"/>
      <c r="F107" s="1"/>
      <c r="G107" s="1"/>
      <c r="H107" s="1"/>
      <c r="I107" s="1"/>
      <c r="J107" s="1"/>
      <c r="K107" s="1"/>
    </row>
    <row r="108" spans="1:27" ht="21.75" hidden="1" customHeight="1" outlineLevel="1" x14ac:dyDescent="0.2">
      <c r="A108" s="83" t="s">
        <v>656</v>
      </c>
      <c r="B108" s="76"/>
      <c r="C108" s="4" t="s">
        <v>17</v>
      </c>
      <c r="D108" s="5">
        <v>0.92</v>
      </c>
      <c r="E108" s="9">
        <f>$D$107*D108</f>
        <v>0</v>
      </c>
      <c r="F108" s="6">
        <v>0.55000000000000004</v>
      </c>
      <c r="G108" s="9">
        <f t="shared" ref="G108" si="40">$D$107*F108</f>
        <v>0</v>
      </c>
      <c r="H108" s="9">
        <f>$N$2*G108</f>
        <v>0</v>
      </c>
      <c r="I108" s="6">
        <v>135.63</v>
      </c>
      <c r="J108" s="9">
        <f t="shared" ref="J108" si="41">$D$107*I108</f>
        <v>0</v>
      </c>
      <c r="K108" s="9">
        <f t="shared" ref="K108" si="42">SUM(H108,J108)</f>
        <v>0</v>
      </c>
    </row>
    <row r="109" spans="1:27" ht="12.2" customHeight="1" collapsed="1" x14ac:dyDescent="0.2">
      <c r="A109" s="75" t="s">
        <v>19</v>
      </c>
      <c r="B109" s="75"/>
      <c r="C109" s="1"/>
      <c r="D109" s="7"/>
      <c r="E109" s="35"/>
      <c r="F109" s="13">
        <f>SUM(F108:F108)</f>
        <v>0.55000000000000004</v>
      </c>
      <c r="G109" s="12">
        <f>SUM(G108:G108)</f>
        <v>0</v>
      </c>
      <c r="H109" s="12">
        <f t="shared" ref="H109" si="43">$L$2*G109</f>
        <v>0</v>
      </c>
      <c r="I109" s="13">
        <v>1130.9000000000001</v>
      </c>
      <c r="J109" s="12">
        <f>SUM(J108:J108)</f>
        <v>0</v>
      </c>
      <c r="K109" s="14">
        <f>SUM(H109,J109)</f>
        <v>0</v>
      </c>
    </row>
    <row r="110" spans="1:27" ht="29.85" customHeight="1" x14ac:dyDescent="0.2">
      <c r="A110" s="75" t="s">
        <v>370</v>
      </c>
      <c r="B110" s="75"/>
      <c r="C110" s="2" t="s">
        <v>17</v>
      </c>
      <c r="D110" s="3">
        <v>0</v>
      </c>
      <c r="E110" s="36"/>
      <c r="F110" s="1"/>
      <c r="G110" s="1"/>
      <c r="H110" s="1"/>
      <c r="I110" s="1"/>
      <c r="J110" s="1"/>
      <c r="K110" s="1"/>
    </row>
    <row r="111" spans="1:27" ht="12.2" hidden="1" customHeight="1" outlineLevel="1" x14ac:dyDescent="0.2">
      <c r="A111" s="76" t="s">
        <v>341</v>
      </c>
      <c r="B111" s="76"/>
      <c r="C111" s="4" t="s">
        <v>17</v>
      </c>
      <c r="D111" s="5">
        <v>1</v>
      </c>
      <c r="E111" s="9">
        <f>$D$110*D111</f>
        <v>0</v>
      </c>
      <c r="F111" s="6">
        <v>0.17</v>
      </c>
      <c r="G111" s="9">
        <f>$D$110*F111</f>
        <v>0</v>
      </c>
      <c r="H111" s="9">
        <f t="shared" ref="H111:H122" si="44">$L$2*G111</f>
        <v>0</v>
      </c>
      <c r="I111" s="6">
        <v>297.83</v>
      </c>
      <c r="J111" s="9">
        <f>$D$110*I111</f>
        <v>0</v>
      </c>
      <c r="K111" s="9">
        <f t="shared" ref="K111:K121" si="45">SUM(H111,J111)</f>
        <v>0</v>
      </c>
      <c r="Q111" s="102"/>
      <c r="R111" s="102"/>
      <c r="S111" s="63"/>
      <c r="T111" s="63"/>
      <c r="U111" s="63"/>
      <c r="V111" s="63"/>
      <c r="W111" s="63"/>
      <c r="X111" s="63"/>
      <c r="Y111" s="105"/>
      <c r="Z111" s="105"/>
      <c r="AA111" s="63"/>
    </row>
    <row r="112" spans="1:27" ht="12.2" hidden="1" customHeight="1" outlineLevel="1" x14ac:dyDescent="0.2">
      <c r="A112" s="76" t="s">
        <v>365</v>
      </c>
      <c r="B112" s="76"/>
      <c r="C112" s="4" t="s">
        <v>17</v>
      </c>
      <c r="D112" s="5">
        <v>1</v>
      </c>
      <c r="E112" s="9">
        <f t="shared" ref="E112:E121" si="46">$D$110*D112</f>
        <v>0</v>
      </c>
      <c r="F112" s="6">
        <v>0.12</v>
      </c>
      <c r="G112" s="9">
        <f t="shared" ref="G112:G121" si="47">$D$110*F112</f>
        <v>0</v>
      </c>
      <c r="H112" s="9">
        <f t="shared" si="44"/>
        <v>0</v>
      </c>
      <c r="I112" s="6">
        <v>207.2</v>
      </c>
      <c r="J112" s="9">
        <f t="shared" ref="J112:J121" si="48">$D$110*I112</f>
        <v>0</v>
      </c>
      <c r="K112" s="9">
        <f t="shared" si="45"/>
        <v>0</v>
      </c>
      <c r="Q112" s="102"/>
      <c r="R112" s="102"/>
      <c r="S112" s="63"/>
      <c r="T112" s="64"/>
      <c r="U112" s="65"/>
      <c r="V112" s="65"/>
      <c r="W112" s="65"/>
      <c r="X112" s="65"/>
      <c r="Y112" s="104"/>
      <c r="Z112" s="104"/>
      <c r="AA112" s="65"/>
    </row>
    <row r="113" spans="1:27" ht="12.2" hidden="1" customHeight="1" outlineLevel="1" x14ac:dyDescent="0.2">
      <c r="A113" s="76" t="s">
        <v>364</v>
      </c>
      <c r="B113" s="76"/>
      <c r="C113" s="4" t="s">
        <v>17</v>
      </c>
      <c r="D113" s="5">
        <v>1</v>
      </c>
      <c r="E113" s="9">
        <f t="shared" si="46"/>
        <v>0</v>
      </c>
      <c r="F113" s="6">
        <v>0.16</v>
      </c>
      <c r="G113" s="9">
        <f t="shared" si="47"/>
        <v>0</v>
      </c>
      <c r="H113" s="9">
        <f t="shared" si="44"/>
        <v>0</v>
      </c>
      <c r="I113" s="6">
        <v>297.32</v>
      </c>
      <c r="J113" s="9">
        <f t="shared" si="48"/>
        <v>0</v>
      </c>
      <c r="K113" s="9">
        <f t="shared" si="45"/>
        <v>0</v>
      </c>
      <c r="Q113" s="100"/>
      <c r="R113" s="100"/>
      <c r="S113" s="65"/>
      <c r="T113" s="66"/>
      <c r="U113" s="66"/>
      <c r="V113" s="66"/>
      <c r="W113" s="66"/>
      <c r="X113" s="66"/>
      <c r="Y113" s="101"/>
      <c r="Z113" s="101"/>
      <c r="AA113" s="66"/>
    </row>
    <row r="114" spans="1:27" ht="12.2" hidden="1" customHeight="1" outlineLevel="1" x14ac:dyDescent="0.2">
      <c r="A114" s="76" t="s">
        <v>363</v>
      </c>
      <c r="B114" s="76"/>
      <c r="C114" s="4" t="s">
        <v>60</v>
      </c>
      <c r="D114" s="5">
        <v>0.42</v>
      </c>
      <c r="E114" s="9">
        <f t="shared" si="46"/>
        <v>0</v>
      </c>
      <c r="F114" s="6">
        <v>7.0000000000000007E-2</v>
      </c>
      <c r="G114" s="9">
        <f t="shared" si="47"/>
        <v>0</v>
      </c>
      <c r="H114" s="9">
        <f t="shared" si="44"/>
        <v>0</v>
      </c>
      <c r="I114" s="6">
        <v>38</v>
      </c>
      <c r="J114" s="9">
        <f t="shared" si="48"/>
        <v>0</v>
      </c>
      <c r="K114" s="9">
        <f t="shared" si="45"/>
        <v>0</v>
      </c>
      <c r="Q114" s="102"/>
      <c r="R114" s="102"/>
      <c r="S114" s="65"/>
      <c r="T114" s="65"/>
      <c r="U114" s="64"/>
      <c r="V114" s="64"/>
      <c r="W114" s="64"/>
      <c r="X114" s="64"/>
      <c r="Y114" s="103"/>
      <c r="Z114" s="103"/>
      <c r="AA114" s="64"/>
    </row>
    <row r="115" spans="1:27" ht="12.2" hidden="1" customHeight="1" outlineLevel="1" x14ac:dyDescent="0.2">
      <c r="A115" s="76" t="s">
        <v>276</v>
      </c>
      <c r="B115" s="76"/>
      <c r="C115" s="4" t="s">
        <v>60</v>
      </c>
      <c r="D115" s="5">
        <v>0.42</v>
      </c>
      <c r="E115" s="9">
        <f t="shared" si="46"/>
        <v>0</v>
      </c>
      <c r="F115" s="6">
        <v>0.04</v>
      </c>
      <c r="G115" s="9">
        <f t="shared" si="47"/>
        <v>0</v>
      </c>
      <c r="H115" s="9">
        <f t="shared" si="44"/>
        <v>0</v>
      </c>
      <c r="I115" s="6">
        <v>17.850000000000001</v>
      </c>
      <c r="J115" s="9">
        <f t="shared" si="48"/>
        <v>0</v>
      </c>
      <c r="K115" s="9">
        <f t="shared" si="45"/>
        <v>0</v>
      </c>
      <c r="Q115" s="102"/>
      <c r="R115" s="102"/>
      <c r="S115" s="63"/>
      <c r="T115" s="64"/>
      <c r="U115" s="65"/>
      <c r="V115" s="65"/>
      <c r="W115" s="65"/>
      <c r="X115" s="65"/>
      <c r="Y115" s="104"/>
      <c r="Z115" s="104"/>
      <c r="AA115" s="65"/>
    </row>
    <row r="116" spans="1:27" ht="12.2" hidden="1" customHeight="1" outlineLevel="1" x14ac:dyDescent="0.2">
      <c r="A116" s="76" t="s">
        <v>367</v>
      </c>
      <c r="B116" s="76"/>
      <c r="C116" s="4" t="s">
        <v>17</v>
      </c>
      <c r="D116" s="5">
        <v>0.42</v>
      </c>
      <c r="E116" s="9">
        <f t="shared" si="46"/>
        <v>0</v>
      </c>
      <c r="F116" s="6">
        <v>0.01</v>
      </c>
      <c r="G116" s="9">
        <f t="shared" si="47"/>
        <v>0</v>
      </c>
      <c r="H116" s="9">
        <f t="shared" si="44"/>
        <v>0</v>
      </c>
      <c r="I116" s="6">
        <v>12.86</v>
      </c>
      <c r="J116" s="9">
        <f t="shared" si="48"/>
        <v>0</v>
      </c>
      <c r="K116" s="9">
        <f t="shared" si="45"/>
        <v>0</v>
      </c>
      <c r="Q116" s="100"/>
      <c r="R116" s="100"/>
      <c r="S116" s="65"/>
      <c r="T116" s="66"/>
      <c r="U116" s="66"/>
      <c r="V116" s="66"/>
      <c r="W116" s="66"/>
      <c r="X116" s="66"/>
      <c r="Y116" s="101"/>
      <c r="Z116" s="101"/>
      <c r="AA116" s="66"/>
    </row>
    <row r="117" spans="1:27" ht="12.2" hidden="1" customHeight="1" outlineLevel="1" x14ac:dyDescent="0.2">
      <c r="A117" s="76" t="s">
        <v>349</v>
      </c>
      <c r="B117" s="76"/>
      <c r="C117" s="4" t="s">
        <v>17</v>
      </c>
      <c r="D117" s="5">
        <v>0.42</v>
      </c>
      <c r="E117" s="9">
        <f t="shared" si="46"/>
        <v>0</v>
      </c>
      <c r="F117" s="6">
        <v>0.01</v>
      </c>
      <c r="G117" s="9">
        <f t="shared" si="47"/>
        <v>0</v>
      </c>
      <c r="H117" s="9">
        <f t="shared" si="44"/>
        <v>0</v>
      </c>
      <c r="I117" s="6">
        <v>5.34</v>
      </c>
      <c r="J117" s="9">
        <f t="shared" si="48"/>
        <v>0</v>
      </c>
      <c r="K117" s="9">
        <f t="shared" si="45"/>
        <v>0</v>
      </c>
      <c r="Q117" s="102"/>
      <c r="R117" s="102"/>
      <c r="S117" s="65"/>
      <c r="T117" s="65"/>
      <c r="U117" s="64"/>
      <c r="V117" s="64"/>
      <c r="W117" s="64"/>
      <c r="X117" s="64"/>
      <c r="Y117" s="103"/>
      <c r="Z117" s="103"/>
      <c r="AA117" s="64"/>
    </row>
    <row r="118" spans="1:27" ht="12.2" hidden="1" customHeight="1" outlineLevel="1" x14ac:dyDescent="0.2">
      <c r="A118" s="76" t="s">
        <v>348</v>
      </c>
      <c r="B118" s="76"/>
      <c r="C118" s="4" t="s">
        <v>15</v>
      </c>
      <c r="D118" s="5">
        <v>0.42</v>
      </c>
      <c r="E118" s="9">
        <f t="shared" si="46"/>
        <v>0</v>
      </c>
      <c r="F118" s="6">
        <v>0.01</v>
      </c>
      <c r="G118" s="9">
        <f t="shared" si="47"/>
        <v>0</v>
      </c>
      <c r="H118" s="9">
        <f t="shared" si="44"/>
        <v>0</v>
      </c>
      <c r="I118" s="6">
        <v>23.87</v>
      </c>
      <c r="J118" s="9">
        <f t="shared" si="48"/>
        <v>0</v>
      </c>
      <c r="K118" s="9">
        <f t="shared" si="45"/>
        <v>0</v>
      </c>
      <c r="Q118" s="102"/>
      <c r="R118" s="102"/>
      <c r="S118" s="63"/>
      <c r="T118" s="64"/>
      <c r="U118" s="65"/>
      <c r="V118" s="65"/>
      <c r="W118" s="65"/>
      <c r="X118" s="65"/>
      <c r="Y118" s="104"/>
      <c r="Z118" s="104"/>
      <c r="AA118" s="65"/>
    </row>
    <row r="119" spans="1:27" ht="12.2" hidden="1" customHeight="1" outlineLevel="1" x14ac:dyDescent="0.2">
      <c r="A119" s="76" t="s">
        <v>345</v>
      </c>
      <c r="B119" s="76"/>
      <c r="C119" s="4" t="s">
        <v>17</v>
      </c>
      <c r="D119" s="5">
        <v>0.92</v>
      </c>
      <c r="E119" s="9">
        <f t="shared" si="46"/>
        <v>0</v>
      </c>
      <c r="F119" s="6">
        <v>0.19</v>
      </c>
      <c r="G119" s="9">
        <f t="shared" si="47"/>
        <v>0</v>
      </c>
      <c r="H119" s="9">
        <f t="shared" si="44"/>
        <v>0</v>
      </c>
      <c r="I119" s="6">
        <v>28.06</v>
      </c>
      <c r="J119" s="9">
        <f t="shared" si="48"/>
        <v>0</v>
      </c>
      <c r="K119" s="9">
        <f t="shared" si="45"/>
        <v>0</v>
      </c>
      <c r="Q119" s="100"/>
      <c r="R119" s="100"/>
      <c r="S119" s="65"/>
      <c r="T119" s="66"/>
      <c r="U119" s="66"/>
      <c r="V119" s="66"/>
      <c r="W119" s="66"/>
      <c r="X119" s="66"/>
      <c r="Y119" s="101"/>
      <c r="Z119" s="101"/>
      <c r="AA119" s="66"/>
    </row>
    <row r="120" spans="1:27" ht="12.2" hidden="1" customHeight="1" outlineLevel="1" x14ac:dyDescent="0.2">
      <c r="A120" s="76" t="s">
        <v>356</v>
      </c>
      <c r="B120" s="76"/>
      <c r="C120" s="4" t="s">
        <v>17</v>
      </c>
      <c r="D120" s="5">
        <v>0.92</v>
      </c>
      <c r="E120" s="9">
        <f t="shared" si="46"/>
        <v>0</v>
      </c>
      <c r="F120" s="6">
        <v>0.39</v>
      </c>
      <c r="G120" s="9">
        <f t="shared" si="47"/>
        <v>0</v>
      </c>
      <c r="H120" s="9">
        <f t="shared" si="44"/>
        <v>0</v>
      </c>
      <c r="I120" s="6">
        <v>158</v>
      </c>
      <c r="J120" s="9">
        <f t="shared" si="48"/>
        <v>0</v>
      </c>
      <c r="K120" s="9">
        <f t="shared" si="45"/>
        <v>0</v>
      </c>
    </row>
    <row r="121" spans="1:27" ht="24" hidden="1" customHeight="1" outlineLevel="1" x14ac:dyDescent="0.2">
      <c r="A121" s="83" t="s">
        <v>656</v>
      </c>
      <c r="B121" s="76"/>
      <c r="C121" s="4" t="s">
        <v>17</v>
      </c>
      <c r="D121" s="5">
        <v>0.92</v>
      </c>
      <c r="E121" s="9">
        <f t="shared" si="46"/>
        <v>0</v>
      </c>
      <c r="F121" s="6">
        <v>0.55000000000000004</v>
      </c>
      <c r="G121" s="9">
        <f t="shared" si="47"/>
        <v>0</v>
      </c>
      <c r="H121" s="9">
        <f>$N$2*G121</f>
        <v>0</v>
      </c>
      <c r="I121" s="6">
        <v>135.63</v>
      </c>
      <c r="J121" s="9">
        <f t="shared" si="48"/>
        <v>0</v>
      </c>
      <c r="K121" s="9">
        <f t="shared" si="45"/>
        <v>0</v>
      </c>
    </row>
    <row r="122" spans="1:27" ht="12.2" customHeight="1" collapsed="1" x14ac:dyDescent="0.2">
      <c r="A122" s="75" t="s">
        <v>19</v>
      </c>
      <c r="B122" s="75"/>
      <c r="C122" s="1"/>
      <c r="D122" s="7"/>
      <c r="E122" s="35"/>
      <c r="F122" s="13">
        <f>SUM(F111:F121)</f>
        <v>1.72</v>
      </c>
      <c r="G122" s="12">
        <f>SUM(G111:G121)</f>
        <v>0</v>
      </c>
      <c r="H122" s="12">
        <f t="shared" si="44"/>
        <v>0</v>
      </c>
      <c r="I122" s="13">
        <v>1180.99</v>
      </c>
      <c r="J122" s="12">
        <f>SUM(J111:J121)</f>
        <v>0</v>
      </c>
      <c r="K122" s="14">
        <f>SUM(H122,J122)</f>
        <v>0</v>
      </c>
    </row>
    <row r="123" spans="1:27" ht="29.85" customHeight="1" x14ac:dyDescent="0.2">
      <c r="A123" s="99" t="s">
        <v>1195</v>
      </c>
      <c r="B123" s="99"/>
      <c r="C123" s="2" t="s">
        <v>17</v>
      </c>
      <c r="D123" s="3">
        <v>0</v>
      </c>
      <c r="E123" s="36"/>
      <c r="F123" s="1"/>
      <c r="G123" s="1"/>
      <c r="H123" s="1"/>
      <c r="I123" s="1"/>
      <c r="J123" s="1"/>
      <c r="K123" s="1"/>
    </row>
    <row r="124" spans="1:27" ht="12.2" hidden="1" customHeight="1" outlineLevel="1" x14ac:dyDescent="0.2">
      <c r="A124" s="94" t="s">
        <v>1196</v>
      </c>
      <c r="B124" s="94"/>
      <c r="C124" s="4" t="s">
        <v>17</v>
      </c>
      <c r="D124" s="5">
        <v>1</v>
      </c>
      <c r="E124" s="9">
        <f>$D$123*D124</f>
        <v>0</v>
      </c>
      <c r="F124" s="6">
        <v>1.36</v>
      </c>
      <c r="G124" s="9">
        <f>$D$123*F124</f>
        <v>0</v>
      </c>
      <c r="H124" s="9">
        <f t="shared" ref="H124:H125" si="49">$L$2*G124</f>
        <v>0</v>
      </c>
      <c r="I124" s="6">
        <v>412.61</v>
      </c>
      <c r="J124" s="9">
        <f>$D$123*I124</f>
        <v>0</v>
      </c>
      <c r="K124" s="9">
        <f t="shared" ref="K124" si="50">SUM(H124,J124)</f>
        <v>0</v>
      </c>
      <c r="Q124" s="102"/>
      <c r="R124" s="102"/>
      <c r="S124" s="63"/>
      <c r="T124" s="63"/>
      <c r="U124" s="63"/>
      <c r="V124" s="63"/>
      <c r="W124" s="63"/>
      <c r="X124" s="63"/>
      <c r="Y124" s="105"/>
      <c r="Z124" s="105"/>
      <c r="AA124" s="63"/>
    </row>
    <row r="125" spans="1:27" ht="12.2" customHeight="1" collapsed="1" x14ac:dyDescent="0.2">
      <c r="A125" s="75" t="s">
        <v>19</v>
      </c>
      <c r="B125" s="75"/>
      <c r="C125" s="1"/>
      <c r="D125" s="7"/>
      <c r="E125" s="35"/>
      <c r="F125" s="13">
        <f>SUM(F124:F124)</f>
        <v>1.36</v>
      </c>
      <c r="G125" s="12">
        <f>SUM(G124:G124)</f>
        <v>0</v>
      </c>
      <c r="H125" s="12">
        <f t="shared" si="49"/>
        <v>0</v>
      </c>
      <c r="I125" s="13">
        <f>SUM(I124)</f>
        <v>412.61</v>
      </c>
      <c r="J125" s="12">
        <f>SUM(J124:J124)</f>
        <v>0</v>
      </c>
      <c r="K125" s="14">
        <f>SUM(H125,J125)</f>
        <v>0</v>
      </c>
    </row>
    <row r="126" spans="1:27" ht="29.85" customHeight="1" x14ac:dyDescent="0.2">
      <c r="A126" s="99" t="s">
        <v>1198</v>
      </c>
      <c r="B126" s="99"/>
      <c r="C126" s="2" t="s">
        <v>17</v>
      </c>
      <c r="D126" s="3">
        <v>0</v>
      </c>
      <c r="E126" s="36"/>
      <c r="F126" s="1"/>
      <c r="G126" s="1"/>
      <c r="H126" s="1"/>
      <c r="I126" s="1"/>
      <c r="J126" s="1"/>
      <c r="K126" s="1"/>
    </row>
    <row r="127" spans="1:27" ht="12.2" hidden="1" customHeight="1" outlineLevel="1" x14ac:dyDescent="0.2">
      <c r="A127" s="94" t="s">
        <v>1199</v>
      </c>
      <c r="B127" s="94"/>
      <c r="C127" s="4" t="s">
        <v>17</v>
      </c>
      <c r="D127" s="5">
        <v>1</v>
      </c>
      <c r="E127" s="9">
        <f>$D$126*D127</f>
        <v>0</v>
      </c>
      <c r="F127" s="6">
        <v>1.2</v>
      </c>
      <c r="G127" s="9">
        <f>$D$126*F127</f>
        <v>0</v>
      </c>
      <c r="H127" s="9">
        <f t="shared" ref="H127:H128" si="51">$L$2*G127</f>
        <v>0</v>
      </c>
      <c r="I127" s="6">
        <v>412.61</v>
      </c>
      <c r="J127" s="9">
        <f>$D$126*I127</f>
        <v>0</v>
      </c>
      <c r="K127" s="9">
        <f t="shared" ref="K127" si="52">SUM(H127,J127)</f>
        <v>0</v>
      </c>
      <c r="Q127" s="102"/>
      <c r="R127" s="102"/>
      <c r="S127" s="63"/>
      <c r="T127" s="63"/>
      <c r="U127" s="63"/>
      <c r="V127" s="63"/>
      <c r="W127" s="63"/>
      <c r="X127" s="63"/>
      <c r="Y127" s="105"/>
      <c r="Z127" s="105"/>
      <c r="AA127" s="63"/>
    </row>
    <row r="128" spans="1:27" ht="12.2" customHeight="1" collapsed="1" x14ac:dyDescent="0.2">
      <c r="A128" s="75" t="s">
        <v>19</v>
      </c>
      <c r="B128" s="75"/>
      <c r="C128" s="1"/>
      <c r="D128" s="7"/>
      <c r="E128" s="35"/>
      <c r="F128" s="13">
        <f>SUM(F127:F127)</f>
        <v>1.2</v>
      </c>
      <c r="G128" s="12">
        <f>SUM(G127:G127)</f>
        <v>0</v>
      </c>
      <c r="H128" s="12">
        <f t="shared" si="51"/>
        <v>0</v>
      </c>
      <c r="I128" s="13">
        <f>SUM(I127)</f>
        <v>412.61</v>
      </c>
      <c r="J128" s="12">
        <f>SUM(J127:J127)</f>
        <v>0</v>
      </c>
      <c r="K128" s="14">
        <f>SUM(H128,J128)</f>
        <v>0</v>
      </c>
    </row>
    <row r="129" spans="1:11" ht="16.7" customHeight="1" x14ac:dyDescent="0.2">
      <c r="A129" s="89" t="s">
        <v>842</v>
      </c>
      <c r="B129" s="90"/>
      <c r="C129" s="90"/>
      <c r="D129" s="90"/>
      <c r="E129" s="90"/>
      <c r="F129" s="90"/>
      <c r="G129" s="90"/>
      <c r="H129" s="90"/>
      <c r="I129" s="90"/>
      <c r="J129" s="90"/>
      <c r="K129" s="91"/>
    </row>
    <row r="130" spans="1:11" ht="12.2" customHeight="1" x14ac:dyDescent="0.2">
      <c r="A130" s="97" t="s">
        <v>8</v>
      </c>
      <c r="B130" s="98"/>
      <c r="C130" s="2" t="s">
        <v>9</v>
      </c>
      <c r="D130" s="2" t="s">
        <v>10</v>
      </c>
      <c r="E130" s="2" t="s">
        <v>10</v>
      </c>
      <c r="F130" s="2" t="s">
        <v>11</v>
      </c>
      <c r="G130" s="2" t="s">
        <v>11</v>
      </c>
      <c r="H130" s="2" t="s">
        <v>1123</v>
      </c>
      <c r="I130" s="2" t="s">
        <v>13</v>
      </c>
      <c r="J130" s="2" t="s">
        <v>13</v>
      </c>
      <c r="K130" s="2" t="s">
        <v>1124</v>
      </c>
    </row>
    <row r="131" spans="1:11" ht="21" customHeight="1" x14ac:dyDescent="0.2">
      <c r="A131" s="97" t="s">
        <v>804</v>
      </c>
      <c r="B131" s="98"/>
      <c r="C131" s="2" t="s">
        <v>17</v>
      </c>
      <c r="D131" s="3">
        <v>0</v>
      </c>
      <c r="E131" s="36"/>
      <c r="F131" s="1"/>
      <c r="G131" s="1"/>
      <c r="H131" s="1"/>
      <c r="I131" s="1"/>
      <c r="J131" s="1"/>
      <c r="K131" s="1"/>
    </row>
    <row r="132" spans="1:11" ht="12" hidden="1" customHeight="1" outlineLevel="1" x14ac:dyDescent="0.2">
      <c r="A132" s="95" t="s">
        <v>692</v>
      </c>
      <c r="B132" s="96"/>
      <c r="C132" s="1" t="s">
        <v>139</v>
      </c>
      <c r="D132" s="38">
        <v>1</v>
      </c>
      <c r="E132" s="9">
        <f t="shared" ref="E132:E137" si="53">$D$131*D132</f>
        <v>0</v>
      </c>
      <c r="F132" s="33">
        <v>0</v>
      </c>
      <c r="G132" s="9">
        <f t="shared" ref="G132:G137" si="54">$D$131*F132</f>
        <v>0</v>
      </c>
      <c r="H132" s="9">
        <f t="shared" ref="H132:H136" si="55">$L$2*G132</f>
        <v>0</v>
      </c>
      <c r="I132" s="33">
        <v>0</v>
      </c>
      <c r="J132" s="9">
        <f t="shared" ref="J132:J137" si="56">$D$131*I132</f>
        <v>0</v>
      </c>
      <c r="K132" s="9">
        <f t="shared" ref="K132:K137" si="57">SUM(H132,J132)</f>
        <v>0</v>
      </c>
    </row>
    <row r="133" spans="1:11" ht="12.2" hidden="1" customHeight="1" outlineLevel="1" x14ac:dyDescent="0.2">
      <c r="A133" s="95" t="s">
        <v>683</v>
      </c>
      <c r="B133" s="96"/>
      <c r="C133" s="1" t="s">
        <v>17</v>
      </c>
      <c r="D133" s="38">
        <v>1</v>
      </c>
      <c r="E133" s="9">
        <f t="shared" si="53"/>
        <v>0</v>
      </c>
      <c r="F133" s="33">
        <v>0.08</v>
      </c>
      <c r="G133" s="9">
        <f t="shared" si="54"/>
        <v>0</v>
      </c>
      <c r="H133" s="9">
        <f t="shared" si="55"/>
        <v>0</v>
      </c>
      <c r="I133" s="33">
        <v>28.81</v>
      </c>
      <c r="J133" s="9">
        <f t="shared" si="56"/>
        <v>0</v>
      </c>
      <c r="K133" s="9">
        <f t="shared" si="57"/>
        <v>0</v>
      </c>
    </row>
    <row r="134" spans="1:11" ht="12.2" hidden="1" customHeight="1" outlineLevel="1" x14ac:dyDescent="0.2">
      <c r="A134" s="95" t="s">
        <v>805</v>
      </c>
      <c r="B134" s="96"/>
      <c r="C134" s="1" t="s">
        <v>17</v>
      </c>
      <c r="D134" s="38">
        <v>1</v>
      </c>
      <c r="E134" s="9">
        <f t="shared" si="53"/>
        <v>0</v>
      </c>
      <c r="F134" s="33">
        <v>0.18</v>
      </c>
      <c r="G134" s="9">
        <f t="shared" si="54"/>
        <v>0</v>
      </c>
      <c r="H134" s="9">
        <f t="shared" si="55"/>
        <v>0</v>
      </c>
      <c r="I134" s="33">
        <v>69.260000000000005</v>
      </c>
      <c r="J134" s="9">
        <f t="shared" si="56"/>
        <v>0</v>
      </c>
      <c r="K134" s="9">
        <f t="shared" si="57"/>
        <v>0</v>
      </c>
    </row>
    <row r="135" spans="1:11" ht="21" hidden="1" customHeight="1" outlineLevel="1" x14ac:dyDescent="0.2">
      <c r="A135" s="95" t="s">
        <v>806</v>
      </c>
      <c r="B135" s="96"/>
      <c r="C135" s="1" t="s">
        <v>17</v>
      </c>
      <c r="D135" s="38">
        <v>1</v>
      </c>
      <c r="E135" s="9">
        <f t="shared" si="53"/>
        <v>0</v>
      </c>
      <c r="F135" s="33">
        <v>0.06</v>
      </c>
      <c r="G135" s="9">
        <f t="shared" si="54"/>
        <v>0</v>
      </c>
      <c r="H135" s="9">
        <f t="shared" si="55"/>
        <v>0</v>
      </c>
      <c r="I135" s="33">
        <v>51.79</v>
      </c>
      <c r="J135" s="9">
        <f t="shared" si="56"/>
        <v>0</v>
      </c>
      <c r="K135" s="9">
        <f t="shared" si="57"/>
        <v>0</v>
      </c>
    </row>
    <row r="136" spans="1:11" ht="12.2" hidden="1" customHeight="1" outlineLevel="1" x14ac:dyDescent="0.2">
      <c r="A136" s="95" t="s">
        <v>346</v>
      </c>
      <c r="B136" s="96"/>
      <c r="C136" s="1" t="s">
        <v>17</v>
      </c>
      <c r="D136" s="38">
        <v>1</v>
      </c>
      <c r="E136" s="9">
        <f t="shared" si="53"/>
        <v>0</v>
      </c>
      <c r="F136" s="33">
        <v>0.27</v>
      </c>
      <c r="G136" s="9">
        <f t="shared" si="54"/>
        <v>0</v>
      </c>
      <c r="H136" s="9">
        <f t="shared" si="55"/>
        <v>0</v>
      </c>
      <c r="I136" s="33">
        <v>50.58</v>
      </c>
      <c r="J136" s="9">
        <f t="shared" si="56"/>
        <v>0</v>
      </c>
      <c r="K136" s="9">
        <f t="shared" si="57"/>
        <v>0</v>
      </c>
    </row>
    <row r="137" spans="1:11" ht="29.85" hidden="1" customHeight="1" outlineLevel="1" x14ac:dyDescent="0.2">
      <c r="A137" s="95" t="s">
        <v>655</v>
      </c>
      <c r="B137" s="96"/>
      <c r="C137" s="1" t="s">
        <v>17</v>
      </c>
      <c r="D137" s="38">
        <v>1</v>
      </c>
      <c r="E137" s="9">
        <f t="shared" si="53"/>
        <v>0</v>
      </c>
      <c r="F137" s="33">
        <v>0.55000000000000004</v>
      </c>
      <c r="G137" s="9">
        <f t="shared" si="54"/>
        <v>0</v>
      </c>
      <c r="H137" s="9">
        <f>$N$2*G137</f>
        <v>0</v>
      </c>
      <c r="I137" s="33">
        <v>153.21</v>
      </c>
      <c r="J137" s="9">
        <f t="shared" si="56"/>
        <v>0</v>
      </c>
      <c r="K137" s="9">
        <f t="shared" si="57"/>
        <v>0</v>
      </c>
    </row>
    <row r="138" spans="1:11" ht="12.2" customHeight="1" collapsed="1" x14ac:dyDescent="0.2">
      <c r="A138" s="97" t="s">
        <v>19</v>
      </c>
      <c r="B138" s="98"/>
      <c r="C138" s="1"/>
      <c r="D138" s="7"/>
      <c r="E138" s="35"/>
      <c r="F138" s="13">
        <f>SUM(F132:F137)</f>
        <v>1.1400000000000001</v>
      </c>
      <c r="G138" s="12">
        <f t="shared" ref="G138:J138" si="58">SUM(G132:G137)</f>
        <v>0</v>
      </c>
      <c r="H138" s="12">
        <f t="shared" si="58"/>
        <v>0</v>
      </c>
      <c r="I138" s="13">
        <f t="shared" si="58"/>
        <v>353.65</v>
      </c>
      <c r="J138" s="12">
        <f t="shared" si="58"/>
        <v>0</v>
      </c>
      <c r="K138" s="14">
        <f>SUM(H138,J138)</f>
        <v>0</v>
      </c>
    </row>
    <row r="139" spans="1:11" ht="21" customHeight="1" x14ac:dyDescent="0.2">
      <c r="A139" s="97" t="s">
        <v>804</v>
      </c>
      <c r="B139" s="98"/>
      <c r="C139" s="2" t="s">
        <v>17</v>
      </c>
      <c r="D139" s="3">
        <v>0</v>
      </c>
      <c r="E139" s="36"/>
      <c r="F139" s="1"/>
      <c r="G139" s="1"/>
      <c r="H139" s="1"/>
      <c r="I139" s="1"/>
      <c r="J139" s="1"/>
      <c r="K139" s="1"/>
    </row>
    <row r="140" spans="1:11" ht="12.2" hidden="1" customHeight="1" outlineLevel="1" x14ac:dyDescent="0.2">
      <c r="A140" s="95" t="s">
        <v>805</v>
      </c>
      <c r="B140" s="96"/>
      <c r="C140" s="1" t="s">
        <v>17</v>
      </c>
      <c r="D140" s="38">
        <v>1</v>
      </c>
      <c r="E140" s="9">
        <f t="shared" ref="E140:E145" si="59">$D$139*D140</f>
        <v>0</v>
      </c>
      <c r="F140" s="33">
        <v>0.18</v>
      </c>
      <c r="G140" s="9">
        <f t="shared" ref="G140:G145" si="60">$D$139*F140</f>
        <v>0</v>
      </c>
      <c r="H140" s="9">
        <f t="shared" ref="H140:H144" si="61">$L$2*G140</f>
        <v>0</v>
      </c>
      <c r="I140" s="33">
        <v>69.260000000000005</v>
      </c>
      <c r="J140" s="9">
        <f t="shared" ref="J140:J145" si="62">$D$139*I140</f>
        <v>0</v>
      </c>
      <c r="K140" s="9">
        <f t="shared" ref="K140:K145" si="63">SUM(H140,J140)</f>
        <v>0</v>
      </c>
    </row>
    <row r="141" spans="1:11" ht="12.2" hidden="1" customHeight="1" outlineLevel="1" x14ac:dyDescent="0.2">
      <c r="A141" s="95" t="s">
        <v>692</v>
      </c>
      <c r="B141" s="96"/>
      <c r="C141" s="1" t="s">
        <v>139</v>
      </c>
      <c r="D141" s="38">
        <v>1</v>
      </c>
      <c r="E141" s="9">
        <f t="shared" si="59"/>
        <v>0</v>
      </c>
      <c r="F141" s="33">
        <v>0</v>
      </c>
      <c r="G141" s="9">
        <f t="shared" si="60"/>
        <v>0</v>
      </c>
      <c r="H141" s="9">
        <f t="shared" si="61"/>
        <v>0</v>
      </c>
      <c r="I141" s="33">
        <v>0</v>
      </c>
      <c r="J141" s="9">
        <f t="shared" si="62"/>
        <v>0</v>
      </c>
      <c r="K141" s="9">
        <f t="shared" si="63"/>
        <v>0</v>
      </c>
    </row>
    <row r="142" spans="1:11" ht="12.2" hidden="1" customHeight="1" outlineLevel="1" x14ac:dyDescent="0.2">
      <c r="A142" s="77" t="s">
        <v>685</v>
      </c>
      <c r="B142" s="77"/>
      <c r="C142" s="1" t="s">
        <v>17</v>
      </c>
      <c r="D142" s="38">
        <v>1</v>
      </c>
      <c r="E142" s="9">
        <f t="shared" si="59"/>
        <v>0</v>
      </c>
      <c r="F142" s="33">
        <v>0.08</v>
      </c>
      <c r="G142" s="9">
        <f t="shared" si="60"/>
        <v>0</v>
      </c>
      <c r="H142" s="9">
        <f t="shared" si="61"/>
        <v>0</v>
      </c>
      <c r="I142" s="33">
        <v>28.81</v>
      </c>
      <c r="J142" s="9">
        <f t="shared" si="62"/>
        <v>0</v>
      </c>
      <c r="K142" s="9">
        <f t="shared" si="63"/>
        <v>0</v>
      </c>
    </row>
    <row r="143" spans="1:11" ht="12.2" hidden="1" customHeight="1" outlineLevel="1" x14ac:dyDescent="0.2">
      <c r="A143" s="77" t="s">
        <v>356</v>
      </c>
      <c r="B143" s="77"/>
      <c r="C143" s="1" t="s">
        <v>17</v>
      </c>
      <c r="D143" s="38">
        <v>1</v>
      </c>
      <c r="E143" s="9">
        <f t="shared" si="59"/>
        <v>0</v>
      </c>
      <c r="F143" s="33">
        <v>0.37</v>
      </c>
      <c r="G143" s="9">
        <f t="shared" si="60"/>
        <v>0</v>
      </c>
      <c r="H143" s="9">
        <f t="shared" si="61"/>
        <v>0</v>
      </c>
      <c r="I143" s="33">
        <v>92.59</v>
      </c>
      <c r="J143" s="9">
        <f t="shared" si="62"/>
        <v>0</v>
      </c>
      <c r="K143" s="9">
        <f t="shared" si="63"/>
        <v>0</v>
      </c>
    </row>
    <row r="144" spans="1:11" ht="21" hidden="1" customHeight="1" outlineLevel="1" x14ac:dyDescent="0.2">
      <c r="A144" s="77" t="s">
        <v>807</v>
      </c>
      <c r="B144" s="77"/>
      <c r="C144" s="1" t="s">
        <v>17</v>
      </c>
      <c r="D144" s="38">
        <v>1</v>
      </c>
      <c r="E144" s="9">
        <f t="shared" si="59"/>
        <v>0</v>
      </c>
      <c r="F144" s="33">
        <v>0.06</v>
      </c>
      <c r="G144" s="9">
        <f t="shared" si="60"/>
        <v>0</v>
      </c>
      <c r="H144" s="9">
        <f t="shared" si="61"/>
        <v>0</v>
      </c>
      <c r="I144" s="33">
        <v>51.79</v>
      </c>
      <c r="J144" s="9">
        <f t="shared" si="62"/>
        <v>0</v>
      </c>
      <c r="K144" s="9">
        <f t="shared" si="63"/>
        <v>0</v>
      </c>
    </row>
    <row r="145" spans="1:11" ht="29.85" hidden="1" customHeight="1" outlineLevel="1" x14ac:dyDescent="0.2">
      <c r="A145" s="77" t="s">
        <v>655</v>
      </c>
      <c r="B145" s="77"/>
      <c r="C145" s="1" t="s">
        <v>17</v>
      </c>
      <c r="D145" s="38">
        <v>1</v>
      </c>
      <c r="E145" s="9">
        <f t="shared" si="59"/>
        <v>0</v>
      </c>
      <c r="F145" s="33">
        <v>0.55000000000000004</v>
      </c>
      <c r="G145" s="9">
        <f t="shared" si="60"/>
        <v>0</v>
      </c>
      <c r="H145" s="9">
        <f>$N$2*G145</f>
        <v>0</v>
      </c>
      <c r="I145" s="33">
        <v>153.21</v>
      </c>
      <c r="J145" s="9">
        <f t="shared" si="62"/>
        <v>0</v>
      </c>
      <c r="K145" s="9">
        <f t="shared" si="63"/>
        <v>0</v>
      </c>
    </row>
    <row r="146" spans="1:11" ht="12.2" customHeight="1" collapsed="1" x14ac:dyDescent="0.2">
      <c r="A146" s="75" t="s">
        <v>19</v>
      </c>
      <c r="B146" s="75"/>
      <c r="C146" s="1"/>
      <c r="D146" s="7"/>
      <c r="E146" s="35"/>
      <c r="F146" s="13">
        <f>SUM(F140:F145)</f>
        <v>1.24</v>
      </c>
      <c r="G146" s="12">
        <f t="shared" ref="G146:J146" si="64">SUM(G140:G145)</f>
        <v>0</v>
      </c>
      <c r="H146" s="12">
        <f t="shared" si="64"/>
        <v>0</v>
      </c>
      <c r="I146" s="13">
        <f t="shared" si="64"/>
        <v>395.66</v>
      </c>
      <c r="J146" s="12">
        <f t="shared" si="64"/>
        <v>0</v>
      </c>
      <c r="K146" s="14">
        <f>SUM(H146,J146)</f>
        <v>0</v>
      </c>
    </row>
    <row r="147" spans="1:11" ht="21" customHeight="1" x14ac:dyDescent="0.2">
      <c r="A147" s="75" t="s">
        <v>804</v>
      </c>
      <c r="B147" s="75"/>
      <c r="C147" s="2" t="s">
        <v>17</v>
      </c>
      <c r="D147" s="3">
        <v>0</v>
      </c>
      <c r="E147" s="36"/>
      <c r="F147" s="1"/>
      <c r="G147" s="1"/>
      <c r="H147" s="1"/>
      <c r="I147" s="1"/>
      <c r="J147" s="1"/>
      <c r="K147" s="1"/>
    </row>
    <row r="148" spans="1:11" ht="12.2" hidden="1" customHeight="1" outlineLevel="1" x14ac:dyDescent="0.2">
      <c r="A148" s="77" t="s">
        <v>805</v>
      </c>
      <c r="B148" s="77"/>
      <c r="C148" s="1" t="s">
        <v>17</v>
      </c>
      <c r="D148" s="38">
        <v>1</v>
      </c>
      <c r="E148" s="9">
        <f t="shared" ref="E148:E153" si="65">$D$147*D148</f>
        <v>0</v>
      </c>
      <c r="F148" s="33">
        <v>0.18</v>
      </c>
      <c r="G148" s="9">
        <f t="shared" ref="G148:G153" si="66">$D$147*F148</f>
        <v>0</v>
      </c>
      <c r="H148" s="9">
        <f t="shared" ref="H148:H152" si="67">$L$2*G148</f>
        <v>0</v>
      </c>
      <c r="I148" s="33">
        <v>69.260000000000005</v>
      </c>
      <c r="J148" s="9">
        <f t="shared" ref="J148:J153" si="68">$D$147*I148</f>
        <v>0</v>
      </c>
      <c r="K148" s="9">
        <f t="shared" ref="K148:K153" si="69">SUM(H148,J148)</f>
        <v>0</v>
      </c>
    </row>
    <row r="149" spans="1:11" ht="12.2" hidden="1" customHeight="1" outlineLevel="1" x14ac:dyDescent="0.2">
      <c r="A149" s="77" t="s">
        <v>692</v>
      </c>
      <c r="B149" s="77"/>
      <c r="C149" s="1" t="s">
        <v>139</v>
      </c>
      <c r="D149" s="38">
        <v>1</v>
      </c>
      <c r="E149" s="9">
        <f t="shared" si="65"/>
        <v>0</v>
      </c>
      <c r="F149" s="33">
        <v>0</v>
      </c>
      <c r="G149" s="9">
        <f t="shared" si="66"/>
        <v>0</v>
      </c>
      <c r="H149" s="9">
        <f t="shared" si="67"/>
        <v>0</v>
      </c>
      <c r="I149" s="33">
        <v>0</v>
      </c>
      <c r="J149" s="9">
        <f t="shared" si="68"/>
        <v>0</v>
      </c>
      <c r="K149" s="9">
        <f t="shared" si="69"/>
        <v>0</v>
      </c>
    </row>
    <row r="150" spans="1:11" ht="12.2" hidden="1" customHeight="1" outlineLevel="1" x14ac:dyDescent="0.2">
      <c r="A150" s="77" t="s">
        <v>685</v>
      </c>
      <c r="B150" s="77"/>
      <c r="C150" s="1" t="s">
        <v>17</v>
      </c>
      <c r="D150" s="38">
        <v>1</v>
      </c>
      <c r="E150" s="9">
        <f t="shared" si="65"/>
        <v>0</v>
      </c>
      <c r="F150" s="33">
        <v>0.08</v>
      </c>
      <c r="G150" s="9">
        <f t="shared" si="66"/>
        <v>0</v>
      </c>
      <c r="H150" s="9">
        <f t="shared" si="67"/>
        <v>0</v>
      </c>
      <c r="I150" s="33">
        <v>28.81</v>
      </c>
      <c r="J150" s="9">
        <f t="shared" si="68"/>
        <v>0</v>
      </c>
      <c r="K150" s="9">
        <f t="shared" si="69"/>
        <v>0</v>
      </c>
    </row>
    <row r="151" spans="1:11" ht="12.2" hidden="1" customHeight="1" outlineLevel="1" x14ac:dyDescent="0.2">
      <c r="A151" s="77" t="s">
        <v>808</v>
      </c>
      <c r="B151" s="77"/>
      <c r="C151" s="1" t="s">
        <v>17</v>
      </c>
      <c r="D151" s="38">
        <v>1</v>
      </c>
      <c r="E151" s="9">
        <f t="shared" si="65"/>
        <v>0</v>
      </c>
      <c r="F151" s="33">
        <v>0.18</v>
      </c>
      <c r="G151" s="9">
        <f t="shared" si="66"/>
        <v>0</v>
      </c>
      <c r="H151" s="9">
        <f t="shared" si="67"/>
        <v>0</v>
      </c>
      <c r="I151" s="33">
        <v>188.37</v>
      </c>
      <c r="J151" s="9">
        <f t="shared" si="68"/>
        <v>0</v>
      </c>
      <c r="K151" s="9">
        <f t="shared" si="69"/>
        <v>0</v>
      </c>
    </row>
    <row r="152" spans="1:11" ht="21" hidden="1" customHeight="1" outlineLevel="1" x14ac:dyDescent="0.2">
      <c r="A152" s="77" t="s">
        <v>806</v>
      </c>
      <c r="B152" s="77"/>
      <c r="C152" s="1" t="s">
        <v>17</v>
      </c>
      <c r="D152" s="38">
        <v>1</v>
      </c>
      <c r="E152" s="9">
        <f t="shared" si="65"/>
        <v>0</v>
      </c>
      <c r="F152" s="33">
        <v>0.06</v>
      </c>
      <c r="G152" s="9">
        <f t="shared" si="66"/>
        <v>0</v>
      </c>
      <c r="H152" s="9">
        <f t="shared" si="67"/>
        <v>0</v>
      </c>
      <c r="I152" s="33">
        <v>51.79</v>
      </c>
      <c r="J152" s="9">
        <f t="shared" si="68"/>
        <v>0</v>
      </c>
      <c r="K152" s="9">
        <f t="shared" si="69"/>
        <v>0</v>
      </c>
    </row>
    <row r="153" spans="1:11" ht="29.85" hidden="1" customHeight="1" outlineLevel="1" x14ac:dyDescent="0.2">
      <c r="A153" s="77" t="s">
        <v>655</v>
      </c>
      <c r="B153" s="77"/>
      <c r="C153" s="1" t="s">
        <v>17</v>
      </c>
      <c r="D153" s="38">
        <v>1</v>
      </c>
      <c r="E153" s="9">
        <f t="shared" si="65"/>
        <v>0</v>
      </c>
      <c r="F153" s="33">
        <v>0.55000000000000004</v>
      </c>
      <c r="G153" s="9">
        <f t="shared" si="66"/>
        <v>0</v>
      </c>
      <c r="H153" s="9">
        <f>$N$2*G153</f>
        <v>0</v>
      </c>
      <c r="I153" s="33">
        <v>153.21</v>
      </c>
      <c r="J153" s="9">
        <f t="shared" si="68"/>
        <v>0</v>
      </c>
      <c r="K153" s="9">
        <f t="shared" si="69"/>
        <v>0</v>
      </c>
    </row>
    <row r="154" spans="1:11" ht="12.2" customHeight="1" collapsed="1" x14ac:dyDescent="0.2">
      <c r="A154" s="75" t="s">
        <v>19</v>
      </c>
      <c r="B154" s="75"/>
      <c r="C154" s="1"/>
      <c r="D154" s="7"/>
      <c r="E154" s="35"/>
      <c r="F154" s="13">
        <f>SUM(F148:F153)</f>
        <v>1.05</v>
      </c>
      <c r="G154" s="12">
        <f t="shared" ref="G154:J154" si="70">SUM(G148:G153)</f>
        <v>0</v>
      </c>
      <c r="H154" s="12">
        <f t="shared" si="70"/>
        <v>0</v>
      </c>
      <c r="I154" s="13">
        <f t="shared" si="70"/>
        <v>491.44000000000005</v>
      </c>
      <c r="J154" s="12">
        <f t="shared" si="70"/>
        <v>0</v>
      </c>
      <c r="K154" s="14">
        <f>SUM(H154,J154)</f>
        <v>0</v>
      </c>
    </row>
    <row r="155" spans="1:11" ht="21" customHeight="1" x14ac:dyDescent="0.2">
      <c r="A155" s="75" t="s">
        <v>809</v>
      </c>
      <c r="B155" s="75"/>
      <c r="C155" s="2" t="s">
        <v>17</v>
      </c>
      <c r="D155" s="3">
        <v>0</v>
      </c>
      <c r="E155" s="36"/>
      <c r="F155" s="1"/>
      <c r="G155" s="1"/>
      <c r="H155" s="1"/>
      <c r="I155" s="1"/>
      <c r="J155" s="1"/>
      <c r="K155" s="1"/>
    </row>
    <row r="156" spans="1:11" ht="12.2" hidden="1" customHeight="1" outlineLevel="1" x14ac:dyDescent="0.2">
      <c r="A156" s="77" t="s">
        <v>805</v>
      </c>
      <c r="B156" s="77"/>
      <c r="C156" s="1" t="s">
        <v>17</v>
      </c>
      <c r="D156" s="38">
        <v>1</v>
      </c>
      <c r="E156" s="9">
        <f>$D$155*D156</f>
        <v>0</v>
      </c>
      <c r="F156" s="33">
        <v>0.18</v>
      </c>
      <c r="G156" s="9">
        <f>$D$155*F156</f>
        <v>0</v>
      </c>
      <c r="H156" s="9">
        <f>$L$2*G156</f>
        <v>0</v>
      </c>
      <c r="I156" s="33">
        <v>69.260000000000005</v>
      </c>
      <c r="J156" s="9">
        <f>$D$155*I156</f>
        <v>0</v>
      </c>
      <c r="K156" s="9">
        <f t="shared" ref="K156:K160" si="71">SUM(H156,J156)</f>
        <v>0</v>
      </c>
    </row>
    <row r="157" spans="1:11" ht="12.2" hidden="1" customHeight="1" outlineLevel="1" x14ac:dyDescent="0.2">
      <c r="A157" s="77" t="s">
        <v>692</v>
      </c>
      <c r="B157" s="77"/>
      <c r="C157" s="1" t="s">
        <v>139</v>
      </c>
      <c r="D157" s="38">
        <v>1</v>
      </c>
      <c r="E157" s="9">
        <f>$D$155*D157</f>
        <v>0</v>
      </c>
      <c r="F157" s="33">
        <v>0</v>
      </c>
      <c r="G157" s="9">
        <f>$D$155*F157</f>
        <v>0</v>
      </c>
      <c r="H157" s="9">
        <f>$L$2*G157</f>
        <v>0</v>
      </c>
      <c r="I157" s="33">
        <v>0</v>
      </c>
      <c r="J157" s="9">
        <f>$D$155*I157</f>
        <v>0</v>
      </c>
      <c r="K157" s="9">
        <f t="shared" si="71"/>
        <v>0</v>
      </c>
    </row>
    <row r="158" spans="1:11" ht="12.2" hidden="1" customHeight="1" outlineLevel="1" x14ac:dyDescent="0.2">
      <c r="A158" s="77" t="s">
        <v>356</v>
      </c>
      <c r="B158" s="77"/>
      <c r="C158" s="1" t="s">
        <v>17</v>
      </c>
      <c r="D158" s="38">
        <v>1</v>
      </c>
      <c r="E158" s="9">
        <f>$D$155*D158</f>
        <v>0</v>
      </c>
      <c r="F158" s="33">
        <v>0.37</v>
      </c>
      <c r="G158" s="9">
        <f>$D$155*F158</f>
        <v>0</v>
      </c>
      <c r="H158" s="9">
        <f>$L$2*G158</f>
        <v>0</v>
      </c>
      <c r="I158" s="33">
        <v>92.59</v>
      </c>
      <c r="J158" s="9">
        <f>$D$155*I158</f>
        <v>0</v>
      </c>
      <c r="K158" s="9">
        <f t="shared" si="71"/>
        <v>0</v>
      </c>
    </row>
    <row r="159" spans="1:11" ht="12.2" hidden="1" customHeight="1" outlineLevel="1" x14ac:dyDescent="0.2">
      <c r="A159" s="77" t="s">
        <v>683</v>
      </c>
      <c r="B159" s="77"/>
      <c r="C159" s="1" t="s">
        <v>17</v>
      </c>
      <c r="D159" s="38">
        <v>1</v>
      </c>
      <c r="E159" s="9">
        <f>$D$155*D159</f>
        <v>0</v>
      </c>
      <c r="F159" s="33">
        <v>0.08</v>
      </c>
      <c r="G159" s="9">
        <f>$D$155*F159</f>
        <v>0</v>
      </c>
      <c r="H159" s="9">
        <f>$L$2*G159</f>
        <v>0</v>
      </c>
      <c r="I159" s="33">
        <v>28.81</v>
      </c>
      <c r="J159" s="9">
        <f>$D$155*I159</f>
        <v>0</v>
      </c>
      <c r="K159" s="9">
        <f t="shared" si="71"/>
        <v>0</v>
      </c>
    </row>
    <row r="160" spans="1:11" ht="29.85" hidden="1" customHeight="1" outlineLevel="1" x14ac:dyDescent="0.2">
      <c r="A160" s="77" t="s">
        <v>655</v>
      </c>
      <c r="B160" s="77"/>
      <c r="C160" s="1" t="s">
        <v>17</v>
      </c>
      <c r="D160" s="38">
        <v>1</v>
      </c>
      <c r="E160" s="9">
        <f>$D$155*D160</f>
        <v>0</v>
      </c>
      <c r="F160" s="33">
        <v>0.55000000000000004</v>
      </c>
      <c r="G160" s="9">
        <f>$D$155*F160</f>
        <v>0</v>
      </c>
      <c r="H160" s="9">
        <f>$N$2*G160</f>
        <v>0</v>
      </c>
      <c r="I160" s="33">
        <v>153.21</v>
      </c>
      <c r="J160" s="9">
        <f>$D$155*I160</f>
        <v>0</v>
      </c>
      <c r="K160" s="9">
        <f t="shared" si="71"/>
        <v>0</v>
      </c>
    </row>
    <row r="161" spans="1:11" ht="12.2" customHeight="1" collapsed="1" x14ac:dyDescent="0.2">
      <c r="A161" s="75" t="s">
        <v>19</v>
      </c>
      <c r="B161" s="75"/>
      <c r="C161" s="1"/>
      <c r="D161" s="7"/>
      <c r="E161" s="35"/>
      <c r="F161" s="13">
        <f>SUM(F156:F160)</f>
        <v>1.1800000000000002</v>
      </c>
      <c r="G161" s="12">
        <f t="shared" ref="G161:J161" si="72">SUM(G156:G160)</f>
        <v>0</v>
      </c>
      <c r="H161" s="12">
        <f t="shared" si="72"/>
        <v>0</v>
      </c>
      <c r="I161" s="13">
        <f t="shared" si="72"/>
        <v>343.87</v>
      </c>
      <c r="J161" s="12">
        <f t="shared" si="72"/>
        <v>0</v>
      </c>
      <c r="K161" s="14">
        <f>SUM(H161,J161)</f>
        <v>0</v>
      </c>
    </row>
    <row r="162" spans="1:11" ht="21" customHeight="1" x14ac:dyDescent="0.2">
      <c r="A162" s="75" t="s">
        <v>809</v>
      </c>
      <c r="B162" s="75"/>
      <c r="C162" s="2" t="s">
        <v>17</v>
      </c>
      <c r="D162" s="3">
        <v>0</v>
      </c>
      <c r="E162" s="36"/>
      <c r="F162" s="1"/>
      <c r="G162" s="1"/>
      <c r="H162" s="1"/>
      <c r="I162" s="1"/>
      <c r="J162" s="1"/>
      <c r="K162" s="1"/>
    </row>
    <row r="163" spans="1:11" ht="12.2" hidden="1" customHeight="1" outlineLevel="1" x14ac:dyDescent="0.2">
      <c r="A163" s="77" t="s">
        <v>692</v>
      </c>
      <c r="B163" s="77"/>
      <c r="C163" s="1" t="s">
        <v>139</v>
      </c>
      <c r="D163" s="38">
        <v>1</v>
      </c>
      <c r="E163" s="9">
        <f>$D$162*D163</f>
        <v>0</v>
      </c>
      <c r="F163" s="33">
        <v>0</v>
      </c>
      <c r="G163" s="9">
        <f>$D$162*F163</f>
        <v>0</v>
      </c>
      <c r="H163" s="9">
        <f>$L$2*G163</f>
        <v>0</v>
      </c>
      <c r="I163" s="33">
        <v>0</v>
      </c>
      <c r="J163" s="9">
        <f>$D$162*I163</f>
        <v>0</v>
      </c>
      <c r="K163" s="9">
        <f t="shared" ref="K163:K166" si="73">SUM(H163,J163)</f>
        <v>0</v>
      </c>
    </row>
    <row r="164" spans="1:11" ht="12.2" hidden="1" customHeight="1" outlineLevel="1" x14ac:dyDescent="0.2">
      <c r="A164" s="77" t="s">
        <v>805</v>
      </c>
      <c r="B164" s="77"/>
      <c r="C164" s="1" t="s">
        <v>17</v>
      </c>
      <c r="D164" s="38">
        <v>1</v>
      </c>
      <c r="E164" s="9">
        <f>$D$162*D164</f>
        <v>0</v>
      </c>
      <c r="F164" s="33">
        <v>0.18</v>
      </c>
      <c r="G164" s="9">
        <f>$D$162*F164</f>
        <v>0</v>
      </c>
      <c r="H164" s="9">
        <f>$L$2*G164</f>
        <v>0</v>
      </c>
      <c r="I164" s="33">
        <v>69.260000000000005</v>
      </c>
      <c r="J164" s="9">
        <f>$D$162*I164</f>
        <v>0</v>
      </c>
      <c r="K164" s="9">
        <f t="shared" si="73"/>
        <v>0</v>
      </c>
    </row>
    <row r="165" spans="1:11" ht="12.2" hidden="1" customHeight="1" outlineLevel="1" x14ac:dyDescent="0.2">
      <c r="A165" s="77" t="s">
        <v>346</v>
      </c>
      <c r="B165" s="77"/>
      <c r="C165" s="1" t="s">
        <v>17</v>
      </c>
      <c r="D165" s="38">
        <v>1</v>
      </c>
      <c r="E165" s="9">
        <f>$D$162*D165</f>
        <v>0</v>
      </c>
      <c r="F165" s="33">
        <v>0.27</v>
      </c>
      <c r="G165" s="9">
        <f>$D$162*F165</f>
        <v>0</v>
      </c>
      <c r="H165" s="9">
        <f>$L$2*G165</f>
        <v>0</v>
      </c>
      <c r="I165" s="33">
        <v>50.58</v>
      </c>
      <c r="J165" s="9">
        <f>$D$162*I165</f>
        <v>0</v>
      </c>
      <c r="K165" s="9">
        <f t="shared" si="73"/>
        <v>0</v>
      </c>
    </row>
    <row r="166" spans="1:11" ht="29.85" hidden="1" customHeight="1" outlineLevel="1" x14ac:dyDescent="0.2">
      <c r="A166" s="77" t="s">
        <v>655</v>
      </c>
      <c r="B166" s="77"/>
      <c r="C166" s="1" t="s">
        <v>17</v>
      </c>
      <c r="D166" s="38">
        <v>1</v>
      </c>
      <c r="E166" s="9">
        <f>$D$162*D166</f>
        <v>0</v>
      </c>
      <c r="F166" s="33">
        <v>0.55000000000000004</v>
      </c>
      <c r="G166" s="9">
        <f>$D$162*F166</f>
        <v>0</v>
      </c>
      <c r="H166" s="9">
        <f>$N$2*G166</f>
        <v>0</v>
      </c>
      <c r="I166" s="33">
        <v>153.21</v>
      </c>
      <c r="J166" s="9">
        <f>$D$162*I166</f>
        <v>0</v>
      </c>
      <c r="K166" s="9">
        <f t="shared" si="73"/>
        <v>0</v>
      </c>
    </row>
    <row r="167" spans="1:11" ht="12.2" customHeight="1" collapsed="1" x14ac:dyDescent="0.2">
      <c r="A167" s="75" t="s">
        <v>19</v>
      </c>
      <c r="B167" s="75"/>
      <c r="C167" s="1"/>
      <c r="D167" s="7"/>
      <c r="E167" s="35"/>
      <c r="F167" s="13">
        <f>SUM(F163:F166)</f>
        <v>1</v>
      </c>
      <c r="G167" s="12">
        <f>SUM(G163:G166)</f>
        <v>0</v>
      </c>
      <c r="H167" s="12">
        <f>SUM(H163:H166)</f>
        <v>0</v>
      </c>
      <c r="I167" s="13">
        <f>SUM(I163:I166)</f>
        <v>273.05</v>
      </c>
      <c r="J167" s="12">
        <f>SUM(J163:J166)</f>
        <v>0</v>
      </c>
      <c r="K167" s="14">
        <f>SUM(H167,J167)</f>
        <v>0</v>
      </c>
    </row>
    <row r="168" spans="1:11" ht="21" customHeight="1" x14ac:dyDescent="0.2">
      <c r="A168" s="75" t="s">
        <v>809</v>
      </c>
      <c r="B168" s="75"/>
      <c r="C168" s="2" t="s">
        <v>17</v>
      </c>
      <c r="D168" s="3">
        <v>0</v>
      </c>
      <c r="E168" s="36"/>
      <c r="F168" s="1"/>
      <c r="G168" s="1"/>
      <c r="H168" s="1"/>
      <c r="I168" s="1"/>
      <c r="J168" s="1"/>
      <c r="K168" s="1"/>
    </row>
    <row r="169" spans="1:11" ht="12.2" hidden="1" customHeight="1" outlineLevel="1" x14ac:dyDescent="0.2">
      <c r="A169" s="77" t="s">
        <v>692</v>
      </c>
      <c r="B169" s="77"/>
      <c r="C169" s="1" t="s">
        <v>139</v>
      </c>
      <c r="D169" s="38">
        <v>1</v>
      </c>
      <c r="E169" s="9">
        <f>$D$168*D169</f>
        <v>0</v>
      </c>
      <c r="F169" s="33">
        <v>0</v>
      </c>
      <c r="G169" s="9">
        <f>$D$168*F169</f>
        <v>0</v>
      </c>
      <c r="H169" s="9">
        <f>$L$2*G169</f>
        <v>0</v>
      </c>
      <c r="I169" s="33">
        <v>0</v>
      </c>
      <c r="J169" s="9">
        <f>$D$168*I169</f>
        <v>0</v>
      </c>
      <c r="K169" s="9">
        <f t="shared" ref="K169:K173" si="74">SUM(H169,J169)</f>
        <v>0</v>
      </c>
    </row>
    <row r="170" spans="1:11" ht="12.2" hidden="1" customHeight="1" outlineLevel="1" x14ac:dyDescent="0.2">
      <c r="A170" s="77" t="s">
        <v>346</v>
      </c>
      <c r="B170" s="77"/>
      <c r="C170" s="1" t="s">
        <v>17</v>
      </c>
      <c r="D170" s="38">
        <v>1</v>
      </c>
      <c r="E170" s="9">
        <f>$D$168*D170</f>
        <v>0</v>
      </c>
      <c r="F170" s="33">
        <v>0.27</v>
      </c>
      <c r="G170" s="9">
        <f>$D$168*F170</f>
        <v>0</v>
      </c>
      <c r="H170" s="9">
        <f>$L$2*G170</f>
        <v>0</v>
      </c>
      <c r="I170" s="33">
        <v>50.58</v>
      </c>
      <c r="J170" s="9">
        <f>$D$168*I170</f>
        <v>0</v>
      </c>
      <c r="K170" s="9">
        <f t="shared" si="74"/>
        <v>0</v>
      </c>
    </row>
    <row r="171" spans="1:11" ht="12.2" hidden="1" customHeight="1" outlineLevel="1" x14ac:dyDescent="0.2">
      <c r="A171" s="77" t="s">
        <v>810</v>
      </c>
      <c r="B171" s="77"/>
      <c r="C171" s="1" t="s">
        <v>17</v>
      </c>
      <c r="D171" s="38">
        <v>1</v>
      </c>
      <c r="E171" s="9">
        <f>$D$168*D171</f>
        <v>0</v>
      </c>
      <c r="F171" s="33">
        <v>0.18</v>
      </c>
      <c r="G171" s="9">
        <f>$D$168*F171</f>
        <v>0</v>
      </c>
      <c r="H171" s="9">
        <f>$L$2*G171</f>
        <v>0</v>
      </c>
      <c r="I171" s="33">
        <v>70.17</v>
      </c>
      <c r="J171" s="9">
        <f>$D$168*I171</f>
        <v>0</v>
      </c>
      <c r="K171" s="9">
        <f t="shared" si="74"/>
        <v>0</v>
      </c>
    </row>
    <row r="172" spans="1:11" ht="12.2" hidden="1" customHeight="1" outlineLevel="1" x14ac:dyDescent="0.2">
      <c r="A172" s="77" t="s">
        <v>685</v>
      </c>
      <c r="B172" s="77"/>
      <c r="C172" s="1" t="s">
        <v>17</v>
      </c>
      <c r="D172" s="38">
        <v>1</v>
      </c>
      <c r="E172" s="9">
        <f>$D$168*D172</f>
        <v>0</v>
      </c>
      <c r="F172" s="33">
        <v>0.08</v>
      </c>
      <c r="G172" s="9">
        <f>$D$168*F172</f>
        <v>0</v>
      </c>
      <c r="H172" s="9">
        <f>$L$2*G172</f>
        <v>0</v>
      </c>
      <c r="I172" s="33">
        <v>28.81</v>
      </c>
      <c r="J172" s="9">
        <f>$D$168*I172</f>
        <v>0</v>
      </c>
      <c r="K172" s="9">
        <f t="shared" si="74"/>
        <v>0</v>
      </c>
    </row>
    <row r="173" spans="1:11" ht="29.85" hidden="1" customHeight="1" outlineLevel="1" x14ac:dyDescent="0.2">
      <c r="A173" s="77" t="s">
        <v>655</v>
      </c>
      <c r="B173" s="77"/>
      <c r="C173" s="1" t="s">
        <v>17</v>
      </c>
      <c r="D173" s="38">
        <v>1</v>
      </c>
      <c r="E173" s="9">
        <f>$D$168*D173</f>
        <v>0</v>
      </c>
      <c r="F173" s="33">
        <v>0.55000000000000004</v>
      </c>
      <c r="G173" s="9">
        <f>$D$168*F173</f>
        <v>0</v>
      </c>
      <c r="H173" s="9">
        <f>$N$2*G173</f>
        <v>0</v>
      </c>
      <c r="I173" s="33">
        <v>153.21</v>
      </c>
      <c r="J173" s="9">
        <f>$D$168*I173</f>
        <v>0</v>
      </c>
      <c r="K173" s="9">
        <f t="shared" si="74"/>
        <v>0</v>
      </c>
    </row>
    <row r="174" spans="1:11" ht="12.2" customHeight="1" collapsed="1" x14ac:dyDescent="0.2">
      <c r="A174" s="75" t="s">
        <v>19</v>
      </c>
      <c r="B174" s="75"/>
      <c r="C174" s="1"/>
      <c r="D174" s="7"/>
      <c r="E174" s="35"/>
      <c r="F174" s="13">
        <f>SUM(F169:F173)</f>
        <v>1.08</v>
      </c>
      <c r="G174" s="12">
        <f t="shared" ref="G174:J174" si="75">SUM(G169:G173)</f>
        <v>0</v>
      </c>
      <c r="H174" s="12">
        <f t="shared" si="75"/>
        <v>0</v>
      </c>
      <c r="I174" s="13">
        <f t="shared" si="75"/>
        <v>302.77</v>
      </c>
      <c r="J174" s="12">
        <f t="shared" si="75"/>
        <v>0</v>
      </c>
      <c r="K174" s="14">
        <f>SUM(H174,J174)</f>
        <v>0</v>
      </c>
    </row>
    <row r="175" spans="1:11" ht="21" customHeight="1" x14ac:dyDescent="0.2">
      <c r="A175" s="75" t="s">
        <v>809</v>
      </c>
      <c r="B175" s="75"/>
      <c r="C175" s="2" t="s">
        <v>17</v>
      </c>
      <c r="D175" s="3">
        <v>0</v>
      </c>
      <c r="E175" s="36"/>
      <c r="F175" s="1"/>
      <c r="G175" s="1"/>
      <c r="H175" s="1"/>
      <c r="I175" s="1"/>
      <c r="J175" s="1"/>
      <c r="K175" s="1"/>
    </row>
    <row r="176" spans="1:11" ht="12.2" hidden="1" customHeight="1" outlineLevel="1" x14ac:dyDescent="0.2">
      <c r="A176" s="77" t="s">
        <v>692</v>
      </c>
      <c r="B176" s="77"/>
      <c r="C176" s="1" t="s">
        <v>139</v>
      </c>
      <c r="D176" s="38">
        <v>1</v>
      </c>
      <c r="E176" s="9">
        <f>$D$175*D176</f>
        <v>0</v>
      </c>
      <c r="F176" s="33">
        <v>0</v>
      </c>
      <c r="G176" s="9">
        <f>$D$175*F176</f>
        <v>0</v>
      </c>
      <c r="H176" s="9">
        <f>$L$2*G176</f>
        <v>0</v>
      </c>
      <c r="I176" s="33">
        <v>0</v>
      </c>
      <c r="J176" s="9">
        <f>$D$175*I176</f>
        <v>0</v>
      </c>
      <c r="K176" s="9">
        <f t="shared" ref="K176:K180" si="76">SUM(H176,J176)</f>
        <v>0</v>
      </c>
    </row>
    <row r="177" spans="1:11" ht="12.2" hidden="1" customHeight="1" outlineLevel="1" x14ac:dyDescent="0.2">
      <c r="A177" s="77" t="s">
        <v>810</v>
      </c>
      <c r="B177" s="77"/>
      <c r="C177" s="1" t="s">
        <v>17</v>
      </c>
      <c r="D177" s="38">
        <v>1</v>
      </c>
      <c r="E177" s="9">
        <f>$D$175*D177</f>
        <v>0</v>
      </c>
      <c r="F177" s="33">
        <v>0.18</v>
      </c>
      <c r="G177" s="9">
        <f>$D$175*F177</f>
        <v>0</v>
      </c>
      <c r="H177" s="9">
        <f>$L$2*G177</f>
        <v>0</v>
      </c>
      <c r="I177" s="33">
        <v>70.17</v>
      </c>
      <c r="J177" s="9">
        <f>$D$175*I177</f>
        <v>0</v>
      </c>
      <c r="K177" s="9">
        <f t="shared" si="76"/>
        <v>0</v>
      </c>
    </row>
    <row r="178" spans="1:11" ht="12.2" hidden="1" customHeight="1" outlineLevel="1" x14ac:dyDescent="0.2">
      <c r="A178" s="77" t="s">
        <v>356</v>
      </c>
      <c r="B178" s="77"/>
      <c r="C178" s="1" t="s">
        <v>17</v>
      </c>
      <c r="D178" s="38">
        <v>1</v>
      </c>
      <c r="E178" s="9">
        <f>$D$175*D178</f>
        <v>0</v>
      </c>
      <c r="F178" s="33">
        <v>0.37</v>
      </c>
      <c r="G178" s="9">
        <f>$D$175*F178</f>
        <v>0</v>
      </c>
      <c r="H178" s="9">
        <f>$L$2*G178</f>
        <v>0</v>
      </c>
      <c r="I178" s="33">
        <v>92.59</v>
      </c>
      <c r="J178" s="9">
        <f>$D$175*I178</f>
        <v>0</v>
      </c>
      <c r="K178" s="9">
        <f t="shared" si="76"/>
        <v>0</v>
      </c>
    </row>
    <row r="179" spans="1:11" ht="12.2" hidden="1" customHeight="1" outlineLevel="1" x14ac:dyDescent="0.2">
      <c r="A179" s="77" t="s">
        <v>685</v>
      </c>
      <c r="B179" s="77"/>
      <c r="C179" s="1" t="s">
        <v>17</v>
      </c>
      <c r="D179" s="38">
        <v>1</v>
      </c>
      <c r="E179" s="9">
        <f>$D$175*D179</f>
        <v>0</v>
      </c>
      <c r="F179" s="33">
        <v>0.08</v>
      </c>
      <c r="G179" s="9">
        <f>$D$175*F179</f>
        <v>0</v>
      </c>
      <c r="H179" s="9">
        <f>$L$2*G179</f>
        <v>0</v>
      </c>
      <c r="I179" s="33">
        <v>28.81</v>
      </c>
      <c r="J179" s="9">
        <f>$D$175*I179</f>
        <v>0</v>
      </c>
      <c r="K179" s="9">
        <f t="shared" si="76"/>
        <v>0</v>
      </c>
    </row>
    <row r="180" spans="1:11" ht="29.85" hidden="1" customHeight="1" outlineLevel="1" x14ac:dyDescent="0.2">
      <c r="A180" s="77" t="s">
        <v>655</v>
      </c>
      <c r="B180" s="77"/>
      <c r="C180" s="1" t="s">
        <v>17</v>
      </c>
      <c r="D180" s="38">
        <v>1</v>
      </c>
      <c r="E180" s="9">
        <f>$D$175*D180</f>
        <v>0</v>
      </c>
      <c r="F180" s="33">
        <v>0.55000000000000004</v>
      </c>
      <c r="G180" s="9">
        <f>$D$175*F180</f>
        <v>0</v>
      </c>
      <c r="H180" s="9">
        <f>$N$2*G180</f>
        <v>0</v>
      </c>
      <c r="I180" s="33">
        <v>153.21</v>
      </c>
      <c r="J180" s="9">
        <f>$D$175*I180</f>
        <v>0</v>
      </c>
      <c r="K180" s="9">
        <f t="shared" si="76"/>
        <v>0</v>
      </c>
    </row>
    <row r="181" spans="1:11" ht="12.2" customHeight="1" collapsed="1" x14ac:dyDescent="0.2">
      <c r="A181" s="75" t="s">
        <v>19</v>
      </c>
      <c r="B181" s="75"/>
      <c r="C181" s="1"/>
      <c r="D181" s="7"/>
      <c r="E181" s="35"/>
      <c r="F181" s="13">
        <f>SUM(F176:F180)</f>
        <v>1.1800000000000002</v>
      </c>
      <c r="G181" s="12">
        <f t="shared" ref="G181:J181" si="77">SUM(G176:G180)</f>
        <v>0</v>
      </c>
      <c r="H181" s="12">
        <f t="shared" si="77"/>
        <v>0</v>
      </c>
      <c r="I181" s="13">
        <f t="shared" si="77"/>
        <v>344.78</v>
      </c>
      <c r="J181" s="12">
        <f t="shared" si="77"/>
        <v>0</v>
      </c>
      <c r="K181" s="14">
        <f>SUM(H181,J181)</f>
        <v>0</v>
      </c>
    </row>
    <row r="182" spans="1:11" ht="21" customHeight="1" x14ac:dyDescent="0.2">
      <c r="A182" s="75" t="s">
        <v>809</v>
      </c>
      <c r="B182" s="75"/>
      <c r="C182" s="2" t="s">
        <v>17</v>
      </c>
      <c r="D182" s="3">
        <v>0</v>
      </c>
      <c r="E182" s="36"/>
      <c r="F182" s="1"/>
      <c r="G182" s="1"/>
      <c r="H182" s="1"/>
      <c r="I182" s="1"/>
      <c r="J182" s="1"/>
      <c r="K182" s="1"/>
    </row>
    <row r="183" spans="1:11" ht="12.2" hidden="1" customHeight="1" outlineLevel="1" x14ac:dyDescent="0.2">
      <c r="A183" s="77" t="s">
        <v>692</v>
      </c>
      <c r="B183" s="77"/>
      <c r="C183" s="1" t="s">
        <v>139</v>
      </c>
      <c r="D183" s="38">
        <v>1</v>
      </c>
      <c r="E183" s="9">
        <f>$D$182*D183</f>
        <v>0</v>
      </c>
      <c r="F183" s="33">
        <v>0</v>
      </c>
      <c r="G183" s="9">
        <f>$D$182*F183</f>
        <v>0</v>
      </c>
      <c r="H183" s="9">
        <f>$L$2*G183</f>
        <v>0</v>
      </c>
      <c r="I183" s="33">
        <v>0</v>
      </c>
      <c r="J183" s="9">
        <f>$D$182*I183</f>
        <v>0</v>
      </c>
      <c r="K183" s="9">
        <f t="shared" ref="K183:K187" si="78">SUM(H183,J183)</f>
        <v>0</v>
      </c>
    </row>
    <row r="184" spans="1:11" ht="12.2" hidden="1" customHeight="1" outlineLevel="1" x14ac:dyDescent="0.2">
      <c r="A184" s="77" t="s">
        <v>346</v>
      </c>
      <c r="B184" s="77"/>
      <c r="C184" s="1" t="s">
        <v>17</v>
      </c>
      <c r="D184" s="38">
        <v>1</v>
      </c>
      <c r="E184" s="9">
        <f>$D$182*D184</f>
        <v>0</v>
      </c>
      <c r="F184" s="33">
        <v>0.27</v>
      </c>
      <c r="G184" s="9">
        <f>$D$182*F184</f>
        <v>0</v>
      </c>
      <c r="H184" s="9">
        <f>$L$2*G184</f>
        <v>0</v>
      </c>
      <c r="I184" s="33">
        <v>50.58</v>
      </c>
      <c r="J184" s="9">
        <f>$D$182*I184</f>
        <v>0</v>
      </c>
      <c r="K184" s="9">
        <f t="shared" si="78"/>
        <v>0</v>
      </c>
    </row>
    <row r="185" spans="1:11" ht="12.2" hidden="1" customHeight="1" outlineLevel="1" x14ac:dyDescent="0.2">
      <c r="A185" s="77" t="s">
        <v>685</v>
      </c>
      <c r="B185" s="77"/>
      <c r="C185" s="1" t="s">
        <v>17</v>
      </c>
      <c r="D185" s="38">
        <v>1</v>
      </c>
      <c r="E185" s="9">
        <f>$D$182*D185</f>
        <v>0</v>
      </c>
      <c r="F185" s="33">
        <v>0.08</v>
      </c>
      <c r="G185" s="9">
        <f>$D$182*F185</f>
        <v>0</v>
      </c>
      <c r="H185" s="9">
        <f>$L$2*G185</f>
        <v>0</v>
      </c>
      <c r="I185" s="33">
        <v>28.81</v>
      </c>
      <c r="J185" s="9">
        <f>$D$182*I185</f>
        <v>0</v>
      </c>
      <c r="K185" s="9">
        <f t="shared" si="78"/>
        <v>0</v>
      </c>
    </row>
    <row r="186" spans="1:11" ht="21" hidden="1" customHeight="1" outlineLevel="1" x14ac:dyDescent="0.2">
      <c r="A186" s="77" t="s">
        <v>811</v>
      </c>
      <c r="B186" s="77"/>
      <c r="C186" s="1" t="s">
        <v>17</v>
      </c>
      <c r="D186" s="38">
        <v>1</v>
      </c>
      <c r="E186" s="9">
        <f>$D$182*D186</f>
        <v>0</v>
      </c>
      <c r="F186" s="33">
        <v>0.22</v>
      </c>
      <c r="G186" s="9">
        <f>$D$182*F186</f>
        <v>0</v>
      </c>
      <c r="H186" s="9">
        <f>$L$2*G186</f>
        <v>0</v>
      </c>
      <c r="I186" s="33">
        <v>222.13</v>
      </c>
      <c r="J186" s="9">
        <f>$D$182*I186</f>
        <v>0</v>
      </c>
      <c r="K186" s="9">
        <f t="shared" si="78"/>
        <v>0</v>
      </c>
    </row>
    <row r="187" spans="1:11" ht="29.85" hidden="1" customHeight="1" outlineLevel="1" x14ac:dyDescent="0.2">
      <c r="A187" s="77" t="s">
        <v>655</v>
      </c>
      <c r="B187" s="77"/>
      <c r="C187" s="1" t="s">
        <v>17</v>
      </c>
      <c r="D187" s="38">
        <v>1</v>
      </c>
      <c r="E187" s="9">
        <f>$D$182*D187</f>
        <v>0</v>
      </c>
      <c r="F187" s="33">
        <v>0.55000000000000004</v>
      </c>
      <c r="G187" s="9">
        <f>$D$182*F187</f>
        <v>0</v>
      </c>
      <c r="H187" s="9">
        <f>$N$2*G187</f>
        <v>0</v>
      </c>
      <c r="I187" s="33">
        <v>153.21</v>
      </c>
      <c r="J187" s="9">
        <f>$D$182*I187</f>
        <v>0</v>
      </c>
      <c r="K187" s="9">
        <f t="shared" si="78"/>
        <v>0</v>
      </c>
    </row>
    <row r="188" spans="1:11" ht="12.2" customHeight="1" collapsed="1" x14ac:dyDescent="0.2">
      <c r="A188" s="75" t="s">
        <v>19</v>
      </c>
      <c r="B188" s="75"/>
      <c r="C188" s="1"/>
      <c r="D188" s="7"/>
      <c r="E188" s="35"/>
      <c r="F188" s="13">
        <f>SUM(F183:F187)</f>
        <v>1.1200000000000001</v>
      </c>
      <c r="G188" s="12">
        <f t="shared" ref="G188:J188" si="79">SUM(G183:G187)</f>
        <v>0</v>
      </c>
      <c r="H188" s="12">
        <f t="shared" si="79"/>
        <v>0</v>
      </c>
      <c r="I188" s="13">
        <f t="shared" si="79"/>
        <v>454.73</v>
      </c>
      <c r="J188" s="12">
        <f t="shared" si="79"/>
        <v>0</v>
      </c>
      <c r="K188" s="14">
        <f>SUM(H188,J188)</f>
        <v>0</v>
      </c>
    </row>
    <row r="189" spans="1:11" ht="21" customHeight="1" x14ac:dyDescent="0.2">
      <c r="A189" s="75" t="s">
        <v>809</v>
      </c>
      <c r="B189" s="75"/>
      <c r="C189" s="2" t="s">
        <v>17</v>
      </c>
      <c r="D189" s="3">
        <v>0</v>
      </c>
      <c r="E189" s="36"/>
      <c r="F189" s="1"/>
      <c r="G189" s="1"/>
      <c r="H189" s="1"/>
      <c r="I189" s="1"/>
      <c r="J189" s="1"/>
      <c r="K189" s="1"/>
    </row>
    <row r="190" spans="1:11" ht="12.2" hidden="1" customHeight="1" outlineLevel="1" x14ac:dyDescent="0.2">
      <c r="A190" s="77" t="s">
        <v>692</v>
      </c>
      <c r="B190" s="77"/>
      <c r="C190" s="1" t="s">
        <v>139</v>
      </c>
      <c r="D190" s="38">
        <v>1</v>
      </c>
      <c r="E190" s="9">
        <f>$D$189*D190</f>
        <v>0</v>
      </c>
      <c r="F190" s="33">
        <v>0</v>
      </c>
      <c r="G190" s="9">
        <f>$D$189*F190</f>
        <v>0</v>
      </c>
      <c r="H190" s="9">
        <f>$L$2*G190</f>
        <v>0</v>
      </c>
      <c r="I190" s="33">
        <v>0</v>
      </c>
      <c r="J190" s="9">
        <f>$D$189*I190</f>
        <v>0</v>
      </c>
      <c r="K190" s="9">
        <f t="shared" ref="K190:K194" si="80">SUM(H190,J190)</f>
        <v>0</v>
      </c>
    </row>
    <row r="191" spans="1:11" ht="12.2" hidden="1" customHeight="1" outlineLevel="1" x14ac:dyDescent="0.2">
      <c r="A191" s="77" t="s">
        <v>356</v>
      </c>
      <c r="B191" s="77"/>
      <c r="C191" s="1" t="s">
        <v>17</v>
      </c>
      <c r="D191" s="38">
        <v>1</v>
      </c>
      <c r="E191" s="9">
        <f>$D$189*D191</f>
        <v>0</v>
      </c>
      <c r="F191" s="33">
        <v>0.37</v>
      </c>
      <c r="G191" s="9">
        <f>$D$189*F191</f>
        <v>0</v>
      </c>
      <c r="H191" s="9">
        <f>$L$2*G191</f>
        <v>0</v>
      </c>
      <c r="I191" s="33">
        <v>92.59</v>
      </c>
      <c r="J191" s="9">
        <f>$D$189*I191</f>
        <v>0</v>
      </c>
      <c r="K191" s="9">
        <f t="shared" si="80"/>
        <v>0</v>
      </c>
    </row>
    <row r="192" spans="1:11" ht="12.2" hidden="1" customHeight="1" outlineLevel="1" x14ac:dyDescent="0.2">
      <c r="A192" s="77" t="s">
        <v>683</v>
      </c>
      <c r="B192" s="77"/>
      <c r="C192" s="1" t="s">
        <v>17</v>
      </c>
      <c r="D192" s="38">
        <v>1</v>
      </c>
      <c r="E192" s="9">
        <f>$D$189*D192</f>
        <v>0</v>
      </c>
      <c r="F192" s="33">
        <v>0.08</v>
      </c>
      <c r="G192" s="9">
        <f>$D$189*F192</f>
        <v>0</v>
      </c>
      <c r="H192" s="9">
        <f>$L$2*G192</f>
        <v>0</v>
      </c>
      <c r="I192" s="33">
        <v>28.81</v>
      </c>
      <c r="J192" s="9">
        <f>$D$189*I192</f>
        <v>0</v>
      </c>
      <c r="K192" s="9">
        <f t="shared" si="80"/>
        <v>0</v>
      </c>
    </row>
    <row r="193" spans="1:11" ht="21" hidden="1" customHeight="1" outlineLevel="1" x14ac:dyDescent="0.2">
      <c r="A193" s="77" t="s">
        <v>811</v>
      </c>
      <c r="B193" s="77"/>
      <c r="C193" s="1" t="s">
        <v>17</v>
      </c>
      <c r="D193" s="38">
        <v>1</v>
      </c>
      <c r="E193" s="9">
        <f>$D$189*D193</f>
        <v>0</v>
      </c>
      <c r="F193" s="33">
        <v>0.22</v>
      </c>
      <c r="G193" s="9">
        <f>$D$189*F193</f>
        <v>0</v>
      </c>
      <c r="H193" s="9">
        <f>$L$2*G193</f>
        <v>0</v>
      </c>
      <c r="I193" s="33">
        <v>222.13</v>
      </c>
      <c r="J193" s="9">
        <f>$D$189*I193</f>
        <v>0</v>
      </c>
      <c r="K193" s="9">
        <f t="shared" si="80"/>
        <v>0</v>
      </c>
    </row>
    <row r="194" spans="1:11" ht="29.85" hidden="1" customHeight="1" outlineLevel="1" x14ac:dyDescent="0.2">
      <c r="A194" s="77" t="s">
        <v>655</v>
      </c>
      <c r="B194" s="77"/>
      <c r="C194" s="1" t="s">
        <v>17</v>
      </c>
      <c r="D194" s="38">
        <v>1</v>
      </c>
      <c r="E194" s="9">
        <f>$D$189*D194</f>
        <v>0</v>
      </c>
      <c r="F194" s="33">
        <v>0.55000000000000004</v>
      </c>
      <c r="G194" s="9">
        <f>$D$189*F194</f>
        <v>0</v>
      </c>
      <c r="H194" s="9">
        <f>$N$2*G194</f>
        <v>0</v>
      </c>
      <c r="I194" s="33">
        <v>153.21</v>
      </c>
      <c r="J194" s="9">
        <f>$D$189*I194</f>
        <v>0</v>
      </c>
      <c r="K194" s="9">
        <f t="shared" si="80"/>
        <v>0</v>
      </c>
    </row>
    <row r="195" spans="1:11" ht="12.2" customHeight="1" collapsed="1" x14ac:dyDescent="0.2">
      <c r="A195" s="75" t="s">
        <v>19</v>
      </c>
      <c r="B195" s="75"/>
      <c r="C195" s="1"/>
      <c r="D195" s="7"/>
      <c r="E195" s="35"/>
      <c r="F195" s="13">
        <f>SUM(F190:F194)</f>
        <v>1.2200000000000002</v>
      </c>
      <c r="G195" s="12">
        <f t="shared" ref="G195:J195" si="81">SUM(G190:G194)</f>
        <v>0</v>
      </c>
      <c r="H195" s="12">
        <f t="shared" si="81"/>
        <v>0</v>
      </c>
      <c r="I195" s="13">
        <f t="shared" si="81"/>
        <v>496.74</v>
      </c>
      <c r="J195" s="12">
        <f t="shared" si="81"/>
        <v>0</v>
      </c>
      <c r="K195" s="14">
        <f>SUM(H195,J195)</f>
        <v>0</v>
      </c>
    </row>
    <row r="196" spans="1:11" ht="21" customHeight="1" x14ac:dyDescent="0.2">
      <c r="A196" s="75" t="s">
        <v>812</v>
      </c>
      <c r="B196" s="75"/>
      <c r="C196" s="2" t="s">
        <v>17</v>
      </c>
      <c r="D196" s="3">
        <v>0</v>
      </c>
      <c r="E196" s="36"/>
      <c r="F196" s="1"/>
      <c r="G196" s="1"/>
      <c r="H196" s="1"/>
      <c r="I196" s="1"/>
      <c r="J196" s="1"/>
      <c r="K196" s="1"/>
    </row>
    <row r="197" spans="1:11" ht="12.2" hidden="1" customHeight="1" outlineLevel="1" x14ac:dyDescent="0.2">
      <c r="A197" s="77" t="s">
        <v>813</v>
      </c>
      <c r="B197" s="77"/>
      <c r="C197" s="1" t="s">
        <v>17</v>
      </c>
      <c r="D197" s="38">
        <v>1</v>
      </c>
      <c r="E197" s="9">
        <f>$D$196*D197</f>
        <v>0</v>
      </c>
      <c r="F197" s="33">
        <v>0.31</v>
      </c>
      <c r="G197" s="9">
        <f>$D$196*F197</f>
        <v>0</v>
      </c>
      <c r="H197" s="9">
        <f>$L$2*G197</f>
        <v>0</v>
      </c>
      <c r="I197" s="33">
        <v>2358.11</v>
      </c>
      <c r="J197" s="9">
        <f>$D$196*I197</f>
        <v>0</v>
      </c>
      <c r="K197" s="9">
        <f t="shared" ref="K197:K200" si="82">SUM(H197,J197)</f>
        <v>0</v>
      </c>
    </row>
    <row r="198" spans="1:11" ht="12.2" hidden="1" customHeight="1" outlineLevel="1" x14ac:dyDescent="0.2">
      <c r="A198" s="77" t="s">
        <v>814</v>
      </c>
      <c r="B198" s="77"/>
      <c r="C198" s="1" t="s">
        <v>17</v>
      </c>
      <c r="D198" s="38">
        <v>1</v>
      </c>
      <c r="E198" s="9">
        <f>$D$196*D198</f>
        <v>0</v>
      </c>
      <c r="F198" s="33">
        <v>0.22</v>
      </c>
      <c r="G198" s="9">
        <f>$D$196*F198</f>
        <v>0</v>
      </c>
      <c r="H198" s="9">
        <f>$L$2*G198</f>
        <v>0</v>
      </c>
      <c r="I198" s="33">
        <v>149.56</v>
      </c>
      <c r="J198" s="9">
        <f>$D$196*I198</f>
        <v>0</v>
      </c>
      <c r="K198" s="9">
        <f t="shared" si="82"/>
        <v>0</v>
      </c>
    </row>
    <row r="199" spans="1:11" ht="21" hidden="1" customHeight="1" outlineLevel="1" x14ac:dyDescent="0.2">
      <c r="A199" s="77" t="s">
        <v>815</v>
      </c>
      <c r="B199" s="77"/>
      <c r="C199" s="1" t="s">
        <v>17</v>
      </c>
      <c r="D199" s="38">
        <v>1</v>
      </c>
      <c r="E199" s="9">
        <f>$D$196*D199</f>
        <v>0</v>
      </c>
      <c r="F199" s="33">
        <v>0.1</v>
      </c>
      <c r="G199" s="9">
        <f>$D$196*F199</f>
        <v>0</v>
      </c>
      <c r="H199" s="9">
        <f>$L$2*G199</f>
        <v>0</v>
      </c>
      <c r="I199" s="33">
        <v>55.11</v>
      </c>
      <c r="J199" s="9">
        <f>$D$196*I199</f>
        <v>0</v>
      </c>
      <c r="K199" s="9">
        <f t="shared" si="82"/>
        <v>0</v>
      </c>
    </row>
    <row r="200" spans="1:11" ht="12.2" hidden="1" customHeight="1" outlineLevel="1" x14ac:dyDescent="0.2">
      <c r="A200" s="77" t="s">
        <v>692</v>
      </c>
      <c r="B200" s="77"/>
      <c r="C200" s="1" t="s">
        <v>139</v>
      </c>
      <c r="D200" s="38">
        <v>1</v>
      </c>
      <c r="E200" s="9">
        <f>$D$196*D200</f>
        <v>0</v>
      </c>
      <c r="F200" s="33">
        <v>0</v>
      </c>
      <c r="G200" s="9">
        <f>$D$196*F200</f>
        <v>0</v>
      </c>
      <c r="H200" s="9">
        <f>$L$2*G200</f>
        <v>0</v>
      </c>
      <c r="I200" s="33">
        <v>0</v>
      </c>
      <c r="J200" s="9">
        <f>$D$196*I200</f>
        <v>0</v>
      </c>
      <c r="K200" s="9">
        <f t="shared" si="82"/>
        <v>0</v>
      </c>
    </row>
    <row r="201" spans="1:11" ht="12.2" customHeight="1" collapsed="1" x14ac:dyDescent="0.2">
      <c r="A201" s="75" t="s">
        <v>19</v>
      </c>
      <c r="B201" s="75"/>
      <c r="C201" s="1"/>
      <c r="D201" s="7"/>
      <c r="E201" s="35"/>
      <c r="F201" s="13">
        <f>SUM(F197:F200)</f>
        <v>0.63</v>
      </c>
      <c r="G201" s="12">
        <f t="shared" ref="G201:J201" si="83">SUM(G197:G200)</f>
        <v>0</v>
      </c>
      <c r="H201" s="12">
        <f t="shared" si="83"/>
        <v>0</v>
      </c>
      <c r="I201" s="13">
        <f t="shared" si="83"/>
        <v>2562.7800000000002</v>
      </c>
      <c r="J201" s="12">
        <f t="shared" si="83"/>
        <v>0</v>
      </c>
      <c r="K201" s="14">
        <f>SUM(H201,J201)</f>
        <v>0</v>
      </c>
    </row>
    <row r="202" spans="1:11" ht="21" customHeight="1" x14ac:dyDescent="0.2">
      <c r="A202" s="75" t="s">
        <v>812</v>
      </c>
      <c r="B202" s="75"/>
      <c r="C202" s="2" t="s">
        <v>17</v>
      </c>
      <c r="D202" s="3">
        <v>0</v>
      </c>
      <c r="E202" s="36"/>
      <c r="F202" s="1"/>
      <c r="G202" s="1"/>
      <c r="H202" s="1"/>
      <c r="I202" s="1"/>
      <c r="J202" s="1"/>
      <c r="K202" s="1"/>
    </row>
    <row r="203" spans="1:11" ht="12.2" hidden="1" customHeight="1" outlineLevel="1" x14ac:dyDescent="0.2">
      <c r="A203" s="77" t="s">
        <v>814</v>
      </c>
      <c r="B203" s="77"/>
      <c r="C203" s="1" t="s">
        <v>17</v>
      </c>
      <c r="D203" s="38">
        <v>1</v>
      </c>
      <c r="E203" s="9">
        <f>$D$202*D203</f>
        <v>0</v>
      </c>
      <c r="F203" s="33">
        <v>0.22</v>
      </c>
      <c r="G203" s="9">
        <f>$D$202*F203</f>
        <v>0</v>
      </c>
      <c r="H203" s="9">
        <f>$L$2*G203</f>
        <v>0</v>
      </c>
      <c r="I203" s="33">
        <v>149.56</v>
      </c>
      <c r="J203" s="9">
        <f>$D$202*I203</f>
        <v>0</v>
      </c>
      <c r="K203" s="9">
        <f t="shared" ref="K203:K206" si="84">SUM(H203,J203)</f>
        <v>0</v>
      </c>
    </row>
    <row r="204" spans="1:11" ht="12.2" hidden="1" customHeight="1" outlineLevel="1" x14ac:dyDescent="0.2">
      <c r="A204" s="77" t="s">
        <v>816</v>
      </c>
      <c r="B204" s="77"/>
      <c r="C204" s="1" t="s">
        <v>17</v>
      </c>
      <c r="D204" s="38">
        <v>1</v>
      </c>
      <c r="E204" s="9">
        <f>$D$202*D204</f>
        <v>0</v>
      </c>
      <c r="F204" s="33">
        <v>0.31</v>
      </c>
      <c r="G204" s="9">
        <f>$D$202*F204</f>
        <v>0</v>
      </c>
      <c r="H204" s="9">
        <f>$L$2*G204</f>
        <v>0</v>
      </c>
      <c r="I204" s="33">
        <v>858.26</v>
      </c>
      <c r="J204" s="9">
        <f>$D$202*I204</f>
        <v>0</v>
      </c>
      <c r="K204" s="9">
        <f t="shared" si="84"/>
        <v>0</v>
      </c>
    </row>
    <row r="205" spans="1:11" ht="21" hidden="1" customHeight="1" outlineLevel="1" x14ac:dyDescent="0.2">
      <c r="A205" s="77" t="s">
        <v>815</v>
      </c>
      <c r="B205" s="77"/>
      <c r="C205" s="1" t="s">
        <v>17</v>
      </c>
      <c r="D205" s="38">
        <v>1</v>
      </c>
      <c r="E205" s="9">
        <f>$D$202*D205</f>
        <v>0</v>
      </c>
      <c r="F205" s="33">
        <v>0.1</v>
      </c>
      <c r="G205" s="9">
        <f>$D$202*F205</f>
        <v>0</v>
      </c>
      <c r="H205" s="9">
        <f>$L$2*G205</f>
        <v>0</v>
      </c>
      <c r="I205" s="33">
        <v>55.11</v>
      </c>
      <c r="J205" s="9">
        <f>$D$202*I205</f>
        <v>0</v>
      </c>
      <c r="K205" s="9">
        <f t="shared" si="84"/>
        <v>0</v>
      </c>
    </row>
    <row r="206" spans="1:11" ht="12.2" hidden="1" customHeight="1" outlineLevel="1" x14ac:dyDescent="0.2">
      <c r="A206" s="77" t="s">
        <v>692</v>
      </c>
      <c r="B206" s="77"/>
      <c r="C206" s="1" t="s">
        <v>139</v>
      </c>
      <c r="D206" s="38">
        <v>1</v>
      </c>
      <c r="E206" s="9">
        <f>$D$202*D206</f>
        <v>0</v>
      </c>
      <c r="F206" s="33">
        <v>0</v>
      </c>
      <c r="G206" s="9">
        <f>$D$202*F206</f>
        <v>0</v>
      </c>
      <c r="H206" s="9">
        <f>$L$2*G206</f>
        <v>0</v>
      </c>
      <c r="I206" s="33">
        <v>0</v>
      </c>
      <c r="J206" s="9">
        <f>$D$202*I206</f>
        <v>0</v>
      </c>
      <c r="K206" s="9">
        <f t="shared" si="84"/>
        <v>0</v>
      </c>
    </row>
    <row r="207" spans="1:11" ht="12.2" customHeight="1" collapsed="1" x14ac:dyDescent="0.2">
      <c r="A207" s="75" t="s">
        <v>19</v>
      </c>
      <c r="B207" s="75"/>
      <c r="C207" s="1"/>
      <c r="D207" s="7"/>
      <c r="E207" s="35"/>
      <c r="F207" s="13">
        <f>SUM(F203:F206)</f>
        <v>0.63</v>
      </c>
      <c r="G207" s="12">
        <f t="shared" ref="G207:J207" si="85">SUM(G203:G206)</f>
        <v>0</v>
      </c>
      <c r="H207" s="12">
        <f t="shared" si="85"/>
        <v>0</v>
      </c>
      <c r="I207" s="13">
        <f t="shared" si="85"/>
        <v>1062.9299999999998</v>
      </c>
      <c r="J207" s="12">
        <f t="shared" si="85"/>
        <v>0</v>
      </c>
      <c r="K207" s="14">
        <f>SUM(H207,J207)</f>
        <v>0</v>
      </c>
    </row>
    <row r="208" spans="1:11" ht="21" customHeight="1" x14ac:dyDescent="0.2">
      <c r="A208" s="75" t="s">
        <v>812</v>
      </c>
      <c r="B208" s="75"/>
      <c r="C208" s="2" t="s">
        <v>17</v>
      </c>
      <c r="D208" s="3">
        <v>0</v>
      </c>
      <c r="E208" s="36"/>
      <c r="F208" s="1"/>
      <c r="G208" s="1"/>
      <c r="H208" s="1"/>
      <c r="I208" s="1"/>
      <c r="J208" s="1"/>
      <c r="K208" s="1"/>
    </row>
    <row r="209" spans="1:11" ht="12.2" hidden="1" customHeight="1" outlineLevel="1" x14ac:dyDescent="0.2">
      <c r="A209" s="77" t="s">
        <v>814</v>
      </c>
      <c r="B209" s="77"/>
      <c r="C209" s="1" t="s">
        <v>17</v>
      </c>
      <c r="D209" s="38">
        <v>1</v>
      </c>
      <c r="E209" s="9">
        <f>$D$208*D209</f>
        <v>0</v>
      </c>
      <c r="F209" s="33">
        <v>0.22</v>
      </c>
      <c r="G209" s="9">
        <f>$D$208*F209</f>
        <v>0</v>
      </c>
      <c r="H209" s="9">
        <f>$L$2*G209</f>
        <v>0</v>
      </c>
      <c r="I209" s="33">
        <v>149.56</v>
      </c>
      <c r="J209" s="9">
        <f>$D$208*I209</f>
        <v>0</v>
      </c>
      <c r="K209" s="9">
        <f t="shared" ref="K209:K212" si="86">SUM(H209,J209)</f>
        <v>0</v>
      </c>
    </row>
    <row r="210" spans="1:11" ht="21" hidden="1" customHeight="1" outlineLevel="1" x14ac:dyDescent="0.2">
      <c r="A210" s="77" t="s">
        <v>815</v>
      </c>
      <c r="B210" s="77"/>
      <c r="C210" s="1" t="s">
        <v>17</v>
      </c>
      <c r="D210" s="38">
        <v>1</v>
      </c>
      <c r="E210" s="9">
        <f>$D$208*D210</f>
        <v>0</v>
      </c>
      <c r="F210" s="33">
        <v>0.1</v>
      </c>
      <c r="G210" s="9">
        <f>$D$208*F210</f>
        <v>0</v>
      </c>
      <c r="H210" s="9">
        <f>$L$2*G210</f>
        <v>0</v>
      </c>
      <c r="I210" s="33">
        <v>55.11</v>
      </c>
      <c r="J210" s="9">
        <f>$D$208*I210</f>
        <v>0</v>
      </c>
      <c r="K210" s="9">
        <f t="shared" si="86"/>
        <v>0</v>
      </c>
    </row>
    <row r="211" spans="1:11" ht="12.2" hidden="1" customHeight="1" outlineLevel="1" x14ac:dyDescent="0.2">
      <c r="A211" s="77" t="s">
        <v>692</v>
      </c>
      <c r="B211" s="77"/>
      <c r="C211" s="1" t="s">
        <v>139</v>
      </c>
      <c r="D211" s="38">
        <v>1</v>
      </c>
      <c r="E211" s="9">
        <f>$D$208*D211</f>
        <v>0</v>
      </c>
      <c r="F211" s="33">
        <v>0</v>
      </c>
      <c r="G211" s="9">
        <f>$D$208*F211</f>
        <v>0</v>
      </c>
      <c r="H211" s="9">
        <f>$L$2*G211</f>
        <v>0</v>
      </c>
      <c r="I211" s="33">
        <v>0</v>
      </c>
      <c r="J211" s="9">
        <f>$D$208*I211</f>
        <v>0</v>
      </c>
      <c r="K211" s="9">
        <f t="shared" si="86"/>
        <v>0</v>
      </c>
    </row>
    <row r="212" spans="1:11" ht="21" hidden="1" customHeight="1" outlineLevel="1" x14ac:dyDescent="0.2">
      <c r="A212" s="77" t="s">
        <v>817</v>
      </c>
      <c r="B212" s="77"/>
      <c r="C212" s="1" t="s">
        <v>17</v>
      </c>
      <c r="D212" s="38">
        <v>1</v>
      </c>
      <c r="E212" s="9">
        <f>$D$208*D212</f>
        <v>0</v>
      </c>
      <c r="F212" s="33">
        <v>0.25</v>
      </c>
      <c r="G212" s="9">
        <f>$D$208*F212</f>
        <v>0</v>
      </c>
      <c r="H212" s="9">
        <f>$L$2*G212</f>
        <v>0</v>
      </c>
      <c r="I212" s="33">
        <v>1419.14</v>
      </c>
      <c r="J212" s="9">
        <f>$D$208*I212</f>
        <v>0</v>
      </c>
      <c r="K212" s="9">
        <f t="shared" si="86"/>
        <v>0</v>
      </c>
    </row>
    <row r="213" spans="1:11" ht="12.2" customHeight="1" collapsed="1" x14ac:dyDescent="0.2">
      <c r="A213" s="75" t="s">
        <v>19</v>
      </c>
      <c r="B213" s="75"/>
      <c r="C213" s="1"/>
      <c r="D213" s="7"/>
      <c r="E213" s="35"/>
      <c r="F213" s="13">
        <f>SUM(F209:F212)</f>
        <v>0.57000000000000006</v>
      </c>
      <c r="G213" s="12">
        <f t="shared" ref="G213:J213" si="87">SUM(G209:G212)</f>
        <v>0</v>
      </c>
      <c r="H213" s="12">
        <f t="shared" si="87"/>
        <v>0</v>
      </c>
      <c r="I213" s="13">
        <f t="shared" si="87"/>
        <v>1623.8100000000002</v>
      </c>
      <c r="J213" s="12">
        <f t="shared" si="87"/>
        <v>0</v>
      </c>
      <c r="K213" s="14">
        <f>SUM(H213,J213)</f>
        <v>0</v>
      </c>
    </row>
    <row r="214" spans="1:11" ht="21" customHeight="1" x14ac:dyDescent="0.2">
      <c r="A214" s="75" t="s">
        <v>812</v>
      </c>
      <c r="B214" s="75"/>
      <c r="C214" s="2" t="s">
        <v>17</v>
      </c>
      <c r="D214" s="3">
        <v>0</v>
      </c>
      <c r="E214" s="36"/>
      <c r="F214" s="1"/>
      <c r="G214" s="1"/>
      <c r="H214" s="1"/>
      <c r="I214" s="1"/>
      <c r="J214" s="1"/>
      <c r="K214" s="1"/>
    </row>
    <row r="215" spans="1:11" ht="12.2" hidden="1" customHeight="1" outlineLevel="1" x14ac:dyDescent="0.2">
      <c r="A215" s="77" t="s">
        <v>818</v>
      </c>
      <c r="B215" s="77"/>
      <c r="C215" s="1" t="s">
        <v>17</v>
      </c>
      <c r="D215" s="38">
        <v>1</v>
      </c>
      <c r="E215" s="9">
        <f>$D$214*D215</f>
        <v>0</v>
      </c>
      <c r="F215" s="33">
        <v>0.15</v>
      </c>
      <c r="G215" s="9">
        <f>$D$214*F215</f>
        <v>0</v>
      </c>
      <c r="H215" s="9">
        <f>$L$2*G215</f>
        <v>0</v>
      </c>
      <c r="I215" s="33">
        <v>251.12</v>
      </c>
      <c r="J215" s="9">
        <f>$D$214*I215</f>
        <v>0</v>
      </c>
      <c r="K215" s="9">
        <f t="shared" ref="K215:K218" si="88">SUM(H215,J215)</f>
        <v>0</v>
      </c>
    </row>
    <row r="216" spans="1:11" ht="12.2" hidden="1" customHeight="1" outlineLevel="1" x14ac:dyDescent="0.2">
      <c r="A216" s="77" t="s">
        <v>814</v>
      </c>
      <c r="B216" s="77"/>
      <c r="C216" s="1" t="s">
        <v>17</v>
      </c>
      <c r="D216" s="38">
        <v>1</v>
      </c>
      <c r="E216" s="9">
        <f>$D$214*D216</f>
        <v>0</v>
      </c>
      <c r="F216" s="33">
        <v>0.22</v>
      </c>
      <c r="G216" s="9">
        <f>$D$214*F216</f>
        <v>0</v>
      </c>
      <c r="H216" s="9">
        <f>$L$2*G216</f>
        <v>0</v>
      </c>
      <c r="I216" s="33">
        <v>149.56</v>
      </c>
      <c r="J216" s="9">
        <f>$D$214*I216</f>
        <v>0</v>
      </c>
      <c r="K216" s="9">
        <f t="shared" si="88"/>
        <v>0</v>
      </c>
    </row>
    <row r="217" spans="1:11" ht="21" hidden="1" customHeight="1" outlineLevel="1" x14ac:dyDescent="0.2">
      <c r="A217" s="77" t="s">
        <v>815</v>
      </c>
      <c r="B217" s="77"/>
      <c r="C217" s="1" t="s">
        <v>17</v>
      </c>
      <c r="D217" s="38">
        <v>1</v>
      </c>
      <c r="E217" s="9">
        <f>$D$214*D217</f>
        <v>0</v>
      </c>
      <c r="F217" s="33">
        <v>0.1</v>
      </c>
      <c r="G217" s="9">
        <f>$D$214*F217</f>
        <v>0</v>
      </c>
      <c r="H217" s="9">
        <f>$L$2*G217</f>
        <v>0</v>
      </c>
      <c r="I217" s="33">
        <v>55.11</v>
      </c>
      <c r="J217" s="9">
        <f>$D$214*I217</f>
        <v>0</v>
      </c>
      <c r="K217" s="9">
        <f t="shared" si="88"/>
        <v>0</v>
      </c>
    </row>
    <row r="218" spans="1:11" ht="12.2" hidden="1" customHeight="1" outlineLevel="1" x14ac:dyDescent="0.2">
      <c r="A218" s="77" t="s">
        <v>692</v>
      </c>
      <c r="B218" s="77"/>
      <c r="C218" s="1" t="s">
        <v>139</v>
      </c>
      <c r="D218" s="38">
        <v>1</v>
      </c>
      <c r="E218" s="9">
        <f>$D$214*D218</f>
        <v>0</v>
      </c>
      <c r="F218" s="33">
        <v>0</v>
      </c>
      <c r="G218" s="9">
        <f>$D$214*F218</f>
        <v>0</v>
      </c>
      <c r="H218" s="9">
        <f>$L$2*G218</f>
        <v>0</v>
      </c>
      <c r="I218" s="33">
        <v>0</v>
      </c>
      <c r="J218" s="9">
        <f>$D$214*I218</f>
        <v>0</v>
      </c>
      <c r="K218" s="9">
        <f t="shared" si="88"/>
        <v>0</v>
      </c>
    </row>
    <row r="219" spans="1:11" ht="12.2" customHeight="1" collapsed="1" x14ac:dyDescent="0.2">
      <c r="A219" s="75" t="s">
        <v>19</v>
      </c>
      <c r="B219" s="75"/>
      <c r="C219" s="1"/>
      <c r="D219" s="7"/>
      <c r="E219" s="35"/>
      <c r="F219" s="13">
        <f>SUM(F215:F218)</f>
        <v>0.47</v>
      </c>
      <c r="G219" s="12">
        <f t="shared" ref="G219:J219" si="89">SUM(G215:G218)</f>
        <v>0</v>
      </c>
      <c r="H219" s="12">
        <f t="shared" si="89"/>
        <v>0</v>
      </c>
      <c r="I219" s="13">
        <f t="shared" si="89"/>
        <v>455.79</v>
      </c>
      <c r="J219" s="12">
        <f t="shared" si="89"/>
        <v>0</v>
      </c>
      <c r="K219" s="14">
        <f>SUM(H219,J219)</f>
        <v>0</v>
      </c>
    </row>
    <row r="220" spans="1:11" ht="21" customHeight="1" x14ac:dyDescent="0.2">
      <c r="A220" s="75" t="s">
        <v>819</v>
      </c>
      <c r="B220" s="75"/>
      <c r="C220" s="2" t="s">
        <v>17</v>
      </c>
      <c r="D220" s="3">
        <v>0</v>
      </c>
      <c r="E220" s="36"/>
      <c r="F220" s="1"/>
      <c r="G220" s="1"/>
      <c r="H220" s="1"/>
      <c r="I220" s="1"/>
      <c r="J220" s="1"/>
      <c r="K220" s="1"/>
    </row>
    <row r="221" spans="1:11" ht="12.2" hidden="1" customHeight="1" outlineLevel="1" x14ac:dyDescent="0.2">
      <c r="A221" s="77" t="s">
        <v>820</v>
      </c>
      <c r="B221" s="77"/>
      <c r="C221" s="1" t="s">
        <v>17</v>
      </c>
      <c r="D221" s="38">
        <v>1</v>
      </c>
      <c r="E221" s="9">
        <f>$D$220*D221</f>
        <v>0</v>
      </c>
      <c r="F221" s="33">
        <v>0.31</v>
      </c>
      <c r="G221" s="9">
        <f>$D$220*F221</f>
        <v>0</v>
      </c>
      <c r="H221" s="9">
        <f>$L$2*G221</f>
        <v>0</v>
      </c>
      <c r="I221" s="33">
        <v>647.83000000000004</v>
      </c>
      <c r="J221" s="9">
        <f>$D$220*I221</f>
        <v>0</v>
      </c>
      <c r="K221" s="9">
        <f t="shared" ref="K221:K225" si="90">SUM(H221,J221)</f>
        <v>0</v>
      </c>
    </row>
    <row r="222" spans="1:11" ht="12.2" hidden="1" customHeight="1" outlineLevel="1" x14ac:dyDescent="0.2">
      <c r="A222" s="77" t="s">
        <v>821</v>
      </c>
      <c r="B222" s="77"/>
      <c r="C222" s="1" t="s">
        <v>17</v>
      </c>
      <c r="D222" s="38">
        <v>1</v>
      </c>
      <c r="E222" s="9">
        <f>$D$220*D222</f>
        <v>0</v>
      </c>
      <c r="F222" s="33">
        <v>0.09</v>
      </c>
      <c r="G222" s="9">
        <f>$D$220*F222</f>
        <v>0</v>
      </c>
      <c r="H222" s="9">
        <f>$L$2*G222</f>
        <v>0</v>
      </c>
      <c r="I222" s="33">
        <v>55.57</v>
      </c>
      <c r="J222" s="9">
        <f>$D$220*I222</f>
        <v>0</v>
      </c>
      <c r="K222" s="9">
        <f t="shared" si="90"/>
        <v>0</v>
      </c>
    </row>
    <row r="223" spans="1:11" ht="12.2" hidden="1" customHeight="1" outlineLevel="1" x14ac:dyDescent="0.2">
      <c r="A223" s="77" t="s">
        <v>818</v>
      </c>
      <c r="B223" s="77"/>
      <c r="C223" s="1" t="s">
        <v>17</v>
      </c>
      <c r="D223" s="38">
        <v>1</v>
      </c>
      <c r="E223" s="9">
        <f>$D$220*D223</f>
        <v>0</v>
      </c>
      <c r="F223" s="33">
        <v>0.15</v>
      </c>
      <c r="G223" s="9">
        <f>$D$220*F223</f>
        <v>0</v>
      </c>
      <c r="H223" s="9">
        <f>$L$2*G223</f>
        <v>0</v>
      </c>
      <c r="I223" s="33">
        <v>251.12</v>
      </c>
      <c r="J223" s="9">
        <f>$D$220*I223</f>
        <v>0</v>
      </c>
      <c r="K223" s="9">
        <f t="shared" si="90"/>
        <v>0</v>
      </c>
    </row>
    <row r="224" spans="1:11" ht="21" hidden="1" customHeight="1" outlineLevel="1" x14ac:dyDescent="0.2">
      <c r="A224" s="77" t="s">
        <v>807</v>
      </c>
      <c r="B224" s="77"/>
      <c r="C224" s="1" t="s">
        <v>17</v>
      </c>
      <c r="D224" s="38">
        <v>1</v>
      </c>
      <c r="E224" s="9">
        <f>$D$220*D224</f>
        <v>0</v>
      </c>
      <c r="F224" s="33">
        <v>0.06</v>
      </c>
      <c r="G224" s="9">
        <f>$D$220*F224</f>
        <v>0</v>
      </c>
      <c r="H224" s="9">
        <f>$L$2*G224</f>
        <v>0</v>
      </c>
      <c r="I224" s="33">
        <v>51.79</v>
      </c>
      <c r="J224" s="9">
        <f>$D$220*I224</f>
        <v>0</v>
      </c>
      <c r="K224" s="9">
        <f t="shared" si="90"/>
        <v>0</v>
      </c>
    </row>
    <row r="225" spans="1:11" ht="12.2" hidden="1" customHeight="1" outlineLevel="1" x14ac:dyDescent="0.2">
      <c r="A225" s="77" t="s">
        <v>692</v>
      </c>
      <c r="B225" s="77"/>
      <c r="C225" s="1" t="s">
        <v>139</v>
      </c>
      <c r="D225" s="38">
        <v>1</v>
      </c>
      <c r="E225" s="9">
        <f>$D$220*D225</f>
        <v>0</v>
      </c>
      <c r="F225" s="33">
        <v>0</v>
      </c>
      <c r="G225" s="9">
        <f>$D$220*F225</f>
        <v>0</v>
      </c>
      <c r="H225" s="9">
        <f>$L$2*G225</f>
        <v>0</v>
      </c>
      <c r="I225" s="33">
        <v>0</v>
      </c>
      <c r="J225" s="9">
        <f>$D$220*I225</f>
        <v>0</v>
      </c>
      <c r="K225" s="9">
        <f t="shared" si="90"/>
        <v>0</v>
      </c>
    </row>
    <row r="226" spans="1:11" ht="12.2" customHeight="1" collapsed="1" x14ac:dyDescent="0.2">
      <c r="A226" s="75" t="s">
        <v>19</v>
      </c>
      <c r="B226" s="75"/>
      <c r="C226" s="1"/>
      <c r="D226" s="7"/>
      <c r="E226" s="35"/>
      <c r="F226" s="13">
        <f>SUM(F221:F225)</f>
        <v>0.6100000000000001</v>
      </c>
      <c r="G226" s="12">
        <f t="shared" ref="G226:J226" si="91">SUM(G221:G225)</f>
        <v>0</v>
      </c>
      <c r="H226" s="12">
        <f t="shared" si="91"/>
        <v>0</v>
      </c>
      <c r="I226" s="13">
        <f t="shared" si="91"/>
        <v>1006.3100000000001</v>
      </c>
      <c r="J226" s="12">
        <f t="shared" si="91"/>
        <v>0</v>
      </c>
      <c r="K226" s="14">
        <f>SUM(H226,J226)</f>
        <v>0</v>
      </c>
    </row>
    <row r="227" spans="1:11" ht="21" customHeight="1" x14ac:dyDescent="0.2">
      <c r="A227" s="75" t="s">
        <v>819</v>
      </c>
      <c r="B227" s="75"/>
      <c r="C227" s="2" t="s">
        <v>17</v>
      </c>
      <c r="D227" s="3">
        <v>0</v>
      </c>
      <c r="E227" s="36"/>
      <c r="F227" s="1"/>
      <c r="G227" s="1"/>
      <c r="H227" s="1"/>
      <c r="I227" s="1"/>
      <c r="J227" s="1"/>
      <c r="K227" s="1"/>
    </row>
    <row r="228" spans="1:11" ht="12.2" hidden="1" customHeight="1" outlineLevel="1" x14ac:dyDescent="0.2">
      <c r="A228" s="77" t="s">
        <v>821</v>
      </c>
      <c r="B228" s="77"/>
      <c r="C228" s="1" t="s">
        <v>17</v>
      </c>
      <c r="D228" s="38">
        <v>1</v>
      </c>
      <c r="E228" s="9">
        <f>$D$227*D228</f>
        <v>0</v>
      </c>
      <c r="F228" s="33">
        <v>0.09</v>
      </c>
      <c r="G228" s="9">
        <f>$D$227*F228</f>
        <v>0</v>
      </c>
      <c r="H228" s="9">
        <f>$L$2*G228</f>
        <v>0</v>
      </c>
      <c r="I228" s="33">
        <v>55.57</v>
      </c>
      <c r="J228" s="9">
        <f>$D$227*I228</f>
        <v>0</v>
      </c>
      <c r="K228" s="9">
        <f t="shared" ref="K228:K232" si="92">SUM(H228,J228)</f>
        <v>0</v>
      </c>
    </row>
    <row r="229" spans="1:11" ht="12.2" hidden="1" customHeight="1" outlineLevel="1" x14ac:dyDescent="0.2">
      <c r="A229" s="77" t="s">
        <v>818</v>
      </c>
      <c r="B229" s="77"/>
      <c r="C229" s="1" t="s">
        <v>17</v>
      </c>
      <c r="D229" s="38">
        <v>1</v>
      </c>
      <c r="E229" s="9">
        <f t="shared" ref="E229:E232" si="93">$D$227*D229</f>
        <v>0</v>
      </c>
      <c r="F229" s="33">
        <v>0.15</v>
      </c>
      <c r="G229" s="9">
        <f>$D$227*F229</f>
        <v>0</v>
      </c>
      <c r="H229" s="9">
        <f>$L$2*G229</f>
        <v>0</v>
      </c>
      <c r="I229" s="33">
        <v>251.12</v>
      </c>
      <c r="J229" s="9">
        <f>$D$227*I229</f>
        <v>0</v>
      </c>
      <c r="K229" s="9">
        <f t="shared" si="92"/>
        <v>0</v>
      </c>
    </row>
    <row r="230" spans="1:11" ht="12.2" hidden="1" customHeight="1" outlineLevel="1" x14ac:dyDescent="0.2">
      <c r="A230" s="77" t="s">
        <v>822</v>
      </c>
      <c r="B230" s="77"/>
      <c r="C230" s="1" t="s">
        <v>17</v>
      </c>
      <c r="D230" s="38">
        <v>1</v>
      </c>
      <c r="E230" s="9">
        <f t="shared" si="93"/>
        <v>0</v>
      </c>
      <c r="F230" s="33">
        <v>0.31</v>
      </c>
      <c r="G230" s="9">
        <f>$D$227*F230</f>
        <v>0</v>
      </c>
      <c r="H230" s="9">
        <f>$L$2*G230</f>
        <v>0</v>
      </c>
      <c r="I230" s="33">
        <v>1114.24</v>
      </c>
      <c r="J230" s="9">
        <f>$D$227*I230</f>
        <v>0</v>
      </c>
      <c r="K230" s="9">
        <f t="shared" si="92"/>
        <v>0</v>
      </c>
    </row>
    <row r="231" spans="1:11" ht="21" hidden="1" customHeight="1" outlineLevel="1" x14ac:dyDescent="0.2">
      <c r="A231" s="77" t="s">
        <v>807</v>
      </c>
      <c r="B231" s="77"/>
      <c r="C231" s="1" t="s">
        <v>17</v>
      </c>
      <c r="D231" s="38">
        <v>1</v>
      </c>
      <c r="E231" s="9">
        <f t="shared" si="93"/>
        <v>0</v>
      </c>
      <c r="F231" s="33">
        <v>0.06</v>
      </c>
      <c r="G231" s="9">
        <f>$D$227*F231</f>
        <v>0</v>
      </c>
      <c r="H231" s="9">
        <f>$L$2*G231</f>
        <v>0</v>
      </c>
      <c r="I231" s="33">
        <v>51.79</v>
      </c>
      <c r="J231" s="9">
        <f>$D$227*I231</f>
        <v>0</v>
      </c>
      <c r="K231" s="9">
        <f t="shared" si="92"/>
        <v>0</v>
      </c>
    </row>
    <row r="232" spans="1:11" ht="12" hidden="1" customHeight="1" outlineLevel="1" x14ac:dyDescent="0.2">
      <c r="A232" s="77" t="s">
        <v>692</v>
      </c>
      <c r="B232" s="77"/>
      <c r="C232" s="1" t="s">
        <v>139</v>
      </c>
      <c r="D232" s="38">
        <v>1</v>
      </c>
      <c r="E232" s="9">
        <f t="shared" si="93"/>
        <v>0</v>
      </c>
      <c r="F232" s="33">
        <v>0</v>
      </c>
      <c r="G232" s="9">
        <f>$D$227*F232</f>
        <v>0</v>
      </c>
      <c r="H232" s="9">
        <f>$L$2*G232</f>
        <v>0</v>
      </c>
      <c r="I232" s="33">
        <v>0</v>
      </c>
      <c r="J232" s="9">
        <f>$D$227*I232</f>
        <v>0</v>
      </c>
      <c r="K232" s="9">
        <f t="shared" si="92"/>
        <v>0</v>
      </c>
    </row>
    <row r="233" spans="1:11" ht="12.2" customHeight="1" collapsed="1" x14ac:dyDescent="0.2">
      <c r="A233" s="75" t="s">
        <v>19</v>
      </c>
      <c r="B233" s="75"/>
      <c r="C233" s="1"/>
      <c r="D233" s="7"/>
      <c r="E233" s="35"/>
      <c r="F233" s="13">
        <f>SUM(F228:F232)</f>
        <v>0.6100000000000001</v>
      </c>
      <c r="G233" s="12">
        <f t="shared" ref="G233:J233" si="94">SUM(G228:G232)</f>
        <v>0</v>
      </c>
      <c r="H233" s="12">
        <f t="shared" si="94"/>
        <v>0</v>
      </c>
      <c r="I233" s="13">
        <f t="shared" si="94"/>
        <v>1472.72</v>
      </c>
      <c r="J233" s="12">
        <f t="shared" si="94"/>
        <v>0</v>
      </c>
      <c r="K233" s="14">
        <f>SUM(H233,J233)</f>
        <v>0</v>
      </c>
    </row>
    <row r="234" spans="1:11" ht="21" customHeight="1" x14ac:dyDescent="0.2">
      <c r="A234" s="75" t="s">
        <v>819</v>
      </c>
      <c r="B234" s="75"/>
      <c r="C234" s="2" t="s">
        <v>17</v>
      </c>
      <c r="D234" s="3">
        <v>0</v>
      </c>
      <c r="E234" s="36"/>
      <c r="F234" s="1"/>
      <c r="G234" s="1"/>
      <c r="H234" s="1"/>
      <c r="I234" s="1"/>
      <c r="J234" s="1"/>
      <c r="K234" s="1"/>
    </row>
    <row r="235" spans="1:11" ht="12" hidden="1" customHeight="1" outlineLevel="1" x14ac:dyDescent="0.2">
      <c r="A235" s="77" t="s">
        <v>377</v>
      </c>
      <c r="B235" s="77"/>
      <c r="C235" s="1" t="s">
        <v>17</v>
      </c>
      <c r="D235" s="38">
        <v>1</v>
      </c>
      <c r="E235" s="9">
        <f>$D$234*D235</f>
        <v>0</v>
      </c>
      <c r="F235" s="33">
        <v>0.31</v>
      </c>
      <c r="G235" s="9">
        <f>$D$234*F235</f>
        <v>0</v>
      </c>
      <c r="H235" s="9">
        <f>$L$2*G235</f>
        <v>0</v>
      </c>
      <c r="I235" s="33">
        <v>740.85</v>
      </c>
      <c r="J235" s="9">
        <f>$D$234*I235</f>
        <v>0</v>
      </c>
      <c r="K235" s="9">
        <f t="shared" ref="K235:K239" si="95">SUM(H235,J235)</f>
        <v>0</v>
      </c>
    </row>
    <row r="236" spans="1:11" ht="12.2" hidden="1" customHeight="1" outlineLevel="1" x14ac:dyDescent="0.2">
      <c r="A236" s="77" t="s">
        <v>821</v>
      </c>
      <c r="B236" s="77"/>
      <c r="C236" s="1" t="s">
        <v>17</v>
      </c>
      <c r="D236" s="38">
        <v>1</v>
      </c>
      <c r="E236" s="9">
        <f>$D$234*D236</f>
        <v>0</v>
      </c>
      <c r="F236" s="33">
        <v>0.09</v>
      </c>
      <c r="G236" s="9">
        <f>$D$234*F236</f>
        <v>0</v>
      </c>
      <c r="H236" s="9">
        <f>$L$2*G236</f>
        <v>0</v>
      </c>
      <c r="I236" s="33">
        <v>55.57</v>
      </c>
      <c r="J236" s="9">
        <f>$D$234*I236</f>
        <v>0</v>
      </c>
      <c r="K236" s="9">
        <f t="shared" si="95"/>
        <v>0</v>
      </c>
    </row>
    <row r="237" spans="1:11" ht="12.2" hidden="1" customHeight="1" outlineLevel="1" x14ac:dyDescent="0.2">
      <c r="A237" s="77" t="s">
        <v>818</v>
      </c>
      <c r="B237" s="77"/>
      <c r="C237" s="1" t="s">
        <v>17</v>
      </c>
      <c r="D237" s="38">
        <v>1</v>
      </c>
      <c r="E237" s="9">
        <f>$D$234*D237</f>
        <v>0</v>
      </c>
      <c r="F237" s="33">
        <v>0.15</v>
      </c>
      <c r="G237" s="9">
        <f>$D$234*F237</f>
        <v>0</v>
      </c>
      <c r="H237" s="9">
        <f>$L$2*G237</f>
        <v>0</v>
      </c>
      <c r="I237" s="33">
        <v>251.12</v>
      </c>
      <c r="J237" s="9">
        <f>$D$234*I237</f>
        <v>0</v>
      </c>
      <c r="K237" s="9">
        <f t="shared" si="95"/>
        <v>0</v>
      </c>
    </row>
    <row r="238" spans="1:11" ht="21" hidden="1" customHeight="1" outlineLevel="1" x14ac:dyDescent="0.2">
      <c r="A238" s="77" t="s">
        <v>807</v>
      </c>
      <c r="B238" s="77"/>
      <c r="C238" s="1" t="s">
        <v>17</v>
      </c>
      <c r="D238" s="38">
        <v>1</v>
      </c>
      <c r="E238" s="9">
        <f>$D$234*D238</f>
        <v>0</v>
      </c>
      <c r="F238" s="33">
        <v>0.06</v>
      </c>
      <c r="G238" s="9">
        <f>$D$234*F238</f>
        <v>0</v>
      </c>
      <c r="H238" s="9">
        <f>$L$2*G238</f>
        <v>0</v>
      </c>
      <c r="I238" s="33">
        <v>51.79</v>
      </c>
      <c r="J238" s="9">
        <f>$D$234*I238</f>
        <v>0</v>
      </c>
      <c r="K238" s="9">
        <f t="shared" si="95"/>
        <v>0</v>
      </c>
    </row>
    <row r="239" spans="1:11" ht="12.2" hidden="1" customHeight="1" outlineLevel="1" x14ac:dyDescent="0.2">
      <c r="A239" s="77" t="s">
        <v>692</v>
      </c>
      <c r="B239" s="77"/>
      <c r="C239" s="1" t="s">
        <v>139</v>
      </c>
      <c r="D239" s="38">
        <v>1</v>
      </c>
      <c r="E239" s="9">
        <f>$D$234*D239</f>
        <v>0</v>
      </c>
      <c r="F239" s="33">
        <v>0</v>
      </c>
      <c r="G239" s="9">
        <f>$D$234*F239</f>
        <v>0</v>
      </c>
      <c r="H239" s="9">
        <f>$L$2*G239</f>
        <v>0</v>
      </c>
      <c r="I239" s="33">
        <v>0</v>
      </c>
      <c r="J239" s="9">
        <f>$D$234*I239</f>
        <v>0</v>
      </c>
      <c r="K239" s="9">
        <f t="shared" si="95"/>
        <v>0</v>
      </c>
    </row>
    <row r="240" spans="1:11" ht="12.2" customHeight="1" collapsed="1" x14ac:dyDescent="0.2">
      <c r="A240" s="75" t="s">
        <v>19</v>
      </c>
      <c r="B240" s="75"/>
      <c r="C240" s="1"/>
      <c r="D240" s="7"/>
      <c r="E240" s="35"/>
      <c r="F240" s="13">
        <f>SUM(F235:F239)</f>
        <v>0.6100000000000001</v>
      </c>
      <c r="G240" s="12">
        <f t="shared" ref="G240:J240" si="96">SUM(G235:G239)</f>
        <v>0</v>
      </c>
      <c r="H240" s="12">
        <f t="shared" si="96"/>
        <v>0</v>
      </c>
      <c r="I240" s="13">
        <f t="shared" si="96"/>
        <v>1099.33</v>
      </c>
      <c r="J240" s="12">
        <f t="shared" si="96"/>
        <v>0</v>
      </c>
      <c r="K240" s="14">
        <f>SUM(H240,J240)</f>
        <v>0</v>
      </c>
    </row>
    <row r="241" spans="1:11" ht="21" customHeight="1" x14ac:dyDescent="0.2">
      <c r="A241" s="75" t="s">
        <v>823</v>
      </c>
      <c r="B241" s="75"/>
      <c r="C241" s="2" t="s">
        <v>17</v>
      </c>
      <c r="D241" s="3">
        <v>0</v>
      </c>
      <c r="E241" s="36"/>
      <c r="F241" s="1"/>
      <c r="G241" s="1"/>
      <c r="H241" s="1"/>
      <c r="I241" s="1"/>
      <c r="J241" s="1"/>
      <c r="K241" s="1"/>
    </row>
    <row r="242" spans="1:11" ht="21" hidden="1" customHeight="1" outlineLevel="1" x14ac:dyDescent="0.2">
      <c r="A242" s="77" t="s">
        <v>824</v>
      </c>
      <c r="B242" s="77"/>
      <c r="C242" s="1" t="s">
        <v>17</v>
      </c>
      <c r="D242" s="38">
        <v>1</v>
      </c>
      <c r="E242" s="9">
        <f>$D$241*D242</f>
        <v>0</v>
      </c>
      <c r="F242" s="33">
        <v>0.08</v>
      </c>
      <c r="G242" s="9">
        <f>$D$241*F242</f>
        <v>0</v>
      </c>
      <c r="H242" s="9">
        <f>$L$2*G242</f>
        <v>0</v>
      </c>
      <c r="I242" s="33">
        <v>130.34</v>
      </c>
      <c r="J242" s="9">
        <f>$D$241*I242</f>
        <v>0</v>
      </c>
      <c r="K242" s="9">
        <f t="shared" ref="K242:K252" si="97">SUM(H242,J242)</f>
        <v>0</v>
      </c>
    </row>
    <row r="243" spans="1:11" ht="12" hidden="1" customHeight="1" outlineLevel="1" x14ac:dyDescent="0.2">
      <c r="A243" s="77" t="s">
        <v>825</v>
      </c>
      <c r="B243" s="77"/>
      <c r="C243" s="1" t="s">
        <v>17</v>
      </c>
      <c r="D243" s="38">
        <v>1</v>
      </c>
      <c r="E243" s="9">
        <f>$D$241*D243</f>
        <v>0</v>
      </c>
      <c r="F243" s="33">
        <v>0.09</v>
      </c>
      <c r="G243" s="9">
        <f>$D$241*F243</f>
        <v>0</v>
      </c>
      <c r="H243" s="9">
        <f>$L$2*G243</f>
        <v>0</v>
      </c>
      <c r="I243" s="33">
        <v>111.34</v>
      </c>
      <c r="J243" s="9">
        <f>$D$241*I243</f>
        <v>0</v>
      </c>
      <c r="K243" s="9">
        <f t="shared" si="97"/>
        <v>0</v>
      </c>
    </row>
    <row r="244" spans="1:11" ht="12.2" hidden="1" customHeight="1" outlineLevel="1" x14ac:dyDescent="0.2">
      <c r="A244" s="77" t="s">
        <v>692</v>
      </c>
      <c r="B244" s="77"/>
      <c r="C244" s="1" t="s">
        <v>139</v>
      </c>
      <c r="D244" s="38">
        <v>1</v>
      </c>
      <c r="E244" s="9">
        <f>$D$241*D244</f>
        <v>0</v>
      </c>
      <c r="F244" s="33">
        <v>0</v>
      </c>
      <c r="G244" s="9">
        <f>$D$241*F244</f>
        <v>0</v>
      </c>
      <c r="H244" s="9">
        <f>$L$2*G244</f>
        <v>0</v>
      </c>
      <c r="I244" s="33">
        <v>0</v>
      </c>
      <c r="J244" s="9">
        <f>$D$241*I244</f>
        <v>0</v>
      </c>
      <c r="K244" s="9">
        <f t="shared" si="97"/>
        <v>0</v>
      </c>
    </row>
    <row r="245" spans="1:11" ht="12.2" customHeight="1" collapsed="1" x14ac:dyDescent="0.2">
      <c r="A245" s="75" t="s">
        <v>19</v>
      </c>
      <c r="B245" s="75"/>
      <c r="C245" s="1"/>
      <c r="D245" s="7"/>
      <c r="E245" s="35"/>
      <c r="F245" s="13">
        <f>SUM(F242:F244)</f>
        <v>0.16999999999999998</v>
      </c>
      <c r="G245" s="12">
        <f t="shared" ref="G245:J245" si="98">SUM(G242:G244)</f>
        <v>0</v>
      </c>
      <c r="H245" s="12">
        <f t="shared" si="98"/>
        <v>0</v>
      </c>
      <c r="I245" s="13">
        <f t="shared" si="98"/>
        <v>241.68</v>
      </c>
      <c r="J245" s="12">
        <f t="shared" si="98"/>
        <v>0</v>
      </c>
      <c r="K245" s="14">
        <f>SUM(H245,J245)</f>
        <v>0</v>
      </c>
    </row>
    <row r="246" spans="1:11" ht="21" customHeight="1" x14ac:dyDescent="0.2">
      <c r="A246" s="75" t="s">
        <v>826</v>
      </c>
      <c r="B246" s="75"/>
      <c r="C246" s="2" t="s">
        <v>17</v>
      </c>
      <c r="D246" s="3">
        <v>0</v>
      </c>
      <c r="E246" s="36"/>
      <c r="F246" s="1"/>
      <c r="G246" s="1"/>
      <c r="H246" s="1"/>
      <c r="I246" s="1"/>
      <c r="J246" s="1"/>
      <c r="K246" s="1"/>
    </row>
    <row r="247" spans="1:11" ht="12.2" hidden="1" customHeight="1" outlineLevel="1" x14ac:dyDescent="0.2">
      <c r="A247" s="77" t="s">
        <v>827</v>
      </c>
      <c r="B247" s="77"/>
      <c r="C247" s="1" t="s">
        <v>17</v>
      </c>
      <c r="D247" s="38">
        <v>1</v>
      </c>
      <c r="E247" s="9">
        <f t="shared" ref="E247:E252" si="99">$D$246*D247</f>
        <v>0</v>
      </c>
      <c r="F247" s="33">
        <v>0.28999999999999998</v>
      </c>
      <c r="G247" s="9">
        <f t="shared" ref="G247:G252" si="100">$D$246*F247</f>
        <v>0</v>
      </c>
      <c r="H247" s="9">
        <f t="shared" ref="H247:H252" si="101">$L$2*G247</f>
        <v>0</v>
      </c>
      <c r="I247" s="33">
        <v>263.94</v>
      </c>
      <c r="J247" s="9">
        <f t="shared" ref="J247:J252" si="102">$D$246*I247</f>
        <v>0</v>
      </c>
      <c r="K247" s="9">
        <f t="shared" si="97"/>
        <v>0</v>
      </c>
    </row>
    <row r="248" spans="1:11" ht="21" hidden="1" customHeight="1" outlineLevel="1" x14ac:dyDescent="0.2">
      <c r="A248" s="77" t="s">
        <v>828</v>
      </c>
      <c r="B248" s="77"/>
      <c r="C248" s="1" t="s">
        <v>17</v>
      </c>
      <c r="D248" s="38">
        <v>1</v>
      </c>
      <c r="E248" s="9">
        <f t="shared" si="99"/>
        <v>0</v>
      </c>
      <c r="F248" s="33">
        <v>0.1</v>
      </c>
      <c r="G248" s="9">
        <f t="shared" si="100"/>
        <v>0</v>
      </c>
      <c r="H248" s="9">
        <f t="shared" si="101"/>
        <v>0</v>
      </c>
      <c r="I248" s="33">
        <v>368.81</v>
      </c>
      <c r="J248" s="9">
        <f t="shared" si="102"/>
        <v>0</v>
      </c>
      <c r="K248" s="9">
        <f t="shared" si="97"/>
        <v>0</v>
      </c>
    </row>
    <row r="249" spans="1:11" ht="21" hidden="1" customHeight="1" outlineLevel="1" x14ac:dyDescent="0.2">
      <c r="A249" s="77" t="s">
        <v>328</v>
      </c>
      <c r="B249" s="77"/>
      <c r="C249" s="1" t="s">
        <v>17</v>
      </c>
      <c r="D249" s="38">
        <v>1</v>
      </c>
      <c r="E249" s="9">
        <f t="shared" si="99"/>
        <v>0</v>
      </c>
      <c r="F249" s="33">
        <v>0.1</v>
      </c>
      <c r="G249" s="9">
        <f t="shared" si="100"/>
        <v>0</v>
      </c>
      <c r="H249" s="9">
        <f t="shared" si="101"/>
        <v>0</v>
      </c>
      <c r="I249" s="33">
        <v>42.61</v>
      </c>
      <c r="J249" s="9">
        <f t="shared" si="102"/>
        <v>0</v>
      </c>
      <c r="K249" s="9">
        <f t="shared" si="97"/>
        <v>0</v>
      </c>
    </row>
    <row r="250" spans="1:11" ht="21" hidden="1" customHeight="1" outlineLevel="1" x14ac:dyDescent="0.2">
      <c r="A250" s="77" t="s">
        <v>829</v>
      </c>
      <c r="B250" s="77"/>
      <c r="C250" s="1" t="s">
        <v>28</v>
      </c>
      <c r="D250" s="38">
        <v>4</v>
      </c>
      <c r="E250" s="9">
        <f t="shared" si="99"/>
        <v>0</v>
      </c>
      <c r="F250" s="33">
        <v>0.11</v>
      </c>
      <c r="G250" s="9">
        <f t="shared" si="100"/>
        <v>0</v>
      </c>
      <c r="H250" s="9">
        <f t="shared" si="101"/>
        <v>0</v>
      </c>
      <c r="I250" s="33">
        <v>208.32</v>
      </c>
      <c r="J250" s="9">
        <f t="shared" si="102"/>
        <v>0</v>
      </c>
      <c r="K250" s="9">
        <f t="shared" si="97"/>
        <v>0</v>
      </c>
    </row>
    <row r="251" spans="1:11" ht="12.2" hidden="1" customHeight="1" outlineLevel="1" x14ac:dyDescent="0.2">
      <c r="A251" s="77" t="s">
        <v>692</v>
      </c>
      <c r="B251" s="77"/>
      <c r="C251" s="1" t="s">
        <v>139</v>
      </c>
      <c r="D251" s="38">
        <v>1</v>
      </c>
      <c r="E251" s="9">
        <f t="shared" si="99"/>
        <v>0</v>
      </c>
      <c r="F251" s="33">
        <v>0</v>
      </c>
      <c r="G251" s="9">
        <f t="shared" si="100"/>
        <v>0</v>
      </c>
      <c r="H251" s="9">
        <f t="shared" si="101"/>
        <v>0</v>
      </c>
      <c r="I251" s="33">
        <v>0</v>
      </c>
      <c r="J251" s="9">
        <f t="shared" si="102"/>
        <v>0</v>
      </c>
      <c r="K251" s="9">
        <f t="shared" si="97"/>
        <v>0</v>
      </c>
    </row>
    <row r="252" spans="1:11" ht="12.2" hidden="1" customHeight="1" outlineLevel="1" x14ac:dyDescent="0.2">
      <c r="A252" s="77" t="s">
        <v>830</v>
      </c>
      <c r="B252" s="77"/>
      <c r="C252" s="1" t="s">
        <v>17</v>
      </c>
      <c r="D252" s="38">
        <v>1</v>
      </c>
      <c r="E252" s="9">
        <f t="shared" si="99"/>
        <v>0</v>
      </c>
      <c r="F252" s="33">
        <v>0.5</v>
      </c>
      <c r="G252" s="9">
        <f t="shared" si="100"/>
        <v>0</v>
      </c>
      <c r="H252" s="9">
        <f t="shared" si="101"/>
        <v>0</v>
      </c>
      <c r="I252" s="33">
        <v>345.6</v>
      </c>
      <c r="J252" s="9">
        <f t="shared" si="102"/>
        <v>0</v>
      </c>
      <c r="K252" s="9">
        <f t="shared" si="97"/>
        <v>0</v>
      </c>
    </row>
    <row r="253" spans="1:11" ht="12.2" customHeight="1" collapsed="1" x14ac:dyDescent="0.2">
      <c r="A253" s="75" t="s">
        <v>19</v>
      </c>
      <c r="B253" s="75"/>
      <c r="C253" s="1"/>
      <c r="D253" s="7"/>
      <c r="E253" s="35"/>
      <c r="F253" s="13">
        <f>SUM(F247:F252)</f>
        <v>1.1000000000000001</v>
      </c>
      <c r="G253" s="12">
        <f t="shared" ref="G253:J253" si="103">SUM(G247:G252)</f>
        <v>0</v>
      </c>
      <c r="H253" s="12">
        <f t="shared" si="103"/>
        <v>0</v>
      </c>
      <c r="I253" s="13">
        <f t="shared" si="103"/>
        <v>1229.2800000000002</v>
      </c>
      <c r="J253" s="12">
        <f t="shared" si="103"/>
        <v>0</v>
      </c>
      <c r="K253" s="14">
        <f>SUM(H253,J253)</f>
        <v>0</v>
      </c>
    </row>
    <row r="254" spans="1:11" ht="21" customHeight="1" x14ac:dyDescent="0.2">
      <c r="A254" s="75" t="s">
        <v>826</v>
      </c>
      <c r="B254" s="75"/>
      <c r="C254" s="2" t="s">
        <v>17</v>
      </c>
      <c r="D254" s="3">
        <v>0</v>
      </c>
      <c r="E254" s="36"/>
      <c r="F254" s="1"/>
      <c r="G254" s="1"/>
      <c r="H254" s="1"/>
      <c r="I254" s="1"/>
      <c r="J254" s="1"/>
      <c r="K254" s="1"/>
    </row>
    <row r="255" spans="1:11" ht="21" hidden="1" customHeight="1" outlineLevel="1" x14ac:dyDescent="0.2">
      <c r="A255" s="77" t="s">
        <v>828</v>
      </c>
      <c r="B255" s="77"/>
      <c r="C255" s="1" t="s">
        <v>17</v>
      </c>
      <c r="D255" s="38">
        <v>1</v>
      </c>
      <c r="E255" s="9">
        <f t="shared" ref="E255:E260" si="104">$D$254*D255</f>
        <v>0</v>
      </c>
      <c r="F255" s="33">
        <v>0.1</v>
      </c>
      <c r="G255" s="9">
        <f t="shared" ref="G255:G260" si="105">$D$254*F255</f>
        <v>0</v>
      </c>
      <c r="H255" s="9">
        <f t="shared" ref="H255:H260" si="106">$L$2*G255</f>
        <v>0</v>
      </c>
      <c r="I255" s="33">
        <v>368.81</v>
      </c>
      <c r="J255" s="9">
        <f t="shared" ref="J255:J260" si="107">$D$254*I255</f>
        <v>0</v>
      </c>
      <c r="K255" s="9">
        <f t="shared" ref="K255:K260" si="108">SUM(H255,J255)</f>
        <v>0</v>
      </c>
    </row>
    <row r="256" spans="1:11" ht="21" hidden="1" customHeight="1" outlineLevel="1" x14ac:dyDescent="0.2">
      <c r="A256" s="77" t="s">
        <v>328</v>
      </c>
      <c r="B256" s="77"/>
      <c r="C256" s="1" t="s">
        <v>17</v>
      </c>
      <c r="D256" s="38">
        <v>1</v>
      </c>
      <c r="E256" s="9">
        <f t="shared" si="104"/>
        <v>0</v>
      </c>
      <c r="F256" s="33">
        <v>0.1</v>
      </c>
      <c r="G256" s="9">
        <f t="shared" si="105"/>
        <v>0</v>
      </c>
      <c r="H256" s="9">
        <f t="shared" si="106"/>
        <v>0</v>
      </c>
      <c r="I256" s="33">
        <v>42.61</v>
      </c>
      <c r="J256" s="9">
        <f t="shared" si="107"/>
        <v>0</v>
      </c>
      <c r="K256" s="9">
        <f t="shared" si="108"/>
        <v>0</v>
      </c>
    </row>
    <row r="257" spans="1:11" ht="12.2" hidden="1" customHeight="1" outlineLevel="1" x14ac:dyDescent="0.2">
      <c r="A257" s="77" t="s">
        <v>831</v>
      </c>
      <c r="B257" s="77"/>
      <c r="C257" s="1" t="s">
        <v>17</v>
      </c>
      <c r="D257" s="38">
        <v>1</v>
      </c>
      <c r="E257" s="9">
        <f t="shared" si="104"/>
        <v>0</v>
      </c>
      <c r="F257" s="33">
        <v>0</v>
      </c>
      <c r="G257" s="9">
        <f t="shared" si="105"/>
        <v>0</v>
      </c>
      <c r="H257" s="9">
        <f t="shared" si="106"/>
        <v>0</v>
      </c>
      <c r="I257" s="33">
        <v>0</v>
      </c>
      <c r="J257" s="9">
        <f t="shared" si="107"/>
        <v>0</v>
      </c>
      <c r="K257" s="9">
        <f t="shared" si="108"/>
        <v>0</v>
      </c>
    </row>
    <row r="258" spans="1:11" ht="21" hidden="1" customHeight="1" outlineLevel="1" x14ac:dyDescent="0.2">
      <c r="A258" s="77" t="s">
        <v>829</v>
      </c>
      <c r="B258" s="77"/>
      <c r="C258" s="1" t="s">
        <v>28</v>
      </c>
      <c r="D258" s="38">
        <v>4</v>
      </c>
      <c r="E258" s="9">
        <f t="shared" si="104"/>
        <v>0</v>
      </c>
      <c r="F258" s="33">
        <v>0.11</v>
      </c>
      <c r="G258" s="9">
        <f t="shared" si="105"/>
        <v>0</v>
      </c>
      <c r="H258" s="9">
        <f t="shared" si="106"/>
        <v>0</v>
      </c>
      <c r="I258" s="33">
        <v>208.32</v>
      </c>
      <c r="J258" s="9">
        <f t="shared" si="107"/>
        <v>0</v>
      </c>
      <c r="K258" s="9">
        <f t="shared" si="108"/>
        <v>0</v>
      </c>
    </row>
    <row r="259" spans="1:11" ht="12.2" hidden="1" customHeight="1" outlineLevel="1" x14ac:dyDescent="0.2">
      <c r="A259" s="77" t="s">
        <v>830</v>
      </c>
      <c r="B259" s="77"/>
      <c r="C259" s="1" t="s">
        <v>17</v>
      </c>
      <c r="D259" s="38">
        <v>1</v>
      </c>
      <c r="E259" s="9">
        <f t="shared" si="104"/>
        <v>0</v>
      </c>
      <c r="F259" s="33">
        <v>0.5</v>
      </c>
      <c r="G259" s="9">
        <f t="shared" si="105"/>
        <v>0</v>
      </c>
      <c r="H259" s="9">
        <f t="shared" si="106"/>
        <v>0</v>
      </c>
      <c r="I259" s="33">
        <v>345.6</v>
      </c>
      <c r="J259" s="9">
        <f t="shared" si="107"/>
        <v>0</v>
      </c>
      <c r="K259" s="9">
        <f t="shared" si="108"/>
        <v>0</v>
      </c>
    </row>
    <row r="260" spans="1:11" ht="12.2" hidden="1" customHeight="1" outlineLevel="1" x14ac:dyDescent="0.2">
      <c r="A260" s="77" t="s">
        <v>692</v>
      </c>
      <c r="B260" s="77"/>
      <c r="C260" s="1" t="s">
        <v>139</v>
      </c>
      <c r="D260" s="38">
        <v>1</v>
      </c>
      <c r="E260" s="9">
        <f t="shared" si="104"/>
        <v>0</v>
      </c>
      <c r="F260" s="33">
        <v>0</v>
      </c>
      <c r="G260" s="9">
        <f t="shared" si="105"/>
        <v>0</v>
      </c>
      <c r="H260" s="9">
        <f t="shared" si="106"/>
        <v>0</v>
      </c>
      <c r="I260" s="33">
        <v>0</v>
      </c>
      <c r="J260" s="9">
        <f t="shared" si="107"/>
        <v>0</v>
      </c>
      <c r="K260" s="9">
        <f t="shared" si="108"/>
        <v>0</v>
      </c>
    </row>
    <row r="261" spans="1:11" ht="12.2" customHeight="1" collapsed="1" x14ac:dyDescent="0.2">
      <c r="A261" s="75" t="s">
        <v>19</v>
      </c>
      <c r="B261" s="75"/>
      <c r="C261" s="1"/>
      <c r="D261" s="7"/>
      <c r="E261" s="35"/>
      <c r="F261" s="13">
        <f>SUM(F255:F260)</f>
        <v>0.81</v>
      </c>
      <c r="G261" s="12">
        <f t="shared" ref="G261:J261" si="109">SUM(G255:G260)</f>
        <v>0</v>
      </c>
      <c r="H261" s="12">
        <f t="shared" si="109"/>
        <v>0</v>
      </c>
      <c r="I261" s="13">
        <f t="shared" si="109"/>
        <v>965.34</v>
      </c>
      <c r="J261" s="12">
        <f t="shared" si="109"/>
        <v>0</v>
      </c>
      <c r="K261" s="14">
        <f>SUM(H261,J261)</f>
        <v>0</v>
      </c>
    </row>
    <row r="262" spans="1:11" ht="21" customHeight="1" x14ac:dyDescent="0.2">
      <c r="A262" s="75" t="s">
        <v>826</v>
      </c>
      <c r="B262" s="75"/>
      <c r="C262" s="2" t="s">
        <v>17</v>
      </c>
      <c r="D262" s="3">
        <v>0</v>
      </c>
      <c r="E262" s="36"/>
      <c r="F262" s="1"/>
      <c r="G262" s="1"/>
      <c r="H262" s="1"/>
      <c r="I262" s="1"/>
      <c r="J262" s="1"/>
      <c r="K262" s="1"/>
    </row>
    <row r="263" spans="1:11" ht="12.2" hidden="1" customHeight="1" outlineLevel="1" x14ac:dyDescent="0.2">
      <c r="A263" s="77" t="s">
        <v>832</v>
      </c>
      <c r="B263" s="77"/>
      <c r="C263" s="1" t="s">
        <v>17</v>
      </c>
      <c r="D263" s="38">
        <v>1</v>
      </c>
      <c r="E263" s="9">
        <f t="shared" ref="E263:E268" si="110">$D$262*D263</f>
        <v>0</v>
      </c>
      <c r="F263" s="33">
        <v>0.27</v>
      </c>
      <c r="G263" s="9">
        <f t="shared" ref="G263:G268" si="111">$D$262*F263</f>
        <v>0</v>
      </c>
      <c r="H263" s="9">
        <f t="shared" ref="H263:H268" si="112">$L$2*G263</f>
        <v>0</v>
      </c>
      <c r="I263" s="33">
        <v>390.92</v>
      </c>
      <c r="J263" s="9">
        <f t="shared" ref="J263:J268" si="113">$D$262*I263</f>
        <v>0</v>
      </c>
      <c r="K263" s="9">
        <f t="shared" ref="K263:K268" si="114">SUM(H263,J263)</f>
        <v>0</v>
      </c>
    </row>
    <row r="264" spans="1:11" ht="21" hidden="1" customHeight="1" outlineLevel="1" x14ac:dyDescent="0.2">
      <c r="A264" s="77" t="s">
        <v>828</v>
      </c>
      <c r="B264" s="77"/>
      <c r="C264" s="1" t="s">
        <v>17</v>
      </c>
      <c r="D264" s="38">
        <v>1</v>
      </c>
      <c r="E264" s="9">
        <f t="shared" si="110"/>
        <v>0</v>
      </c>
      <c r="F264" s="33">
        <v>0.1</v>
      </c>
      <c r="G264" s="9">
        <f t="shared" si="111"/>
        <v>0</v>
      </c>
      <c r="H264" s="9">
        <f t="shared" si="112"/>
        <v>0</v>
      </c>
      <c r="I264" s="33">
        <v>368.81</v>
      </c>
      <c r="J264" s="9">
        <f t="shared" si="113"/>
        <v>0</v>
      </c>
      <c r="K264" s="9">
        <f t="shared" si="114"/>
        <v>0</v>
      </c>
    </row>
    <row r="265" spans="1:11" ht="21" hidden="1" customHeight="1" outlineLevel="1" x14ac:dyDescent="0.2">
      <c r="A265" s="77" t="s">
        <v>328</v>
      </c>
      <c r="B265" s="77"/>
      <c r="C265" s="1" t="s">
        <v>17</v>
      </c>
      <c r="D265" s="38">
        <v>1</v>
      </c>
      <c r="E265" s="9">
        <f t="shared" si="110"/>
        <v>0</v>
      </c>
      <c r="F265" s="33">
        <v>0.1</v>
      </c>
      <c r="G265" s="9">
        <f t="shared" si="111"/>
        <v>0</v>
      </c>
      <c r="H265" s="9">
        <f t="shared" si="112"/>
        <v>0</v>
      </c>
      <c r="I265" s="33">
        <v>42.61</v>
      </c>
      <c r="J265" s="9">
        <f t="shared" si="113"/>
        <v>0</v>
      </c>
      <c r="K265" s="9">
        <f t="shared" si="114"/>
        <v>0</v>
      </c>
    </row>
    <row r="266" spans="1:11" ht="21" hidden="1" customHeight="1" outlineLevel="1" x14ac:dyDescent="0.2">
      <c r="A266" s="77" t="s">
        <v>829</v>
      </c>
      <c r="B266" s="77"/>
      <c r="C266" s="1" t="s">
        <v>28</v>
      </c>
      <c r="D266" s="38">
        <v>4</v>
      </c>
      <c r="E266" s="9">
        <f t="shared" si="110"/>
        <v>0</v>
      </c>
      <c r="F266" s="33">
        <v>0.11</v>
      </c>
      <c r="G266" s="9">
        <f t="shared" si="111"/>
        <v>0</v>
      </c>
      <c r="H266" s="9">
        <f t="shared" si="112"/>
        <v>0</v>
      </c>
      <c r="I266" s="33">
        <v>208.32</v>
      </c>
      <c r="J266" s="9">
        <f t="shared" si="113"/>
        <v>0</v>
      </c>
      <c r="K266" s="9">
        <f t="shared" si="114"/>
        <v>0</v>
      </c>
    </row>
    <row r="267" spans="1:11" ht="12" hidden="1" customHeight="1" outlineLevel="1" x14ac:dyDescent="0.2">
      <c r="A267" s="77" t="s">
        <v>692</v>
      </c>
      <c r="B267" s="77"/>
      <c r="C267" s="1" t="s">
        <v>139</v>
      </c>
      <c r="D267" s="38">
        <v>1</v>
      </c>
      <c r="E267" s="9">
        <f t="shared" si="110"/>
        <v>0</v>
      </c>
      <c r="F267" s="33">
        <v>0</v>
      </c>
      <c r="G267" s="9">
        <f t="shared" si="111"/>
        <v>0</v>
      </c>
      <c r="H267" s="9">
        <f t="shared" si="112"/>
        <v>0</v>
      </c>
      <c r="I267" s="33">
        <v>0</v>
      </c>
      <c r="J267" s="9">
        <f t="shared" si="113"/>
        <v>0</v>
      </c>
      <c r="K267" s="9">
        <f t="shared" si="114"/>
        <v>0</v>
      </c>
    </row>
    <row r="268" spans="1:11" ht="12.2" hidden="1" customHeight="1" outlineLevel="1" x14ac:dyDescent="0.2">
      <c r="A268" s="77" t="s">
        <v>830</v>
      </c>
      <c r="B268" s="77"/>
      <c r="C268" s="1" t="s">
        <v>17</v>
      </c>
      <c r="D268" s="38">
        <v>1</v>
      </c>
      <c r="E268" s="9">
        <f t="shared" si="110"/>
        <v>0</v>
      </c>
      <c r="F268" s="33">
        <v>0.5</v>
      </c>
      <c r="G268" s="9">
        <f t="shared" si="111"/>
        <v>0</v>
      </c>
      <c r="H268" s="9">
        <f t="shared" si="112"/>
        <v>0</v>
      </c>
      <c r="I268" s="33">
        <v>345.6</v>
      </c>
      <c r="J268" s="9">
        <f t="shared" si="113"/>
        <v>0</v>
      </c>
      <c r="K268" s="9">
        <f t="shared" si="114"/>
        <v>0</v>
      </c>
    </row>
    <row r="269" spans="1:11" ht="12.2" customHeight="1" collapsed="1" x14ac:dyDescent="0.2">
      <c r="A269" s="75" t="s">
        <v>19</v>
      </c>
      <c r="B269" s="75"/>
      <c r="C269" s="1"/>
      <c r="D269" s="7"/>
      <c r="E269" s="35"/>
      <c r="F269" s="13">
        <f>SUM(F263:F268)</f>
        <v>1.08</v>
      </c>
      <c r="G269" s="12">
        <f t="shared" ref="G269:J269" si="115">SUM(G263:G268)</f>
        <v>0</v>
      </c>
      <c r="H269" s="12">
        <f t="shared" si="115"/>
        <v>0</v>
      </c>
      <c r="I269" s="13">
        <f t="shared" si="115"/>
        <v>1356.2600000000002</v>
      </c>
      <c r="J269" s="12">
        <f t="shared" si="115"/>
        <v>0</v>
      </c>
      <c r="K269" s="14">
        <f>SUM(H269,J269)</f>
        <v>0</v>
      </c>
    </row>
    <row r="270" spans="1:11" ht="21" customHeight="1" x14ac:dyDescent="0.2">
      <c r="A270" s="75" t="s">
        <v>826</v>
      </c>
      <c r="B270" s="75"/>
      <c r="C270" s="2" t="s">
        <v>17</v>
      </c>
      <c r="D270" s="3">
        <v>0</v>
      </c>
      <c r="E270" s="36"/>
      <c r="F270" s="1"/>
      <c r="G270" s="1"/>
      <c r="H270" s="1"/>
      <c r="I270" s="1"/>
      <c r="J270" s="1"/>
      <c r="K270" s="1"/>
    </row>
    <row r="271" spans="1:11" ht="21" hidden="1" customHeight="1" outlineLevel="1" x14ac:dyDescent="0.2">
      <c r="A271" s="77" t="s">
        <v>828</v>
      </c>
      <c r="B271" s="77"/>
      <c r="C271" s="1" t="s">
        <v>17</v>
      </c>
      <c r="D271" s="38">
        <v>1</v>
      </c>
      <c r="E271" s="9">
        <f t="shared" ref="E271:E276" si="116">$D$270*D271</f>
        <v>0</v>
      </c>
      <c r="F271" s="33">
        <v>0.1</v>
      </c>
      <c r="G271" s="9">
        <f t="shared" ref="G271:G276" si="117">$D$270*F271</f>
        <v>0</v>
      </c>
      <c r="H271" s="9">
        <f t="shared" ref="H271:H276" si="118">$L$2*G271</f>
        <v>0</v>
      </c>
      <c r="I271" s="33">
        <v>368.81</v>
      </c>
      <c r="J271" s="9">
        <f t="shared" ref="J271:J276" si="119">$D$270*I271</f>
        <v>0</v>
      </c>
      <c r="K271" s="9">
        <f t="shared" ref="K271:K276" si="120">SUM(H271,J271)</f>
        <v>0</v>
      </c>
    </row>
    <row r="272" spans="1:11" ht="12" hidden="1" customHeight="1" outlineLevel="1" x14ac:dyDescent="0.2">
      <c r="A272" s="77" t="s">
        <v>833</v>
      </c>
      <c r="B272" s="77"/>
      <c r="C272" s="1" t="s">
        <v>17</v>
      </c>
      <c r="D272" s="38">
        <v>1</v>
      </c>
      <c r="E272" s="9">
        <f t="shared" si="116"/>
        <v>0</v>
      </c>
      <c r="F272" s="33">
        <v>0.28999999999999998</v>
      </c>
      <c r="G272" s="9">
        <f t="shared" si="117"/>
        <v>0</v>
      </c>
      <c r="H272" s="9">
        <f t="shared" si="118"/>
        <v>0</v>
      </c>
      <c r="I272" s="33">
        <v>188.01</v>
      </c>
      <c r="J272" s="9">
        <f t="shared" si="119"/>
        <v>0</v>
      </c>
      <c r="K272" s="9">
        <f t="shared" si="120"/>
        <v>0</v>
      </c>
    </row>
    <row r="273" spans="1:11" ht="21" hidden="1" customHeight="1" outlineLevel="1" x14ac:dyDescent="0.2">
      <c r="A273" s="77" t="s">
        <v>328</v>
      </c>
      <c r="B273" s="77"/>
      <c r="C273" s="1" t="s">
        <v>17</v>
      </c>
      <c r="D273" s="38">
        <v>1</v>
      </c>
      <c r="E273" s="9">
        <f t="shared" si="116"/>
        <v>0</v>
      </c>
      <c r="F273" s="33">
        <v>0.1</v>
      </c>
      <c r="G273" s="9">
        <f t="shared" si="117"/>
        <v>0</v>
      </c>
      <c r="H273" s="9">
        <f t="shared" si="118"/>
        <v>0</v>
      </c>
      <c r="I273" s="33">
        <v>42.61</v>
      </c>
      <c r="J273" s="9">
        <f t="shared" si="119"/>
        <v>0</v>
      </c>
      <c r="K273" s="9">
        <f t="shared" si="120"/>
        <v>0</v>
      </c>
    </row>
    <row r="274" spans="1:11" ht="21" hidden="1" customHeight="1" outlineLevel="1" x14ac:dyDescent="0.2">
      <c r="A274" s="77" t="s">
        <v>829</v>
      </c>
      <c r="B274" s="77"/>
      <c r="C274" s="1" t="s">
        <v>28</v>
      </c>
      <c r="D274" s="38">
        <v>4</v>
      </c>
      <c r="E274" s="9">
        <f t="shared" si="116"/>
        <v>0</v>
      </c>
      <c r="F274" s="33">
        <v>0.11</v>
      </c>
      <c r="G274" s="9">
        <f t="shared" si="117"/>
        <v>0</v>
      </c>
      <c r="H274" s="9">
        <f t="shared" si="118"/>
        <v>0</v>
      </c>
      <c r="I274" s="33">
        <v>208.32</v>
      </c>
      <c r="J274" s="9">
        <f t="shared" si="119"/>
        <v>0</v>
      </c>
      <c r="K274" s="9">
        <f t="shared" si="120"/>
        <v>0</v>
      </c>
    </row>
    <row r="275" spans="1:11" ht="12.2" hidden="1" customHeight="1" outlineLevel="1" x14ac:dyDescent="0.2">
      <c r="A275" s="77" t="s">
        <v>830</v>
      </c>
      <c r="B275" s="77"/>
      <c r="C275" s="1" t="s">
        <v>17</v>
      </c>
      <c r="D275" s="38">
        <v>1</v>
      </c>
      <c r="E275" s="9">
        <f t="shared" si="116"/>
        <v>0</v>
      </c>
      <c r="F275" s="33">
        <v>0.5</v>
      </c>
      <c r="G275" s="9">
        <f t="shared" si="117"/>
        <v>0</v>
      </c>
      <c r="H275" s="9">
        <f t="shared" si="118"/>
        <v>0</v>
      </c>
      <c r="I275" s="33">
        <v>345.6</v>
      </c>
      <c r="J275" s="9">
        <f t="shared" si="119"/>
        <v>0</v>
      </c>
      <c r="K275" s="9">
        <f t="shared" si="120"/>
        <v>0</v>
      </c>
    </row>
    <row r="276" spans="1:11" ht="12.2" hidden="1" customHeight="1" outlineLevel="1" x14ac:dyDescent="0.2">
      <c r="A276" s="77" t="s">
        <v>692</v>
      </c>
      <c r="B276" s="77"/>
      <c r="C276" s="1" t="s">
        <v>139</v>
      </c>
      <c r="D276" s="38">
        <v>1</v>
      </c>
      <c r="E276" s="9">
        <f t="shared" si="116"/>
        <v>0</v>
      </c>
      <c r="F276" s="33">
        <v>0</v>
      </c>
      <c r="G276" s="9">
        <f t="shared" si="117"/>
        <v>0</v>
      </c>
      <c r="H276" s="9">
        <f t="shared" si="118"/>
        <v>0</v>
      </c>
      <c r="I276" s="33">
        <v>0</v>
      </c>
      <c r="J276" s="9">
        <f t="shared" si="119"/>
        <v>0</v>
      </c>
      <c r="K276" s="9">
        <f t="shared" si="120"/>
        <v>0</v>
      </c>
    </row>
    <row r="277" spans="1:11" ht="12.2" customHeight="1" collapsed="1" x14ac:dyDescent="0.2">
      <c r="A277" s="75" t="s">
        <v>19</v>
      </c>
      <c r="B277" s="75"/>
      <c r="C277" s="1"/>
      <c r="D277" s="7"/>
      <c r="E277" s="35"/>
      <c r="F277" s="13">
        <f>SUM(F271:F276)</f>
        <v>1.1000000000000001</v>
      </c>
      <c r="G277" s="12">
        <f t="shared" ref="G277:J277" si="121">SUM(G271:G276)</f>
        <v>0</v>
      </c>
      <c r="H277" s="12">
        <f t="shared" si="121"/>
        <v>0</v>
      </c>
      <c r="I277" s="13">
        <f t="shared" si="121"/>
        <v>1153.3499999999999</v>
      </c>
      <c r="J277" s="12">
        <f t="shared" si="121"/>
        <v>0</v>
      </c>
      <c r="K277" s="14">
        <f>SUM(H277,J277)</f>
        <v>0</v>
      </c>
    </row>
    <row r="278" spans="1:11" ht="21" customHeight="1" x14ac:dyDescent="0.2">
      <c r="A278" s="75" t="s">
        <v>834</v>
      </c>
      <c r="B278" s="75"/>
      <c r="C278" s="2" t="s">
        <v>17</v>
      </c>
      <c r="D278" s="3">
        <v>0</v>
      </c>
      <c r="E278" s="36"/>
      <c r="F278" s="1"/>
      <c r="G278" s="1"/>
      <c r="H278" s="1"/>
      <c r="I278" s="1"/>
      <c r="J278" s="1"/>
      <c r="K278" s="1"/>
    </row>
    <row r="279" spans="1:11" ht="12.2" hidden="1" customHeight="1" outlineLevel="1" x14ac:dyDescent="0.2">
      <c r="A279" s="77" t="s">
        <v>835</v>
      </c>
      <c r="B279" s="77"/>
      <c r="C279" s="1" t="s">
        <v>17</v>
      </c>
      <c r="D279" s="38">
        <v>1</v>
      </c>
      <c r="E279" s="9">
        <f>$D$278*D279</f>
        <v>0</v>
      </c>
      <c r="F279" s="33">
        <v>0.13</v>
      </c>
      <c r="G279" s="9">
        <f>$D$278*F279</f>
        <v>0</v>
      </c>
      <c r="H279" s="9">
        <f>$L$2*G279</f>
        <v>0</v>
      </c>
      <c r="I279" s="33">
        <v>136.76</v>
      </c>
      <c r="J279" s="9">
        <f>$D$278*I279</f>
        <v>0</v>
      </c>
      <c r="K279" s="9">
        <f t="shared" ref="K279:K282" si="122">SUM(H279,J279)</f>
        <v>0</v>
      </c>
    </row>
    <row r="280" spans="1:11" ht="12.2" hidden="1" customHeight="1" outlineLevel="1" x14ac:dyDescent="0.2">
      <c r="A280" s="77" t="s">
        <v>820</v>
      </c>
      <c r="B280" s="77"/>
      <c r="C280" s="1" t="s">
        <v>17</v>
      </c>
      <c r="D280" s="38">
        <v>1</v>
      </c>
      <c r="E280" s="9">
        <f>$D$278*D280</f>
        <v>0</v>
      </c>
      <c r="F280" s="33">
        <v>0.31</v>
      </c>
      <c r="G280" s="9">
        <f>$D$278*F280</f>
        <v>0</v>
      </c>
      <c r="H280" s="9">
        <f>$L$2*G280</f>
        <v>0</v>
      </c>
      <c r="I280" s="33">
        <v>647.83000000000004</v>
      </c>
      <c r="J280" s="9">
        <f>$D$278*I280</f>
        <v>0</v>
      </c>
      <c r="K280" s="9">
        <f t="shared" si="122"/>
        <v>0</v>
      </c>
    </row>
    <row r="281" spans="1:11" ht="12.2" hidden="1" customHeight="1" outlineLevel="1" x14ac:dyDescent="0.2">
      <c r="A281" s="77" t="s">
        <v>818</v>
      </c>
      <c r="B281" s="77"/>
      <c r="C281" s="1" t="s">
        <v>17</v>
      </c>
      <c r="D281" s="38">
        <v>1</v>
      </c>
      <c r="E281" s="9">
        <f>$D$278*D281</f>
        <v>0</v>
      </c>
      <c r="F281" s="33">
        <v>0.15</v>
      </c>
      <c r="G281" s="9">
        <f>$D$278*F281</f>
        <v>0</v>
      </c>
      <c r="H281" s="9">
        <f>$L$2*G281</f>
        <v>0</v>
      </c>
      <c r="I281" s="33">
        <v>251.12</v>
      </c>
      <c r="J281" s="9">
        <f>$D$278*I281</f>
        <v>0</v>
      </c>
      <c r="K281" s="9">
        <f t="shared" si="122"/>
        <v>0</v>
      </c>
    </row>
    <row r="282" spans="1:11" ht="12.2" hidden="1" customHeight="1" outlineLevel="1" x14ac:dyDescent="0.2">
      <c r="A282" s="77" t="s">
        <v>692</v>
      </c>
      <c r="B282" s="77"/>
      <c r="C282" s="1" t="s">
        <v>139</v>
      </c>
      <c r="D282" s="38">
        <v>1</v>
      </c>
      <c r="E282" s="9">
        <f>$D$278*D282</f>
        <v>0</v>
      </c>
      <c r="F282" s="33">
        <v>0</v>
      </c>
      <c r="G282" s="9">
        <f>$D$278*F282</f>
        <v>0</v>
      </c>
      <c r="H282" s="9">
        <f>$L$2*G282</f>
        <v>0</v>
      </c>
      <c r="I282" s="33">
        <v>0</v>
      </c>
      <c r="J282" s="9">
        <f>$D$278*I282</f>
        <v>0</v>
      </c>
      <c r="K282" s="9">
        <f t="shared" si="122"/>
        <v>0</v>
      </c>
    </row>
    <row r="283" spans="1:11" ht="12.2" customHeight="1" collapsed="1" x14ac:dyDescent="0.2">
      <c r="A283" s="75" t="s">
        <v>19</v>
      </c>
      <c r="B283" s="75"/>
      <c r="C283" s="1"/>
      <c r="D283" s="7"/>
      <c r="E283" s="35"/>
      <c r="F283" s="13">
        <f>SUM(F279:F282)</f>
        <v>0.59</v>
      </c>
      <c r="G283" s="12">
        <f t="shared" ref="G283:J283" si="123">SUM(G279:G282)</f>
        <v>0</v>
      </c>
      <c r="H283" s="12">
        <f t="shared" si="123"/>
        <v>0</v>
      </c>
      <c r="I283" s="13">
        <f t="shared" si="123"/>
        <v>1035.71</v>
      </c>
      <c r="J283" s="12">
        <f t="shared" si="123"/>
        <v>0</v>
      </c>
      <c r="K283" s="14">
        <f>SUM(H283,J283)</f>
        <v>0</v>
      </c>
    </row>
    <row r="284" spans="1:11" ht="21" customHeight="1" x14ac:dyDescent="0.2">
      <c r="A284" s="75" t="s">
        <v>834</v>
      </c>
      <c r="B284" s="75"/>
      <c r="C284" s="2" t="s">
        <v>17</v>
      </c>
      <c r="D284" s="3">
        <v>0</v>
      </c>
      <c r="E284" s="36"/>
      <c r="F284" s="1"/>
      <c r="G284" s="1"/>
      <c r="H284" s="1"/>
      <c r="I284" s="1"/>
      <c r="J284" s="1"/>
      <c r="K284" s="1"/>
    </row>
    <row r="285" spans="1:11" ht="12.2" hidden="1" customHeight="1" outlineLevel="1" x14ac:dyDescent="0.2">
      <c r="A285" s="77" t="s">
        <v>835</v>
      </c>
      <c r="B285" s="77"/>
      <c r="C285" s="1" t="s">
        <v>17</v>
      </c>
      <c r="D285" s="38">
        <v>1</v>
      </c>
      <c r="E285" s="9">
        <f>$D$284*D285</f>
        <v>0</v>
      </c>
      <c r="F285" s="33">
        <v>0.13</v>
      </c>
      <c r="G285" s="9">
        <f>$D$284*F285</f>
        <v>0</v>
      </c>
      <c r="H285" s="9">
        <f>$L$2*G285</f>
        <v>0</v>
      </c>
      <c r="I285" s="33">
        <v>136.76</v>
      </c>
      <c r="J285" s="9">
        <f>$D$284*I285</f>
        <v>0</v>
      </c>
      <c r="K285" s="9">
        <f t="shared" ref="K285:K288" si="124">SUM(H285,J285)</f>
        <v>0</v>
      </c>
    </row>
    <row r="286" spans="1:11" ht="12.2" hidden="1" customHeight="1" outlineLevel="1" x14ac:dyDescent="0.2">
      <c r="A286" s="77" t="s">
        <v>818</v>
      </c>
      <c r="B286" s="77"/>
      <c r="C286" s="1" t="s">
        <v>17</v>
      </c>
      <c r="D286" s="38">
        <v>1</v>
      </c>
      <c r="E286" s="9">
        <f>$D$284*D286</f>
        <v>0</v>
      </c>
      <c r="F286" s="33">
        <v>0.15</v>
      </c>
      <c r="G286" s="9">
        <f>$D$284*F286</f>
        <v>0</v>
      </c>
      <c r="H286" s="9">
        <f>$L$2*G286</f>
        <v>0</v>
      </c>
      <c r="I286" s="33">
        <v>251.12</v>
      </c>
      <c r="J286" s="9">
        <f>$D$284*I286</f>
        <v>0</v>
      </c>
      <c r="K286" s="9">
        <f t="shared" si="124"/>
        <v>0</v>
      </c>
    </row>
    <row r="287" spans="1:11" ht="12.2" hidden="1" customHeight="1" outlineLevel="1" x14ac:dyDescent="0.2">
      <c r="A287" s="77" t="s">
        <v>836</v>
      </c>
      <c r="B287" s="77"/>
      <c r="C287" s="1" t="s">
        <v>17</v>
      </c>
      <c r="D287" s="38">
        <v>1</v>
      </c>
      <c r="E287" s="9">
        <f>$D$284*D287</f>
        <v>0</v>
      </c>
      <c r="F287" s="33">
        <v>0.31</v>
      </c>
      <c r="G287" s="9">
        <f>$D$284*F287</f>
        <v>0</v>
      </c>
      <c r="H287" s="9">
        <f>$L$2*G287</f>
        <v>0</v>
      </c>
      <c r="I287" s="33">
        <v>1114.24</v>
      </c>
      <c r="J287" s="9">
        <f>$D$284*I287</f>
        <v>0</v>
      </c>
      <c r="K287" s="9">
        <f t="shared" si="124"/>
        <v>0</v>
      </c>
    </row>
    <row r="288" spans="1:11" ht="12.2" hidden="1" customHeight="1" outlineLevel="1" x14ac:dyDescent="0.2">
      <c r="A288" s="77" t="s">
        <v>692</v>
      </c>
      <c r="B288" s="77"/>
      <c r="C288" s="1" t="s">
        <v>139</v>
      </c>
      <c r="D288" s="38">
        <v>1</v>
      </c>
      <c r="E288" s="9">
        <f>$D$284*D288</f>
        <v>0</v>
      </c>
      <c r="F288" s="33">
        <v>0</v>
      </c>
      <c r="G288" s="9">
        <f>$D$284*F288</f>
        <v>0</v>
      </c>
      <c r="H288" s="9">
        <f>$L$2*G288</f>
        <v>0</v>
      </c>
      <c r="I288" s="33">
        <v>0</v>
      </c>
      <c r="J288" s="9">
        <f>$D$284*I288</f>
        <v>0</v>
      </c>
      <c r="K288" s="9">
        <f t="shared" si="124"/>
        <v>0</v>
      </c>
    </row>
    <row r="289" spans="1:11" ht="12.2" customHeight="1" collapsed="1" x14ac:dyDescent="0.2">
      <c r="A289" s="75" t="s">
        <v>19</v>
      </c>
      <c r="B289" s="75"/>
      <c r="C289" s="1"/>
      <c r="D289" s="7"/>
      <c r="E289" s="35"/>
      <c r="F289" s="13">
        <f>SUM(F285:F288)</f>
        <v>0.59000000000000008</v>
      </c>
      <c r="G289" s="12">
        <f t="shared" ref="G289:J289" si="125">SUM(G285:G288)</f>
        <v>0</v>
      </c>
      <c r="H289" s="12">
        <f t="shared" si="125"/>
        <v>0</v>
      </c>
      <c r="I289" s="13">
        <f t="shared" si="125"/>
        <v>1502.12</v>
      </c>
      <c r="J289" s="12">
        <f t="shared" si="125"/>
        <v>0</v>
      </c>
      <c r="K289" s="14">
        <f>SUM(H289,J289)</f>
        <v>0</v>
      </c>
    </row>
    <row r="290" spans="1:11" ht="21" customHeight="1" x14ac:dyDescent="0.2">
      <c r="A290" s="75" t="s">
        <v>837</v>
      </c>
      <c r="B290" s="75"/>
      <c r="C290" s="2" t="s">
        <v>17</v>
      </c>
      <c r="D290" s="3">
        <v>0</v>
      </c>
      <c r="E290" s="36"/>
      <c r="F290" s="1"/>
      <c r="G290" s="1"/>
      <c r="H290" s="1"/>
      <c r="I290" s="1"/>
      <c r="J290" s="1"/>
      <c r="K290" s="1"/>
    </row>
    <row r="291" spans="1:11" ht="12.2" hidden="1" customHeight="1" outlineLevel="1" x14ac:dyDescent="0.2">
      <c r="A291" s="77" t="s">
        <v>838</v>
      </c>
      <c r="B291" s="77"/>
      <c r="C291" s="1" t="s">
        <v>17</v>
      </c>
      <c r="D291" s="38">
        <v>1</v>
      </c>
      <c r="E291" s="9">
        <f>$D$290*D291</f>
        <v>0</v>
      </c>
      <c r="F291" s="33">
        <v>0.31</v>
      </c>
      <c r="G291" s="9">
        <f>$D$290*F291</f>
        <v>0</v>
      </c>
      <c r="H291" s="9">
        <f t="shared" ref="H291:H297" si="126">$L$2*G291</f>
        <v>0</v>
      </c>
      <c r="I291" s="33">
        <v>740.85</v>
      </c>
      <c r="J291" s="9">
        <f>$D$290*I291</f>
        <v>0</v>
      </c>
      <c r="K291" s="9">
        <f t="shared" ref="K291:K297" si="127">SUM(H291,J291)</f>
        <v>0</v>
      </c>
    </row>
    <row r="292" spans="1:11" ht="12.2" hidden="1" customHeight="1" outlineLevel="1" x14ac:dyDescent="0.2">
      <c r="A292" s="77" t="s">
        <v>839</v>
      </c>
      <c r="B292" s="77"/>
      <c r="C292" s="1" t="s">
        <v>17</v>
      </c>
      <c r="D292" s="38">
        <v>1</v>
      </c>
      <c r="E292" s="9">
        <f t="shared" ref="E292:E297" si="128">$D$290*D292</f>
        <v>0</v>
      </c>
      <c r="F292" s="33">
        <v>0.03</v>
      </c>
      <c r="G292" s="9">
        <f t="shared" ref="G292:G297" si="129">$D$290*F292</f>
        <v>0</v>
      </c>
      <c r="H292" s="9">
        <f t="shared" si="126"/>
        <v>0</v>
      </c>
      <c r="I292" s="33">
        <v>13.45</v>
      </c>
      <c r="J292" s="9">
        <f t="shared" ref="J292:J297" si="130">$D$290*I292</f>
        <v>0</v>
      </c>
      <c r="K292" s="9">
        <f t="shared" si="127"/>
        <v>0</v>
      </c>
    </row>
    <row r="293" spans="1:11" ht="21" hidden="1" customHeight="1" outlineLevel="1" x14ac:dyDescent="0.2">
      <c r="A293" s="77" t="s">
        <v>328</v>
      </c>
      <c r="B293" s="77"/>
      <c r="C293" s="1" t="s">
        <v>17</v>
      </c>
      <c r="D293" s="38">
        <v>1</v>
      </c>
      <c r="E293" s="9">
        <f t="shared" si="128"/>
        <v>0</v>
      </c>
      <c r="F293" s="33">
        <v>0.1</v>
      </c>
      <c r="G293" s="9">
        <f t="shared" si="129"/>
        <v>0</v>
      </c>
      <c r="H293" s="9">
        <f t="shared" si="126"/>
        <v>0</v>
      </c>
      <c r="I293" s="33">
        <v>42.61</v>
      </c>
      <c r="J293" s="9">
        <f t="shared" si="130"/>
        <v>0</v>
      </c>
      <c r="K293" s="9">
        <f t="shared" si="127"/>
        <v>0</v>
      </c>
    </row>
    <row r="294" spans="1:11" ht="12" hidden="1" customHeight="1" outlineLevel="1" x14ac:dyDescent="0.2">
      <c r="A294" s="77" t="s">
        <v>840</v>
      </c>
      <c r="B294" s="77"/>
      <c r="C294" s="1" t="s">
        <v>17</v>
      </c>
      <c r="D294" s="38">
        <v>1</v>
      </c>
      <c r="E294" s="9">
        <f t="shared" si="128"/>
        <v>0</v>
      </c>
      <c r="F294" s="33">
        <v>0.08</v>
      </c>
      <c r="G294" s="9">
        <f t="shared" si="129"/>
        <v>0</v>
      </c>
      <c r="H294" s="9">
        <f t="shared" si="126"/>
        <v>0</v>
      </c>
      <c r="I294" s="33">
        <v>93.8</v>
      </c>
      <c r="J294" s="9">
        <f t="shared" si="130"/>
        <v>0</v>
      </c>
      <c r="K294" s="9">
        <f t="shared" si="127"/>
        <v>0</v>
      </c>
    </row>
    <row r="295" spans="1:11" ht="21" hidden="1" customHeight="1" outlineLevel="1" x14ac:dyDescent="0.2">
      <c r="A295" s="77" t="s">
        <v>829</v>
      </c>
      <c r="B295" s="77"/>
      <c r="C295" s="1" t="s">
        <v>28</v>
      </c>
      <c r="D295" s="38">
        <v>4</v>
      </c>
      <c r="E295" s="9">
        <f t="shared" si="128"/>
        <v>0</v>
      </c>
      <c r="F295" s="33">
        <v>0.11</v>
      </c>
      <c r="G295" s="9">
        <f t="shared" si="129"/>
        <v>0</v>
      </c>
      <c r="H295" s="9">
        <f t="shared" si="126"/>
        <v>0</v>
      </c>
      <c r="I295" s="33">
        <v>208.32</v>
      </c>
      <c r="J295" s="9">
        <f t="shared" si="130"/>
        <v>0</v>
      </c>
      <c r="K295" s="9">
        <f t="shared" si="127"/>
        <v>0</v>
      </c>
    </row>
    <row r="296" spans="1:11" ht="12.2" hidden="1" customHeight="1" outlineLevel="1" x14ac:dyDescent="0.2">
      <c r="A296" s="77" t="s">
        <v>841</v>
      </c>
      <c r="B296" s="77"/>
      <c r="C296" s="1" t="s">
        <v>17</v>
      </c>
      <c r="D296" s="38">
        <v>1</v>
      </c>
      <c r="E296" s="9">
        <f t="shared" si="128"/>
        <v>0</v>
      </c>
      <c r="F296" s="33">
        <v>0.1</v>
      </c>
      <c r="G296" s="9">
        <f t="shared" si="129"/>
        <v>0</v>
      </c>
      <c r="H296" s="9">
        <f t="shared" si="126"/>
        <v>0</v>
      </c>
      <c r="I296" s="33">
        <v>54.72</v>
      </c>
      <c r="J296" s="9">
        <f t="shared" si="130"/>
        <v>0</v>
      </c>
      <c r="K296" s="9">
        <f t="shared" si="127"/>
        <v>0</v>
      </c>
    </row>
    <row r="297" spans="1:11" ht="12.2" hidden="1" customHeight="1" outlineLevel="1" x14ac:dyDescent="0.2">
      <c r="A297" s="77" t="s">
        <v>692</v>
      </c>
      <c r="B297" s="77"/>
      <c r="C297" s="1" t="s">
        <v>139</v>
      </c>
      <c r="D297" s="38">
        <v>1</v>
      </c>
      <c r="E297" s="9">
        <f t="shared" si="128"/>
        <v>0</v>
      </c>
      <c r="F297" s="33">
        <v>0</v>
      </c>
      <c r="G297" s="9">
        <f t="shared" si="129"/>
        <v>0</v>
      </c>
      <c r="H297" s="9">
        <f t="shared" si="126"/>
        <v>0</v>
      </c>
      <c r="I297" s="33">
        <v>0</v>
      </c>
      <c r="J297" s="9">
        <f t="shared" si="130"/>
        <v>0</v>
      </c>
      <c r="K297" s="9">
        <f t="shared" si="127"/>
        <v>0</v>
      </c>
    </row>
    <row r="298" spans="1:11" ht="12.2" customHeight="1" collapsed="1" x14ac:dyDescent="0.2">
      <c r="A298" s="75" t="s">
        <v>19</v>
      </c>
      <c r="B298" s="75"/>
      <c r="C298" s="1"/>
      <c r="D298" s="7"/>
      <c r="E298" s="35"/>
      <c r="F298" s="13">
        <f>SUM(F291:F297)</f>
        <v>0.72999999999999987</v>
      </c>
      <c r="G298" s="12">
        <f t="shared" ref="G298:J298" si="131">SUM(G291:G297)</f>
        <v>0</v>
      </c>
      <c r="H298" s="12">
        <f t="shared" si="131"/>
        <v>0</v>
      </c>
      <c r="I298" s="13">
        <f t="shared" si="131"/>
        <v>1153.75</v>
      </c>
      <c r="J298" s="12">
        <f t="shared" si="131"/>
        <v>0</v>
      </c>
      <c r="K298" s="14">
        <f>SUM(H298,J298)</f>
        <v>0</v>
      </c>
    </row>
    <row r="299" spans="1:11" ht="16.7" customHeight="1" x14ac:dyDescent="0.2">
      <c r="A299" s="81" t="s">
        <v>884</v>
      </c>
      <c r="B299" s="81"/>
      <c r="C299" s="82"/>
      <c r="D299" s="82"/>
      <c r="E299" s="82"/>
      <c r="F299" s="82"/>
      <c r="G299" s="82"/>
      <c r="H299" s="82"/>
      <c r="I299" s="82"/>
      <c r="J299" s="82"/>
      <c r="K299" s="82"/>
    </row>
    <row r="300" spans="1:11" ht="12.2" customHeight="1" x14ac:dyDescent="0.2">
      <c r="A300" s="75" t="s">
        <v>8</v>
      </c>
      <c r="B300" s="75"/>
      <c r="C300" s="2" t="s">
        <v>9</v>
      </c>
      <c r="D300" s="2" t="s">
        <v>10</v>
      </c>
      <c r="E300" s="2" t="s">
        <v>10</v>
      </c>
      <c r="F300" s="2" t="s">
        <v>11</v>
      </c>
      <c r="G300" s="2" t="s">
        <v>11</v>
      </c>
      <c r="H300" s="2" t="s">
        <v>1123</v>
      </c>
      <c r="I300" s="2" t="s">
        <v>13</v>
      </c>
      <c r="J300" s="2" t="s">
        <v>13</v>
      </c>
      <c r="K300" s="2" t="s">
        <v>1124</v>
      </c>
    </row>
    <row r="301" spans="1:11" ht="21" customHeight="1" x14ac:dyDescent="0.2">
      <c r="A301" s="75" t="s">
        <v>843</v>
      </c>
      <c r="B301" s="75"/>
      <c r="C301" s="2" t="s">
        <v>17</v>
      </c>
      <c r="D301" s="3">
        <v>0</v>
      </c>
      <c r="E301" s="36"/>
      <c r="F301" s="1"/>
      <c r="G301" s="1"/>
      <c r="H301" s="1"/>
      <c r="I301" s="1"/>
      <c r="J301" s="1"/>
      <c r="K301" s="1"/>
    </row>
    <row r="302" spans="1:11" ht="12.2" hidden="1" customHeight="1" outlineLevel="1" x14ac:dyDescent="0.2">
      <c r="A302" s="77" t="s">
        <v>844</v>
      </c>
      <c r="B302" s="77"/>
      <c r="C302" s="1" t="s">
        <v>17</v>
      </c>
      <c r="D302" s="38">
        <v>1</v>
      </c>
      <c r="E302" s="9">
        <f>$D$301*D302</f>
        <v>0</v>
      </c>
      <c r="F302" s="33">
        <v>0.14000000000000001</v>
      </c>
      <c r="G302" s="9">
        <f>$D$301*F302</f>
        <v>0</v>
      </c>
      <c r="H302" s="9">
        <f>$M$2*G302</f>
        <v>0</v>
      </c>
      <c r="I302" s="33">
        <v>0</v>
      </c>
      <c r="J302" s="9">
        <f>$D$301*I302</f>
        <v>0</v>
      </c>
      <c r="K302" s="9">
        <f t="shared" ref="K302:K303" si="132">SUM(H302,J302)</f>
        <v>0</v>
      </c>
    </row>
    <row r="303" spans="1:11" ht="12.2" hidden="1" customHeight="1" outlineLevel="1" x14ac:dyDescent="0.2">
      <c r="A303" s="77" t="s">
        <v>845</v>
      </c>
      <c r="B303" s="77"/>
      <c r="C303" s="1" t="s">
        <v>17</v>
      </c>
      <c r="D303" s="38">
        <v>1</v>
      </c>
      <c r="E303" s="9">
        <f>$D$301*D303</f>
        <v>0</v>
      </c>
      <c r="F303" s="33">
        <v>0.6</v>
      </c>
      <c r="G303" s="9">
        <f>$D$301*F303</f>
        <v>0</v>
      </c>
      <c r="H303" s="9">
        <f>$M$2*G303</f>
        <v>0</v>
      </c>
      <c r="I303" s="33">
        <v>0</v>
      </c>
      <c r="J303" s="9">
        <f>$D$301*I303</f>
        <v>0</v>
      </c>
      <c r="K303" s="9">
        <f t="shared" si="132"/>
        <v>0</v>
      </c>
    </row>
    <row r="304" spans="1:11" ht="12.2" customHeight="1" collapsed="1" x14ac:dyDescent="0.2">
      <c r="A304" s="75" t="s">
        <v>19</v>
      </c>
      <c r="B304" s="75"/>
      <c r="C304" s="1"/>
      <c r="D304" s="7"/>
      <c r="E304" s="35"/>
      <c r="F304" s="13">
        <f>SUM(F302:F303)</f>
        <v>0.74</v>
      </c>
      <c r="G304" s="12">
        <f t="shared" ref="G304:K304" si="133">SUM(G302:G303)</f>
        <v>0</v>
      </c>
      <c r="H304" s="12">
        <f t="shared" si="133"/>
        <v>0</v>
      </c>
      <c r="I304" s="13">
        <f t="shared" si="133"/>
        <v>0</v>
      </c>
      <c r="J304" s="12">
        <f t="shared" si="133"/>
        <v>0</v>
      </c>
      <c r="K304" s="14">
        <f t="shared" si="133"/>
        <v>0</v>
      </c>
    </row>
    <row r="305" spans="1:11" ht="21" customHeight="1" x14ac:dyDescent="0.2">
      <c r="A305" s="75" t="s">
        <v>846</v>
      </c>
      <c r="B305" s="75"/>
      <c r="C305" s="2" t="s">
        <v>17</v>
      </c>
      <c r="D305" s="3">
        <v>0</v>
      </c>
      <c r="E305" s="36"/>
      <c r="F305" s="1"/>
      <c r="G305" s="1"/>
      <c r="H305" s="1"/>
      <c r="I305" s="1"/>
      <c r="J305" s="1"/>
      <c r="K305" s="1"/>
    </row>
    <row r="306" spans="1:11" ht="12" hidden="1" customHeight="1" outlineLevel="1" x14ac:dyDescent="0.2">
      <c r="A306" s="77" t="s">
        <v>845</v>
      </c>
      <c r="B306" s="77"/>
      <c r="C306" s="1" t="s">
        <v>17</v>
      </c>
      <c r="D306" s="38">
        <v>1</v>
      </c>
      <c r="E306" s="9">
        <f>$D$305*D306</f>
        <v>0</v>
      </c>
      <c r="F306" s="33">
        <v>0.6</v>
      </c>
      <c r="G306" s="9">
        <f>$D$305*F306</f>
        <v>0</v>
      </c>
      <c r="H306" s="9">
        <f>$M$2*G306</f>
        <v>0</v>
      </c>
      <c r="I306" s="33">
        <v>0</v>
      </c>
      <c r="J306" s="9">
        <f>$D$305*I306</f>
        <v>0</v>
      </c>
      <c r="K306" s="9">
        <f t="shared" ref="K306:K307" si="134">SUM(H306,J306)</f>
        <v>0</v>
      </c>
    </row>
    <row r="307" spans="1:11" ht="12.2" hidden="1" customHeight="1" outlineLevel="1" x14ac:dyDescent="0.2">
      <c r="A307" s="77" t="s">
        <v>847</v>
      </c>
      <c r="B307" s="77"/>
      <c r="C307" s="1" t="s">
        <v>17</v>
      </c>
      <c r="D307" s="38">
        <v>1</v>
      </c>
      <c r="E307" s="9">
        <f>$D$305*D307</f>
        <v>0</v>
      </c>
      <c r="F307" s="33">
        <v>0.2</v>
      </c>
      <c r="G307" s="9">
        <f>$D$305*F307</f>
        <v>0</v>
      </c>
      <c r="H307" s="9">
        <f>$M$2*G307</f>
        <v>0</v>
      </c>
      <c r="I307" s="33">
        <v>0</v>
      </c>
      <c r="J307" s="9">
        <f>$D$305*I307</f>
        <v>0</v>
      </c>
      <c r="K307" s="9">
        <f t="shared" si="134"/>
        <v>0</v>
      </c>
    </row>
    <row r="308" spans="1:11" ht="12.2" customHeight="1" collapsed="1" x14ac:dyDescent="0.2">
      <c r="A308" s="75" t="s">
        <v>19</v>
      </c>
      <c r="B308" s="75"/>
      <c r="C308" s="1"/>
      <c r="D308" s="7"/>
      <c r="E308" s="35"/>
      <c r="F308" s="13">
        <f>SUM(F306:F307)</f>
        <v>0.8</v>
      </c>
      <c r="G308" s="12">
        <f t="shared" ref="G308:J308" si="135">SUM(G306:G307)</f>
        <v>0</v>
      </c>
      <c r="H308" s="12">
        <f t="shared" si="135"/>
        <v>0</v>
      </c>
      <c r="I308" s="13">
        <f t="shared" si="135"/>
        <v>0</v>
      </c>
      <c r="J308" s="12">
        <f t="shared" si="135"/>
        <v>0</v>
      </c>
      <c r="K308" s="14">
        <f>SUM(H308,J308)</f>
        <v>0</v>
      </c>
    </row>
    <row r="309" spans="1:11" ht="21" customHeight="1" x14ac:dyDescent="0.2">
      <c r="A309" s="75" t="s">
        <v>848</v>
      </c>
      <c r="B309" s="75"/>
      <c r="C309" s="2" t="s">
        <v>17</v>
      </c>
      <c r="D309" s="3">
        <v>0</v>
      </c>
      <c r="E309" s="36"/>
      <c r="F309" s="1"/>
      <c r="G309" s="1"/>
      <c r="H309" s="1"/>
      <c r="I309" s="1"/>
      <c r="J309" s="1"/>
      <c r="K309" s="1"/>
    </row>
    <row r="310" spans="1:11" ht="12.2" hidden="1" customHeight="1" outlineLevel="1" x14ac:dyDescent="0.2">
      <c r="A310" s="77" t="s">
        <v>844</v>
      </c>
      <c r="B310" s="77"/>
      <c r="C310" s="1" t="s">
        <v>17</v>
      </c>
      <c r="D310" s="38">
        <v>1</v>
      </c>
      <c r="E310" s="9">
        <f>$D$309*D310</f>
        <v>0</v>
      </c>
      <c r="F310" s="33">
        <v>0.14000000000000001</v>
      </c>
      <c r="G310" s="9">
        <f>$D$309*F310</f>
        <v>0</v>
      </c>
      <c r="H310" s="9">
        <f>$M$2*G310</f>
        <v>0</v>
      </c>
      <c r="I310" s="33">
        <v>0</v>
      </c>
      <c r="J310" s="9">
        <f>$D$309*I310</f>
        <v>0</v>
      </c>
      <c r="K310" s="9">
        <f t="shared" ref="K310:K312" si="136">SUM(H310,J310)</f>
        <v>0</v>
      </c>
    </row>
    <row r="311" spans="1:11" ht="12.2" hidden="1" customHeight="1" outlineLevel="1" x14ac:dyDescent="0.2">
      <c r="A311" s="77" t="s">
        <v>849</v>
      </c>
      <c r="B311" s="77"/>
      <c r="C311" s="1" t="s">
        <v>17</v>
      </c>
      <c r="D311" s="38">
        <v>1</v>
      </c>
      <c r="E311" s="9">
        <f>$D$309*D311</f>
        <v>0</v>
      </c>
      <c r="F311" s="33">
        <v>0.2</v>
      </c>
      <c r="G311" s="9">
        <f>$D$309*F311</f>
        <v>0</v>
      </c>
      <c r="H311" s="9">
        <f t="shared" ref="H311:H312" si="137">$M$2*G311</f>
        <v>0</v>
      </c>
      <c r="I311" s="33">
        <v>0</v>
      </c>
      <c r="J311" s="9">
        <f>$D$309*I311</f>
        <v>0</v>
      </c>
      <c r="K311" s="9">
        <f t="shared" si="136"/>
        <v>0</v>
      </c>
    </row>
    <row r="312" spans="1:11" ht="12.2" hidden="1" customHeight="1" outlineLevel="1" x14ac:dyDescent="0.2">
      <c r="A312" s="77" t="s">
        <v>850</v>
      </c>
      <c r="B312" s="77"/>
      <c r="C312" s="1" t="s">
        <v>17</v>
      </c>
      <c r="D312" s="38">
        <v>1</v>
      </c>
      <c r="E312" s="9">
        <f>$D$309*D312</f>
        <v>0</v>
      </c>
      <c r="F312" s="33">
        <v>0.25</v>
      </c>
      <c r="G312" s="9">
        <f>$D$309*F312</f>
        <v>0</v>
      </c>
      <c r="H312" s="9">
        <f t="shared" si="137"/>
        <v>0</v>
      </c>
      <c r="I312" s="33">
        <v>0</v>
      </c>
      <c r="J312" s="9">
        <f>$D$309*I312</f>
        <v>0</v>
      </c>
      <c r="K312" s="9">
        <f t="shared" si="136"/>
        <v>0</v>
      </c>
    </row>
    <row r="313" spans="1:11" ht="12.2" customHeight="1" collapsed="1" x14ac:dyDescent="0.2">
      <c r="A313" s="75" t="s">
        <v>19</v>
      </c>
      <c r="B313" s="75"/>
      <c r="C313" s="1"/>
      <c r="D313" s="7"/>
      <c r="E313" s="35"/>
      <c r="F313" s="13">
        <f>SUM(F310:F312)</f>
        <v>0.59000000000000008</v>
      </c>
      <c r="G313" s="12">
        <f t="shared" ref="G313:J313" si="138">SUM(G310:G312)</f>
        <v>0</v>
      </c>
      <c r="H313" s="12">
        <f t="shared" si="138"/>
        <v>0</v>
      </c>
      <c r="I313" s="13">
        <f t="shared" si="138"/>
        <v>0</v>
      </c>
      <c r="J313" s="12">
        <f t="shared" si="138"/>
        <v>0</v>
      </c>
      <c r="K313" s="14">
        <f>SUM(H313,J313)</f>
        <v>0</v>
      </c>
    </row>
    <row r="314" spans="1:11" ht="21" customHeight="1" x14ac:dyDescent="0.2">
      <c r="A314" s="75" t="s">
        <v>851</v>
      </c>
      <c r="B314" s="75"/>
      <c r="C314" s="2" t="s">
        <v>17</v>
      </c>
      <c r="D314" s="3">
        <v>0</v>
      </c>
      <c r="E314" s="36"/>
      <c r="F314" s="1"/>
      <c r="G314" s="1"/>
      <c r="H314" s="1"/>
      <c r="I314" s="1"/>
      <c r="J314" s="1"/>
      <c r="K314" s="1"/>
    </row>
    <row r="315" spans="1:11" ht="12.2" hidden="1" customHeight="1" outlineLevel="1" x14ac:dyDescent="0.2">
      <c r="A315" s="77" t="s">
        <v>849</v>
      </c>
      <c r="B315" s="77"/>
      <c r="C315" s="1" t="s">
        <v>17</v>
      </c>
      <c r="D315" s="38">
        <v>1</v>
      </c>
      <c r="E315" s="9">
        <f>$D$314*D315</f>
        <v>0</v>
      </c>
      <c r="F315" s="33">
        <v>0.2</v>
      </c>
      <c r="G315" s="9">
        <f>$D$314*F315</f>
        <v>0</v>
      </c>
      <c r="H315" s="9">
        <f>$M$2*G315</f>
        <v>0</v>
      </c>
      <c r="I315" s="33">
        <v>0</v>
      </c>
      <c r="J315" s="9">
        <f>$D$314*I315</f>
        <v>0</v>
      </c>
      <c r="K315" s="9">
        <f t="shared" ref="K315:K317" si="139">SUM(H315,J315)</f>
        <v>0</v>
      </c>
    </row>
    <row r="316" spans="1:11" ht="12.2" hidden="1" customHeight="1" outlineLevel="1" x14ac:dyDescent="0.2">
      <c r="A316" s="77" t="s">
        <v>852</v>
      </c>
      <c r="B316" s="77"/>
      <c r="C316" s="1" t="s">
        <v>17</v>
      </c>
      <c r="D316" s="38">
        <v>1</v>
      </c>
      <c r="E316" s="9">
        <f>$D$314*D316</f>
        <v>0</v>
      </c>
      <c r="F316" s="33">
        <v>0.02</v>
      </c>
      <c r="G316" s="9">
        <f>$D$314*F316</f>
        <v>0</v>
      </c>
      <c r="H316" s="9">
        <f t="shared" ref="H316:H317" si="140">$M$2*G316</f>
        <v>0</v>
      </c>
      <c r="I316" s="33">
        <v>0</v>
      </c>
      <c r="J316" s="9">
        <f>$D$314*I316</f>
        <v>0</v>
      </c>
      <c r="K316" s="9">
        <f t="shared" si="139"/>
        <v>0</v>
      </c>
    </row>
    <row r="317" spans="1:11" ht="12.2" hidden="1" customHeight="1" outlineLevel="1" x14ac:dyDescent="0.2">
      <c r="A317" s="77" t="s">
        <v>850</v>
      </c>
      <c r="B317" s="77"/>
      <c r="C317" s="1" t="s">
        <v>17</v>
      </c>
      <c r="D317" s="38">
        <v>1</v>
      </c>
      <c r="E317" s="9">
        <f>$D$314*D317</f>
        <v>0</v>
      </c>
      <c r="F317" s="33">
        <v>0.25</v>
      </c>
      <c r="G317" s="9">
        <f>$D$314*F317</f>
        <v>0</v>
      </c>
      <c r="H317" s="9">
        <f t="shared" si="140"/>
        <v>0</v>
      </c>
      <c r="I317" s="33">
        <v>0</v>
      </c>
      <c r="J317" s="9">
        <f>$D$314*I317</f>
        <v>0</v>
      </c>
      <c r="K317" s="9">
        <f t="shared" si="139"/>
        <v>0</v>
      </c>
    </row>
    <row r="318" spans="1:11" ht="12.2" customHeight="1" collapsed="1" x14ac:dyDescent="0.2">
      <c r="A318" s="75" t="s">
        <v>19</v>
      </c>
      <c r="B318" s="75"/>
      <c r="C318" s="1"/>
      <c r="D318" s="7"/>
      <c r="E318" s="35"/>
      <c r="F318" s="13">
        <f>SUM(F315:F317)</f>
        <v>0.47</v>
      </c>
      <c r="G318" s="12">
        <f t="shared" ref="G318:J318" si="141">SUM(G315:G317)</f>
        <v>0</v>
      </c>
      <c r="H318" s="12">
        <f t="shared" si="141"/>
        <v>0</v>
      </c>
      <c r="I318" s="13">
        <f t="shared" si="141"/>
        <v>0</v>
      </c>
      <c r="J318" s="12">
        <f t="shared" si="141"/>
        <v>0</v>
      </c>
      <c r="K318" s="14">
        <f>SUM(H318,J318)</f>
        <v>0</v>
      </c>
    </row>
    <row r="319" spans="1:11" ht="21" customHeight="1" x14ac:dyDescent="0.2">
      <c r="A319" s="75" t="s">
        <v>853</v>
      </c>
      <c r="B319" s="75"/>
      <c r="C319" s="2" t="s">
        <v>17</v>
      </c>
      <c r="D319" s="3">
        <v>0</v>
      </c>
      <c r="E319" s="36"/>
      <c r="F319" s="1"/>
      <c r="G319" s="1"/>
      <c r="H319" s="1"/>
      <c r="I319" s="1"/>
      <c r="J319" s="1"/>
      <c r="K319" s="1"/>
    </row>
    <row r="320" spans="1:11" ht="12" hidden="1" customHeight="1" outlineLevel="1" x14ac:dyDescent="0.2">
      <c r="A320" s="77" t="s">
        <v>849</v>
      </c>
      <c r="B320" s="77"/>
      <c r="C320" s="1" t="s">
        <v>17</v>
      </c>
      <c r="D320" s="38">
        <v>1</v>
      </c>
      <c r="E320" s="9">
        <f>$D$319*D320</f>
        <v>0</v>
      </c>
      <c r="F320" s="33">
        <v>0.2</v>
      </c>
      <c r="G320" s="9">
        <f>$D$319*F320</f>
        <v>0</v>
      </c>
      <c r="H320" s="9">
        <f>$M$2*G320</f>
        <v>0</v>
      </c>
      <c r="I320" s="33">
        <v>0</v>
      </c>
      <c r="J320" s="9">
        <f>$D$319*I320</f>
        <v>0</v>
      </c>
      <c r="K320" s="9">
        <f t="shared" ref="K320:K322" si="142">SUM(H320,J320)</f>
        <v>0</v>
      </c>
    </row>
    <row r="321" spans="1:11" ht="12.2" hidden="1" customHeight="1" outlineLevel="1" x14ac:dyDescent="0.2">
      <c r="A321" s="77" t="s">
        <v>850</v>
      </c>
      <c r="B321" s="77"/>
      <c r="C321" s="1" t="s">
        <v>17</v>
      </c>
      <c r="D321" s="38">
        <v>1</v>
      </c>
      <c r="E321" s="9">
        <f>$D$319*D321</f>
        <v>0</v>
      </c>
      <c r="F321" s="33">
        <v>0.25</v>
      </c>
      <c r="G321" s="9">
        <f>$D$319*F321</f>
        <v>0</v>
      </c>
      <c r="H321" s="9">
        <f t="shared" ref="H321:H322" si="143">$M$2*G321</f>
        <v>0</v>
      </c>
      <c r="I321" s="33">
        <v>0</v>
      </c>
      <c r="J321" s="9">
        <f>$D$319*I321</f>
        <v>0</v>
      </c>
      <c r="K321" s="9">
        <f t="shared" si="142"/>
        <v>0</v>
      </c>
    </row>
    <row r="322" spans="1:11" ht="12.2" hidden="1" customHeight="1" outlineLevel="1" x14ac:dyDescent="0.2">
      <c r="A322" s="77" t="s">
        <v>847</v>
      </c>
      <c r="B322" s="77"/>
      <c r="C322" s="1" t="s">
        <v>17</v>
      </c>
      <c r="D322" s="38">
        <v>1</v>
      </c>
      <c r="E322" s="9">
        <f>$D$319*D322</f>
        <v>0</v>
      </c>
      <c r="F322" s="33">
        <v>0.2</v>
      </c>
      <c r="G322" s="9">
        <f>$D$319*F322</f>
        <v>0</v>
      </c>
      <c r="H322" s="9">
        <f t="shared" si="143"/>
        <v>0</v>
      </c>
      <c r="I322" s="33">
        <v>0</v>
      </c>
      <c r="J322" s="9">
        <f>$D$319*I322</f>
        <v>0</v>
      </c>
      <c r="K322" s="9">
        <f t="shared" si="142"/>
        <v>0</v>
      </c>
    </row>
    <row r="323" spans="1:11" ht="12.2" customHeight="1" collapsed="1" x14ac:dyDescent="0.2">
      <c r="A323" s="75" t="s">
        <v>19</v>
      </c>
      <c r="B323" s="75"/>
      <c r="C323" s="1"/>
      <c r="D323" s="7"/>
      <c r="E323" s="35"/>
      <c r="F323" s="13">
        <f>SUM(F320:F322)</f>
        <v>0.65</v>
      </c>
      <c r="G323" s="12">
        <f t="shared" ref="G323:J323" si="144">SUM(G320:G322)</f>
        <v>0</v>
      </c>
      <c r="H323" s="12">
        <f t="shared" si="144"/>
        <v>0</v>
      </c>
      <c r="I323" s="13">
        <f t="shared" si="144"/>
        <v>0</v>
      </c>
      <c r="J323" s="12">
        <f t="shared" si="144"/>
        <v>0</v>
      </c>
      <c r="K323" s="14">
        <f>SUM(H323,J323)</f>
        <v>0</v>
      </c>
    </row>
    <row r="324" spans="1:11" ht="21" customHeight="1" x14ac:dyDescent="0.2">
      <c r="A324" s="75" t="s">
        <v>854</v>
      </c>
      <c r="B324" s="75"/>
      <c r="C324" s="2" t="s">
        <v>17</v>
      </c>
      <c r="D324" s="3">
        <v>0</v>
      </c>
      <c r="E324" s="36"/>
      <c r="F324" s="1"/>
      <c r="G324" s="1"/>
      <c r="H324" s="1"/>
      <c r="I324" s="1"/>
      <c r="J324" s="1"/>
      <c r="K324" s="1"/>
    </row>
    <row r="325" spans="1:11" ht="12.2" hidden="1" customHeight="1" outlineLevel="1" x14ac:dyDescent="0.2">
      <c r="A325" s="77" t="s">
        <v>855</v>
      </c>
      <c r="B325" s="77"/>
      <c r="C325" s="1" t="s">
        <v>17</v>
      </c>
      <c r="D325" s="38">
        <v>1</v>
      </c>
      <c r="E325" s="9">
        <f>$D$324*D325</f>
        <v>0</v>
      </c>
      <c r="F325" s="33">
        <v>0.15</v>
      </c>
      <c r="G325" s="9">
        <f>$D$324*F325</f>
        <v>0</v>
      </c>
      <c r="H325" s="9">
        <f>$M$2*G325</f>
        <v>0</v>
      </c>
      <c r="I325" s="33">
        <v>0</v>
      </c>
      <c r="J325" s="9">
        <f>$D$324*I325</f>
        <v>0</v>
      </c>
      <c r="K325" s="9">
        <f t="shared" ref="K325:K326" si="145">SUM(H325,J325)</f>
        <v>0</v>
      </c>
    </row>
    <row r="326" spans="1:11" ht="12.2" hidden="1" customHeight="1" outlineLevel="1" x14ac:dyDescent="0.2">
      <c r="A326" s="77" t="s">
        <v>856</v>
      </c>
      <c r="B326" s="77"/>
      <c r="C326" s="1" t="s">
        <v>17</v>
      </c>
      <c r="D326" s="38">
        <v>1</v>
      </c>
      <c r="E326" s="9">
        <f>$D$324*D326</f>
        <v>0</v>
      </c>
      <c r="F326" s="33">
        <v>0.21</v>
      </c>
      <c r="G326" s="9">
        <f>$D$324*F326</f>
        <v>0</v>
      </c>
      <c r="H326" s="9">
        <f>$M$2*G326</f>
        <v>0</v>
      </c>
      <c r="I326" s="33">
        <v>0</v>
      </c>
      <c r="J326" s="9">
        <f>$D$324*I326</f>
        <v>0</v>
      </c>
      <c r="K326" s="9">
        <f t="shared" si="145"/>
        <v>0</v>
      </c>
    </row>
    <row r="327" spans="1:11" ht="12.2" customHeight="1" collapsed="1" x14ac:dyDescent="0.2">
      <c r="A327" s="75" t="s">
        <v>19</v>
      </c>
      <c r="B327" s="75"/>
      <c r="C327" s="1"/>
      <c r="D327" s="7"/>
      <c r="E327" s="35"/>
      <c r="F327" s="13">
        <f>SUM(F325:F326)</f>
        <v>0.36</v>
      </c>
      <c r="G327" s="12">
        <f t="shared" ref="G327:J327" si="146">SUM(G325:G326)</f>
        <v>0</v>
      </c>
      <c r="H327" s="12">
        <f t="shared" si="146"/>
        <v>0</v>
      </c>
      <c r="I327" s="13">
        <f t="shared" si="146"/>
        <v>0</v>
      </c>
      <c r="J327" s="12">
        <f t="shared" si="146"/>
        <v>0</v>
      </c>
      <c r="K327" s="14">
        <f>SUM(H327,J327)</f>
        <v>0</v>
      </c>
    </row>
    <row r="328" spans="1:11" ht="21" customHeight="1" x14ac:dyDescent="0.2">
      <c r="A328" s="75" t="s">
        <v>857</v>
      </c>
      <c r="B328" s="75"/>
      <c r="C328" s="2" t="s">
        <v>17</v>
      </c>
      <c r="D328" s="3">
        <v>0</v>
      </c>
      <c r="E328" s="36"/>
      <c r="F328" s="1"/>
      <c r="G328" s="1"/>
      <c r="H328" s="1"/>
      <c r="I328" s="1"/>
      <c r="J328" s="1"/>
      <c r="K328" s="1"/>
    </row>
    <row r="329" spans="1:11" ht="12.2" hidden="1" customHeight="1" outlineLevel="1" x14ac:dyDescent="0.2">
      <c r="A329" s="77" t="s">
        <v>855</v>
      </c>
      <c r="B329" s="77"/>
      <c r="C329" s="1" t="s">
        <v>17</v>
      </c>
      <c r="D329" s="38">
        <v>1</v>
      </c>
      <c r="E329" s="9">
        <f>$D$328*D329</f>
        <v>0</v>
      </c>
      <c r="F329" s="33">
        <v>0.15</v>
      </c>
      <c r="G329" s="9">
        <f>$D$328*F329</f>
        <v>0</v>
      </c>
      <c r="H329" s="9">
        <f>$M$2*G329</f>
        <v>0</v>
      </c>
      <c r="I329" s="33">
        <v>0</v>
      </c>
      <c r="J329" s="9">
        <f>$D$328*I329</f>
        <v>0</v>
      </c>
      <c r="K329" s="9">
        <f t="shared" ref="K329:K330" si="147">SUM(H329,J329)</f>
        <v>0</v>
      </c>
    </row>
    <row r="330" spans="1:11" ht="12.2" hidden="1" customHeight="1" outlineLevel="1" x14ac:dyDescent="0.2">
      <c r="A330" s="77" t="s">
        <v>858</v>
      </c>
      <c r="B330" s="77"/>
      <c r="C330" s="1" t="s">
        <v>17</v>
      </c>
      <c r="D330" s="38">
        <v>1</v>
      </c>
      <c r="E330" s="9">
        <f>$D$328*D330</f>
        <v>0</v>
      </c>
      <c r="F330" s="33">
        <v>0.18</v>
      </c>
      <c r="G330" s="9">
        <f>$D$328*F330</f>
        <v>0</v>
      </c>
      <c r="H330" s="9">
        <f>$M$2*G330</f>
        <v>0</v>
      </c>
      <c r="I330" s="33">
        <v>0</v>
      </c>
      <c r="J330" s="9">
        <f>$D$328*I330</f>
        <v>0</v>
      </c>
      <c r="K330" s="9">
        <f t="shared" si="147"/>
        <v>0</v>
      </c>
    </row>
    <row r="331" spans="1:11" ht="12.2" customHeight="1" collapsed="1" x14ac:dyDescent="0.2">
      <c r="A331" s="75" t="s">
        <v>19</v>
      </c>
      <c r="B331" s="75"/>
      <c r="C331" s="1"/>
      <c r="D331" s="7"/>
      <c r="E331" s="35"/>
      <c r="F331" s="13">
        <f>SUM(F329:F330)</f>
        <v>0.32999999999999996</v>
      </c>
      <c r="G331" s="12">
        <f t="shared" ref="G331:J331" si="148">SUM(G329:G330)</f>
        <v>0</v>
      </c>
      <c r="H331" s="12">
        <f t="shared" si="148"/>
        <v>0</v>
      </c>
      <c r="I331" s="13">
        <f t="shared" si="148"/>
        <v>0</v>
      </c>
      <c r="J331" s="12">
        <f t="shared" si="148"/>
        <v>0</v>
      </c>
      <c r="K331" s="14">
        <f>SUM(H331,J331)</f>
        <v>0</v>
      </c>
    </row>
    <row r="332" spans="1:11" ht="21" customHeight="1" x14ac:dyDescent="0.2">
      <c r="A332" s="75" t="s">
        <v>859</v>
      </c>
      <c r="B332" s="75"/>
      <c r="C332" s="2" t="s">
        <v>17</v>
      </c>
      <c r="D332" s="3">
        <v>0</v>
      </c>
      <c r="E332" s="36"/>
      <c r="F332" s="1"/>
      <c r="G332" s="1"/>
      <c r="H332" s="1"/>
      <c r="I332" s="1"/>
      <c r="J332" s="1"/>
      <c r="K332" s="1"/>
    </row>
    <row r="333" spans="1:11" ht="12.2" hidden="1" customHeight="1" outlineLevel="1" x14ac:dyDescent="0.2">
      <c r="A333" s="77" t="s">
        <v>844</v>
      </c>
      <c r="B333" s="77"/>
      <c r="C333" s="1" t="s">
        <v>17</v>
      </c>
      <c r="D333" s="38">
        <v>1</v>
      </c>
      <c r="E333" s="9">
        <f>$D$332*D333</f>
        <v>0</v>
      </c>
      <c r="F333" s="33">
        <v>0.14000000000000001</v>
      </c>
      <c r="G333" s="9">
        <f>$D$332*F333</f>
        <v>0</v>
      </c>
      <c r="H333" s="9">
        <f>$M$2*G333</f>
        <v>0</v>
      </c>
      <c r="I333" s="33">
        <v>0</v>
      </c>
      <c r="J333" s="9">
        <f>$D$332*I333</f>
        <v>0</v>
      </c>
      <c r="K333" s="9">
        <f t="shared" ref="K333:K337" si="149">SUM(H333,J333)</f>
        <v>0</v>
      </c>
    </row>
    <row r="334" spans="1:11" ht="12.2" hidden="1" customHeight="1" outlineLevel="1" x14ac:dyDescent="0.2">
      <c r="A334" s="77" t="s">
        <v>850</v>
      </c>
      <c r="B334" s="77"/>
      <c r="C334" s="1" t="s">
        <v>17</v>
      </c>
      <c r="D334" s="38">
        <v>1</v>
      </c>
      <c r="E334" s="9">
        <f>$D$332*D334</f>
        <v>0</v>
      </c>
      <c r="F334" s="33">
        <v>0.25</v>
      </c>
      <c r="G334" s="9">
        <f>$D$332*F334</f>
        <v>0</v>
      </c>
      <c r="H334" s="9">
        <f t="shared" ref="H334:H337" si="150">$M$2*G334</f>
        <v>0</v>
      </c>
      <c r="I334" s="33">
        <v>0</v>
      </c>
      <c r="J334" s="9">
        <f>$D$332*I334</f>
        <v>0</v>
      </c>
      <c r="K334" s="9">
        <f t="shared" si="149"/>
        <v>0</v>
      </c>
    </row>
    <row r="335" spans="1:11" ht="12.2" hidden="1" customHeight="1" outlineLevel="1" x14ac:dyDescent="0.2">
      <c r="A335" s="77" t="s">
        <v>791</v>
      </c>
      <c r="B335" s="77"/>
      <c r="C335" s="1" t="s">
        <v>17</v>
      </c>
      <c r="D335" s="38">
        <v>1</v>
      </c>
      <c r="E335" s="9">
        <f>$D$332*D335</f>
        <v>0</v>
      </c>
      <c r="F335" s="33">
        <v>0.15</v>
      </c>
      <c r="G335" s="9">
        <f>$D$332*F335</f>
        <v>0</v>
      </c>
      <c r="H335" s="9">
        <f t="shared" si="150"/>
        <v>0</v>
      </c>
      <c r="I335" s="33">
        <v>0</v>
      </c>
      <c r="J335" s="9">
        <f>$D$332*I335</f>
        <v>0</v>
      </c>
      <c r="K335" s="9">
        <f t="shared" si="149"/>
        <v>0</v>
      </c>
    </row>
    <row r="336" spans="1:11" ht="12.2" hidden="1" customHeight="1" outlineLevel="1" x14ac:dyDescent="0.2">
      <c r="A336" s="77" t="s">
        <v>787</v>
      </c>
      <c r="B336" s="77"/>
      <c r="C336" s="1" t="s">
        <v>17</v>
      </c>
      <c r="D336" s="38">
        <v>1</v>
      </c>
      <c r="E336" s="9">
        <f>$D$332*D336</f>
        <v>0</v>
      </c>
      <c r="F336" s="33">
        <v>0.02</v>
      </c>
      <c r="G336" s="9">
        <f>$D$332*F336</f>
        <v>0</v>
      </c>
      <c r="H336" s="9">
        <f t="shared" si="150"/>
        <v>0</v>
      </c>
      <c r="I336" s="33">
        <v>0</v>
      </c>
      <c r="J336" s="9">
        <f>$D$332*I336</f>
        <v>0</v>
      </c>
      <c r="K336" s="9">
        <f t="shared" si="149"/>
        <v>0</v>
      </c>
    </row>
    <row r="337" spans="1:11" ht="12.2" hidden="1" customHeight="1" outlineLevel="1" x14ac:dyDescent="0.2">
      <c r="A337" s="77" t="s">
        <v>860</v>
      </c>
      <c r="B337" s="77"/>
      <c r="C337" s="1" t="s">
        <v>17</v>
      </c>
      <c r="D337" s="38">
        <v>1</v>
      </c>
      <c r="E337" s="9">
        <f>$D$332*D337</f>
        <v>0</v>
      </c>
      <c r="F337" s="33">
        <v>0.35</v>
      </c>
      <c r="G337" s="9">
        <f>$D$332*F337</f>
        <v>0</v>
      </c>
      <c r="H337" s="9">
        <f t="shared" si="150"/>
        <v>0</v>
      </c>
      <c r="I337" s="33">
        <v>0</v>
      </c>
      <c r="J337" s="9">
        <f>$D$332*I337</f>
        <v>0</v>
      </c>
      <c r="K337" s="9">
        <f t="shared" si="149"/>
        <v>0</v>
      </c>
    </row>
    <row r="338" spans="1:11" ht="12.2" customHeight="1" collapsed="1" x14ac:dyDescent="0.2">
      <c r="A338" s="75" t="s">
        <v>19</v>
      </c>
      <c r="B338" s="75"/>
      <c r="C338" s="1"/>
      <c r="D338" s="7"/>
      <c r="E338" s="35"/>
      <c r="F338" s="13">
        <f>SUM(F333:F337)</f>
        <v>0.91</v>
      </c>
      <c r="G338" s="12">
        <f t="shared" ref="G338:J338" si="151">SUM(G333:G337)</f>
        <v>0</v>
      </c>
      <c r="H338" s="12">
        <f t="shared" si="151"/>
        <v>0</v>
      </c>
      <c r="I338" s="13">
        <f t="shared" si="151"/>
        <v>0</v>
      </c>
      <c r="J338" s="12">
        <f t="shared" si="151"/>
        <v>0</v>
      </c>
      <c r="K338" s="14">
        <f>SUM(H338,J338)</f>
        <v>0</v>
      </c>
    </row>
    <row r="339" spans="1:11" ht="21" customHeight="1" x14ac:dyDescent="0.2">
      <c r="A339" s="75" t="s">
        <v>861</v>
      </c>
      <c r="B339" s="75"/>
      <c r="C339" s="2" t="s">
        <v>17</v>
      </c>
      <c r="D339" s="3">
        <v>0</v>
      </c>
      <c r="E339" s="36"/>
      <c r="F339" s="1"/>
      <c r="G339" s="1"/>
      <c r="H339" s="1"/>
      <c r="I339" s="1"/>
      <c r="J339" s="1"/>
      <c r="K339" s="1"/>
    </row>
    <row r="340" spans="1:11" ht="12.2" hidden="1" customHeight="1" outlineLevel="1" x14ac:dyDescent="0.2">
      <c r="A340" s="77" t="s">
        <v>862</v>
      </c>
      <c r="B340" s="77"/>
      <c r="C340" s="1" t="s">
        <v>17</v>
      </c>
      <c r="D340" s="38">
        <v>1</v>
      </c>
      <c r="E340" s="9">
        <f>$D$339*D340</f>
        <v>0</v>
      </c>
      <c r="F340" s="33">
        <v>0.6</v>
      </c>
      <c r="G340" s="9">
        <f>$D$339*F340</f>
        <v>0</v>
      </c>
      <c r="H340" s="9">
        <f>$M$2*G340</f>
        <v>0</v>
      </c>
      <c r="I340" s="33">
        <v>0</v>
      </c>
      <c r="J340" s="9">
        <f>$D$339*I340</f>
        <v>0</v>
      </c>
      <c r="K340" s="9">
        <f t="shared" ref="K340" si="152">SUM(H340,J340)</f>
        <v>0</v>
      </c>
    </row>
    <row r="341" spans="1:11" ht="12.2" customHeight="1" collapsed="1" x14ac:dyDescent="0.2">
      <c r="A341" s="75" t="s">
        <v>19</v>
      </c>
      <c r="B341" s="75"/>
      <c r="C341" s="1"/>
      <c r="D341" s="7"/>
      <c r="E341" s="35"/>
      <c r="F341" s="13">
        <f>SUM(F340:F340)</f>
        <v>0.6</v>
      </c>
      <c r="G341" s="12">
        <f>SUM(G340:G340)</f>
        <v>0</v>
      </c>
      <c r="H341" s="12">
        <f>SUM(H340:H340)</f>
        <v>0</v>
      </c>
      <c r="I341" s="13">
        <f>SUM(I340:I340)</f>
        <v>0</v>
      </c>
      <c r="J341" s="12">
        <f>SUM(J340:J340)</f>
        <v>0</v>
      </c>
      <c r="K341" s="14">
        <f>SUM(H341,J341)</f>
        <v>0</v>
      </c>
    </row>
    <row r="342" spans="1:11" ht="21" customHeight="1" x14ac:dyDescent="0.2">
      <c r="A342" s="75" t="s">
        <v>863</v>
      </c>
      <c r="B342" s="75"/>
      <c r="C342" s="2" t="s">
        <v>17</v>
      </c>
      <c r="D342" s="3">
        <v>0</v>
      </c>
      <c r="E342" s="36"/>
      <c r="F342" s="1"/>
      <c r="G342" s="1"/>
      <c r="H342" s="1"/>
      <c r="I342" s="1"/>
      <c r="J342" s="1"/>
      <c r="K342" s="1"/>
    </row>
    <row r="343" spans="1:11" ht="12" hidden="1" customHeight="1" outlineLevel="1" x14ac:dyDescent="0.2">
      <c r="A343" s="77" t="s">
        <v>844</v>
      </c>
      <c r="B343" s="77"/>
      <c r="C343" s="1" t="s">
        <v>17</v>
      </c>
      <c r="D343" s="38">
        <v>1</v>
      </c>
      <c r="E343" s="9">
        <f t="shared" ref="E343:E348" si="153">$D$342*D343</f>
        <v>0</v>
      </c>
      <c r="F343" s="33">
        <v>0.14000000000000001</v>
      </c>
      <c r="G343" s="9">
        <f t="shared" ref="G343:G348" si="154">$D$342*F343</f>
        <v>0</v>
      </c>
      <c r="H343" s="9">
        <f>$M$2*G343</f>
        <v>0</v>
      </c>
      <c r="I343" s="33">
        <v>0</v>
      </c>
      <c r="J343" s="9">
        <f t="shared" ref="J343:J348" si="155">$D$342*I343</f>
        <v>0</v>
      </c>
      <c r="K343" s="9">
        <f t="shared" ref="K343:K348" si="156">SUM(H343,J343)</f>
        <v>0</v>
      </c>
    </row>
    <row r="344" spans="1:11" ht="12.2" hidden="1" customHeight="1" outlineLevel="1" x14ac:dyDescent="0.2">
      <c r="A344" s="77" t="s">
        <v>850</v>
      </c>
      <c r="B344" s="77"/>
      <c r="C344" s="1" t="s">
        <v>17</v>
      </c>
      <c r="D344" s="38">
        <v>1</v>
      </c>
      <c r="E344" s="9">
        <f t="shared" si="153"/>
        <v>0</v>
      </c>
      <c r="F344" s="33">
        <v>0.25</v>
      </c>
      <c r="G344" s="9">
        <f t="shared" si="154"/>
        <v>0</v>
      </c>
      <c r="H344" s="9">
        <f t="shared" ref="H344:H348" si="157">$M$2*G344</f>
        <v>0</v>
      </c>
      <c r="I344" s="33">
        <v>0</v>
      </c>
      <c r="J344" s="9">
        <f t="shared" si="155"/>
        <v>0</v>
      </c>
      <c r="K344" s="9">
        <f t="shared" si="156"/>
        <v>0</v>
      </c>
    </row>
    <row r="345" spans="1:11" ht="12.2" hidden="1" customHeight="1" outlineLevel="1" x14ac:dyDescent="0.2">
      <c r="A345" s="77" t="s">
        <v>864</v>
      </c>
      <c r="B345" s="77"/>
      <c r="C345" s="1" t="s">
        <v>17</v>
      </c>
      <c r="D345" s="38">
        <v>1</v>
      </c>
      <c r="E345" s="9">
        <f t="shared" si="153"/>
        <v>0</v>
      </c>
      <c r="F345" s="33">
        <v>0.5</v>
      </c>
      <c r="G345" s="9">
        <f t="shared" si="154"/>
        <v>0</v>
      </c>
      <c r="H345" s="9">
        <f t="shared" si="157"/>
        <v>0</v>
      </c>
      <c r="I345" s="33">
        <v>0</v>
      </c>
      <c r="J345" s="9">
        <f t="shared" si="155"/>
        <v>0</v>
      </c>
      <c r="K345" s="9">
        <f t="shared" si="156"/>
        <v>0</v>
      </c>
    </row>
    <row r="346" spans="1:11" ht="12.2" hidden="1" customHeight="1" outlineLevel="1" x14ac:dyDescent="0.2">
      <c r="A346" s="77" t="s">
        <v>865</v>
      </c>
      <c r="B346" s="77"/>
      <c r="C346" s="1" t="s">
        <v>17</v>
      </c>
      <c r="D346" s="38">
        <v>1</v>
      </c>
      <c r="E346" s="9">
        <f t="shared" si="153"/>
        <v>0</v>
      </c>
      <c r="F346" s="33">
        <v>0.25</v>
      </c>
      <c r="G346" s="9">
        <f t="shared" si="154"/>
        <v>0</v>
      </c>
      <c r="H346" s="9">
        <f t="shared" si="157"/>
        <v>0</v>
      </c>
      <c r="I346" s="33">
        <v>0</v>
      </c>
      <c r="J346" s="9">
        <f t="shared" si="155"/>
        <v>0</v>
      </c>
      <c r="K346" s="9">
        <f t="shared" si="156"/>
        <v>0</v>
      </c>
    </row>
    <row r="347" spans="1:11" ht="12.2" hidden="1" customHeight="1" outlineLevel="1" x14ac:dyDescent="0.2">
      <c r="A347" s="77" t="s">
        <v>860</v>
      </c>
      <c r="B347" s="77"/>
      <c r="C347" s="1" t="s">
        <v>17</v>
      </c>
      <c r="D347" s="38">
        <v>1</v>
      </c>
      <c r="E347" s="9">
        <f t="shared" si="153"/>
        <v>0</v>
      </c>
      <c r="F347" s="33">
        <v>0.35</v>
      </c>
      <c r="G347" s="9">
        <f t="shared" si="154"/>
        <v>0</v>
      </c>
      <c r="H347" s="9">
        <f t="shared" si="157"/>
        <v>0</v>
      </c>
      <c r="I347" s="33">
        <v>0</v>
      </c>
      <c r="J347" s="9">
        <f t="shared" si="155"/>
        <v>0</v>
      </c>
      <c r="K347" s="9">
        <f t="shared" si="156"/>
        <v>0</v>
      </c>
    </row>
    <row r="348" spans="1:11" ht="12.2" hidden="1" customHeight="1" outlineLevel="1" x14ac:dyDescent="0.2">
      <c r="A348" s="77" t="s">
        <v>787</v>
      </c>
      <c r="B348" s="77"/>
      <c r="C348" s="1" t="s">
        <v>17</v>
      </c>
      <c r="D348" s="38">
        <v>1</v>
      </c>
      <c r="E348" s="9">
        <f t="shared" si="153"/>
        <v>0</v>
      </c>
      <c r="F348" s="33">
        <v>0.02</v>
      </c>
      <c r="G348" s="9">
        <f t="shared" si="154"/>
        <v>0</v>
      </c>
      <c r="H348" s="9">
        <f t="shared" si="157"/>
        <v>0</v>
      </c>
      <c r="I348" s="33">
        <v>0</v>
      </c>
      <c r="J348" s="9">
        <f t="shared" si="155"/>
        <v>0</v>
      </c>
      <c r="K348" s="9">
        <f t="shared" si="156"/>
        <v>0</v>
      </c>
    </row>
    <row r="349" spans="1:11" ht="12.2" customHeight="1" collapsed="1" x14ac:dyDescent="0.2">
      <c r="A349" s="75" t="s">
        <v>19</v>
      </c>
      <c r="B349" s="75"/>
      <c r="C349" s="1"/>
      <c r="D349" s="7"/>
      <c r="E349" s="35"/>
      <c r="F349" s="13">
        <f>SUM(F343:F348)</f>
        <v>1.5100000000000002</v>
      </c>
      <c r="G349" s="12">
        <f t="shared" ref="G349:J349" si="158">SUM(G343:G348)</f>
        <v>0</v>
      </c>
      <c r="H349" s="12">
        <f t="shared" si="158"/>
        <v>0</v>
      </c>
      <c r="I349" s="13">
        <f t="shared" si="158"/>
        <v>0</v>
      </c>
      <c r="J349" s="12">
        <f t="shared" si="158"/>
        <v>0</v>
      </c>
      <c r="K349" s="14">
        <f>SUM(H349,J349)</f>
        <v>0</v>
      </c>
    </row>
    <row r="350" spans="1:11" ht="21" customHeight="1" x14ac:dyDescent="0.2">
      <c r="A350" s="75" t="s">
        <v>866</v>
      </c>
      <c r="B350" s="75"/>
      <c r="C350" s="2" t="s">
        <v>17</v>
      </c>
      <c r="D350" s="3">
        <v>0</v>
      </c>
      <c r="E350" s="36"/>
      <c r="F350" s="1"/>
      <c r="G350" s="1"/>
      <c r="H350" s="1"/>
      <c r="I350" s="1"/>
      <c r="J350" s="1"/>
      <c r="K350" s="1"/>
    </row>
    <row r="351" spans="1:11" ht="12" hidden="1" customHeight="1" outlineLevel="1" x14ac:dyDescent="0.2">
      <c r="A351" s="77" t="s">
        <v>860</v>
      </c>
      <c r="B351" s="77"/>
      <c r="C351" s="1" t="s">
        <v>17</v>
      </c>
      <c r="D351" s="38">
        <v>1</v>
      </c>
      <c r="E351" s="9">
        <f t="shared" ref="E351:E356" si="159">$D$350*D351</f>
        <v>0</v>
      </c>
      <c r="F351" s="33">
        <v>0.35</v>
      </c>
      <c r="G351" s="9">
        <f t="shared" ref="G351:G356" si="160">$D$350*F351</f>
        <v>0</v>
      </c>
      <c r="H351" s="9">
        <f>$M$2*G351</f>
        <v>0</v>
      </c>
      <c r="I351" s="33">
        <v>0</v>
      </c>
      <c r="J351" s="9">
        <f t="shared" ref="J351:J356" si="161">$D$350*I351</f>
        <v>0</v>
      </c>
      <c r="K351" s="9">
        <f t="shared" ref="K351:K356" si="162">SUM(H351,J351)</f>
        <v>0</v>
      </c>
    </row>
    <row r="352" spans="1:11" ht="12.2" hidden="1" customHeight="1" outlineLevel="1" x14ac:dyDescent="0.2">
      <c r="A352" s="77" t="s">
        <v>862</v>
      </c>
      <c r="B352" s="77"/>
      <c r="C352" s="1" t="s">
        <v>17</v>
      </c>
      <c r="D352" s="38">
        <v>1</v>
      </c>
      <c r="E352" s="9">
        <f t="shared" si="159"/>
        <v>0</v>
      </c>
      <c r="F352" s="33">
        <v>0.6</v>
      </c>
      <c r="G352" s="9">
        <f t="shared" si="160"/>
        <v>0</v>
      </c>
      <c r="H352" s="9">
        <f t="shared" ref="H352:H356" si="163">$M$2*G352</f>
        <v>0</v>
      </c>
      <c r="I352" s="33">
        <v>0</v>
      </c>
      <c r="J352" s="9">
        <f t="shared" si="161"/>
        <v>0</v>
      </c>
      <c r="K352" s="9">
        <f t="shared" si="162"/>
        <v>0</v>
      </c>
    </row>
    <row r="353" spans="1:11" ht="12.2" hidden="1" customHeight="1" outlineLevel="1" x14ac:dyDescent="0.2">
      <c r="A353" s="77" t="s">
        <v>850</v>
      </c>
      <c r="B353" s="77"/>
      <c r="C353" s="1" t="s">
        <v>17</v>
      </c>
      <c r="D353" s="38">
        <v>1</v>
      </c>
      <c r="E353" s="9">
        <f t="shared" si="159"/>
        <v>0</v>
      </c>
      <c r="F353" s="33">
        <v>0.25</v>
      </c>
      <c r="G353" s="9">
        <f t="shared" si="160"/>
        <v>0</v>
      </c>
      <c r="H353" s="9">
        <f t="shared" si="163"/>
        <v>0</v>
      </c>
      <c r="I353" s="33">
        <v>0</v>
      </c>
      <c r="J353" s="9">
        <f t="shared" si="161"/>
        <v>0</v>
      </c>
      <c r="K353" s="9">
        <f t="shared" si="162"/>
        <v>0</v>
      </c>
    </row>
    <row r="354" spans="1:11" ht="12.2" hidden="1" customHeight="1" outlineLevel="1" x14ac:dyDescent="0.2">
      <c r="A354" s="77" t="s">
        <v>864</v>
      </c>
      <c r="B354" s="77"/>
      <c r="C354" s="1" t="s">
        <v>17</v>
      </c>
      <c r="D354" s="38">
        <v>1</v>
      </c>
      <c r="E354" s="9">
        <f t="shared" si="159"/>
        <v>0</v>
      </c>
      <c r="F354" s="33">
        <v>0.5</v>
      </c>
      <c r="G354" s="9">
        <f t="shared" si="160"/>
        <v>0</v>
      </c>
      <c r="H354" s="9">
        <f t="shared" si="163"/>
        <v>0</v>
      </c>
      <c r="I354" s="33">
        <v>0</v>
      </c>
      <c r="J354" s="9">
        <f t="shared" si="161"/>
        <v>0</v>
      </c>
      <c r="K354" s="9">
        <f t="shared" si="162"/>
        <v>0</v>
      </c>
    </row>
    <row r="355" spans="1:11" ht="12.2" hidden="1" customHeight="1" outlineLevel="1" x14ac:dyDescent="0.2">
      <c r="A355" s="77" t="s">
        <v>865</v>
      </c>
      <c r="B355" s="77"/>
      <c r="C355" s="1" t="s">
        <v>17</v>
      </c>
      <c r="D355" s="38">
        <v>1</v>
      </c>
      <c r="E355" s="9">
        <f t="shared" si="159"/>
        <v>0</v>
      </c>
      <c r="F355" s="33">
        <v>0.25</v>
      </c>
      <c r="G355" s="9">
        <f t="shared" si="160"/>
        <v>0</v>
      </c>
      <c r="H355" s="9">
        <f t="shared" si="163"/>
        <v>0</v>
      </c>
      <c r="I355" s="33">
        <v>0</v>
      </c>
      <c r="J355" s="9">
        <f t="shared" si="161"/>
        <v>0</v>
      </c>
      <c r="K355" s="9">
        <f t="shared" si="162"/>
        <v>0</v>
      </c>
    </row>
    <row r="356" spans="1:11" ht="12.2" hidden="1" customHeight="1" outlineLevel="1" x14ac:dyDescent="0.2">
      <c r="A356" s="77" t="s">
        <v>787</v>
      </c>
      <c r="B356" s="77"/>
      <c r="C356" s="1" t="s">
        <v>17</v>
      </c>
      <c r="D356" s="38">
        <v>1</v>
      </c>
      <c r="E356" s="9">
        <f t="shared" si="159"/>
        <v>0</v>
      </c>
      <c r="F356" s="33">
        <v>0.02</v>
      </c>
      <c r="G356" s="9">
        <f t="shared" si="160"/>
        <v>0</v>
      </c>
      <c r="H356" s="9">
        <f t="shared" si="163"/>
        <v>0</v>
      </c>
      <c r="I356" s="33">
        <v>0</v>
      </c>
      <c r="J356" s="9">
        <f t="shared" si="161"/>
        <v>0</v>
      </c>
      <c r="K356" s="9">
        <f t="shared" si="162"/>
        <v>0</v>
      </c>
    </row>
    <row r="357" spans="1:11" ht="12.2" customHeight="1" collapsed="1" x14ac:dyDescent="0.2">
      <c r="A357" s="75" t="s">
        <v>19</v>
      </c>
      <c r="B357" s="75"/>
      <c r="C357" s="1"/>
      <c r="D357" s="7"/>
      <c r="E357" s="35"/>
      <c r="F357" s="13">
        <f>SUM(F351:F356)</f>
        <v>1.97</v>
      </c>
      <c r="G357" s="12">
        <f t="shared" ref="G357:J357" si="164">SUM(G351:G356)</f>
        <v>0</v>
      </c>
      <c r="H357" s="12">
        <f t="shared" si="164"/>
        <v>0</v>
      </c>
      <c r="I357" s="13">
        <f t="shared" si="164"/>
        <v>0</v>
      </c>
      <c r="J357" s="12">
        <f t="shared" si="164"/>
        <v>0</v>
      </c>
      <c r="K357" s="14">
        <f>SUM(H357,J357)</f>
        <v>0</v>
      </c>
    </row>
    <row r="358" spans="1:11" ht="21" customHeight="1" x14ac:dyDescent="0.2">
      <c r="A358" s="75" t="s">
        <v>867</v>
      </c>
      <c r="B358" s="75"/>
      <c r="C358" s="2" t="s">
        <v>17</v>
      </c>
      <c r="D358" s="3">
        <v>0</v>
      </c>
      <c r="E358" s="36"/>
      <c r="F358" s="1"/>
      <c r="G358" s="1"/>
      <c r="H358" s="1"/>
      <c r="I358" s="1"/>
      <c r="J358" s="1"/>
      <c r="K358" s="1"/>
    </row>
    <row r="359" spans="1:11" ht="12.2" hidden="1" customHeight="1" outlineLevel="1" x14ac:dyDescent="0.2">
      <c r="A359" s="77" t="s">
        <v>868</v>
      </c>
      <c r="B359" s="77"/>
      <c r="C359" s="1" t="s">
        <v>17</v>
      </c>
      <c r="D359" s="38">
        <v>1</v>
      </c>
      <c r="E359" s="9">
        <f>$D$358*D359</f>
        <v>0</v>
      </c>
      <c r="F359" s="33">
        <v>0.42</v>
      </c>
      <c r="G359" s="9">
        <f>$D$358*F359</f>
        <v>0</v>
      </c>
      <c r="H359" s="9">
        <f>$M$2*G359</f>
        <v>0</v>
      </c>
      <c r="I359" s="33">
        <v>0</v>
      </c>
      <c r="J359" s="9">
        <f>$D$358*I359</f>
        <v>0</v>
      </c>
      <c r="K359" s="9">
        <f t="shared" ref="K359:K361" si="165">SUM(H359,J359)</f>
        <v>0</v>
      </c>
    </row>
    <row r="360" spans="1:11" ht="12.2" hidden="1" customHeight="1" outlineLevel="1" x14ac:dyDescent="0.2">
      <c r="A360" s="77" t="s">
        <v>869</v>
      </c>
      <c r="B360" s="77"/>
      <c r="C360" s="1" t="s">
        <v>17</v>
      </c>
      <c r="D360" s="38">
        <v>1</v>
      </c>
      <c r="E360" s="9">
        <f>$D$358*D360</f>
        <v>0</v>
      </c>
      <c r="F360" s="33">
        <v>0.16</v>
      </c>
      <c r="G360" s="9">
        <f>$D$358*F360</f>
        <v>0</v>
      </c>
      <c r="H360" s="9">
        <f t="shared" ref="H360:H361" si="166">$M$2*G360</f>
        <v>0</v>
      </c>
      <c r="I360" s="33">
        <v>0</v>
      </c>
      <c r="J360" s="9">
        <f>$D$358*I360</f>
        <v>0</v>
      </c>
      <c r="K360" s="9">
        <f t="shared" si="165"/>
        <v>0</v>
      </c>
    </row>
    <row r="361" spans="1:11" ht="12.2" hidden="1" customHeight="1" outlineLevel="1" x14ac:dyDescent="0.2">
      <c r="A361" s="77" t="s">
        <v>870</v>
      </c>
      <c r="B361" s="77"/>
      <c r="C361" s="1" t="s">
        <v>17</v>
      </c>
      <c r="D361" s="38">
        <v>1</v>
      </c>
      <c r="E361" s="9">
        <f>$D$358*D361</f>
        <v>0</v>
      </c>
      <c r="F361" s="33">
        <v>0.54</v>
      </c>
      <c r="G361" s="9">
        <f>$D$358*F361</f>
        <v>0</v>
      </c>
      <c r="H361" s="9">
        <f t="shared" si="166"/>
        <v>0</v>
      </c>
      <c r="I361" s="33">
        <v>0</v>
      </c>
      <c r="J361" s="9">
        <f>$D$358*I361</f>
        <v>0</v>
      </c>
      <c r="K361" s="9">
        <f t="shared" si="165"/>
        <v>0</v>
      </c>
    </row>
    <row r="362" spans="1:11" ht="12.2" customHeight="1" collapsed="1" x14ac:dyDescent="0.2">
      <c r="A362" s="75" t="s">
        <v>19</v>
      </c>
      <c r="B362" s="75"/>
      <c r="C362" s="1"/>
      <c r="D362" s="7"/>
      <c r="E362" s="35"/>
      <c r="F362" s="13">
        <f>SUM(F359:F361)</f>
        <v>1.1200000000000001</v>
      </c>
      <c r="G362" s="12">
        <f t="shared" ref="G362:J362" si="167">SUM(G359:G361)</f>
        <v>0</v>
      </c>
      <c r="H362" s="12">
        <f t="shared" si="167"/>
        <v>0</v>
      </c>
      <c r="I362" s="13">
        <f t="shared" si="167"/>
        <v>0</v>
      </c>
      <c r="J362" s="12">
        <f t="shared" si="167"/>
        <v>0</v>
      </c>
      <c r="K362" s="14">
        <f>SUM(H362,J362)</f>
        <v>0</v>
      </c>
    </row>
    <row r="363" spans="1:11" ht="21" customHeight="1" x14ac:dyDescent="0.2">
      <c r="A363" s="75" t="s">
        <v>871</v>
      </c>
      <c r="B363" s="75"/>
      <c r="C363" s="2" t="s">
        <v>17</v>
      </c>
      <c r="D363" s="3">
        <v>0</v>
      </c>
      <c r="E363" s="36"/>
      <c r="F363" s="1"/>
      <c r="G363" s="1"/>
      <c r="H363" s="1"/>
      <c r="I363" s="1"/>
      <c r="J363" s="1"/>
      <c r="K363" s="1"/>
    </row>
    <row r="364" spans="1:11" ht="12" hidden="1" customHeight="1" outlineLevel="1" x14ac:dyDescent="0.2">
      <c r="A364" s="77" t="s">
        <v>844</v>
      </c>
      <c r="B364" s="77"/>
      <c r="C364" s="1" t="s">
        <v>17</v>
      </c>
      <c r="D364" s="38">
        <v>1</v>
      </c>
      <c r="E364" s="9">
        <f>$D$363*D364</f>
        <v>0</v>
      </c>
      <c r="F364" s="33">
        <v>0.14000000000000001</v>
      </c>
      <c r="G364" s="9">
        <f>$D$363*F364</f>
        <v>0</v>
      </c>
      <c r="H364" s="9">
        <f>$M$2*G364</f>
        <v>0</v>
      </c>
      <c r="I364" s="33">
        <v>0</v>
      </c>
      <c r="J364" s="9">
        <f>$D$363*I364</f>
        <v>0</v>
      </c>
      <c r="K364" s="9">
        <f t="shared" ref="K364:K366" si="168">SUM(H364,J364)</f>
        <v>0</v>
      </c>
    </row>
    <row r="365" spans="1:11" ht="12.2" hidden="1" customHeight="1" outlineLevel="1" x14ac:dyDescent="0.2">
      <c r="A365" s="77" t="s">
        <v>869</v>
      </c>
      <c r="B365" s="77"/>
      <c r="C365" s="1" t="s">
        <v>17</v>
      </c>
      <c r="D365" s="38">
        <v>1</v>
      </c>
      <c r="E365" s="9">
        <f>$D$363*D365</f>
        <v>0</v>
      </c>
      <c r="F365" s="33">
        <v>0.16</v>
      </c>
      <c r="G365" s="9">
        <f>$D$363*F365</f>
        <v>0</v>
      </c>
      <c r="H365" s="9">
        <f t="shared" ref="H365:H366" si="169">$M$2*G365</f>
        <v>0</v>
      </c>
      <c r="I365" s="33">
        <v>0</v>
      </c>
      <c r="J365" s="9">
        <f>$D$363*I365</f>
        <v>0</v>
      </c>
      <c r="K365" s="9">
        <f t="shared" si="168"/>
        <v>0</v>
      </c>
    </row>
    <row r="366" spans="1:11" ht="12.2" hidden="1" customHeight="1" outlineLevel="1" x14ac:dyDescent="0.2">
      <c r="A366" s="77" t="s">
        <v>868</v>
      </c>
      <c r="B366" s="77"/>
      <c r="C366" s="1" t="s">
        <v>17</v>
      </c>
      <c r="D366" s="38">
        <v>1</v>
      </c>
      <c r="E366" s="9">
        <f>$D$363*D366</f>
        <v>0</v>
      </c>
      <c r="F366" s="33">
        <v>0.42</v>
      </c>
      <c r="G366" s="9">
        <f>$D$363*F366</f>
        <v>0</v>
      </c>
      <c r="H366" s="9">
        <f t="shared" si="169"/>
        <v>0</v>
      </c>
      <c r="I366" s="33">
        <v>0</v>
      </c>
      <c r="J366" s="9">
        <f>$D$363*I366</f>
        <v>0</v>
      </c>
      <c r="K366" s="9">
        <f t="shared" si="168"/>
        <v>0</v>
      </c>
    </row>
    <row r="367" spans="1:11" ht="12.2" customHeight="1" collapsed="1" x14ac:dyDescent="0.2">
      <c r="A367" s="75" t="s">
        <v>19</v>
      </c>
      <c r="B367" s="75"/>
      <c r="C367" s="1"/>
      <c r="D367" s="7"/>
      <c r="E367" s="35"/>
      <c r="F367" s="13">
        <f>SUM(F364:F366)</f>
        <v>0.72</v>
      </c>
      <c r="G367" s="12">
        <f t="shared" ref="G367:J367" si="170">SUM(G364:G366)</f>
        <v>0</v>
      </c>
      <c r="H367" s="12">
        <f t="shared" si="170"/>
        <v>0</v>
      </c>
      <c r="I367" s="13">
        <f t="shared" si="170"/>
        <v>0</v>
      </c>
      <c r="J367" s="12">
        <f t="shared" si="170"/>
        <v>0</v>
      </c>
      <c r="K367" s="14">
        <f>SUM(H367,J367)</f>
        <v>0</v>
      </c>
    </row>
    <row r="368" spans="1:11" ht="21" customHeight="1" x14ac:dyDescent="0.2">
      <c r="A368" s="75" t="s">
        <v>872</v>
      </c>
      <c r="B368" s="75"/>
      <c r="C368" s="2" t="s">
        <v>17</v>
      </c>
      <c r="D368" s="3">
        <v>0</v>
      </c>
      <c r="E368" s="36"/>
      <c r="F368" s="1"/>
      <c r="G368" s="1"/>
      <c r="H368" s="1"/>
      <c r="I368" s="1"/>
      <c r="J368" s="1"/>
      <c r="K368" s="1"/>
    </row>
    <row r="369" spans="1:11" ht="12.2" hidden="1" customHeight="1" outlineLevel="1" x14ac:dyDescent="0.2">
      <c r="A369" s="77" t="s">
        <v>868</v>
      </c>
      <c r="B369" s="77"/>
      <c r="C369" s="1" t="s">
        <v>17</v>
      </c>
      <c r="D369" s="38">
        <v>1</v>
      </c>
      <c r="E369" s="9">
        <f>$D$368*D369</f>
        <v>0</v>
      </c>
      <c r="F369" s="33">
        <v>0.42</v>
      </c>
      <c r="G369" s="9">
        <f>$D$368*F369</f>
        <v>0</v>
      </c>
      <c r="H369" s="9">
        <f>$M$2*G369</f>
        <v>0</v>
      </c>
      <c r="I369" s="33">
        <v>0</v>
      </c>
      <c r="J369" s="9">
        <f>$D$368*I369</f>
        <v>0</v>
      </c>
      <c r="K369" s="9">
        <f t="shared" ref="K369:K371" si="171">SUM(H369,J369)</f>
        <v>0</v>
      </c>
    </row>
    <row r="370" spans="1:11" ht="12.2" hidden="1" customHeight="1" outlineLevel="1" x14ac:dyDescent="0.2">
      <c r="A370" s="77" t="s">
        <v>869</v>
      </c>
      <c r="B370" s="77"/>
      <c r="C370" s="1" t="s">
        <v>17</v>
      </c>
      <c r="D370" s="38">
        <v>1</v>
      </c>
      <c r="E370" s="9">
        <f>$D$368*D370</f>
        <v>0</v>
      </c>
      <c r="F370" s="33">
        <v>0.16</v>
      </c>
      <c r="G370" s="9">
        <f>$D$368*F370</f>
        <v>0</v>
      </c>
      <c r="H370" s="9">
        <f t="shared" ref="H370:H371" si="172">$M$2*G370</f>
        <v>0</v>
      </c>
      <c r="I370" s="33">
        <v>0</v>
      </c>
      <c r="J370" s="9">
        <f>$D$368*I370</f>
        <v>0</v>
      </c>
      <c r="K370" s="9">
        <f t="shared" si="171"/>
        <v>0</v>
      </c>
    </row>
    <row r="371" spans="1:11" ht="12.2" hidden="1" customHeight="1" outlineLevel="1" x14ac:dyDescent="0.2">
      <c r="A371" s="77" t="s">
        <v>862</v>
      </c>
      <c r="B371" s="77"/>
      <c r="C371" s="1" t="s">
        <v>17</v>
      </c>
      <c r="D371" s="38">
        <v>1</v>
      </c>
      <c r="E371" s="9">
        <f>$D$368*D371</f>
        <v>0</v>
      </c>
      <c r="F371" s="33">
        <v>0.6</v>
      </c>
      <c r="G371" s="9">
        <f>$D$368*F371</f>
        <v>0</v>
      </c>
      <c r="H371" s="9">
        <f t="shared" si="172"/>
        <v>0</v>
      </c>
      <c r="I371" s="33">
        <v>0</v>
      </c>
      <c r="J371" s="9">
        <f>$D$368*I371</f>
        <v>0</v>
      </c>
      <c r="K371" s="9">
        <f t="shared" si="171"/>
        <v>0</v>
      </c>
    </row>
    <row r="372" spans="1:11" ht="12.2" customHeight="1" collapsed="1" x14ac:dyDescent="0.2">
      <c r="A372" s="75" t="s">
        <v>19</v>
      </c>
      <c r="B372" s="75"/>
      <c r="C372" s="1"/>
      <c r="D372" s="7"/>
      <c r="E372" s="35"/>
      <c r="F372" s="13">
        <f>SUM(F369:F371)</f>
        <v>1.18</v>
      </c>
      <c r="G372" s="12">
        <f t="shared" ref="G372:J372" si="173">SUM(G369:G371)</f>
        <v>0</v>
      </c>
      <c r="H372" s="12">
        <f t="shared" si="173"/>
        <v>0</v>
      </c>
      <c r="I372" s="13">
        <f t="shared" si="173"/>
        <v>0</v>
      </c>
      <c r="J372" s="12">
        <f t="shared" si="173"/>
        <v>0</v>
      </c>
      <c r="K372" s="14">
        <f>SUM(H372,J372)</f>
        <v>0</v>
      </c>
    </row>
    <row r="373" spans="1:11" ht="29.85" customHeight="1" x14ac:dyDescent="0.2">
      <c r="A373" s="75" t="s">
        <v>873</v>
      </c>
      <c r="B373" s="75"/>
      <c r="C373" s="2" t="s">
        <v>17</v>
      </c>
      <c r="D373" s="3">
        <v>0</v>
      </c>
      <c r="E373" s="36"/>
      <c r="F373" s="1"/>
      <c r="G373" s="1"/>
      <c r="H373" s="1"/>
      <c r="I373" s="1"/>
      <c r="J373" s="1"/>
      <c r="K373" s="1"/>
    </row>
    <row r="374" spans="1:11" ht="12.2" hidden="1" customHeight="1" outlineLevel="1" x14ac:dyDescent="0.2">
      <c r="A374" s="77" t="s">
        <v>868</v>
      </c>
      <c r="B374" s="77"/>
      <c r="C374" s="1" t="s">
        <v>17</v>
      </c>
      <c r="D374" s="38">
        <v>1</v>
      </c>
      <c r="E374" s="9">
        <f>$D$373*D374</f>
        <v>0</v>
      </c>
      <c r="F374" s="33">
        <v>0.42</v>
      </c>
      <c r="G374" s="9">
        <f>$D$373*F374</f>
        <v>0</v>
      </c>
      <c r="H374" s="9">
        <f>$M$2*G374</f>
        <v>0</v>
      </c>
      <c r="I374" s="33">
        <v>0</v>
      </c>
      <c r="J374" s="9">
        <f>$D$373*I374</f>
        <v>0</v>
      </c>
      <c r="K374" s="9">
        <f t="shared" ref="K374:K376" si="174">SUM(H374,J374)</f>
        <v>0</v>
      </c>
    </row>
    <row r="375" spans="1:11" ht="12.2" hidden="1" customHeight="1" outlineLevel="1" x14ac:dyDescent="0.2">
      <c r="A375" s="77" t="s">
        <v>874</v>
      </c>
      <c r="B375" s="77"/>
      <c r="C375" s="1" t="s">
        <v>17</v>
      </c>
      <c r="D375" s="38">
        <v>1</v>
      </c>
      <c r="E375" s="9">
        <f>$D$373*D375</f>
        <v>0</v>
      </c>
      <c r="F375" s="33">
        <v>0.9</v>
      </c>
      <c r="G375" s="9">
        <f>$D$373*F375</f>
        <v>0</v>
      </c>
      <c r="H375" s="9">
        <f t="shared" ref="H375:H376" si="175">$M$2*G375</f>
        <v>0</v>
      </c>
      <c r="I375" s="33">
        <v>0</v>
      </c>
      <c r="J375" s="9">
        <f>$D$373*I375</f>
        <v>0</v>
      </c>
      <c r="K375" s="9">
        <f t="shared" si="174"/>
        <v>0</v>
      </c>
    </row>
    <row r="376" spans="1:11" ht="12.2" hidden="1" customHeight="1" outlineLevel="1" x14ac:dyDescent="0.2">
      <c r="A376" s="77" t="s">
        <v>869</v>
      </c>
      <c r="B376" s="77"/>
      <c r="C376" s="1" t="s">
        <v>17</v>
      </c>
      <c r="D376" s="38">
        <v>1</v>
      </c>
      <c r="E376" s="9">
        <f>$D$373*D376</f>
        <v>0</v>
      </c>
      <c r="F376" s="33">
        <v>0.16</v>
      </c>
      <c r="G376" s="9">
        <f>$D$373*F376</f>
        <v>0</v>
      </c>
      <c r="H376" s="9">
        <f t="shared" si="175"/>
        <v>0</v>
      </c>
      <c r="I376" s="33">
        <v>0</v>
      </c>
      <c r="J376" s="9">
        <f>$D$373*I376</f>
        <v>0</v>
      </c>
      <c r="K376" s="9">
        <f t="shared" si="174"/>
        <v>0</v>
      </c>
    </row>
    <row r="377" spans="1:11" ht="12.2" customHeight="1" collapsed="1" x14ac:dyDescent="0.2">
      <c r="A377" s="75" t="s">
        <v>19</v>
      </c>
      <c r="B377" s="75"/>
      <c r="C377" s="1"/>
      <c r="D377" s="7"/>
      <c r="E377" s="35"/>
      <c r="F377" s="13">
        <f>SUM(F374:F376)</f>
        <v>1.48</v>
      </c>
      <c r="G377" s="12">
        <f t="shared" ref="G377:J377" si="176">SUM(G374:G376)</f>
        <v>0</v>
      </c>
      <c r="H377" s="12">
        <f t="shared" si="176"/>
        <v>0</v>
      </c>
      <c r="I377" s="13">
        <f t="shared" si="176"/>
        <v>0</v>
      </c>
      <c r="J377" s="12">
        <f t="shared" si="176"/>
        <v>0</v>
      </c>
      <c r="K377" s="14">
        <f>SUM(H377,J377)</f>
        <v>0</v>
      </c>
    </row>
    <row r="378" spans="1:11" ht="21" customHeight="1" x14ac:dyDescent="0.2">
      <c r="A378" s="75" t="s">
        <v>875</v>
      </c>
      <c r="B378" s="75"/>
      <c r="C378" s="2" t="s">
        <v>17</v>
      </c>
      <c r="D378" s="3">
        <v>0</v>
      </c>
      <c r="E378" s="36"/>
      <c r="F378" s="1"/>
      <c r="G378" s="1"/>
      <c r="H378" s="1"/>
      <c r="I378" s="1"/>
      <c r="J378" s="1"/>
      <c r="K378" s="1"/>
    </row>
    <row r="379" spans="1:11" ht="12.2" hidden="1" customHeight="1" outlineLevel="1" x14ac:dyDescent="0.2">
      <c r="A379" s="77" t="s">
        <v>876</v>
      </c>
      <c r="B379" s="77"/>
      <c r="C379" s="1" t="s">
        <v>17</v>
      </c>
      <c r="D379" s="38">
        <v>1</v>
      </c>
      <c r="E379" s="9">
        <f>$D$378*D379</f>
        <v>0</v>
      </c>
      <c r="F379" s="33">
        <v>1.84</v>
      </c>
      <c r="G379" s="9">
        <f>$D$378*F379</f>
        <v>0</v>
      </c>
      <c r="H379" s="9">
        <f>$M$2*G379</f>
        <v>0</v>
      </c>
      <c r="I379" s="33">
        <v>0</v>
      </c>
      <c r="J379" s="9">
        <f>$D$378*I379</f>
        <v>0</v>
      </c>
      <c r="K379" s="9">
        <f t="shared" ref="K379:K380" si="177">SUM(H379,J379)</f>
        <v>0</v>
      </c>
    </row>
    <row r="380" spans="1:11" ht="12.2" hidden="1" customHeight="1" outlineLevel="1" x14ac:dyDescent="0.2">
      <c r="A380" s="77" t="s">
        <v>870</v>
      </c>
      <c r="B380" s="77"/>
      <c r="C380" s="1" t="s">
        <v>17</v>
      </c>
      <c r="D380" s="38">
        <v>1</v>
      </c>
      <c r="E380" s="9">
        <f>$D$378*D380</f>
        <v>0</v>
      </c>
      <c r="F380" s="33">
        <v>0.54</v>
      </c>
      <c r="G380" s="9">
        <f>$D$378*F380</f>
        <v>0</v>
      </c>
      <c r="H380" s="9">
        <f>$M$2*G380</f>
        <v>0</v>
      </c>
      <c r="I380" s="33">
        <v>0</v>
      </c>
      <c r="J380" s="9">
        <f>$D$378*I380</f>
        <v>0</v>
      </c>
      <c r="K380" s="9">
        <f t="shared" si="177"/>
        <v>0</v>
      </c>
    </row>
    <row r="381" spans="1:11" ht="12.2" customHeight="1" collapsed="1" x14ac:dyDescent="0.2">
      <c r="A381" s="75" t="s">
        <v>19</v>
      </c>
      <c r="B381" s="75"/>
      <c r="C381" s="1"/>
      <c r="D381" s="7"/>
      <c r="E381" s="35"/>
      <c r="F381" s="13">
        <f>SUM(F379:F380)</f>
        <v>2.38</v>
      </c>
      <c r="G381" s="12">
        <f t="shared" ref="G381:J381" si="178">SUM(G379:G380)</f>
        <v>0</v>
      </c>
      <c r="H381" s="12">
        <f t="shared" si="178"/>
        <v>0</v>
      </c>
      <c r="I381" s="13">
        <f t="shared" si="178"/>
        <v>0</v>
      </c>
      <c r="J381" s="12">
        <f t="shared" si="178"/>
        <v>0</v>
      </c>
      <c r="K381" s="14">
        <f>SUM(H381,J381)</f>
        <v>0</v>
      </c>
    </row>
    <row r="382" spans="1:11" ht="21" customHeight="1" x14ac:dyDescent="0.2">
      <c r="A382" s="75" t="s">
        <v>877</v>
      </c>
      <c r="B382" s="75"/>
      <c r="C382" s="2" t="s">
        <v>17</v>
      </c>
      <c r="D382" s="3">
        <v>0</v>
      </c>
      <c r="E382" s="36"/>
      <c r="F382" s="1"/>
      <c r="G382" s="1"/>
      <c r="H382" s="1"/>
      <c r="I382" s="1"/>
      <c r="J382" s="1"/>
      <c r="K382" s="1"/>
    </row>
    <row r="383" spans="1:11" ht="12" hidden="1" customHeight="1" outlineLevel="1" x14ac:dyDescent="0.2">
      <c r="A383" s="77" t="s">
        <v>844</v>
      </c>
      <c r="B383" s="77"/>
      <c r="C383" s="1" t="s">
        <v>17</v>
      </c>
      <c r="D383" s="38">
        <v>1</v>
      </c>
      <c r="E383" s="9">
        <f>$D$382*D383</f>
        <v>0</v>
      </c>
      <c r="F383" s="33">
        <v>0.14000000000000001</v>
      </c>
      <c r="G383" s="9">
        <f>$D$382*F383</f>
        <v>0</v>
      </c>
      <c r="H383" s="9">
        <f>$M$2*G383</f>
        <v>0</v>
      </c>
      <c r="I383" s="33">
        <v>0</v>
      </c>
      <c r="J383" s="9">
        <f>$D$382*I383</f>
        <v>0</v>
      </c>
      <c r="K383" s="9">
        <f t="shared" ref="K383:K384" si="179">SUM(H383,J383)</f>
        <v>0</v>
      </c>
    </row>
    <row r="384" spans="1:11" ht="12.2" hidden="1" customHeight="1" outlineLevel="1" x14ac:dyDescent="0.2">
      <c r="A384" s="77" t="s">
        <v>876</v>
      </c>
      <c r="B384" s="77"/>
      <c r="C384" s="1" t="s">
        <v>17</v>
      </c>
      <c r="D384" s="38">
        <v>1</v>
      </c>
      <c r="E384" s="9">
        <f>$D$382*D384</f>
        <v>0</v>
      </c>
      <c r="F384" s="33">
        <v>1.84</v>
      </c>
      <c r="G384" s="9">
        <f>$D$382*F384</f>
        <v>0</v>
      </c>
      <c r="H384" s="9">
        <f>$M$2*G384</f>
        <v>0</v>
      </c>
      <c r="I384" s="33">
        <v>0</v>
      </c>
      <c r="J384" s="9">
        <f>$D$382*I384</f>
        <v>0</v>
      </c>
      <c r="K384" s="9">
        <f t="shared" si="179"/>
        <v>0</v>
      </c>
    </row>
    <row r="385" spans="1:11" ht="12.2" customHeight="1" collapsed="1" x14ac:dyDescent="0.2">
      <c r="A385" s="75" t="s">
        <v>19</v>
      </c>
      <c r="B385" s="75"/>
      <c r="C385" s="1"/>
      <c r="D385" s="7"/>
      <c r="E385" s="35"/>
      <c r="F385" s="13">
        <f>SUM(F383:F384)</f>
        <v>1.98</v>
      </c>
      <c r="G385" s="12">
        <f t="shared" ref="G385:J385" si="180">SUM(G383:G384)</f>
        <v>0</v>
      </c>
      <c r="H385" s="12">
        <f t="shared" si="180"/>
        <v>0</v>
      </c>
      <c r="I385" s="13">
        <f t="shared" si="180"/>
        <v>0</v>
      </c>
      <c r="J385" s="12">
        <f t="shared" si="180"/>
        <v>0</v>
      </c>
      <c r="K385" s="14">
        <f>SUM(H385,J385)</f>
        <v>0</v>
      </c>
    </row>
    <row r="386" spans="1:11" ht="21" customHeight="1" x14ac:dyDescent="0.2">
      <c r="A386" s="75" t="s">
        <v>878</v>
      </c>
      <c r="B386" s="75"/>
      <c r="C386" s="2" t="s">
        <v>17</v>
      </c>
      <c r="D386" s="3">
        <v>0</v>
      </c>
      <c r="E386" s="36"/>
      <c r="F386" s="1"/>
      <c r="G386" s="1"/>
      <c r="H386" s="1"/>
      <c r="I386" s="1"/>
      <c r="J386" s="1"/>
      <c r="K386" s="1"/>
    </row>
    <row r="387" spans="1:11" ht="12.2" hidden="1" customHeight="1" outlineLevel="1" x14ac:dyDescent="0.2">
      <c r="A387" s="77" t="s">
        <v>876</v>
      </c>
      <c r="B387" s="77"/>
      <c r="C387" s="1" t="s">
        <v>17</v>
      </c>
      <c r="D387" s="38">
        <v>1</v>
      </c>
      <c r="E387" s="9">
        <f>$D$386*D387</f>
        <v>0</v>
      </c>
      <c r="F387" s="33">
        <v>1.84</v>
      </c>
      <c r="G387" s="9">
        <f>$D$386*F387</f>
        <v>0</v>
      </c>
      <c r="H387" s="9">
        <f>$M$2*G387</f>
        <v>0</v>
      </c>
      <c r="I387" s="33">
        <v>0</v>
      </c>
      <c r="J387" s="9">
        <f>$D$382*I387</f>
        <v>0</v>
      </c>
      <c r="K387" s="9">
        <f t="shared" ref="K387:K388" si="181">SUM(H387,J387)</f>
        <v>0</v>
      </c>
    </row>
    <row r="388" spans="1:11" ht="12.2" hidden="1" customHeight="1" outlineLevel="1" x14ac:dyDescent="0.2">
      <c r="A388" s="77" t="s">
        <v>862</v>
      </c>
      <c r="B388" s="77"/>
      <c r="C388" s="1" t="s">
        <v>17</v>
      </c>
      <c r="D388" s="38">
        <v>1</v>
      </c>
      <c r="E388" s="9">
        <f>$D$386*D388</f>
        <v>0</v>
      </c>
      <c r="F388" s="33">
        <v>0.6</v>
      </c>
      <c r="G388" s="9">
        <f>$D$386*F388</f>
        <v>0</v>
      </c>
      <c r="H388" s="9">
        <f>$M$2*G388</f>
        <v>0</v>
      </c>
      <c r="I388" s="33">
        <v>0</v>
      </c>
      <c r="J388" s="9">
        <f>$D$382*I388</f>
        <v>0</v>
      </c>
      <c r="K388" s="9">
        <f t="shared" si="181"/>
        <v>0</v>
      </c>
    </row>
    <row r="389" spans="1:11" ht="12.2" customHeight="1" collapsed="1" x14ac:dyDescent="0.2">
      <c r="A389" s="75" t="s">
        <v>19</v>
      </c>
      <c r="B389" s="75"/>
      <c r="C389" s="1"/>
      <c r="D389" s="7"/>
      <c r="E389" s="35"/>
      <c r="F389" s="13">
        <f>SUM(F387:F388)</f>
        <v>2.44</v>
      </c>
      <c r="G389" s="12">
        <f t="shared" ref="G389:J389" si="182">SUM(G387:G388)</f>
        <v>0</v>
      </c>
      <c r="H389" s="12">
        <f t="shared" si="182"/>
        <v>0</v>
      </c>
      <c r="I389" s="13">
        <f t="shared" si="182"/>
        <v>0</v>
      </c>
      <c r="J389" s="12">
        <f t="shared" si="182"/>
        <v>0</v>
      </c>
      <c r="K389" s="14">
        <f>SUM(H389,J389)</f>
        <v>0</v>
      </c>
    </row>
    <row r="390" spans="1:11" ht="21" customHeight="1" x14ac:dyDescent="0.2">
      <c r="A390" s="75" t="s">
        <v>879</v>
      </c>
      <c r="B390" s="75"/>
      <c r="C390" s="2" t="s">
        <v>17</v>
      </c>
      <c r="D390" s="3">
        <v>0</v>
      </c>
      <c r="E390" s="36"/>
      <c r="F390" s="1"/>
      <c r="G390" s="1"/>
      <c r="H390" s="1"/>
      <c r="I390" s="1"/>
      <c r="J390" s="1"/>
      <c r="K390" s="1"/>
    </row>
    <row r="391" spans="1:11" ht="12.2" hidden="1" customHeight="1" outlineLevel="1" x14ac:dyDescent="0.2">
      <c r="A391" s="77" t="s">
        <v>876</v>
      </c>
      <c r="B391" s="77"/>
      <c r="C391" s="1" t="s">
        <v>17</v>
      </c>
      <c r="D391" s="38">
        <v>1</v>
      </c>
      <c r="E391" s="9">
        <f>$D$390*D391</f>
        <v>0</v>
      </c>
      <c r="F391" s="33">
        <v>1.84</v>
      </c>
      <c r="G391" s="9">
        <f>$D$390*F391</f>
        <v>0</v>
      </c>
      <c r="H391" s="9">
        <f>$M$2*G391</f>
        <v>0</v>
      </c>
      <c r="I391" s="33">
        <v>0</v>
      </c>
      <c r="J391" s="9">
        <f>$D$390*I391</f>
        <v>0</v>
      </c>
      <c r="K391" s="9">
        <f t="shared" ref="K391:K392" si="183">SUM(H391,J391)</f>
        <v>0</v>
      </c>
    </row>
    <row r="392" spans="1:11" ht="12.2" hidden="1" customHeight="1" outlineLevel="1" x14ac:dyDescent="0.2">
      <c r="A392" s="77" t="s">
        <v>874</v>
      </c>
      <c r="B392" s="77"/>
      <c r="C392" s="1" t="s">
        <v>17</v>
      </c>
      <c r="D392" s="38">
        <v>1</v>
      </c>
      <c r="E392" s="9">
        <f>$D$390*D392</f>
        <v>0</v>
      </c>
      <c r="F392" s="33">
        <v>0.9</v>
      </c>
      <c r="G392" s="9">
        <f>$D$390*F392</f>
        <v>0</v>
      </c>
      <c r="H392" s="9">
        <f>$M$2*G392</f>
        <v>0</v>
      </c>
      <c r="I392" s="33">
        <v>0</v>
      </c>
      <c r="J392" s="9">
        <f>$D$390*I392</f>
        <v>0</v>
      </c>
      <c r="K392" s="9">
        <f t="shared" si="183"/>
        <v>0</v>
      </c>
    </row>
    <row r="393" spans="1:11" ht="12.2" customHeight="1" collapsed="1" x14ac:dyDescent="0.2">
      <c r="A393" s="75" t="s">
        <v>19</v>
      </c>
      <c r="B393" s="75"/>
      <c r="C393" s="1"/>
      <c r="D393" s="7"/>
      <c r="E393" s="35"/>
      <c r="F393" s="13">
        <f>SUM(F391:F392)</f>
        <v>2.74</v>
      </c>
      <c r="G393" s="12">
        <f t="shared" ref="G393:J393" si="184">SUM(G391:G392)</f>
        <v>0</v>
      </c>
      <c r="H393" s="12">
        <f t="shared" si="184"/>
        <v>0</v>
      </c>
      <c r="I393" s="13">
        <f t="shared" si="184"/>
        <v>0</v>
      </c>
      <c r="J393" s="12">
        <f t="shared" si="184"/>
        <v>0</v>
      </c>
      <c r="K393" s="14">
        <f>SUM(H393,J393)</f>
        <v>0</v>
      </c>
    </row>
    <row r="394" spans="1:11" ht="21" customHeight="1" x14ac:dyDescent="0.2">
      <c r="A394" s="75" t="s">
        <v>880</v>
      </c>
      <c r="B394" s="75"/>
      <c r="C394" s="2" t="s">
        <v>17</v>
      </c>
      <c r="D394" s="3">
        <v>0</v>
      </c>
      <c r="E394" s="36"/>
      <c r="F394" s="1"/>
      <c r="G394" s="1"/>
      <c r="H394" s="1"/>
      <c r="I394" s="1"/>
      <c r="J394" s="1"/>
      <c r="K394" s="1"/>
    </row>
    <row r="395" spans="1:11" ht="12.2" hidden="1" customHeight="1" outlineLevel="1" x14ac:dyDescent="0.2">
      <c r="A395" s="77" t="s">
        <v>849</v>
      </c>
      <c r="B395" s="77"/>
      <c r="C395" s="1" t="s">
        <v>17</v>
      </c>
      <c r="D395" s="38">
        <v>1</v>
      </c>
      <c r="E395" s="9">
        <f>$D$394*D395</f>
        <v>0</v>
      </c>
      <c r="F395" s="33">
        <v>0.2</v>
      </c>
      <c r="G395" s="9">
        <f>$D$394*F395</f>
        <v>0</v>
      </c>
      <c r="H395" s="9">
        <f>$M$2*G395</f>
        <v>0</v>
      </c>
      <c r="I395" s="33">
        <v>0</v>
      </c>
      <c r="J395" s="9">
        <f>$D$397*I395</f>
        <v>0</v>
      </c>
      <c r="K395" s="9">
        <f t="shared" ref="K395:K397" si="185">SUM(H395,J395)</f>
        <v>0</v>
      </c>
    </row>
    <row r="396" spans="1:11" ht="12.2" hidden="1" customHeight="1" outlineLevel="1" x14ac:dyDescent="0.2">
      <c r="A396" s="77" t="s">
        <v>869</v>
      </c>
      <c r="B396" s="77"/>
      <c r="C396" s="1" t="s">
        <v>17</v>
      </c>
      <c r="D396" s="38">
        <v>1</v>
      </c>
      <c r="E396" s="9">
        <f>$D$394*D396</f>
        <v>0</v>
      </c>
      <c r="F396" s="33">
        <v>0.16</v>
      </c>
      <c r="G396" s="9">
        <f>$D$394*F396</f>
        <v>0</v>
      </c>
      <c r="H396" s="9">
        <f t="shared" ref="H396:H397" si="186">$M$2*G396</f>
        <v>0</v>
      </c>
      <c r="I396" s="33">
        <v>0</v>
      </c>
      <c r="J396" s="9">
        <f>$D$397*I396</f>
        <v>0</v>
      </c>
      <c r="K396" s="9">
        <f t="shared" si="185"/>
        <v>0</v>
      </c>
    </row>
    <row r="397" spans="1:11" ht="12.2" hidden="1" customHeight="1" outlineLevel="1" x14ac:dyDescent="0.2">
      <c r="A397" s="77" t="s">
        <v>870</v>
      </c>
      <c r="B397" s="77"/>
      <c r="C397" s="1" t="s">
        <v>17</v>
      </c>
      <c r="D397" s="38">
        <v>1</v>
      </c>
      <c r="E397" s="9">
        <f>$D$394*D397</f>
        <v>0</v>
      </c>
      <c r="F397" s="33">
        <v>0.54</v>
      </c>
      <c r="G397" s="9">
        <f>$D$394*F397</f>
        <v>0</v>
      </c>
      <c r="H397" s="9">
        <f t="shared" si="186"/>
        <v>0</v>
      </c>
      <c r="I397" s="33">
        <v>0</v>
      </c>
      <c r="J397" s="9">
        <f>$D$397*I397</f>
        <v>0</v>
      </c>
      <c r="K397" s="9">
        <f t="shared" si="185"/>
        <v>0</v>
      </c>
    </row>
    <row r="398" spans="1:11" ht="12.2" customHeight="1" collapsed="1" x14ac:dyDescent="0.2">
      <c r="A398" s="75" t="s">
        <v>19</v>
      </c>
      <c r="B398" s="75"/>
      <c r="C398" s="1"/>
      <c r="D398" s="7"/>
      <c r="E398" s="35"/>
      <c r="F398" s="13">
        <f>SUM(F395:F397)</f>
        <v>0.9</v>
      </c>
      <c r="G398" s="12">
        <f t="shared" ref="G398:J398" si="187">SUM(G395:G397)</f>
        <v>0</v>
      </c>
      <c r="H398" s="12">
        <f t="shared" si="187"/>
        <v>0</v>
      </c>
      <c r="I398" s="13">
        <f t="shared" si="187"/>
        <v>0</v>
      </c>
      <c r="J398" s="12">
        <f t="shared" si="187"/>
        <v>0</v>
      </c>
      <c r="K398" s="14">
        <f>SUM(H398,J398)</f>
        <v>0</v>
      </c>
    </row>
    <row r="399" spans="1:11" ht="21" customHeight="1" x14ac:dyDescent="0.2">
      <c r="A399" s="75" t="s">
        <v>881</v>
      </c>
      <c r="B399" s="75"/>
      <c r="C399" s="2" t="s">
        <v>17</v>
      </c>
      <c r="D399" s="3">
        <v>0</v>
      </c>
      <c r="E399" s="36"/>
      <c r="F399" s="1"/>
      <c r="G399" s="1"/>
      <c r="H399" s="1"/>
      <c r="I399" s="1"/>
      <c r="J399" s="1"/>
      <c r="K399" s="1"/>
    </row>
    <row r="400" spans="1:11" ht="12" hidden="1" customHeight="1" outlineLevel="1" x14ac:dyDescent="0.2">
      <c r="A400" s="77" t="s">
        <v>844</v>
      </c>
      <c r="B400" s="77"/>
      <c r="C400" s="1" t="s">
        <v>17</v>
      </c>
      <c r="D400" s="38">
        <v>1</v>
      </c>
      <c r="E400" s="9">
        <f>$D$399*D400</f>
        <v>0</v>
      </c>
      <c r="F400" s="33">
        <v>0.14000000000000001</v>
      </c>
      <c r="G400" s="9">
        <f>$D$399*F400</f>
        <v>0</v>
      </c>
      <c r="H400" s="9">
        <f>$M$2*G400</f>
        <v>0</v>
      </c>
      <c r="I400" s="33">
        <v>0</v>
      </c>
      <c r="J400" s="9">
        <f>$D$399*I400</f>
        <v>0</v>
      </c>
      <c r="K400" s="9">
        <f t="shared" ref="K400:K402" si="188">SUM(H400,J400)</f>
        <v>0</v>
      </c>
    </row>
    <row r="401" spans="1:11" ht="12.2" hidden="1" customHeight="1" outlineLevel="1" x14ac:dyDescent="0.2">
      <c r="A401" s="77" t="s">
        <v>849</v>
      </c>
      <c r="B401" s="77"/>
      <c r="C401" s="1" t="s">
        <v>17</v>
      </c>
      <c r="D401" s="38">
        <v>1</v>
      </c>
      <c r="E401" s="9">
        <f>$D$399*D401</f>
        <v>0</v>
      </c>
      <c r="F401" s="33">
        <v>0.2</v>
      </c>
      <c r="G401" s="9">
        <f>$D$399*F401</f>
        <v>0</v>
      </c>
      <c r="H401" s="9">
        <f t="shared" ref="H401:H402" si="189">$M$2*G401</f>
        <v>0</v>
      </c>
      <c r="I401" s="33">
        <v>0</v>
      </c>
      <c r="J401" s="9">
        <f>$D$399*I401</f>
        <v>0</v>
      </c>
      <c r="K401" s="9">
        <f t="shared" si="188"/>
        <v>0</v>
      </c>
    </row>
    <row r="402" spans="1:11" ht="12.2" hidden="1" customHeight="1" outlineLevel="1" x14ac:dyDescent="0.2">
      <c r="A402" s="77" t="s">
        <v>869</v>
      </c>
      <c r="B402" s="77"/>
      <c r="C402" s="1" t="s">
        <v>17</v>
      </c>
      <c r="D402" s="38">
        <v>1</v>
      </c>
      <c r="E402" s="9">
        <f>$D$399*D402</f>
        <v>0</v>
      </c>
      <c r="F402" s="33">
        <v>0.16</v>
      </c>
      <c r="G402" s="9">
        <f>$D$399*F402</f>
        <v>0</v>
      </c>
      <c r="H402" s="9">
        <f t="shared" si="189"/>
        <v>0</v>
      </c>
      <c r="I402" s="33">
        <v>0</v>
      </c>
      <c r="J402" s="9">
        <f>$D$399*I402</f>
        <v>0</v>
      </c>
      <c r="K402" s="9">
        <f t="shared" si="188"/>
        <v>0</v>
      </c>
    </row>
    <row r="403" spans="1:11" ht="12.2" customHeight="1" collapsed="1" x14ac:dyDescent="0.2">
      <c r="A403" s="75" t="s">
        <v>19</v>
      </c>
      <c r="B403" s="75"/>
      <c r="C403" s="1"/>
      <c r="D403" s="7"/>
      <c r="E403" s="35"/>
      <c r="F403" s="13">
        <f>SUM(F400:F402)</f>
        <v>0.5</v>
      </c>
      <c r="G403" s="12">
        <f t="shared" ref="G403:J403" si="190">SUM(G400:G402)</f>
        <v>0</v>
      </c>
      <c r="H403" s="12">
        <f t="shared" si="190"/>
        <v>0</v>
      </c>
      <c r="I403" s="13">
        <f t="shared" si="190"/>
        <v>0</v>
      </c>
      <c r="J403" s="12">
        <f t="shared" si="190"/>
        <v>0</v>
      </c>
      <c r="K403" s="14">
        <f>SUM(H403,J403)</f>
        <v>0</v>
      </c>
    </row>
    <row r="404" spans="1:11" ht="21" customHeight="1" x14ac:dyDescent="0.2">
      <c r="A404" s="75" t="s">
        <v>882</v>
      </c>
      <c r="B404" s="75"/>
      <c r="C404" s="2" t="s">
        <v>17</v>
      </c>
      <c r="D404" s="3">
        <v>0</v>
      </c>
      <c r="E404" s="36"/>
      <c r="F404" s="1"/>
      <c r="G404" s="1"/>
      <c r="H404" s="1"/>
      <c r="I404" s="1"/>
      <c r="J404" s="1"/>
      <c r="K404" s="1"/>
    </row>
    <row r="405" spans="1:11" ht="12.2" hidden="1" customHeight="1" outlineLevel="1" x14ac:dyDescent="0.2">
      <c r="A405" s="77" t="s">
        <v>852</v>
      </c>
      <c r="B405" s="77"/>
      <c r="C405" s="1" t="s">
        <v>17</v>
      </c>
      <c r="D405" s="38">
        <v>1</v>
      </c>
      <c r="E405" s="9">
        <f>$D$404*D405</f>
        <v>0</v>
      </c>
      <c r="F405" s="33">
        <v>0.02</v>
      </c>
      <c r="G405" s="9">
        <f>$D$404*F405</f>
        <v>0</v>
      </c>
      <c r="H405" s="9">
        <f>$M$2*G405</f>
        <v>0</v>
      </c>
      <c r="I405" s="33">
        <v>0</v>
      </c>
      <c r="J405" s="9">
        <f>$D$404*I405</f>
        <v>0</v>
      </c>
      <c r="K405" s="9">
        <f t="shared" ref="K405:K407" si="191">SUM(H405,J405)</f>
        <v>0</v>
      </c>
    </row>
    <row r="406" spans="1:11" ht="12.2" hidden="1" customHeight="1" outlineLevel="1" x14ac:dyDescent="0.2">
      <c r="A406" s="77" t="s">
        <v>849</v>
      </c>
      <c r="B406" s="77"/>
      <c r="C406" s="1" t="s">
        <v>17</v>
      </c>
      <c r="D406" s="38">
        <v>1</v>
      </c>
      <c r="E406" s="9">
        <f>$D$404*D406</f>
        <v>0</v>
      </c>
      <c r="F406" s="33">
        <v>0.2</v>
      </c>
      <c r="G406" s="9">
        <f>$D$404*F406</f>
        <v>0</v>
      </c>
      <c r="H406" s="9">
        <f t="shared" ref="H406:H407" si="192">$M$2*G406</f>
        <v>0</v>
      </c>
      <c r="I406" s="33">
        <v>0</v>
      </c>
      <c r="J406" s="9">
        <f>$D$404*I406</f>
        <v>0</v>
      </c>
      <c r="K406" s="9">
        <f t="shared" si="191"/>
        <v>0</v>
      </c>
    </row>
    <row r="407" spans="1:11" ht="12.2" hidden="1" customHeight="1" outlineLevel="1" x14ac:dyDescent="0.2">
      <c r="A407" s="77" t="s">
        <v>869</v>
      </c>
      <c r="B407" s="77"/>
      <c r="C407" s="1" t="s">
        <v>17</v>
      </c>
      <c r="D407" s="38">
        <v>1</v>
      </c>
      <c r="E407" s="9">
        <f>$D$404*D407</f>
        <v>0</v>
      </c>
      <c r="F407" s="33">
        <v>0.16</v>
      </c>
      <c r="G407" s="9">
        <f>$D$404*F407</f>
        <v>0</v>
      </c>
      <c r="H407" s="9">
        <f t="shared" si="192"/>
        <v>0</v>
      </c>
      <c r="I407" s="33">
        <v>0</v>
      </c>
      <c r="J407" s="9">
        <f>$D$404*I407</f>
        <v>0</v>
      </c>
      <c r="K407" s="9">
        <f t="shared" si="191"/>
        <v>0</v>
      </c>
    </row>
    <row r="408" spans="1:11" ht="12.2" customHeight="1" collapsed="1" x14ac:dyDescent="0.2">
      <c r="A408" s="75" t="s">
        <v>19</v>
      </c>
      <c r="B408" s="75"/>
      <c r="C408" s="1"/>
      <c r="D408" s="7"/>
      <c r="E408" s="35"/>
      <c r="F408" s="13">
        <f>SUM(F405:F407)</f>
        <v>0.38</v>
      </c>
      <c r="G408" s="12">
        <f t="shared" ref="G408:J408" si="193">SUM(G405:G407)</f>
        <v>0</v>
      </c>
      <c r="H408" s="12">
        <f t="shared" si="193"/>
        <v>0</v>
      </c>
      <c r="I408" s="13">
        <f t="shared" si="193"/>
        <v>0</v>
      </c>
      <c r="J408" s="12">
        <f t="shared" si="193"/>
        <v>0</v>
      </c>
      <c r="K408" s="14">
        <f>SUM(H408,J408)</f>
        <v>0</v>
      </c>
    </row>
    <row r="409" spans="1:11" ht="21" customHeight="1" x14ac:dyDescent="0.2">
      <c r="A409" s="75" t="s">
        <v>883</v>
      </c>
      <c r="B409" s="75"/>
      <c r="C409" s="2" t="s">
        <v>17</v>
      </c>
      <c r="D409" s="3">
        <v>0</v>
      </c>
      <c r="E409" s="36"/>
      <c r="F409" s="1"/>
      <c r="G409" s="1"/>
      <c r="H409" s="1"/>
      <c r="I409" s="1"/>
      <c r="J409" s="1"/>
      <c r="K409" s="1"/>
    </row>
    <row r="410" spans="1:11" ht="12.2" hidden="1" customHeight="1" outlineLevel="1" x14ac:dyDescent="0.2">
      <c r="A410" s="77" t="s">
        <v>849</v>
      </c>
      <c r="B410" s="77"/>
      <c r="C410" s="1" t="s">
        <v>17</v>
      </c>
      <c r="D410" s="38">
        <v>1</v>
      </c>
      <c r="E410" s="9">
        <f>$D$409*D410</f>
        <v>0</v>
      </c>
      <c r="F410" s="33">
        <v>0.2</v>
      </c>
      <c r="G410" s="9">
        <f>$D$409*F410</f>
        <v>0</v>
      </c>
      <c r="H410" s="9">
        <f>$M$2*G410</f>
        <v>0</v>
      </c>
      <c r="I410" s="33">
        <v>0</v>
      </c>
      <c r="J410" s="9">
        <f>$D$409*I410</f>
        <v>0</v>
      </c>
      <c r="K410" s="9">
        <f t="shared" ref="K410:K412" si="194">SUM(H410,J410)</f>
        <v>0</v>
      </c>
    </row>
    <row r="411" spans="1:11" ht="12.2" hidden="1" customHeight="1" outlineLevel="1" x14ac:dyDescent="0.2">
      <c r="A411" s="77" t="s">
        <v>869</v>
      </c>
      <c r="B411" s="77"/>
      <c r="C411" s="1" t="s">
        <v>17</v>
      </c>
      <c r="D411" s="38">
        <v>1</v>
      </c>
      <c r="E411" s="9">
        <f t="shared" ref="E411:E412" si="195">$D$409*D411</f>
        <v>0</v>
      </c>
      <c r="F411" s="33">
        <v>0.16</v>
      </c>
      <c r="G411" s="9">
        <f>$D$409*F411</f>
        <v>0</v>
      </c>
      <c r="H411" s="9">
        <f t="shared" ref="H411:H412" si="196">$M$2*G411</f>
        <v>0</v>
      </c>
      <c r="I411" s="33">
        <v>0</v>
      </c>
      <c r="J411" s="9">
        <f>$D$41*I411</f>
        <v>0</v>
      </c>
      <c r="K411" s="9">
        <f t="shared" si="194"/>
        <v>0</v>
      </c>
    </row>
    <row r="412" spans="1:11" ht="12.2" hidden="1" customHeight="1" outlineLevel="1" x14ac:dyDescent="0.2">
      <c r="A412" s="77" t="s">
        <v>862</v>
      </c>
      <c r="B412" s="77"/>
      <c r="C412" s="1" t="s">
        <v>17</v>
      </c>
      <c r="D412" s="38">
        <v>1</v>
      </c>
      <c r="E412" s="9">
        <f t="shared" si="195"/>
        <v>0</v>
      </c>
      <c r="F412" s="33">
        <v>0.6</v>
      </c>
      <c r="G412" s="9">
        <f>$D$409*F412</f>
        <v>0</v>
      </c>
      <c r="H412" s="9">
        <f t="shared" si="196"/>
        <v>0</v>
      </c>
      <c r="I412" s="33">
        <v>0</v>
      </c>
      <c r="J412" s="9">
        <f>$D$41*I412</f>
        <v>0</v>
      </c>
      <c r="K412" s="9">
        <f t="shared" si="194"/>
        <v>0</v>
      </c>
    </row>
    <row r="413" spans="1:11" ht="12.2" customHeight="1" collapsed="1" x14ac:dyDescent="0.2">
      <c r="A413" s="75" t="s">
        <v>19</v>
      </c>
      <c r="B413" s="75"/>
      <c r="C413" s="1"/>
      <c r="D413" s="7"/>
      <c r="E413" s="35"/>
      <c r="F413" s="13">
        <f>SUM(F410:F412)</f>
        <v>0.96</v>
      </c>
      <c r="G413" s="12">
        <f t="shared" ref="G413:J413" si="197">SUM(G410:G412)</f>
        <v>0</v>
      </c>
      <c r="H413" s="12">
        <f t="shared" si="197"/>
        <v>0</v>
      </c>
      <c r="I413" s="13">
        <f t="shared" si="197"/>
        <v>0</v>
      </c>
      <c r="J413" s="12">
        <f t="shared" si="197"/>
        <v>0</v>
      </c>
      <c r="K413" s="14">
        <f>SUM(H413,J413)</f>
        <v>0</v>
      </c>
    </row>
    <row r="414" spans="1:11" s="17" customFormat="1" ht="12.4" customHeight="1" x14ac:dyDescent="0.2">
      <c r="A414" s="74" t="s">
        <v>591</v>
      </c>
      <c r="B414" s="74"/>
      <c r="C414" s="15"/>
      <c r="D414" s="15"/>
      <c r="E414" s="15"/>
      <c r="F414" s="19">
        <f t="shared" ref="F414:K414" si="198">SUM(F18,F25,F35,F44,F57,F71,F85,F94,F106,F109,F122,F125,F128,F138,F146,F154,F161,F167,F174,F181,F188,F195,F201,F207,F213,F219,F226,F233,F240,F245,F253,F261,F269,F277,F283,F289,F298,F304,F308,F313,F318,F323,F327,F331,F338,F341,F349,F357,F362,F367,F372,F377,F381,F385,F389,F393,F398,F403,F408,F413)</f>
        <v>63.889999999999993</v>
      </c>
      <c r="G414" s="22">
        <f t="shared" si="198"/>
        <v>0</v>
      </c>
      <c r="H414" s="22">
        <f t="shared" si="198"/>
        <v>0</v>
      </c>
      <c r="I414" s="19">
        <f t="shared" si="198"/>
        <v>33911.630000000005</v>
      </c>
      <c r="J414" s="22">
        <f t="shared" si="198"/>
        <v>0</v>
      </c>
      <c r="K414" s="23">
        <f t="shared" si="198"/>
        <v>0</v>
      </c>
    </row>
  </sheetData>
  <mergeCells count="454">
    <mergeCell ref="Q127:R127"/>
    <mergeCell ref="Y127:Z127"/>
    <mergeCell ref="A128:B128"/>
    <mergeCell ref="Q124:R124"/>
    <mergeCell ref="Y124:Z124"/>
    <mergeCell ref="Q104:R104"/>
    <mergeCell ref="Y104:Z104"/>
    <mergeCell ref="Q116:R116"/>
    <mergeCell ref="Y116:Z116"/>
    <mergeCell ref="Q117:R117"/>
    <mergeCell ref="Y117:Z117"/>
    <mergeCell ref="Q118:R118"/>
    <mergeCell ref="Y118:Z118"/>
    <mergeCell ref="Q119:R119"/>
    <mergeCell ref="Y119:Z119"/>
    <mergeCell ref="Q113:R113"/>
    <mergeCell ref="Y113:Z113"/>
    <mergeCell ref="Q114:R114"/>
    <mergeCell ref="Y114:Z114"/>
    <mergeCell ref="Q115:R115"/>
    <mergeCell ref="Y115:Z115"/>
    <mergeCell ref="A123:B123"/>
    <mergeCell ref="A108:B108"/>
    <mergeCell ref="A109:B109"/>
    <mergeCell ref="Q96:R96"/>
    <mergeCell ref="Y96:Z96"/>
    <mergeCell ref="Q97:R97"/>
    <mergeCell ref="Y97:Z97"/>
    <mergeCell ref="Q98:R98"/>
    <mergeCell ref="Y98:Z98"/>
    <mergeCell ref="Q99:R99"/>
    <mergeCell ref="Y99:Z99"/>
    <mergeCell ref="Q100:R100"/>
    <mergeCell ref="Y100:Z100"/>
    <mergeCell ref="Q101:R101"/>
    <mergeCell ref="Y101:Z101"/>
    <mergeCell ref="Q102:R102"/>
    <mergeCell ref="Y102:Z102"/>
    <mergeCell ref="Q103:R103"/>
    <mergeCell ref="Y103:Z103"/>
    <mergeCell ref="Q111:R111"/>
    <mergeCell ref="Y111:Z111"/>
    <mergeCell ref="Q112:R112"/>
    <mergeCell ref="Y112:Z112"/>
    <mergeCell ref="A125:B125"/>
    <mergeCell ref="A1:J1"/>
    <mergeCell ref="B2:K2"/>
    <mergeCell ref="B3:K3"/>
    <mergeCell ref="B4:K4"/>
    <mergeCell ref="A5:K5"/>
    <mergeCell ref="A6:K6"/>
    <mergeCell ref="A11:B11"/>
    <mergeCell ref="A12:B12"/>
    <mergeCell ref="A13:B13"/>
    <mergeCell ref="A14:B14"/>
    <mergeCell ref="A15:B15"/>
    <mergeCell ref="A10:K10"/>
    <mergeCell ref="A7:K7"/>
    <mergeCell ref="B8:K8"/>
    <mergeCell ref="B9:K9"/>
    <mergeCell ref="A29:B29"/>
    <mergeCell ref="A30:B30"/>
    <mergeCell ref="A31:B31"/>
    <mergeCell ref="A32:B32"/>
    <mergeCell ref="A33:B33"/>
    <mergeCell ref="A34:B34"/>
    <mergeCell ref="A16:B16"/>
    <mergeCell ref="A17:B17"/>
    <mergeCell ref="A18:B18"/>
    <mergeCell ref="A26:B26"/>
    <mergeCell ref="A27:B27"/>
    <mergeCell ref="A28:B28"/>
    <mergeCell ref="A41:B41"/>
    <mergeCell ref="A42:B42"/>
    <mergeCell ref="A43:B43"/>
    <mergeCell ref="A44:B44"/>
    <mergeCell ref="A45:B45"/>
    <mergeCell ref="A46:B46"/>
    <mergeCell ref="A35:B35"/>
    <mergeCell ref="A36:B36"/>
    <mergeCell ref="A37:B37"/>
    <mergeCell ref="A38:B38"/>
    <mergeCell ref="A39:B39"/>
    <mergeCell ref="A40:B40"/>
    <mergeCell ref="A53:B53"/>
    <mergeCell ref="A54:B54"/>
    <mergeCell ref="A55:B55"/>
    <mergeCell ref="A56:B56"/>
    <mergeCell ref="A57:B57"/>
    <mergeCell ref="A58:B58"/>
    <mergeCell ref="A47:B47"/>
    <mergeCell ref="A48:B48"/>
    <mergeCell ref="A49:B49"/>
    <mergeCell ref="A50:B50"/>
    <mergeCell ref="A51:B51"/>
    <mergeCell ref="A52:B52"/>
    <mergeCell ref="A65:B65"/>
    <mergeCell ref="A66:B66"/>
    <mergeCell ref="A67:B67"/>
    <mergeCell ref="A68:B68"/>
    <mergeCell ref="A69:B69"/>
    <mergeCell ref="A70:B70"/>
    <mergeCell ref="A59:B59"/>
    <mergeCell ref="A60:B60"/>
    <mergeCell ref="A61:B61"/>
    <mergeCell ref="A62:B62"/>
    <mergeCell ref="A63:B63"/>
    <mergeCell ref="A64:B64"/>
    <mergeCell ref="A77:B77"/>
    <mergeCell ref="A78:B78"/>
    <mergeCell ref="A79:B79"/>
    <mergeCell ref="A80:B80"/>
    <mergeCell ref="A81:B81"/>
    <mergeCell ref="A82:B82"/>
    <mergeCell ref="A71:B71"/>
    <mergeCell ref="A72:B72"/>
    <mergeCell ref="A73:B73"/>
    <mergeCell ref="A74:B74"/>
    <mergeCell ref="A75:B75"/>
    <mergeCell ref="A76:B76"/>
    <mergeCell ref="A89:B89"/>
    <mergeCell ref="A90:B90"/>
    <mergeCell ref="A91:B91"/>
    <mergeCell ref="A92:B92"/>
    <mergeCell ref="A94:B94"/>
    <mergeCell ref="A95:B95"/>
    <mergeCell ref="A83:B83"/>
    <mergeCell ref="A84:B84"/>
    <mergeCell ref="A85:B85"/>
    <mergeCell ref="A86:B86"/>
    <mergeCell ref="A87:B87"/>
    <mergeCell ref="A88:B88"/>
    <mergeCell ref="A93:B93"/>
    <mergeCell ref="A102:B102"/>
    <mergeCell ref="A103:B103"/>
    <mergeCell ref="A104:B104"/>
    <mergeCell ref="A105:B105"/>
    <mergeCell ref="A106:B106"/>
    <mergeCell ref="A107:B107"/>
    <mergeCell ref="A96:B96"/>
    <mergeCell ref="A97:B97"/>
    <mergeCell ref="A98:B98"/>
    <mergeCell ref="A99:B99"/>
    <mergeCell ref="A100:B100"/>
    <mergeCell ref="A101:B101"/>
    <mergeCell ref="A414:B414"/>
    <mergeCell ref="A25:B25"/>
    <mergeCell ref="A19:B19"/>
    <mergeCell ref="A20:B20"/>
    <mergeCell ref="A21:B21"/>
    <mergeCell ref="A22:B22"/>
    <mergeCell ref="A23:B23"/>
    <mergeCell ref="A24:B24"/>
    <mergeCell ref="A122:B122"/>
    <mergeCell ref="A116:B116"/>
    <mergeCell ref="A117:B117"/>
    <mergeCell ref="A118:B118"/>
    <mergeCell ref="A119:B119"/>
    <mergeCell ref="A120:B120"/>
    <mergeCell ref="A121:B121"/>
    <mergeCell ref="A110:B110"/>
    <mergeCell ref="A111:B111"/>
    <mergeCell ref="A112:B112"/>
    <mergeCell ref="A113:B113"/>
    <mergeCell ref="A114:B114"/>
    <mergeCell ref="A115:B115"/>
    <mergeCell ref="A129:K129"/>
    <mergeCell ref="A124:B124"/>
    <mergeCell ref="A126:B126"/>
    <mergeCell ref="A127:B127"/>
    <mergeCell ref="A134:B134"/>
    <mergeCell ref="A135:B135"/>
    <mergeCell ref="A136:B136"/>
    <mergeCell ref="A137:B137"/>
    <mergeCell ref="A138:B138"/>
    <mergeCell ref="A139:B139"/>
    <mergeCell ref="A140:B140"/>
    <mergeCell ref="A141:B141"/>
    <mergeCell ref="A130:B130"/>
    <mergeCell ref="A131:B131"/>
    <mergeCell ref="A132:B132"/>
    <mergeCell ref="A133:B133"/>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9:K299"/>
    <mergeCell ref="A290:B290"/>
    <mergeCell ref="A291:B291"/>
    <mergeCell ref="A292:B292"/>
    <mergeCell ref="A293:B293"/>
    <mergeCell ref="A294:B294"/>
    <mergeCell ref="A295:B295"/>
    <mergeCell ref="A296:B296"/>
    <mergeCell ref="A297:B297"/>
    <mergeCell ref="A298:B298"/>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99:B399"/>
    <mergeCell ref="A400:B400"/>
    <mergeCell ref="A401:B401"/>
    <mergeCell ref="A402:B402"/>
    <mergeCell ref="A385:B385"/>
    <mergeCell ref="A386:B386"/>
    <mergeCell ref="A387:B387"/>
    <mergeCell ref="A388:B388"/>
    <mergeCell ref="A389:B389"/>
    <mergeCell ref="A390:B390"/>
    <mergeCell ref="A391:B391"/>
    <mergeCell ref="A392:B392"/>
    <mergeCell ref="A393:B393"/>
    <mergeCell ref="A412:B412"/>
    <mergeCell ref="A413:B413"/>
    <mergeCell ref="A300:B300"/>
    <mergeCell ref="A301:B301"/>
    <mergeCell ref="A302:B302"/>
    <mergeCell ref="A303:B303"/>
    <mergeCell ref="A304:B304"/>
    <mergeCell ref="A305:B305"/>
    <mergeCell ref="A306:B306"/>
    <mergeCell ref="A307:B307"/>
    <mergeCell ref="A403:B403"/>
    <mergeCell ref="A404:B404"/>
    <mergeCell ref="A405:B405"/>
    <mergeCell ref="A406:B406"/>
    <mergeCell ref="A407:B407"/>
    <mergeCell ref="A408:B408"/>
    <mergeCell ref="A409:B409"/>
    <mergeCell ref="A410:B410"/>
    <mergeCell ref="A411:B411"/>
    <mergeCell ref="A394:B394"/>
    <mergeCell ref="A395:B395"/>
    <mergeCell ref="A396:B396"/>
    <mergeCell ref="A397:B397"/>
    <mergeCell ref="A398:B398"/>
  </mergeCells>
  <pageMargins left="0.4375" right="4.3749999999999997E-2" top="0.24027777777777801" bottom="0.24027777777777801" header="0.5" footer="0.5"/>
  <pageSetup orientation="portrait" r:id="rId1"/>
  <headerFooter alignWithMargins="0">
    <oddFooter>&amp;LSmartKalk 4.4.512.0&amp;C                          &amp;RSide 1 av 1</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29675-3810-4D95-B12C-357DAFFA1A23}">
  <dimension ref="A1:N909"/>
  <sheetViews>
    <sheetView topLeftCell="A5" zoomScale="130" zoomScaleNormal="130" workbookViewId="0">
      <selection activeCell="E13" sqref="E13"/>
    </sheetView>
  </sheetViews>
  <sheetFormatPr defaultColWidth="9.140625" defaultRowHeight="12.75" outlineLevelRow="1" x14ac:dyDescent="0.2"/>
  <cols>
    <col min="1" max="1" width="24.28515625" customWidth="1"/>
    <col min="2" max="2" width="13.5703125" customWidth="1"/>
    <col min="3" max="7" width="7.7109375" customWidth="1"/>
    <col min="8" max="8" width="9.7109375" customWidth="1"/>
    <col min="9" max="9" width="11.140625" customWidth="1"/>
    <col min="10" max="10" width="10.5703125" customWidth="1"/>
    <col min="11" max="11" width="11.7109375" customWidth="1"/>
    <col min="12" max="12" width="21" customWidth="1"/>
    <col min="13" max="13" width="18.5703125" customWidth="1"/>
    <col min="14" max="14" width="18.42578125" customWidth="1"/>
  </cols>
  <sheetData>
    <row r="1" spans="1:14" ht="45.75" customHeight="1" x14ac:dyDescent="0.2">
      <c r="A1" s="78" t="s">
        <v>592</v>
      </c>
      <c r="B1" s="78"/>
      <c r="C1" s="78"/>
      <c r="D1" s="78"/>
      <c r="E1" s="78"/>
      <c r="F1" s="78"/>
      <c r="G1" s="78"/>
      <c r="H1" s="78"/>
      <c r="I1" s="78"/>
      <c r="J1" s="78"/>
      <c r="K1" s="1"/>
      <c r="L1" s="69" t="s">
        <v>1223</v>
      </c>
      <c r="M1" s="68" t="s">
        <v>1224</v>
      </c>
      <c r="N1" s="68" t="s">
        <v>1225</v>
      </c>
    </row>
    <row r="2" spans="1:14" ht="11.65" customHeight="1" x14ac:dyDescent="0.2">
      <c r="A2" s="18" t="s">
        <v>0</v>
      </c>
      <c r="B2" s="76"/>
      <c r="C2" s="76"/>
      <c r="D2" s="76"/>
      <c r="E2" s="76"/>
      <c r="F2" s="76"/>
      <c r="G2" s="76"/>
      <c r="H2" s="76"/>
      <c r="I2" s="76"/>
      <c r="J2" s="76"/>
      <c r="K2" s="76"/>
      <c r="L2" s="11">
        <v>550</v>
      </c>
      <c r="M2" s="11">
        <v>550</v>
      </c>
      <c r="N2" s="11">
        <v>550</v>
      </c>
    </row>
    <row r="3" spans="1:14" ht="11.65" customHeight="1" x14ac:dyDescent="0.2">
      <c r="A3" s="18" t="s">
        <v>1</v>
      </c>
      <c r="B3" s="76"/>
      <c r="C3" s="76"/>
      <c r="D3" s="76"/>
      <c r="E3" s="76"/>
      <c r="F3" s="76"/>
      <c r="G3" s="76"/>
      <c r="H3" s="76"/>
      <c r="I3" s="76"/>
      <c r="J3" s="76"/>
      <c r="K3" s="76"/>
    </row>
    <row r="4" spans="1:14" ht="11.65" customHeight="1" x14ac:dyDescent="0.2">
      <c r="A4" s="18" t="s">
        <v>2</v>
      </c>
      <c r="B4" s="76"/>
      <c r="C4" s="76"/>
      <c r="D4" s="76"/>
      <c r="E4" s="76"/>
      <c r="F4" s="76"/>
      <c r="G4" s="76"/>
      <c r="H4" s="76"/>
      <c r="I4" s="76"/>
      <c r="J4" s="76"/>
      <c r="K4" s="76"/>
    </row>
    <row r="5" spans="1:14" ht="45.2" customHeight="1" x14ac:dyDescent="0.2">
      <c r="A5" s="79" t="s">
        <v>607</v>
      </c>
      <c r="B5" s="79"/>
      <c r="C5" s="79"/>
      <c r="D5" s="79"/>
      <c r="E5" s="79"/>
      <c r="F5" s="79"/>
      <c r="G5" s="79"/>
      <c r="H5" s="79"/>
      <c r="I5" s="79"/>
      <c r="J5" s="79"/>
      <c r="K5" s="79"/>
    </row>
    <row r="6" spans="1:14" ht="11.45" customHeight="1" x14ac:dyDescent="0.2">
      <c r="A6" s="80" t="s">
        <v>4</v>
      </c>
      <c r="B6" s="80"/>
      <c r="C6" s="80"/>
      <c r="D6" s="80"/>
      <c r="E6" s="80"/>
      <c r="F6" s="80"/>
      <c r="G6" s="80"/>
      <c r="H6" s="80"/>
      <c r="I6" s="80"/>
      <c r="J6" s="80"/>
      <c r="K6" s="80"/>
    </row>
    <row r="7" spans="1:14" ht="11.65" customHeight="1" x14ac:dyDescent="0.2">
      <c r="A7" s="75" t="s">
        <v>5</v>
      </c>
      <c r="B7" s="75"/>
      <c r="C7" s="75"/>
      <c r="D7" s="75"/>
      <c r="E7" s="75"/>
      <c r="F7" s="75"/>
      <c r="G7" s="75"/>
      <c r="H7" s="75"/>
      <c r="I7" s="75"/>
      <c r="J7" s="75"/>
      <c r="K7" s="75"/>
    </row>
    <row r="8" spans="1:14" ht="11.65" customHeight="1" x14ac:dyDescent="0.2">
      <c r="A8" s="18" t="s">
        <v>6</v>
      </c>
      <c r="B8" s="76"/>
      <c r="C8" s="76"/>
      <c r="D8" s="76"/>
      <c r="E8" s="76"/>
      <c r="F8" s="76"/>
      <c r="G8" s="76"/>
      <c r="H8" s="76"/>
      <c r="I8" s="76"/>
      <c r="J8" s="76"/>
      <c r="K8" s="76"/>
    </row>
    <row r="9" spans="1:14" ht="11.65" customHeight="1" x14ac:dyDescent="0.2">
      <c r="A9" s="18" t="s">
        <v>7</v>
      </c>
      <c r="B9" s="76"/>
      <c r="C9" s="76"/>
      <c r="D9" s="76"/>
      <c r="E9" s="76"/>
      <c r="F9" s="76"/>
      <c r="G9" s="76"/>
      <c r="H9" s="76"/>
      <c r="I9" s="76"/>
      <c r="J9" s="76"/>
      <c r="K9" s="76"/>
    </row>
    <row r="10" spans="1:14" ht="16.7" customHeight="1" x14ac:dyDescent="0.2">
      <c r="A10" s="81" t="s">
        <v>885</v>
      </c>
      <c r="B10" s="81"/>
      <c r="C10" s="82"/>
      <c r="D10" s="82"/>
      <c r="E10" s="82"/>
      <c r="F10" s="82"/>
      <c r="G10" s="82"/>
      <c r="H10" s="82"/>
      <c r="I10" s="82"/>
      <c r="J10" s="82"/>
      <c r="K10" s="82"/>
    </row>
    <row r="11" spans="1:14" ht="12.2" customHeight="1" x14ac:dyDescent="0.2">
      <c r="A11" s="75" t="s">
        <v>8</v>
      </c>
      <c r="B11" s="75"/>
      <c r="C11" s="2" t="s">
        <v>9</v>
      </c>
      <c r="D11" s="2" t="s">
        <v>10</v>
      </c>
      <c r="E11" s="2" t="s">
        <v>10</v>
      </c>
      <c r="F11" s="2" t="s">
        <v>11</v>
      </c>
      <c r="G11" s="2" t="s">
        <v>11</v>
      </c>
      <c r="H11" s="42" t="s">
        <v>1123</v>
      </c>
      <c r="I11" s="42" t="s">
        <v>13</v>
      </c>
      <c r="J11" s="42" t="s">
        <v>13</v>
      </c>
      <c r="K11" s="42" t="s">
        <v>1124</v>
      </c>
    </row>
    <row r="12" spans="1:14" ht="21" customHeight="1" x14ac:dyDescent="0.2">
      <c r="A12" s="75" t="s">
        <v>378</v>
      </c>
      <c r="B12" s="75"/>
      <c r="C12" s="2" t="s">
        <v>17</v>
      </c>
      <c r="D12" s="3">
        <v>3</v>
      </c>
      <c r="E12" s="36"/>
      <c r="F12" s="1"/>
      <c r="G12" s="1"/>
      <c r="H12" s="1"/>
      <c r="I12" s="1"/>
      <c r="J12" s="1"/>
      <c r="K12" s="1"/>
    </row>
    <row r="13" spans="1:14" ht="12.2" customHeight="1" outlineLevel="1" x14ac:dyDescent="0.2">
      <c r="A13" s="76" t="s">
        <v>379</v>
      </c>
      <c r="B13" s="76"/>
      <c r="C13" s="4" t="s">
        <v>60</v>
      </c>
      <c r="D13" s="5">
        <v>0.5</v>
      </c>
      <c r="E13" s="9"/>
      <c r="F13" s="6">
        <v>0.06</v>
      </c>
      <c r="G13" s="9">
        <f>$D$12*F13</f>
        <v>0.18</v>
      </c>
      <c r="H13" s="9">
        <f t="shared" ref="H13:H25" si="0">$L$2*G13</f>
        <v>99</v>
      </c>
      <c r="I13" s="6">
        <v>85.24</v>
      </c>
      <c r="J13" s="9">
        <f>$D$12*I13</f>
        <v>255.71999999999997</v>
      </c>
      <c r="K13" s="9">
        <f>SUM(H13,J13)</f>
        <v>354.71999999999997</v>
      </c>
    </row>
    <row r="14" spans="1:14" ht="12.2" customHeight="1" outlineLevel="1" x14ac:dyDescent="0.2">
      <c r="A14" s="76" t="s">
        <v>380</v>
      </c>
      <c r="B14" s="76"/>
      <c r="C14" s="4" t="s">
        <v>60</v>
      </c>
      <c r="D14" s="5">
        <v>1</v>
      </c>
      <c r="E14" s="9">
        <f t="shared" ref="E14:E24" si="1">$D$12*D14</f>
        <v>3</v>
      </c>
      <c r="F14" s="6">
        <v>0.03</v>
      </c>
      <c r="G14" s="9">
        <f t="shared" ref="G14:G24" si="2">$D$12*F14</f>
        <v>0.09</v>
      </c>
      <c r="H14" s="9">
        <f t="shared" si="0"/>
        <v>49.5</v>
      </c>
      <c r="I14" s="6">
        <v>86.07</v>
      </c>
      <c r="J14" s="9">
        <f t="shared" ref="J14:J24" si="3">$D$12*I14</f>
        <v>258.20999999999998</v>
      </c>
      <c r="K14" s="9">
        <f t="shared" ref="K14:K24" si="4">SUM(H14,J14)</f>
        <v>307.70999999999998</v>
      </c>
    </row>
    <row r="15" spans="1:14" ht="12.2" customHeight="1" outlineLevel="1" x14ac:dyDescent="0.2">
      <c r="A15" s="76" t="s">
        <v>381</v>
      </c>
      <c r="B15" s="76"/>
      <c r="C15" s="4" t="s">
        <v>17</v>
      </c>
      <c r="D15" s="5">
        <v>1</v>
      </c>
      <c r="E15" s="9">
        <f t="shared" si="1"/>
        <v>3</v>
      </c>
      <c r="F15" s="6">
        <v>0.13</v>
      </c>
      <c r="G15" s="9">
        <f t="shared" si="2"/>
        <v>0.39</v>
      </c>
      <c r="H15" s="9">
        <f t="shared" si="0"/>
        <v>214.5</v>
      </c>
      <c r="I15" s="6">
        <v>273.23</v>
      </c>
      <c r="J15" s="9">
        <f t="shared" si="3"/>
        <v>819.69</v>
      </c>
      <c r="K15" s="9">
        <f t="shared" si="4"/>
        <v>1034.19</v>
      </c>
    </row>
    <row r="16" spans="1:14" ht="12.2" customHeight="1" outlineLevel="1" x14ac:dyDescent="0.2">
      <c r="A16" s="76" t="s">
        <v>382</v>
      </c>
      <c r="B16" s="76"/>
      <c r="C16" s="4" t="s">
        <v>17</v>
      </c>
      <c r="D16" s="5">
        <v>1</v>
      </c>
      <c r="E16" s="9">
        <f t="shared" si="1"/>
        <v>3</v>
      </c>
      <c r="F16" s="6">
        <v>0.23</v>
      </c>
      <c r="G16" s="9">
        <f t="shared" si="2"/>
        <v>0.69000000000000006</v>
      </c>
      <c r="H16" s="9">
        <f t="shared" si="0"/>
        <v>379.50000000000006</v>
      </c>
      <c r="I16" s="6">
        <v>218.57</v>
      </c>
      <c r="J16" s="9">
        <f t="shared" si="3"/>
        <v>655.71</v>
      </c>
      <c r="K16" s="9">
        <f t="shared" si="4"/>
        <v>1035.21</v>
      </c>
    </row>
    <row r="17" spans="1:11" ht="21" customHeight="1" outlineLevel="1" x14ac:dyDescent="0.2">
      <c r="A17" s="76" t="s">
        <v>383</v>
      </c>
      <c r="B17" s="76"/>
      <c r="C17" s="4" t="s">
        <v>17</v>
      </c>
      <c r="D17" s="5">
        <v>1</v>
      </c>
      <c r="E17" s="9">
        <f t="shared" si="1"/>
        <v>3</v>
      </c>
      <c r="F17" s="6">
        <v>0.14000000000000001</v>
      </c>
      <c r="G17" s="9">
        <f t="shared" si="2"/>
        <v>0.42000000000000004</v>
      </c>
      <c r="H17" s="9">
        <f t="shared" si="0"/>
        <v>231.00000000000003</v>
      </c>
      <c r="I17" s="6">
        <v>33.6</v>
      </c>
      <c r="J17" s="9">
        <f t="shared" si="3"/>
        <v>100.80000000000001</v>
      </c>
      <c r="K17" s="9">
        <f t="shared" si="4"/>
        <v>331.80000000000007</v>
      </c>
    </row>
    <row r="18" spans="1:11" ht="12.2" customHeight="1" outlineLevel="1" x14ac:dyDescent="0.2">
      <c r="A18" s="76" t="s">
        <v>384</v>
      </c>
      <c r="B18" s="76"/>
      <c r="C18" s="4" t="s">
        <v>17</v>
      </c>
      <c r="D18" s="5">
        <v>1</v>
      </c>
      <c r="E18" s="9">
        <f t="shared" si="1"/>
        <v>3</v>
      </c>
      <c r="F18" s="6">
        <v>0.08</v>
      </c>
      <c r="G18" s="9">
        <f t="shared" si="2"/>
        <v>0.24</v>
      </c>
      <c r="H18" s="9">
        <f t="shared" si="0"/>
        <v>132</v>
      </c>
      <c r="I18" s="6">
        <v>163.83000000000001</v>
      </c>
      <c r="J18" s="9">
        <f t="shared" si="3"/>
        <v>491.49</v>
      </c>
      <c r="K18" s="9">
        <f t="shared" si="4"/>
        <v>623.49</v>
      </c>
    </row>
    <row r="19" spans="1:11" ht="12.2" customHeight="1" outlineLevel="1" x14ac:dyDescent="0.2">
      <c r="A19" s="76" t="s">
        <v>385</v>
      </c>
      <c r="B19" s="76"/>
      <c r="C19" s="4" t="s">
        <v>17</v>
      </c>
      <c r="D19" s="5">
        <v>1</v>
      </c>
      <c r="E19" s="9">
        <f t="shared" si="1"/>
        <v>3</v>
      </c>
      <c r="F19" s="6">
        <v>0.24</v>
      </c>
      <c r="G19" s="9">
        <f t="shared" si="2"/>
        <v>0.72</v>
      </c>
      <c r="H19" s="9">
        <f t="shared" si="0"/>
        <v>396</v>
      </c>
      <c r="I19" s="6">
        <v>148.5</v>
      </c>
      <c r="J19" s="9">
        <f t="shared" si="3"/>
        <v>445.5</v>
      </c>
      <c r="K19" s="9">
        <f t="shared" si="4"/>
        <v>841.5</v>
      </c>
    </row>
    <row r="20" spans="1:11" ht="12.2" customHeight="1" outlineLevel="1" x14ac:dyDescent="0.2">
      <c r="A20" s="76" t="s">
        <v>386</v>
      </c>
      <c r="B20" s="76"/>
      <c r="C20" s="4" t="s">
        <v>17</v>
      </c>
      <c r="D20" s="5">
        <v>1</v>
      </c>
      <c r="E20" s="9">
        <f t="shared" si="1"/>
        <v>3</v>
      </c>
      <c r="F20" s="6">
        <v>0.12</v>
      </c>
      <c r="G20" s="9">
        <f t="shared" si="2"/>
        <v>0.36</v>
      </c>
      <c r="H20" s="9">
        <f t="shared" si="0"/>
        <v>198</v>
      </c>
      <c r="I20" s="6">
        <v>175.2</v>
      </c>
      <c r="J20" s="9">
        <f t="shared" si="3"/>
        <v>525.59999999999991</v>
      </c>
      <c r="K20" s="9">
        <f t="shared" si="4"/>
        <v>723.59999999999991</v>
      </c>
    </row>
    <row r="21" spans="1:11" ht="12.2" customHeight="1" outlineLevel="1" x14ac:dyDescent="0.2">
      <c r="A21" s="76" t="s">
        <v>387</v>
      </c>
      <c r="B21" s="76"/>
      <c r="C21" s="4" t="s">
        <v>17</v>
      </c>
      <c r="D21" s="5">
        <v>1</v>
      </c>
      <c r="E21" s="9">
        <f t="shared" si="1"/>
        <v>3</v>
      </c>
      <c r="F21" s="6">
        <v>0.06</v>
      </c>
      <c r="G21" s="9">
        <f t="shared" si="2"/>
        <v>0.18</v>
      </c>
      <c r="H21" s="9">
        <f t="shared" si="0"/>
        <v>99</v>
      </c>
      <c r="I21" s="6">
        <v>11.04</v>
      </c>
      <c r="J21" s="9">
        <f t="shared" si="3"/>
        <v>33.119999999999997</v>
      </c>
      <c r="K21" s="9">
        <f t="shared" si="4"/>
        <v>132.12</v>
      </c>
    </row>
    <row r="22" spans="1:11" ht="12.2" customHeight="1" outlineLevel="1" x14ac:dyDescent="0.2">
      <c r="A22" s="76" t="s">
        <v>345</v>
      </c>
      <c r="B22" s="76"/>
      <c r="C22" s="4" t="s">
        <v>17</v>
      </c>
      <c r="D22" s="5">
        <v>1</v>
      </c>
      <c r="E22" s="9">
        <f t="shared" si="1"/>
        <v>3</v>
      </c>
      <c r="F22" s="6">
        <v>0.21</v>
      </c>
      <c r="G22" s="9">
        <f t="shared" si="2"/>
        <v>0.63</v>
      </c>
      <c r="H22" s="9">
        <f t="shared" si="0"/>
        <v>346.5</v>
      </c>
      <c r="I22" s="6">
        <v>85.69</v>
      </c>
      <c r="J22" s="9">
        <f t="shared" si="3"/>
        <v>257.07</v>
      </c>
      <c r="K22" s="9">
        <f t="shared" si="4"/>
        <v>603.56999999999994</v>
      </c>
    </row>
    <row r="23" spans="1:11" ht="12.2" customHeight="1" outlineLevel="1" x14ac:dyDescent="0.2">
      <c r="A23" s="76" t="s">
        <v>343</v>
      </c>
      <c r="B23" s="76"/>
      <c r="C23" s="4" t="s">
        <v>17</v>
      </c>
      <c r="D23" s="5">
        <v>1</v>
      </c>
      <c r="E23" s="9">
        <f t="shared" si="1"/>
        <v>3</v>
      </c>
      <c r="F23" s="6">
        <v>0.12</v>
      </c>
      <c r="G23" s="9">
        <f t="shared" si="2"/>
        <v>0.36</v>
      </c>
      <c r="H23" s="9">
        <f t="shared" si="0"/>
        <v>198</v>
      </c>
      <c r="I23" s="6">
        <v>76.400000000000006</v>
      </c>
      <c r="J23" s="9">
        <f t="shared" si="3"/>
        <v>229.20000000000002</v>
      </c>
      <c r="K23" s="9">
        <f t="shared" si="4"/>
        <v>427.20000000000005</v>
      </c>
    </row>
    <row r="24" spans="1:11" ht="12.2" customHeight="1" outlineLevel="1" x14ac:dyDescent="0.2">
      <c r="A24" s="76" t="s">
        <v>346</v>
      </c>
      <c r="B24" s="76"/>
      <c r="C24" s="4" t="s">
        <v>17</v>
      </c>
      <c r="D24" s="5">
        <v>1</v>
      </c>
      <c r="E24" s="9">
        <f t="shared" si="1"/>
        <v>3</v>
      </c>
      <c r="F24" s="6">
        <v>0.31</v>
      </c>
      <c r="G24" s="9">
        <f t="shared" si="2"/>
        <v>0.92999999999999994</v>
      </c>
      <c r="H24" s="9">
        <f t="shared" si="0"/>
        <v>511.49999999999994</v>
      </c>
      <c r="I24" s="6">
        <v>117.29</v>
      </c>
      <c r="J24" s="9">
        <f t="shared" si="3"/>
        <v>351.87</v>
      </c>
      <c r="K24" s="9">
        <f t="shared" si="4"/>
        <v>863.36999999999989</v>
      </c>
    </row>
    <row r="25" spans="1:11" ht="12.2" customHeight="1" x14ac:dyDescent="0.2">
      <c r="A25" s="75" t="s">
        <v>19</v>
      </c>
      <c r="B25" s="75"/>
      <c r="C25" s="1"/>
      <c r="D25" s="7"/>
      <c r="E25" s="9"/>
      <c r="F25" s="13">
        <f>SUM(F13:F24)</f>
        <v>1.73</v>
      </c>
      <c r="G25" s="12">
        <f>SUM(G13:G24)</f>
        <v>5.1899999999999995</v>
      </c>
      <c r="H25" s="12">
        <f t="shared" si="0"/>
        <v>2854.4999999999995</v>
      </c>
      <c r="I25" s="13">
        <v>1474.66</v>
      </c>
      <c r="J25" s="12">
        <f>SUM(J13:J24)</f>
        <v>4423.9799999999996</v>
      </c>
      <c r="K25" s="14">
        <f>SUM(H25,J25)</f>
        <v>7278.48</v>
      </c>
    </row>
    <row r="26" spans="1:11" ht="21" customHeight="1" x14ac:dyDescent="0.2">
      <c r="A26" s="75" t="s">
        <v>388</v>
      </c>
      <c r="B26" s="75"/>
      <c r="C26" s="2" t="s">
        <v>17</v>
      </c>
      <c r="D26" s="3">
        <v>0</v>
      </c>
      <c r="E26" s="36"/>
      <c r="F26" s="1"/>
      <c r="G26" s="1"/>
      <c r="H26" s="1"/>
      <c r="I26" s="1"/>
      <c r="J26" s="1"/>
      <c r="K26" s="1"/>
    </row>
    <row r="27" spans="1:11" ht="12.2" hidden="1" customHeight="1" outlineLevel="1" x14ac:dyDescent="0.2">
      <c r="A27" s="76" t="s">
        <v>379</v>
      </c>
      <c r="B27" s="76"/>
      <c r="C27" s="4" t="s">
        <v>60</v>
      </c>
      <c r="D27" s="5">
        <v>0.5</v>
      </c>
      <c r="E27" s="9">
        <f>$D$26*D27</f>
        <v>0</v>
      </c>
      <c r="F27" s="6">
        <v>0.06</v>
      </c>
      <c r="G27" s="9">
        <f>$D$26*F27</f>
        <v>0</v>
      </c>
      <c r="H27" s="9">
        <f t="shared" ref="H27:H39" si="5">$L$2*G27</f>
        <v>0</v>
      </c>
      <c r="I27" s="6">
        <v>85.24</v>
      </c>
      <c r="J27" s="9">
        <f>$D$26*I27</f>
        <v>0</v>
      </c>
      <c r="K27" s="9">
        <f t="shared" ref="K27:K38" si="6">SUM(H27,J27)</f>
        <v>0</v>
      </c>
    </row>
    <row r="28" spans="1:11" ht="12.2" hidden="1" customHeight="1" outlineLevel="1" x14ac:dyDescent="0.2">
      <c r="A28" s="76" t="s">
        <v>380</v>
      </c>
      <c r="B28" s="76"/>
      <c r="C28" s="4" t="s">
        <v>60</v>
      </c>
      <c r="D28" s="5">
        <v>1</v>
      </c>
      <c r="E28" s="9">
        <f t="shared" ref="E28:E38" si="7">$D$26*D28</f>
        <v>0</v>
      </c>
      <c r="F28" s="6">
        <v>0.03</v>
      </c>
      <c r="G28" s="9">
        <f t="shared" ref="G28:G38" si="8">$D$26*F28</f>
        <v>0</v>
      </c>
      <c r="H28" s="9">
        <f t="shared" si="5"/>
        <v>0</v>
      </c>
      <c r="I28" s="6">
        <v>86.07</v>
      </c>
      <c r="J28" s="9">
        <f t="shared" ref="J28:J38" si="9">$D$26*I28</f>
        <v>0</v>
      </c>
      <c r="K28" s="9">
        <f t="shared" si="6"/>
        <v>0</v>
      </c>
    </row>
    <row r="29" spans="1:11" ht="12.2" hidden="1" customHeight="1" outlineLevel="1" x14ac:dyDescent="0.2">
      <c r="A29" s="76" t="s">
        <v>381</v>
      </c>
      <c r="B29" s="76"/>
      <c r="C29" s="4" t="s">
        <v>17</v>
      </c>
      <c r="D29" s="5">
        <v>1</v>
      </c>
      <c r="E29" s="9">
        <f t="shared" si="7"/>
        <v>0</v>
      </c>
      <c r="F29" s="6">
        <v>0.13</v>
      </c>
      <c r="G29" s="9">
        <f t="shared" si="8"/>
        <v>0</v>
      </c>
      <c r="H29" s="9">
        <f t="shared" si="5"/>
        <v>0</v>
      </c>
      <c r="I29" s="6">
        <v>273.23</v>
      </c>
      <c r="J29" s="9">
        <f t="shared" si="9"/>
        <v>0</v>
      </c>
      <c r="K29" s="9">
        <f t="shared" si="6"/>
        <v>0</v>
      </c>
    </row>
    <row r="30" spans="1:11" ht="12.2" hidden="1" customHeight="1" outlineLevel="1" x14ac:dyDescent="0.2">
      <c r="A30" s="76" t="s">
        <v>382</v>
      </c>
      <c r="B30" s="76"/>
      <c r="C30" s="4" t="s">
        <v>17</v>
      </c>
      <c r="D30" s="5">
        <v>1</v>
      </c>
      <c r="E30" s="9">
        <f t="shared" si="7"/>
        <v>0</v>
      </c>
      <c r="F30" s="6">
        <v>0.23</v>
      </c>
      <c r="G30" s="9">
        <f t="shared" si="8"/>
        <v>0</v>
      </c>
      <c r="H30" s="9">
        <f t="shared" si="5"/>
        <v>0</v>
      </c>
      <c r="I30" s="6">
        <v>218.57</v>
      </c>
      <c r="J30" s="9">
        <f t="shared" si="9"/>
        <v>0</v>
      </c>
      <c r="K30" s="9">
        <f t="shared" si="6"/>
        <v>0</v>
      </c>
    </row>
    <row r="31" spans="1:11" ht="21" hidden="1" customHeight="1" outlineLevel="1" x14ac:dyDescent="0.2">
      <c r="A31" s="76" t="s">
        <v>383</v>
      </c>
      <c r="B31" s="76"/>
      <c r="C31" s="4" t="s">
        <v>17</v>
      </c>
      <c r="D31" s="5">
        <v>1</v>
      </c>
      <c r="E31" s="9">
        <f t="shared" si="7"/>
        <v>0</v>
      </c>
      <c r="F31" s="6">
        <v>0.14000000000000001</v>
      </c>
      <c r="G31" s="9">
        <f t="shared" si="8"/>
        <v>0</v>
      </c>
      <c r="H31" s="9">
        <f t="shared" si="5"/>
        <v>0</v>
      </c>
      <c r="I31" s="6">
        <v>33.6</v>
      </c>
      <c r="J31" s="9">
        <f t="shared" si="9"/>
        <v>0</v>
      </c>
      <c r="K31" s="9">
        <f t="shared" si="6"/>
        <v>0</v>
      </c>
    </row>
    <row r="32" spans="1:11" ht="12.2" hidden="1" customHeight="1" outlineLevel="1" x14ac:dyDescent="0.2">
      <c r="A32" s="76" t="s">
        <v>384</v>
      </c>
      <c r="B32" s="76"/>
      <c r="C32" s="4" t="s">
        <v>17</v>
      </c>
      <c r="D32" s="5">
        <v>1</v>
      </c>
      <c r="E32" s="9">
        <f t="shared" si="7"/>
        <v>0</v>
      </c>
      <c r="F32" s="6">
        <v>0.08</v>
      </c>
      <c r="G32" s="9">
        <f t="shared" si="8"/>
        <v>0</v>
      </c>
      <c r="H32" s="9">
        <f t="shared" si="5"/>
        <v>0</v>
      </c>
      <c r="I32" s="6">
        <v>163.83000000000001</v>
      </c>
      <c r="J32" s="9">
        <f t="shared" si="9"/>
        <v>0</v>
      </c>
      <c r="K32" s="9">
        <f t="shared" si="6"/>
        <v>0</v>
      </c>
    </row>
    <row r="33" spans="1:11" ht="12.2" hidden="1" customHeight="1" outlineLevel="1" x14ac:dyDescent="0.2">
      <c r="A33" s="76" t="s">
        <v>385</v>
      </c>
      <c r="B33" s="76"/>
      <c r="C33" s="4" t="s">
        <v>17</v>
      </c>
      <c r="D33" s="5">
        <v>1</v>
      </c>
      <c r="E33" s="9">
        <f t="shared" si="7"/>
        <v>0</v>
      </c>
      <c r="F33" s="6">
        <v>0.24</v>
      </c>
      <c r="G33" s="9">
        <f t="shared" si="8"/>
        <v>0</v>
      </c>
      <c r="H33" s="9">
        <f t="shared" si="5"/>
        <v>0</v>
      </c>
      <c r="I33" s="6">
        <v>148.5</v>
      </c>
      <c r="J33" s="9">
        <f t="shared" si="9"/>
        <v>0</v>
      </c>
      <c r="K33" s="9">
        <f t="shared" si="6"/>
        <v>0</v>
      </c>
    </row>
    <row r="34" spans="1:11" ht="12.2" hidden="1" customHeight="1" outlineLevel="1" x14ac:dyDescent="0.2">
      <c r="A34" s="76" t="s">
        <v>386</v>
      </c>
      <c r="B34" s="76"/>
      <c r="C34" s="4" t="s">
        <v>17</v>
      </c>
      <c r="D34" s="5">
        <v>1</v>
      </c>
      <c r="E34" s="9">
        <f t="shared" si="7"/>
        <v>0</v>
      </c>
      <c r="F34" s="6">
        <v>0.12</v>
      </c>
      <c r="G34" s="9">
        <f t="shared" si="8"/>
        <v>0</v>
      </c>
      <c r="H34" s="9">
        <f t="shared" si="5"/>
        <v>0</v>
      </c>
      <c r="I34" s="6">
        <v>175.2</v>
      </c>
      <c r="J34" s="9">
        <f t="shared" si="9"/>
        <v>0</v>
      </c>
      <c r="K34" s="9">
        <f t="shared" si="6"/>
        <v>0</v>
      </c>
    </row>
    <row r="35" spans="1:11" ht="12.2" hidden="1" customHeight="1" outlineLevel="1" x14ac:dyDescent="0.2">
      <c r="A35" s="76" t="s">
        <v>345</v>
      </c>
      <c r="B35" s="76"/>
      <c r="C35" s="4" t="s">
        <v>17</v>
      </c>
      <c r="D35" s="5">
        <v>1</v>
      </c>
      <c r="E35" s="9">
        <f t="shared" si="7"/>
        <v>0</v>
      </c>
      <c r="F35" s="6">
        <v>0.21</v>
      </c>
      <c r="G35" s="9">
        <f t="shared" si="8"/>
        <v>0</v>
      </c>
      <c r="H35" s="9">
        <f t="shared" si="5"/>
        <v>0</v>
      </c>
      <c r="I35" s="6">
        <v>85.69</v>
      </c>
      <c r="J35" s="9">
        <f t="shared" si="9"/>
        <v>0</v>
      </c>
      <c r="K35" s="9">
        <f t="shared" si="6"/>
        <v>0</v>
      </c>
    </row>
    <row r="36" spans="1:11" ht="12.2" hidden="1" customHeight="1" outlineLevel="1" x14ac:dyDescent="0.2">
      <c r="A36" s="76" t="s">
        <v>343</v>
      </c>
      <c r="B36" s="76"/>
      <c r="C36" s="4" t="s">
        <v>17</v>
      </c>
      <c r="D36" s="5">
        <v>1</v>
      </c>
      <c r="E36" s="9">
        <f t="shared" si="7"/>
        <v>0</v>
      </c>
      <c r="F36" s="6">
        <v>0.12</v>
      </c>
      <c r="G36" s="9">
        <f t="shared" si="8"/>
        <v>0</v>
      </c>
      <c r="H36" s="9">
        <f t="shared" si="5"/>
        <v>0</v>
      </c>
      <c r="I36" s="6">
        <v>76.400000000000006</v>
      </c>
      <c r="J36" s="9">
        <f t="shared" si="9"/>
        <v>0</v>
      </c>
      <c r="K36" s="9">
        <f t="shared" si="6"/>
        <v>0</v>
      </c>
    </row>
    <row r="37" spans="1:11" ht="12.2" hidden="1" customHeight="1" outlineLevel="1" x14ac:dyDescent="0.2">
      <c r="A37" s="76" t="s">
        <v>387</v>
      </c>
      <c r="B37" s="76"/>
      <c r="C37" s="4" t="s">
        <v>17</v>
      </c>
      <c r="D37" s="5">
        <v>1</v>
      </c>
      <c r="E37" s="9">
        <f t="shared" si="7"/>
        <v>0</v>
      </c>
      <c r="F37" s="6">
        <v>0.06</v>
      </c>
      <c r="G37" s="9">
        <f t="shared" si="8"/>
        <v>0</v>
      </c>
      <c r="H37" s="9">
        <f t="shared" si="5"/>
        <v>0</v>
      </c>
      <c r="I37" s="6">
        <v>11.04</v>
      </c>
      <c r="J37" s="9">
        <f t="shared" si="9"/>
        <v>0</v>
      </c>
      <c r="K37" s="9">
        <f t="shared" si="6"/>
        <v>0</v>
      </c>
    </row>
    <row r="38" spans="1:11" ht="12.2" hidden="1" customHeight="1" outlineLevel="1" x14ac:dyDescent="0.2">
      <c r="A38" s="76" t="s">
        <v>389</v>
      </c>
      <c r="B38" s="76"/>
      <c r="C38" s="4" t="s">
        <v>17</v>
      </c>
      <c r="D38" s="5">
        <v>1</v>
      </c>
      <c r="E38" s="9">
        <f t="shared" si="7"/>
        <v>0</v>
      </c>
      <c r="F38" s="6">
        <v>0.3</v>
      </c>
      <c r="G38" s="9">
        <f t="shared" si="8"/>
        <v>0</v>
      </c>
      <c r="H38" s="9">
        <f t="shared" si="5"/>
        <v>0</v>
      </c>
      <c r="I38" s="6">
        <v>543.98</v>
      </c>
      <c r="J38" s="9">
        <f t="shared" si="9"/>
        <v>0</v>
      </c>
      <c r="K38" s="9">
        <f t="shared" si="6"/>
        <v>0</v>
      </c>
    </row>
    <row r="39" spans="1:11" ht="12.2" customHeight="1" collapsed="1" x14ac:dyDescent="0.2">
      <c r="A39" s="75" t="s">
        <v>19</v>
      </c>
      <c r="B39" s="75"/>
      <c r="C39" s="1"/>
      <c r="D39" s="7"/>
      <c r="E39" s="9"/>
      <c r="F39" s="13">
        <f>SUM(F27:F38)</f>
        <v>1.72</v>
      </c>
      <c r="G39" s="12">
        <f>SUM(G27:G38)</f>
        <v>0</v>
      </c>
      <c r="H39" s="12">
        <f t="shared" si="5"/>
        <v>0</v>
      </c>
      <c r="I39" s="13">
        <v>1901.35</v>
      </c>
      <c r="J39" s="12">
        <f>SUM(J27:J38)</f>
        <v>0</v>
      </c>
      <c r="K39" s="14">
        <f>SUM(H39,J39)</f>
        <v>0</v>
      </c>
    </row>
    <row r="40" spans="1:11" ht="21" customHeight="1" x14ac:dyDescent="0.2">
      <c r="A40" s="75" t="s">
        <v>390</v>
      </c>
      <c r="B40" s="75"/>
      <c r="C40" s="2" t="s">
        <v>17</v>
      </c>
      <c r="D40" s="3">
        <v>0</v>
      </c>
      <c r="E40" s="36"/>
      <c r="F40" s="1"/>
      <c r="G40" s="1"/>
      <c r="H40" s="1"/>
      <c r="I40" s="1"/>
      <c r="J40" s="1"/>
      <c r="K40" s="1"/>
    </row>
    <row r="41" spans="1:11" ht="12.2" hidden="1" customHeight="1" outlineLevel="1" x14ac:dyDescent="0.2">
      <c r="A41" s="76" t="s">
        <v>391</v>
      </c>
      <c r="B41" s="76"/>
      <c r="C41" s="4" t="s">
        <v>17</v>
      </c>
      <c r="D41" s="5">
        <v>1</v>
      </c>
      <c r="E41" s="9">
        <f>$D$40*D41</f>
        <v>0</v>
      </c>
      <c r="F41" s="6">
        <v>0.23</v>
      </c>
      <c r="G41" s="9">
        <f>$D$40*F41</f>
        <v>0</v>
      </c>
      <c r="H41" s="9">
        <f t="shared" ref="H41:H54" si="10">$L$2*G41</f>
        <v>0</v>
      </c>
      <c r="I41" s="6">
        <v>348.06</v>
      </c>
      <c r="J41" s="9">
        <f>$D$40*I41</f>
        <v>0</v>
      </c>
      <c r="K41" s="9">
        <f t="shared" ref="K41:K53" si="11">SUM(H41,J41)</f>
        <v>0</v>
      </c>
    </row>
    <row r="42" spans="1:11" ht="12.2" hidden="1" customHeight="1" outlineLevel="1" x14ac:dyDescent="0.2">
      <c r="A42" s="76" t="s">
        <v>382</v>
      </c>
      <c r="B42" s="76"/>
      <c r="C42" s="4" t="s">
        <v>17</v>
      </c>
      <c r="D42" s="5">
        <v>1</v>
      </c>
      <c r="E42" s="9">
        <f t="shared" ref="E42:E53" si="12">$D$40*D42</f>
        <v>0</v>
      </c>
      <c r="F42" s="6">
        <v>0.23</v>
      </c>
      <c r="G42" s="9">
        <f t="shared" ref="G42:G53" si="13">$D$40*F42</f>
        <v>0</v>
      </c>
      <c r="H42" s="9">
        <f t="shared" si="10"/>
        <v>0</v>
      </c>
      <c r="I42" s="6">
        <v>218.57</v>
      </c>
      <c r="J42" s="9">
        <f t="shared" ref="J42:J53" si="14">$D$40*I42</f>
        <v>0</v>
      </c>
      <c r="K42" s="9">
        <f t="shared" si="11"/>
        <v>0</v>
      </c>
    </row>
    <row r="43" spans="1:11" ht="21" hidden="1" customHeight="1" outlineLevel="1" x14ac:dyDescent="0.2">
      <c r="A43" s="76" t="s">
        <v>383</v>
      </c>
      <c r="B43" s="76"/>
      <c r="C43" s="4" t="s">
        <v>17</v>
      </c>
      <c r="D43" s="5">
        <v>1</v>
      </c>
      <c r="E43" s="9">
        <f t="shared" si="12"/>
        <v>0</v>
      </c>
      <c r="F43" s="6">
        <v>0.14000000000000001</v>
      </c>
      <c r="G43" s="9">
        <f t="shared" si="13"/>
        <v>0</v>
      </c>
      <c r="H43" s="9">
        <f t="shared" si="10"/>
        <v>0</v>
      </c>
      <c r="I43" s="6">
        <v>33.6</v>
      </c>
      <c r="J43" s="9">
        <f t="shared" si="14"/>
        <v>0</v>
      </c>
      <c r="K43" s="9">
        <f t="shared" si="11"/>
        <v>0</v>
      </c>
    </row>
    <row r="44" spans="1:11" ht="12.2" hidden="1" customHeight="1" outlineLevel="1" x14ac:dyDescent="0.2">
      <c r="A44" s="76" t="s">
        <v>384</v>
      </c>
      <c r="B44" s="76"/>
      <c r="C44" s="4" t="s">
        <v>17</v>
      </c>
      <c r="D44" s="5">
        <v>1</v>
      </c>
      <c r="E44" s="9">
        <f t="shared" si="12"/>
        <v>0</v>
      </c>
      <c r="F44" s="6">
        <v>0.08</v>
      </c>
      <c r="G44" s="9">
        <f t="shared" si="13"/>
        <v>0</v>
      </c>
      <c r="H44" s="9">
        <f t="shared" si="10"/>
        <v>0</v>
      </c>
      <c r="I44" s="6">
        <v>163.83000000000001</v>
      </c>
      <c r="J44" s="9">
        <f t="shared" si="14"/>
        <v>0</v>
      </c>
      <c r="K44" s="9">
        <f t="shared" si="11"/>
        <v>0</v>
      </c>
    </row>
    <row r="45" spans="1:11" ht="12.2" hidden="1" customHeight="1" outlineLevel="1" x14ac:dyDescent="0.2">
      <c r="A45" s="76" t="s">
        <v>276</v>
      </c>
      <c r="B45" s="76"/>
      <c r="C45" s="4" t="s">
        <v>60</v>
      </c>
      <c r="D45" s="5">
        <v>0.21</v>
      </c>
      <c r="E45" s="9">
        <f t="shared" si="12"/>
        <v>0</v>
      </c>
      <c r="F45" s="6">
        <v>0.02</v>
      </c>
      <c r="G45" s="9">
        <f t="shared" si="13"/>
        <v>0</v>
      </c>
      <c r="H45" s="9">
        <f t="shared" si="10"/>
        <v>0</v>
      </c>
      <c r="I45" s="6">
        <v>7.42</v>
      </c>
      <c r="J45" s="9">
        <f t="shared" si="14"/>
        <v>0</v>
      </c>
      <c r="K45" s="9">
        <f t="shared" si="11"/>
        <v>0</v>
      </c>
    </row>
    <row r="46" spans="1:11" ht="12.2" hidden="1" customHeight="1" outlineLevel="1" x14ac:dyDescent="0.2">
      <c r="A46" s="76" t="s">
        <v>385</v>
      </c>
      <c r="B46" s="76"/>
      <c r="C46" s="4" t="s">
        <v>17</v>
      </c>
      <c r="D46" s="5">
        <v>1</v>
      </c>
      <c r="E46" s="9">
        <f t="shared" si="12"/>
        <v>0</v>
      </c>
      <c r="F46" s="6">
        <v>0.24</v>
      </c>
      <c r="G46" s="9">
        <f t="shared" si="13"/>
        <v>0</v>
      </c>
      <c r="H46" s="9">
        <f t="shared" si="10"/>
        <v>0</v>
      </c>
      <c r="I46" s="6">
        <v>148.5</v>
      </c>
      <c r="J46" s="9">
        <f t="shared" si="14"/>
        <v>0</v>
      </c>
      <c r="K46" s="9">
        <f t="shared" si="11"/>
        <v>0</v>
      </c>
    </row>
    <row r="47" spans="1:11" ht="12.2" hidden="1" customHeight="1" outlineLevel="1" x14ac:dyDescent="0.2">
      <c r="A47" s="76" t="s">
        <v>345</v>
      </c>
      <c r="B47" s="76"/>
      <c r="C47" s="4" t="s">
        <v>17</v>
      </c>
      <c r="D47" s="5">
        <v>1</v>
      </c>
      <c r="E47" s="9">
        <f t="shared" si="12"/>
        <v>0</v>
      </c>
      <c r="F47" s="6">
        <v>0.21</v>
      </c>
      <c r="G47" s="9">
        <f t="shared" si="13"/>
        <v>0</v>
      </c>
      <c r="H47" s="9">
        <f t="shared" si="10"/>
        <v>0</v>
      </c>
      <c r="I47" s="6">
        <v>85.69</v>
      </c>
      <c r="J47" s="9">
        <f t="shared" si="14"/>
        <v>0</v>
      </c>
      <c r="K47" s="9">
        <f t="shared" si="11"/>
        <v>0</v>
      </c>
    </row>
    <row r="48" spans="1:11" ht="12.2" hidden="1" customHeight="1" outlineLevel="1" x14ac:dyDescent="0.2">
      <c r="A48" s="76" t="s">
        <v>343</v>
      </c>
      <c r="B48" s="76"/>
      <c r="C48" s="4" t="s">
        <v>17</v>
      </c>
      <c r="D48" s="5">
        <v>1</v>
      </c>
      <c r="E48" s="9">
        <f t="shared" si="12"/>
        <v>0</v>
      </c>
      <c r="F48" s="6">
        <v>0.12</v>
      </c>
      <c r="G48" s="9">
        <f t="shared" si="13"/>
        <v>0</v>
      </c>
      <c r="H48" s="9">
        <f t="shared" si="10"/>
        <v>0</v>
      </c>
      <c r="I48" s="6">
        <v>151.19999999999999</v>
      </c>
      <c r="J48" s="9">
        <f t="shared" si="14"/>
        <v>0</v>
      </c>
      <c r="K48" s="9">
        <f t="shared" si="11"/>
        <v>0</v>
      </c>
    </row>
    <row r="49" spans="1:11" ht="12.2" hidden="1" customHeight="1" outlineLevel="1" x14ac:dyDescent="0.2">
      <c r="A49" s="76" t="s">
        <v>343</v>
      </c>
      <c r="B49" s="76"/>
      <c r="C49" s="4" t="s">
        <v>17</v>
      </c>
      <c r="D49" s="5">
        <v>1</v>
      </c>
      <c r="E49" s="9">
        <f t="shared" si="12"/>
        <v>0</v>
      </c>
      <c r="F49" s="6">
        <v>0.12</v>
      </c>
      <c r="G49" s="9">
        <f t="shared" si="13"/>
        <v>0</v>
      </c>
      <c r="H49" s="9">
        <f t="shared" si="10"/>
        <v>0</v>
      </c>
      <c r="I49" s="6">
        <v>76.400000000000006</v>
      </c>
      <c r="J49" s="9">
        <f t="shared" si="14"/>
        <v>0</v>
      </c>
      <c r="K49" s="9">
        <f t="shared" si="11"/>
        <v>0</v>
      </c>
    </row>
    <row r="50" spans="1:11" ht="12.2" hidden="1" customHeight="1" outlineLevel="1" x14ac:dyDescent="0.2">
      <c r="A50" s="76" t="s">
        <v>387</v>
      </c>
      <c r="B50" s="76"/>
      <c r="C50" s="4" t="s">
        <v>17</v>
      </c>
      <c r="D50" s="5">
        <v>1</v>
      </c>
      <c r="E50" s="9">
        <f t="shared" si="12"/>
        <v>0</v>
      </c>
      <c r="F50" s="6">
        <v>0.06</v>
      </c>
      <c r="G50" s="9">
        <f t="shared" si="13"/>
        <v>0</v>
      </c>
      <c r="H50" s="9">
        <f t="shared" si="10"/>
        <v>0</v>
      </c>
      <c r="I50" s="6">
        <v>13.82</v>
      </c>
      <c r="J50" s="9">
        <f t="shared" si="14"/>
        <v>0</v>
      </c>
      <c r="K50" s="9">
        <f t="shared" si="11"/>
        <v>0</v>
      </c>
    </row>
    <row r="51" spans="1:11" ht="12.2" hidden="1" customHeight="1" outlineLevel="1" x14ac:dyDescent="0.2">
      <c r="A51" s="76" t="s">
        <v>345</v>
      </c>
      <c r="B51" s="76"/>
      <c r="C51" s="4" t="s">
        <v>17</v>
      </c>
      <c r="D51" s="5">
        <v>1</v>
      </c>
      <c r="E51" s="9">
        <f t="shared" si="12"/>
        <v>0</v>
      </c>
      <c r="F51" s="6">
        <v>0.21</v>
      </c>
      <c r="G51" s="9">
        <f t="shared" si="13"/>
        <v>0</v>
      </c>
      <c r="H51" s="9">
        <f t="shared" si="10"/>
        <v>0</v>
      </c>
      <c r="I51" s="6">
        <v>30.5</v>
      </c>
      <c r="J51" s="9">
        <f t="shared" si="14"/>
        <v>0</v>
      </c>
      <c r="K51" s="9">
        <f t="shared" si="11"/>
        <v>0</v>
      </c>
    </row>
    <row r="52" spans="1:11" ht="12.2" hidden="1" customHeight="1" outlineLevel="1" x14ac:dyDescent="0.2">
      <c r="A52" s="76" t="s">
        <v>356</v>
      </c>
      <c r="B52" s="76"/>
      <c r="C52" s="4" t="s">
        <v>17</v>
      </c>
      <c r="D52" s="5">
        <v>1</v>
      </c>
      <c r="E52" s="9">
        <f t="shared" si="12"/>
        <v>0</v>
      </c>
      <c r="F52" s="6">
        <v>0.43</v>
      </c>
      <c r="G52" s="9">
        <f t="shared" si="13"/>
        <v>0</v>
      </c>
      <c r="H52" s="9">
        <f t="shared" si="10"/>
        <v>0</v>
      </c>
      <c r="I52" s="6">
        <v>171.74</v>
      </c>
      <c r="J52" s="9">
        <f t="shared" si="14"/>
        <v>0</v>
      </c>
      <c r="K52" s="9">
        <f t="shared" si="11"/>
        <v>0</v>
      </c>
    </row>
    <row r="53" spans="1:11" ht="22.5" hidden="1" customHeight="1" outlineLevel="1" x14ac:dyDescent="0.2">
      <c r="A53" s="83" t="s">
        <v>658</v>
      </c>
      <c r="B53" s="76"/>
      <c r="C53" s="4" t="s">
        <v>17</v>
      </c>
      <c r="D53" s="5">
        <v>1</v>
      </c>
      <c r="E53" s="9">
        <f t="shared" si="12"/>
        <v>0</v>
      </c>
      <c r="F53" s="6">
        <v>0.55000000000000004</v>
      </c>
      <c r="G53" s="9">
        <f t="shared" si="13"/>
        <v>0</v>
      </c>
      <c r="H53" s="9">
        <f>$N$2*G53</f>
        <v>0</v>
      </c>
      <c r="I53" s="6">
        <v>135.63</v>
      </c>
      <c r="J53" s="9">
        <f t="shared" si="14"/>
        <v>0</v>
      </c>
      <c r="K53" s="9">
        <f t="shared" si="11"/>
        <v>0</v>
      </c>
    </row>
    <row r="54" spans="1:11" ht="12.2" customHeight="1" collapsed="1" x14ac:dyDescent="0.2">
      <c r="A54" s="75" t="s">
        <v>19</v>
      </c>
      <c r="B54" s="75"/>
      <c r="C54" s="1"/>
      <c r="D54" s="7"/>
      <c r="E54" s="9"/>
      <c r="F54" s="13">
        <f>SUM(F41:F53)</f>
        <v>2.6400000000000006</v>
      </c>
      <c r="G54" s="12">
        <f>SUM(G41:G53)</f>
        <v>0</v>
      </c>
      <c r="H54" s="12">
        <f t="shared" si="10"/>
        <v>0</v>
      </c>
      <c r="I54" s="13">
        <v>1552.23</v>
      </c>
      <c r="J54" s="12">
        <f>SUM(J41:J53)</f>
        <v>0</v>
      </c>
      <c r="K54" s="14">
        <f>SUM(H54,J54)</f>
        <v>0</v>
      </c>
    </row>
    <row r="55" spans="1:11" ht="21" customHeight="1" x14ac:dyDescent="0.2">
      <c r="A55" s="75" t="s">
        <v>392</v>
      </c>
      <c r="B55" s="75"/>
      <c r="C55" s="2" t="s">
        <v>17</v>
      </c>
      <c r="D55" s="3">
        <v>0</v>
      </c>
      <c r="E55" s="36"/>
      <c r="F55" s="1"/>
      <c r="G55" s="1"/>
      <c r="H55" s="1"/>
      <c r="I55" s="1"/>
      <c r="J55" s="1"/>
      <c r="K55" s="1"/>
    </row>
    <row r="56" spans="1:11" ht="12" hidden="1" customHeight="1" outlineLevel="1" x14ac:dyDescent="0.2">
      <c r="A56" s="76" t="s">
        <v>391</v>
      </c>
      <c r="B56" s="76"/>
      <c r="C56" s="4" t="s">
        <v>17</v>
      </c>
      <c r="D56" s="5">
        <v>1</v>
      </c>
      <c r="E56" s="9">
        <f>$D$55*D56</f>
        <v>0</v>
      </c>
      <c r="F56" s="6">
        <v>0.23</v>
      </c>
      <c r="G56" s="9">
        <f>$D$55*F56</f>
        <v>0</v>
      </c>
      <c r="H56" s="9">
        <f t="shared" ref="H56:H69" si="15">$L$2*G56</f>
        <v>0</v>
      </c>
      <c r="I56" s="6">
        <v>348.06</v>
      </c>
      <c r="J56" s="9">
        <f>$D$55*I56</f>
        <v>0</v>
      </c>
      <c r="K56" s="9">
        <f t="shared" ref="K56:K68" si="16">SUM(H56,J56)</f>
        <v>0</v>
      </c>
    </row>
    <row r="57" spans="1:11" ht="12.2" hidden="1" customHeight="1" outlineLevel="1" x14ac:dyDescent="0.2">
      <c r="A57" s="76" t="s">
        <v>382</v>
      </c>
      <c r="B57" s="76"/>
      <c r="C57" s="4" t="s">
        <v>17</v>
      </c>
      <c r="D57" s="5">
        <v>1</v>
      </c>
      <c r="E57" s="9">
        <f t="shared" ref="E57:E68" si="17">$D$55*D57</f>
        <v>0</v>
      </c>
      <c r="F57" s="6">
        <v>0.23</v>
      </c>
      <c r="G57" s="9">
        <f t="shared" ref="G57:G68" si="18">$D$55*F57</f>
        <v>0</v>
      </c>
      <c r="H57" s="9">
        <f t="shared" si="15"/>
        <v>0</v>
      </c>
      <c r="I57" s="6">
        <v>218.57</v>
      </c>
      <c r="J57" s="9">
        <f t="shared" ref="J57:J68" si="19">$D$55*I57</f>
        <v>0</v>
      </c>
      <c r="K57" s="9">
        <f t="shared" si="16"/>
        <v>0</v>
      </c>
    </row>
    <row r="58" spans="1:11" ht="21" hidden="1" customHeight="1" outlineLevel="1" x14ac:dyDescent="0.2">
      <c r="A58" s="76" t="s">
        <v>383</v>
      </c>
      <c r="B58" s="76"/>
      <c r="C58" s="4" t="s">
        <v>17</v>
      </c>
      <c r="D58" s="5">
        <v>1</v>
      </c>
      <c r="E58" s="9">
        <f t="shared" si="17"/>
        <v>0</v>
      </c>
      <c r="F58" s="6">
        <v>0.14000000000000001</v>
      </c>
      <c r="G58" s="9">
        <f t="shared" si="18"/>
        <v>0</v>
      </c>
      <c r="H58" s="9">
        <f t="shared" si="15"/>
        <v>0</v>
      </c>
      <c r="I58" s="6">
        <v>33.6</v>
      </c>
      <c r="J58" s="9">
        <f t="shared" si="19"/>
        <v>0</v>
      </c>
      <c r="K58" s="9">
        <f t="shared" si="16"/>
        <v>0</v>
      </c>
    </row>
    <row r="59" spans="1:11" ht="12.2" hidden="1" customHeight="1" outlineLevel="1" x14ac:dyDescent="0.2">
      <c r="A59" s="76" t="s">
        <v>384</v>
      </c>
      <c r="B59" s="76"/>
      <c r="C59" s="4" t="s">
        <v>17</v>
      </c>
      <c r="D59" s="5">
        <v>1</v>
      </c>
      <c r="E59" s="9">
        <f t="shared" si="17"/>
        <v>0</v>
      </c>
      <c r="F59" s="6">
        <v>0.08</v>
      </c>
      <c r="G59" s="9">
        <f t="shared" si="18"/>
        <v>0</v>
      </c>
      <c r="H59" s="9">
        <f t="shared" si="15"/>
        <v>0</v>
      </c>
      <c r="I59" s="6">
        <v>163.83000000000001</v>
      </c>
      <c r="J59" s="9">
        <f t="shared" si="19"/>
        <v>0</v>
      </c>
      <c r="K59" s="9">
        <f t="shared" si="16"/>
        <v>0</v>
      </c>
    </row>
    <row r="60" spans="1:11" ht="12.2" hidden="1" customHeight="1" outlineLevel="1" x14ac:dyDescent="0.2">
      <c r="A60" s="76" t="s">
        <v>276</v>
      </c>
      <c r="B60" s="76"/>
      <c r="C60" s="4" t="s">
        <v>60</v>
      </c>
      <c r="D60" s="5">
        <v>0.21</v>
      </c>
      <c r="E60" s="9">
        <f t="shared" si="17"/>
        <v>0</v>
      </c>
      <c r="F60" s="6">
        <v>0.02</v>
      </c>
      <c r="G60" s="9">
        <f t="shared" si="18"/>
        <v>0</v>
      </c>
      <c r="H60" s="9">
        <f t="shared" si="15"/>
        <v>0</v>
      </c>
      <c r="I60" s="6">
        <v>7.42</v>
      </c>
      <c r="J60" s="9">
        <f t="shared" si="19"/>
        <v>0</v>
      </c>
      <c r="K60" s="9">
        <f t="shared" si="16"/>
        <v>0</v>
      </c>
    </row>
    <row r="61" spans="1:11" ht="12.2" hidden="1" customHeight="1" outlineLevel="1" x14ac:dyDescent="0.2">
      <c r="A61" s="76" t="s">
        <v>385</v>
      </c>
      <c r="B61" s="76"/>
      <c r="C61" s="4" t="s">
        <v>17</v>
      </c>
      <c r="D61" s="5">
        <v>1</v>
      </c>
      <c r="E61" s="9">
        <f t="shared" si="17"/>
        <v>0</v>
      </c>
      <c r="F61" s="6">
        <v>0.24</v>
      </c>
      <c r="G61" s="9">
        <f t="shared" si="18"/>
        <v>0</v>
      </c>
      <c r="H61" s="9">
        <f t="shared" si="15"/>
        <v>0</v>
      </c>
      <c r="I61" s="6">
        <v>148.5</v>
      </c>
      <c r="J61" s="9">
        <f t="shared" si="19"/>
        <v>0</v>
      </c>
      <c r="K61" s="9">
        <f t="shared" si="16"/>
        <v>0</v>
      </c>
    </row>
    <row r="62" spans="1:11" ht="12.2" hidden="1" customHeight="1" outlineLevel="1" x14ac:dyDescent="0.2">
      <c r="A62" s="76" t="s">
        <v>345</v>
      </c>
      <c r="B62" s="76"/>
      <c r="C62" s="4" t="s">
        <v>17</v>
      </c>
      <c r="D62" s="5">
        <v>1</v>
      </c>
      <c r="E62" s="9">
        <f t="shared" si="17"/>
        <v>0</v>
      </c>
      <c r="F62" s="6">
        <v>0.21</v>
      </c>
      <c r="G62" s="9">
        <f t="shared" si="18"/>
        <v>0</v>
      </c>
      <c r="H62" s="9">
        <f t="shared" si="15"/>
        <v>0</v>
      </c>
      <c r="I62" s="6">
        <v>85.69</v>
      </c>
      <c r="J62" s="9">
        <f t="shared" si="19"/>
        <v>0</v>
      </c>
      <c r="K62" s="9">
        <f t="shared" si="16"/>
        <v>0</v>
      </c>
    </row>
    <row r="63" spans="1:11" ht="12.2" hidden="1" customHeight="1" outlineLevel="1" x14ac:dyDescent="0.2">
      <c r="A63" s="76" t="s">
        <v>343</v>
      </c>
      <c r="B63" s="76"/>
      <c r="C63" s="4" t="s">
        <v>17</v>
      </c>
      <c r="D63" s="5">
        <v>1</v>
      </c>
      <c r="E63" s="9">
        <f t="shared" si="17"/>
        <v>0</v>
      </c>
      <c r="F63" s="6">
        <v>0.12</v>
      </c>
      <c r="G63" s="9">
        <f t="shared" si="18"/>
        <v>0</v>
      </c>
      <c r="H63" s="9">
        <f t="shared" si="15"/>
        <v>0</v>
      </c>
      <c r="I63" s="6">
        <v>151.19999999999999</v>
      </c>
      <c r="J63" s="9">
        <f t="shared" si="19"/>
        <v>0</v>
      </c>
      <c r="K63" s="9">
        <f t="shared" si="16"/>
        <v>0</v>
      </c>
    </row>
    <row r="64" spans="1:11" ht="12.2" hidden="1" customHeight="1" outlineLevel="1" x14ac:dyDescent="0.2">
      <c r="A64" s="76" t="s">
        <v>343</v>
      </c>
      <c r="B64" s="76"/>
      <c r="C64" s="4" t="s">
        <v>17</v>
      </c>
      <c r="D64" s="5">
        <v>1</v>
      </c>
      <c r="E64" s="9">
        <f t="shared" si="17"/>
        <v>0</v>
      </c>
      <c r="F64" s="6">
        <v>0.12</v>
      </c>
      <c r="G64" s="9">
        <f t="shared" si="18"/>
        <v>0</v>
      </c>
      <c r="H64" s="9">
        <f t="shared" si="15"/>
        <v>0</v>
      </c>
      <c r="I64" s="6">
        <v>76.400000000000006</v>
      </c>
      <c r="J64" s="9">
        <f t="shared" si="19"/>
        <v>0</v>
      </c>
      <c r="K64" s="9">
        <f t="shared" si="16"/>
        <v>0</v>
      </c>
    </row>
    <row r="65" spans="1:11" ht="12.2" hidden="1" customHeight="1" outlineLevel="1" x14ac:dyDescent="0.2">
      <c r="A65" s="76" t="s">
        <v>387</v>
      </c>
      <c r="B65" s="76"/>
      <c r="C65" s="4" t="s">
        <v>17</v>
      </c>
      <c r="D65" s="5">
        <v>1</v>
      </c>
      <c r="E65" s="9">
        <f t="shared" si="17"/>
        <v>0</v>
      </c>
      <c r="F65" s="6">
        <v>0.06</v>
      </c>
      <c r="G65" s="9">
        <f t="shared" si="18"/>
        <v>0</v>
      </c>
      <c r="H65" s="9">
        <f t="shared" si="15"/>
        <v>0</v>
      </c>
      <c r="I65" s="6">
        <v>13.82</v>
      </c>
      <c r="J65" s="9">
        <f t="shared" si="19"/>
        <v>0</v>
      </c>
      <c r="K65" s="9">
        <f t="shared" si="16"/>
        <v>0</v>
      </c>
    </row>
    <row r="66" spans="1:11" ht="12.2" hidden="1" customHeight="1" outlineLevel="1" x14ac:dyDescent="0.2">
      <c r="A66" s="76" t="s">
        <v>345</v>
      </c>
      <c r="B66" s="76"/>
      <c r="C66" s="4" t="s">
        <v>17</v>
      </c>
      <c r="D66" s="5">
        <v>1</v>
      </c>
      <c r="E66" s="9">
        <f t="shared" si="17"/>
        <v>0</v>
      </c>
      <c r="F66" s="6">
        <v>0.21</v>
      </c>
      <c r="G66" s="9">
        <f t="shared" si="18"/>
        <v>0</v>
      </c>
      <c r="H66" s="9">
        <f t="shared" si="15"/>
        <v>0</v>
      </c>
      <c r="I66" s="6">
        <v>30.5</v>
      </c>
      <c r="J66" s="9">
        <f t="shared" si="19"/>
        <v>0</v>
      </c>
      <c r="K66" s="9">
        <f t="shared" si="16"/>
        <v>0</v>
      </c>
    </row>
    <row r="67" spans="1:11" ht="12.2" hidden="1" customHeight="1" outlineLevel="1" x14ac:dyDescent="0.2">
      <c r="A67" s="76" t="s">
        <v>346</v>
      </c>
      <c r="B67" s="76"/>
      <c r="C67" s="4" t="s">
        <v>17</v>
      </c>
      <c r="D67" s="5">
        <v>1</v>
      </c>
      <c r="E67" s="9">
        <f t="shared" si="17"/>
        <v>0</v>
      </c>
      <c r="F67" s="6">
        <v>0.31</v>
      </c>
      <c r="G67" s="9">
        <f t="shared" si="18"/>
        <v>0</v>
      </c>
      <c r="H67" s="9">
        <f t="shared" si="15"/>
        <v>0</v>
      </c>
      <c r="I67" s="6">
        <v>117.29</v>
      </c>
      <c r="J67" s="9">
        <f t="shared" si="19"/>
        <v>0</v>
      </c>
      <c r="K67" s="9">
        <f t="shared" si="16"/>
        <v>0</v>
      </c>
    </row>
    <row r="68" spans="1:11" ht="24.75" hidden="1" customHeight="1" outlineLevel="1" x14ac:dyDescent="0.2">
      <c r="A68" s="83" t="s">
        <v>659</v>
      </c>
      <c r="B68" s="76"/>
      <c r="C68" s="4" t="s">
        <v>17</v>
      </c>
      <c r="D68" s="5">
        <v>1</v>
      </c>
      <c r="E68" s="9">
        <f t="shared" si="17"/>
        <v>0</v>
      </c>
      <c r="F68" s="6">
        <v>0.55000000000000004</v>
      </c>
      <c r="G68" s="9">
        <f t="shared" si="18"/>
        <v>0</v>
      </c>
      <c r="H68" s="9">
        <f>$N$2*G68</f>
        <v>0</v>
      </c>
      <c r="I68" s="6">
        <v>135.63</v>
      </c>
      <c r="J68" s="9">
        <f t="shared" si="19"/>
        <v>0</v>
      </c>
      <c r="K68" s="9">
        <f t="shared" si="16"/>
        <v>0</v>
      </c>
    </row>
    <row r="69" spans="1:11" ht="12.2" customHeight="1" collapsed="1" x14ac:dyDescent="0.2">
      <c r="A69" s="75" t="s">
        <v>19</v>
      </c>
      <c r="B69" s="75"/>
      <c r="C69" s="1"/>
      <c r="D69" s="7"/>
      <c r="E69" s="9"/>
      <c r="F69" s="13">
        <f>SUM(F56:F68)</f>
        <v>2.5200000000000005</v>
      </c>
      <c r="G69" s="12">
        <f>SUM(G56:G68)</f>
        <v>0</v>
      </c>
      <c r="H69" s="12">
        <f t="shared" si="15"/>
        <v>0</v>
      </c>
      <c r="I69" s="13">
        <v>1497.78</v>
      </c>
      <c r="J69" s="12">
        <f>SUM(J56:J68)</f>
        <v>0</v>
      </c>
      <c r="K69" s="14">
        <f>SUM(H69,J69)</f>
        <v>0</v>
      </c>
    </row>
    <row r="70" spans="1:11" ht="21" customHeight="1" x14ac:dyDescent="0.2">
      <c r="A70" s="75" t="s">
        <v>393</v>
      </c>
      <c r="B70" s="75"/>
      <c r="C70" s="2" t="s">
        <v>17</v>
      </c>
      <c r="D70" s="3">
        <v>0</v>
      </c>
      <c r="E70" s="36"/>
      <c r="F70" s="1"/>
      <c r="G70" s="1"/>
      <c r="H70" s="1"/>
      <c r="I70" s="1"/>
      <c r="J70" s="1"/>
      <c r="K70" s="1"/>
    </row>
    <row r="71" spans="1:11" ht="12.2" hidden="1" customHeight="1" outlineLevel="1" x14ac:dyDescent="0.2">
      <c r="A71" s="76" t="s">
        <v>391</v>
      </c>
      <c r="B71" s="76"/>
      <c r="C71" s="4" t="s">
        <v>17</v>
      </c>
      <c r="D71" s="5">
        <v>1</v>
      </c>
      <c r="E71" s="9">
        <f>$D$70*D71</f>
        <v>0</v>
      </c>
      <c r="F71" s="6">
        <v>0.23</v>
      </c>
      <c r="G71" s="9">
        <f>$D$70*F71</f>
        <v>0</v>
      </c>
      <c r="H71" s="9">
        <f t="shared" ref="H71:H83" si="20">$L$2*G71</f>
        <v>0</v>
      </c>
      <c r="I71" s="6">
        <v>348.06</v>
      </c>
      <c r="J71" s="9">
        <f>$D$70*I71</f>
        <v>0</v>
      </c>
      <c r="K71" s="9">
        <f t="shared" ref="K71:K82" si="21">SUM(H71,J71)</f>
        <v>0</v>
      </c>
    </row>
    <row r="72" spans="1:11" ht="12.2" hidden="1" customHeight="1" outlineLevel="1" x14ac:dyDescent="0.2">
      <c r="A72" s="76" t="s">
        <v>382</v>
      </c>
      <c r="B72" s="76"/>
      <c r="C72" s="4" t="s">
        <v>17</v>
      </c>
      <c r="D72" s="5">
        <v>1</v>
      </c>
      <c r="E72" s="9">
        <f t="shared" ref="E72:E82" si="22">$D$70*D72</f>
        <v>0</v>
      </c>
      <c r="F72" s="6">
        <v>0.23</v>
      </c>
      <c r="G72" s="9">
        <f t="shared" ref="G72:G82" si="23">$D$70*F72</f>
        <v>0</v>
      </c>
      <c r="H72" s="9">
        <f t="shared" si="20"/>
        <v>0</v>
      </c>
      <c r="I72" s="6">
        <v>218.57</v>
      </c>
      <c r="J72" s="9">
        <f t="shared" ref="J72:J82" si="24">$D$70*I72</f>
        <v>0</v>
      </c>
      <c r="K72" s="9">
        <f t="shared" si="21"/>
        <v>0</v>
      </c>
    </row>
    <row r="73" spans="1:11" ht="21" hidden="1" customHeight="1" outlineLevel="1" x14ac:dyDescent="0.2">
      <c r="A73" s="76" t="s">
        <v>383</v>
      </c>
      <c r="B73" s="76"/>
      <c r="C73" s="4" t="s">
        <v>17</v>
      </c>
      <c r="D73" s="5">
        <v>1</v>
      </c>
      <c r="E73" s="9">
        <f t="shared" si="22"/>
        <v>0</v>
      </c>
      <c r="F73" s="6">
        <v>0.14000000000000001</v>
      </c>
      <c r="G73" s="9">
        <f t="shared" si="23"/>
        <v>0</v>
      </c>
      <c r="H73" s="9">
        <f t="shared" si="20"/>
        <v>0</v>
      </c>
      <c r="I73" s="6">
        <v>33.6</v>
      </c>
      <c r="J73" s="9">
        <f t="shared" si="24"/>
        <v>0</v>
      </c>
      <c r="K73" s="9">
        <f t="shared" si="21"/>
        <v>0</v>
      </c>
    </row>
    <row r="74" spans="1:11" ht="12.2" hidden="1" customHeight="1" outlineLevel="1" x14ac:dyDescent="0.2">
      <c r="A74" s="76" t="s">
        <v>384</v>
      </c>
      <c r="B74" s="76"/>
      <c r="C74" s="4" t="s">
        <v>17</v>
      </c>
      <c r="D74" s="5">
        <v>1</v>
      </c>
      <c r="E74" s="9">
        <f t="shared" si="22"/>
        <v>0</v>
      </c>
      <c r="F74" s="6">
        <v>0.08</v>
      </c>
      <c r="G74" s="9">
        <f t="shared" si="23"/>
        <v>0</v>
      </c>
      <c r="H74" s="9">
        <f t="shared" si="20"/>
        <v>0</v>
      </c>
      <c r="I74" s="6">
        <v>163.83000000000001</v>
      </c>
      <c r="J74" s="9">
        <f t="shared" si="24"/>
        <v>0</v>
      </c>
      <c r="K74" s="9">
        <f t="shared" si="21"/>
        <v>0</v>
      </c>
    </row>
    <row r="75" spans="1:11" ht="12.2" hidden="1" customHeight="1" outlineLevel="1" x14ac:dyDescent="0.2">
      <c r="A75" s="76" t="s">
        <v>385</v>
      </c>
      <c r="B75" s="76"/>
      <c r="C75" s="4" t="s">
        <v>17</v>
      </c>
      <c r="D75" s="5">
        <v>1</v>
      </c>
      <c r="E75" s="9">
        <f t="shared" si="22"/>
        <v>0</v>
      </c>
      <c r="F75" s="6">
        <v>0.24</v>
      </c>
      <c r="G75" s="9">
        <f t="shared" si="23"/>
        <v>0</v>
      </c>
      <c r="H75" s="9">
        <f t="shared" si="20"/>
        <v>0</v>
      </c>
      <c r="I75" s="6">
        <v>148.5</v>
      </c>
      <c r="J75" s="9">
        <f t="shared" si="24"/>
        <v>0</v>
      </c>
      <c r="K75" s="9">
        <f t="shared" si="21"/>
        <v>0</v>
      </c>
    </row>
    <row r="76" spans="1:11" ht="12.2" hidden="1" customHeight="1" outlineLevel="1" x14ac:dyDescent="0.2">
      <c r="A76" s="76" t="s">
        <v>345</v>
      </c>
      <c r="B76" s="76"/>
      <c r="C76" s="4" t="s">
        <v>17</v>
      </c>
      <c r="D76" s="5">
        <v>1</v>
      </c>
      <c r="E76" s="9">
        <f t="shared" si="22"/>
        <v>0</v>
      </c>
      <c r="F76" s="6">
        <v>0.21</v>
      </c>
      <c r="G76" s="9">
        <f t="shared" si="23"/>
        <v>0</v>
      </c>
      <c r="H76" s="9">
        <f t="shared" si="20"/>
        <v>0</v>
      </c>
      <c r="I76" s="6">
        <v>85.69</v>
      </c>
      <c r="J76" s="9">
        <f t="shared" si="24"/>
        <v>0</v>
      </c>
      <c r="K76" s="9">
        <f t="shared" si="21"/>
        <v>0</v>
      </c>
    </row>
    <row r="77" spans="1:11" ht="12.2" hidden="1" customHeight="1" outlineLevel="1" x14ac:dyDescent="0.2">
      <c r="A77" s="76" t="s">
        <v>343</v>
      </c>
      <c r="B77" s="76"/>
      <c r="C77" s="4" t="s">
        <v>17</v>
      </c>
      <c r="D77" s="5">
        <v>1</v>
      </c>
      <c r="E77" s="9">
        <f t="shared" si="22"/>
        <v>0</v>
      </c>
      <c r="F77" s="6">
        <v>0.12</v>
      </c>
      <c r="G77" s="9">
        <f t="shared" si="23"/>
        <v>0</v>
      </c>
      <c r="H77" s="9">
        <f t="shared" si="20"/>
        <v>0</v>
      </c>
      <c r="I77" s="6">
        <v>151.19999999999999</v>
      </c>
      <c r="J77" s="9">
        <f t="shared" si="24"/>
        <v>0</v>
      </c>
      <c r="K77" s="9">
        <f t="shared" si="21"/>
        <v>0</v>
      </c>
    </row>
    <row r="78" spans="1:11" ht="12.2" hidden="1" customHeight="1" outlineLevel="1" x14ac:dyDescent="0.2">
      <c r="A78" s="76" t="s">
        <v>343</v>
      </c>
      <c r="B78" s="76"/>
      <c r="C78" s="4" t="s">
        <v>17</v>
      </c>
      <c r="D78" s="5">
        <v>1</v>
      </c>
      <c r="E78" s="9">
        <f t="shared" si="22"/>
        <v>0</v>
      </c>
      <c r="F78" s="6">
        <v>0.12</v>
      </c>
      <c r="G78" s="9">
        <f t="shared" si="23"/>
        <v>0</v>
      </c>
      <c r="H78" s="9">
        <f t="shared" si="20"/>
        <v>0</v>
      </c>
      <c r="I78" s="6">
        <v>76.400000000000006</v>
      </c>
      <c r="J78" s="9">
        <f t="shared" si="24"/>
        <v>0</v>
      </c>
      <c r="K78" s="9">
        <f t="shared" si="21"/>
        <v>0</v>
      </c>
    </row>
    <row r="79" spans="1:11" ht="12.2" hidden="1" customHeight="1" outlineLevel="1" x14ac:dyDescent="0.2">
      <c r="A79" s="76" t="s">
        <v>276</v>
      </c>
      <c r="B79" s="76"/>
      <c r="C79" s="4" t="s">
        <v>60</v>
      </c>
      <c r="D79" s="5">
        <v>0.21</v>
      </c>
      <c r="E79" s="9">
        <f t="shared" si="22"/>
        <v>0</v>
      </c>
      <c r="F79" s="6">
        <v>0.02</v>
      </c>
      <c r="G79" s="9">
        <f t="shared" si="23"/>
        <v>0</v>
      </c>
      <c r="H79" s="9">
        <f t="shared" si="20"/>
        <v>0</v>
      </c>
      <c r="I79" s="6">
        <v>7.42</v>
      </c>
      <c r="J79" s="9">
        <f t="shared" si="24"/>
        <v>0</v>
      </c>
      <c r="K79" s="9">
        <f t="shared" si="21"/>
        <v>0</v>
      </c>
    </row>
    <row r="80" spans="1:11" ht="12.2" hidden="1" customHeight="1" outlineLevel="1" x14ac:dyDescent="0.2">
      <c r="A80" s="76" t="s">
        <v>387</v>
      </c>
      <c r="B80" s="76"/>
      <c r="C80" s="4" t="s">
        <v>17</v>
      </c>
      <c r="D80" s="5">
        <v>1</v>
      </c>
      <c r="E80" s="9">
        <f t="shared" si="22"/>
        <v>0</v>
      </c>
      <c r="F80" s="6">
        <v>0.06</v>
      </c>
      <c r="G80" s="9">
        <f t="shared" si="23"/>
        <v>0</v>
      </c>
      <c r="H80" s="9">
        <f t="shared" si="20"/>
        <v>0</v>
      </c>
      <c r="I80" s="6">
        <v>13.82</v>
      </c>
      <c r="J80" s="9">
        <f t="shared" si="24"/>
        <v>0</v>
      </c>
      <c r="K80" s="9">
        <f t="shared" si="21"/>
        <v>0</v>
      </c>
    </row>
    <row r="81" spans="1:11" ht="12.2" hidden="1" customHeight="1" outlineLevel="1" x14ac:dyDescent="0.2">
      <c r="A81" s="76" t="s">
        <v>345</v>
      </c>
      <c r="B81" s="76"/>
      <c r="C81" s="4" t="s">
        <v>17</v>
      </c>
      <c r="D81" s="5">
        <v>1</v>
      </c>
      <c r="E81" s="9">
        <f t="shared" si="22"/>
        <v>0</v>
      </c>
      <c r="F81" s="6">
        <v>0.21</v>
      </c>
      <c r="G81" s="9">
        <f t="shared" si="23"/>
        <v>0</v>
      </c>
      <c r="H81" s="9">
        <f t="shared" si="20"/>
        <v>0</v>
      </c>
      <c r="I81" s="6">
        <v>30.5</v>
      </c>
      <c r="J81" s="9">
        <f t="shared" si="24"/>
        <v>0</v>
      </c>
      <c r="K81" s="9">
        <f t="shared" si="21"/>
        <v>0</v>
      </c>
    </row>
    <row r="82" spans="1:11" ht="12.2" hidden="1" customHeight="1" outlineLevel="1" x14ac:dyDescent="0.2">
      <c r="A82" s="76" t="s">
        <v>394</v>
      </c>
      <c r="B82" s="76"/>
      <c r="C82" s="4" t="s">
        <v>17</v>
      </c>
      <c r="D82" s="5">
        <v>1</v>
      </c>
      <c r="E82" s="9">
        <f t="shared" si="22"/>
        <v>0</v>
      </c>
      <c r="F82" s="6">
        <v>0.31</v>
      </c>
      <c r="G82" s="9">
        <f t="shared" si="23"/>
        <v>0</v>
      </c>
      <c r="H82" s="9">
        <f t="shared" si="20"/>
        <v>0</v>
      </c>
      <c r="I82" s="6">
        <v>247.13</v>
      </c>
      <c r="J82" s="9">
        <f t="shared" si="24"/>
        <v>0</v>
      </c>
      <c r="K82" s="9">
        <f t="shared" si="21"/>
        <v>0</v>
      </c>
    </row>
    <row r="83" spans="1:11" ht="12.2" customHeight="1" collapsed="1" x14ac:dyDescent="0.2">
      <c r="A83" s="75" t="s">
        <v>19</v>
      </c>
      <c r="B83" s="75"/>
      <c r="C83" s="1"/>
      <c r="D83" s="7"/>
      <c r="E83" s="9"/>
      <c r="F83" s="13">
        <f>SUM(F71:F82)</f>
        <v>1.9700000000000002</v>
      </c>
      <c r="G83" s="12">
        <f>SUM(G71:G82)</f>
        <v>0</v>
      </c>
      <c r="H83" s="12">
        <f t="shared" si="20"/>
        <v>0</v>
      </c>
      <c r="I83" s="13">
        <v>1524.72</v>
      </c>
      <c r="J83" s="12">
        <f>SUM(J71:J82)</f>
        <v>0</v>
      </c>
      <c r="K83" s="14">
        <f>SUM(H83,J83)</f>
        <v>0</v>
      </c>
    </row>
    <row r="84" spans="1:11" ht="21" customHeight="1" x14ac:dyDescent="0.2">
      <c r="A84" s="75" t="s">
        <v>395</v>
      </c>
      <c r="B84" s="75"/>
      <c r="C84" s="2" t="s">
        <v>17</v>
      </c>
      <c r="D84" s="3">
        <v>0</v>
      </c>
      <c r="E84" s="36"/>
      <c r="F84" s="1"/>
      <c r="G84" s="1"/>
      <c r="H84" s="1"/>
      <c r="I84" s="1"/>
      <c r="J84" s="1"/>
      <c r="K84" s="1"/>
    </row>
    <row r="85" spans="1:11" ht="12" hidden="1" customHeight="1" outlineLevel="1" x14ac:dyDescent="0.2">
      <c r="A85" s="76" t="s">
        <v>391</v>
      </c>
      <c r="B85" s="76"/>
      <c r="C85" s="4" t="s">
        <v>17</v>
      </c>
      <c r="D85" s="5">
        <v>1</v>
      </c>
      <c r="E85" s="9">
        <f>$D$84*D85</f>
        <v>0</v>
      </c>
      <c r="F85" s="6">
        <v>0.23</v>
      </c>
      <c r="G85" s="9">
        <f>$D$84*F85</f>
        <v>0</v>
      </c>
      <c r="H85" s="9">
        <f t="shared" ref="H85:H97" si="25">$L$2*G85</f>
        <v>0</v>
      </c>
      <c r="I85" s="6">
        <v>348.06</v>
      </c>
      <c r="J85" s="9">
        <f>$D$84*I85</f>
        <v>0</v>
      </c>
      <c r="K85" s="9">
        <f t="shared" ref="K85:K96" si="26">SUM(H85,J85)</f>
        <v>0</v>
      </c>
    </row>
    <row r="86" spans="1:11" ht="12.2" hidden="1" customHeight="1" outlineLevel="1" x14ac:dyDescent="0.2">
      <c r="A86" s="76" t="s">
        <v>382</v>
      </c>
      <c r="B86" s="76"/>
      <c r="C86" s="4" t="s">
        <v>17</v>
      </c>
      <c r="D86" s="5">
        <v>1</v>
      </c>
      <c r="E86" s="9">
        <f t="shared" ref="E86:E96" si="27">$D$84*D86</f>
        <v>0</v>
      </c>
      <c r="F86" s="6">
        <v>0.23</v>
      </c>
      <c r="G86" s="9">
        <f t="shared" ref="G86:G96" si="28">$D$84*F86</f>
        <v>0</v>
      </c>
      <c r="H86" s="9">
        <f t="shared" si="25"/>
        <v>0</v>
      </c>
      <c r="I86" s="6">
        <v>218.57</v>
      </c>
      <c r="J86" s="9">
        <f t="shared" ref="J86:J96" si="29">$D$84*I86</f>
        <v>0</v>
      </c>
      <c r="K86" s="9">
        <f t="shared" si="26"/>
        <v>0</v>
      </c>
    </row>
    <row r="87" spans="1:11" ht="21" hidden="1" customHeight="1" outlineLevel="1" x14ac:dyDescent="0.2">
      <c r="A87" s="76" t="s">
        <v>383</v>
      </c>
      <c r="B87" s="76"/>
      <c r="C87" s="4" t="s">
        <v>17</v>
      </c>
      <c r="D87" s="5">
        <v>1</v>
      </c>
      <c r="E87" s="9">
        <f t="shared" si="27"/>
        <v>0</v>
      </c>
      <c r="F87" s="6">
        <v>0.14000000000000001</v>
      </c>
      <c r="G87" s="9">
        <f t="shared" si="28"/>
        <v>0</v>
      </c>
      <c r="H87" s="9">
        <f t="shared" si="25"/>
        <v>0</v>
      </c>
      <c r="I87" s="6">
        <v>33.6</v>
      </c>
      <c r="J87" s="9">
        <f t="shared" si="29"/>
        <v>0</v>
      </c>
      <c r="K87" s="9">
        <f t="shared" si="26"/>
        <v>0</v>
      </c>
    </row>
    <row r="88" spans="1:11" ht="12" hidden="1" customHeight="1" outlineLevel="1" x14ac:dyDescent="0.2">
      <c r="A88" s="76" t="s">
        <v>384</v>
      </c>
      <c r="B88" s="76"/>
      <c r="C88" s="4" t="s">
        <v>17</v>
      </c>
      <c r="D88" s="5">
        <v>1</v>
      </c>
      <c r="E88" s="9">
        <f t="shared" si="27"/>
        <v>0</v>
      </c>
      <c r="F88" s="6">
        <v>0.08</v>
      </c>
      <c r="G88" s="9">
        <f t="shared" si="28"/>
        <v>0</v>
      </c>
      <c r="H88" s="9">
        <f t="shared" si="25"/>
        <v>0</v>
      </c>
      <c r="I88" s="6">
        <v>163.83000000000001</v>
      </c>
      <c r="J88" s="9">
        <f t="shared" si="29"/>
        <v>0</v>
      </c>
      <c r="K88" s="9">
        <f t="shared" si="26"/>
        <v>0</v>
      </c>
    </row>
    <row r="89" spans="1:11" ht="12.2" hidden="1" customHeight="1" outlineLevel="1" x14ac:dyDescent="0.2">
      <c r="A89" s="76" t="s">
        <v>276</v>
      </c>
      <c r="B89" s="76"/>
      <c r="C89" s="4" t="s">
        <v>60</v>
      </c>
      <c r="D89" s="5">
        <v>0.21</v>
      </c>
      <c r="E89" s="9">
        <f t="shared" si="27"/>
        <v>0</v>
      </c>
      <c r="F89" s="6">
        <v>0.02</v>
      </c>
      <c r="G89" s="9">
        <f t="shared" si="28"/>
        <v>0</v>
      </c>
      <c r="H89" s="9">
        <f t="shared" si="25"/>
        <v>0</v>
      </c>
      <c r="I89" s="6">
        <v>7.42</v>
      </c>
      <c r="J89" s="9">
        <f t="shared" si="29"/>
        <v>0</v>
      </c>
      <c r="K89" s="9">
        <f t="shared" si="26"/>
        <v>0</v>
      </c>
    </row>
    <row r="90" spans="1:11" ht="12.2" hidden="1" customHeight="1" outlineLevel="1" x14ac:dyDescent="0.2">
      <c r="A90" s="76" t="s">
        <v>385</v>
      </c>
      <c r="B90" s="76"/>
      <c r="C90" s="4" t="s">
        <v>17</v>
      </c>
      <c r="D90" s="5">
        <v>1</v>
      </c>
      <c r="E90" s="9">
        <f t="shared" si="27"/>
        <v>0</v>
      </c>
      <c r="F90" s="6">
        <v>0.24</v>
      </c>
      <c r="G90" s="9">
        <f t="shared" si="28"/>
        <v>0</v>
      </c>
      <c r="H90" s="9">
        <f t="shared" si="25"/>
        <v>0</v>
      </c>
      <c r="I90" s="6">
        <v>148.5</v>
      </c>
      <c r="J90" s="9">
        <f t="shared" si="29"/>
        <v>0</v>
      </c>
      <c r="K90" s="9">
        <f t="shared" si="26"/>
        <v>0</v>
      </c>
    </row>
    <row r="91" spans="1:11" ht="12.2" hidden="1" customHeight="1" outlineLevel="1" x14ac:dyDescent="0.2">
      <c r="A91" s="76" t="s">
        <v>345</v>
      </c>
      <c r="B91" s="76"/>
      <c r="C91" s="4" t="s">
        <v>17</v>
      </c>
      <c r="D91" s="5">
        <v>1</v>
      </c>
      <c r="E91" s="9">
        <f t="shared" si="27"/>
        <v>0</v>
      </c>
      <c r="F91" s="6">
        <v>0.21</v>
      </c>
      <c r="G91" s="9">
        <f t="shared" si="28"/>
        <v>0</v>
      </c>
      <c r="H91" s="9">
        <f t="shared" si="25"/>
        <v>0</v>
      </c>
      <c r="I91" s="6">
        <v>85.69</v>
      </c>
      <c r="J91" s="9">
        <f t="shared" si="29"/>
        <v>0</v>
      </c>
      <c r="K91" s="9">
        <f t="shared" si="26"/>
        <v>0</v>
      </c>
    </row>
    <row r="92" spans="1:11" ht="12.2" hidden="1" customHeight="1" outlineLevel="1" x14ac:dyDescent="0.2">
      <c r="A92" s="76" t="s">
        <v>343</v>
      </c>
      <c r="B92" s="76"/>
      <c r="C92" s="4" t="s">
        <v>17</v>
      </c>
      <c r="D92" s="5">
        <v>1</v>
      </c>
      <c r="E92" s="9">
        <f t="shared" si="27"/>
        <v>0</v>
      </c>
      <c r="F92" s="6">
        <v>0.12</v>
      </c>
      <c r="G92" s="9">
        <f t="shared" si="28"/>
        <v>0</v>
      </c>
      <c r="H92" s="9">
        <f t="shared" si="25"/>
        <v>0</v>
      </c>
      <c r="I92" s="6">
        <v>151.19999999999999</v>
      </c>
      <c r="J92" s="9">
        <f t="shared" si="29"/>
        <v>0</v>
      </c>
      <c r="K92" s="9">
        <f t="shared" si="26"/>
        <v>0</v>
      </c>
    </row>
    <row r="93" spans="1:11" ht="12.2" hidden="1" customHeight="1" outlineLevel="1" x14ac:dyDescent="0.2">
      <c r="A93" s="76" t="s">
        <v>343</v>
      </c>
      <c r="B93" s="76"/>
      <c r="C93" s="4" t="s">
        <v>17</v>
      </c>
      <c r="D93" s="5">
        <v>1</v>
      </c>
      <c r="E93" s="9">
        <f t="shared" si="27"/>
        <v>0</v>
      </c>
      <c r="F93" s="6">
        <v>0.12</v>
      </c>
      <c r="G93" s="9">
        <f t="shared" si="28"/>
        <v>0</v>
      </c>
      <c r="H93" s="9">
        <f t="shared" si="25"/>
        <v>0</v>
      </c>
      <c r="I93" s="6">
        <v>76.400000000000006</v>
      </c>
      <c r="J93" s="9">
        <f t="shared" si="29"/>
        <v>0</v>
      </c>
      <c r="K93" s="9">
        <f t="shared" si="26"/>
        <v>0</v>
      </c>
    </row>
    <row r="94" spans="1:11" ht="12.2" hidden="1" customHeight="1" outlineLevel="1" x14ac:dyDescent="0.2">
      <c r="A94" s="76" t="s">
        <v>387</v>
      </c>
      <c r="B94" s="76"/>
      <c r="C94" s="4" t="s">
        <v>17</v>
      </c>
      <c r="D94" s="5">
        <v>1</v>
      </c>
      <c r="E94" s="9">
        <f t="shared" si="27"/>
        <v>0</v>
      </c>
      <c r="F94" s="6">
        <v>0.06</v>
      </c>
      <c r="G94" s="9">
        <f t="shared" si="28"/>
        <v>0</v>
      </c>
      <c r="H94" s="9">
        <f t="shared" si="25"/>
        <v>0</v>
      </c>
      <c r="I94" s="6">
        <v>13.82</v>
      </c>
      <c r="J94" s="9">
        <f t="shared" si="29"/>
        <v>0</v>
      </c>
      <c r="K94" s="9">
        <f t="shared" si="26"/>
        <v>0</v>
      </c>
    </row>
    <row r="95" spans="1:11" ht="12.2" hidden="1" customHeight="1" outlineLevel="1" x14ac:dyDescent="0.2">
      <c r="A95" s="76" t="s">
        <v>345</v>
      </c>
      <c r="B95" s="76"/>
      <c r="C95" s="4" t="s">
        <v>17</v>
      </c>
      <c r="D95" s="5">
        <v>1</v>
      </c>
      <c r="E95" s="9">
        <f t="shared" si="27"/>
        <v>0</v>
      </c>
      <c r="F95" s="6">
        <v>0.21</v>
      </c>
      <c r="G95" s="9">
        <f t="shared" si="28"/>
        <v>0</v>
      </c>
      <c r="H95" s="9">
        <f t="shared" si="25"/>
        <v>0</v>
      </c>
      <c r="I95" s="6">
        <v>30.5</v>
      </c>
      <c r="J95" s="9">
        <f t="shared" si="29"/>
        <v>0</v>
      </c>
      <c r="K95" s="9">
        <f t="shared" si="26"/>
        <v>0</v>
      </c>
    </row>
    <row r="96" spans="1:11" ht="12.2" hidden="1" customHeight="1" outlineLevel="1" x14ac:dyDescent="0.2">
      <c r="A96" s="76" t="s">
        <v>396</v>
      </c>
      <c r="B96" s="76"/>
      <c r="C96" s="4" t="s">
        <v>17</v>
      </c>
      <c r="D96" s="5">
        <v>1</v>
      </c>
      <c r="E96" s="9">
        <f t="shared" si="27"/>
        <v>0</v>
      </c>
      <c r="F96" s="6">
        <v>0.21</v>
      </c>
      <c r="G96" s="9">
        <f t="shared" si="28"/>
        <v>0</v>
      </c>
      <c r="H96" s="9">
        <f t="shared" si="25"/>
        <v>0</v>
      </c>
      <c r="I96" s="6">
        <v>183.9</v>
      </c>
      <c r="J96" s="9">
        <f t="shared" si="29"/>
        <v>0</v>
      </c>
      <c r="K96" s="9">
        <f t="shared" si="26"/>
        <v>0</v>
      </c>
    </row>
    <row r="97" spans="1:11" ht="12.2" customHeight="1" collapsed="1" x14ac:dyDescent="0.2">
      <c r="A97" s="75" t="s">
        <v>19</v>
      </c>
      <c r="B97" s="75"/>
      <c r="C97" s="1"/>
      <c r="D97" s="7"/>
      <c r="E97" s="9"/>
      <c r="F97" s="13">
        <f>SUM(F85:F96)</f>
        <v>1.87</v>
      </c>
      <c r="G97" s="12">
        <f>SUM(G85:G96)</f>
        <v>0</v>
      </c>
      <c r="H97" s="12">
        <f t="shared" si="25"/>
        <v>0</v>
      </c>
      <c r="I97" s="13">
        <v>1461.49</v>
      </c>
      <c r="J97" s="12">
        <f>SUM(J85:J96)</f>
        <v>0</v>
      </c>
      <c r="K97" s="14">
        <f>SUM(H97,J97)</f>
        <v>0</v>
      </c>
    </row>
    <row r="98" spans="1:11" ht="21" customHeight="1" x14ac:dyDescent="0.2">
      <c r="A98" s="75" t="s">
        <v>397</v>
      </c>
      <c r="B98" s="75"/>
      <c r="C98" s="2" t="s">
        <v>17</v>
      </c>
      <c r="D98" s="3">
        <v>0</v>
      </c>
      <c r="E98" s="36"/>
      <c r="F98" s="1"/>
      <c r="G98" s="1"/>
      <c r="H98" s="1"/>
      <c r="I98" s="1"/>
      <c r="J98" s="1"/>
      <c r="K98" s="1"/>
    </row>
    <row r="99" spans="1:11" ht="12.2" hidden="1" customHeight="1" outlineLevel="1" x14ac:dyDescent="0.2">
      <c r="A99" s="76" t="s">
        <v>398</v>
      </c>
      <c r="B99" s="76"/>
      <c r="C99" s="4" t="s">
        <v>17</v>
      </c>
      <c r="D99" s="5">
        <v>1</v>
      </c>
      <c r="E99" s="9">
        <f>$D$98*D99</f>
        <v>0</v>
      </c>
      <c r="F99" s="6">
        <v>0.4</v>
      </c>
      <c r="G99" s="9">
        <f>$D$98*F99</f>
        <v>0</v>
      </c>
      <c r="H99" s="9">
        <f t="shared" ref="H99:H109" si="30">$L$2*G99</f>
        <v>0</v>
      </c>
      <c r="I99" s="6">
        <v>190.6</v>
      </c>
      <c r="J99" s="9">
        <f>$D$98*I99</f>
        <v>0</v>
      </c>
      <c r="K99" s="9">
        <f t="shared" ref="K99:K108" si="31">SUM(H99,J99)</f>
        <v>0</v>
      </c>
    </row>
    <row r="100" spans="1:11" ht="12.2" hidden="1" customHeight="1" outlineLevel="1" x14ac:dyDescent="0.2">
      <c r="A100" s="76" t="s">
        <v>382</v>
      </c>
      <c r="B100" s="76"/>
      <c r="C100" s="4" t="s">
        <v>17</v>
      </c>
      <c r="D100" s="5">
        <v>1</v>
      </c>
      <c r="E100" s="9">
        <f t="shared" ref="E100:E108" si="32">$D$98*D100</f>
        <v>0</v>
      </c>
      <c r="F100" s="6">
        <v>0.23</v>
      </c>
      <c r="G100" s="9">
        <f t="shared" ref="G100:G108" si="33">$D$98*F100</f>
        <v>0</v>
      </c>
      <c r="H100" s="9">
        <f t="shared" si="30"/>
        <v>0</v>
      </c>
      <c r="I100" s="6">
        <v>218.57</v>
      </c>
      <c r="J100" s="9">
        <f t="shared" ref="J100:J108" si="34">$D$98*I100</f>
        <v>0</v>
      </c>
      <c r="K100" s="9">
        <f t="shared" si="31"/>
        <v>0</v>
      </c>
    </row>
    <row r="101" spans="1:11" ht="12.2" hidden="1" customHeight="1" outlineLevel="1" x14ac:dyDescent="0.2">
      <c r="A101" s="76" t="s">
        <v>399</v>
      </c>
      <c r="B101" s="76"/>
      <c r="C101" s="4" t="s">
        <v>17</v>
      </c>
      <c r="D101" s="5">
        <v>1</v>
      </c>
      <c r="E101" s="9">
        <f t="shared" si="32"/>
        <v>0</v>
      </c>
      <c r="F101" s="6">
        <v>0.28999999999999998</v>
      </c>
      <c r="G101" s="9">
        <f t="shared" si="33"/>
        <v>0</v>
      </c>
      <c r="H101" s="9">
        <f t="shared" si="30"/>
        <v>0</v>
      </c>
      <c r="I101" s="6">
        <v>340.43</v>
      </c>
      <c r="J101" s="9">
        <f t="shared" si="34"/>
        <v>0</v>
      </c>
      <c r="K101" s="9">
        <f t="shared" si="31"/>
        <v>0</v>
      </c>
    </row>
    <row r="102" spans="1:11" ht="12.2" hidden="1" customHeight="1" outlineLevel="1" x14ac:dyDescent="0.2">
      <c r="A102" s="76" t="s">
        <v>356</v>
      </c>
      <c r="B102" s="76"/>
      <c r="C102" s="4" t="s">
        <v>17</v>
      </c>
      <c r="D102" s="5">
        <v>1</v>
      </c>
      <c r="E102" s="9">
        <f t="shared" si="32"/>
        <v>0</v>
      </c>
      <c r="F102" s="6">
        <v>0.43</v>
      </c>
      <c r="G102" s="9">
        <f t="shared" si="33"/>
        <v>0</v>
      </c>
      <c r="H102" s="9">
        <f t="shared" si="30"/>
        <v>0</v>
      </c>
      <c r="I102" s="6">
        <v>171.74</v>
      </c>
      <c r="J102" s="9">
        <f t="shared" si="34"/>
        <v>0</v>
      </c>
      <c r="K102" s="9">
        <f t="shared" si="31"/>
        <v>0</v>
      </c>
    </row>
    <row r="103" spans="1:11" ht="21" hidden="1" customHeight="1" outlineLevel="1" x14ac:dyDescent="0.2">
      <c r="A103" s="76" t="s">
        <v>383</v>
      </c>
      <c r="B103" s="76"/>
      <c r="C103" s="4" t="s">
        <v>17</v>
      </c>
      <c r="D103" s="5">
        <v>1</v>
      </c>
      <c r="E103" s="9">
        <f t="shared" si="32"/>
        <v>0</v>
      </c>
      <c r="F103" s="6">
        <v>0.14000000000000001</v>
      </c>
      <c r="G103" s="9">
        <f t="shared" si="33"/>
        <v>0</v>
      </c>
      <c r="H103" s="9">
        <f t="shared" si="30"/>
        <v>0</v>
      </c>
      <c r="I103" s="6">
        <v>33.6</v>
      </c>
      <c r="J103" s="9">
        <f t="shared" si="34"/>
        <v>0</v>
      </c>
      <c r="K103" s="9">
        <f t="shared" si="31"/>
        <v>0</v>
      </c>
    </row>
    <row r="104" spans="1:11" ht="12.2" hidden="1" customHeight="1" outlineLevel="1" x14ac:dyDescent="0.2">
      <c r="A104" s="76" t="s">
        <v>384</v>
      </c>
      <c r="B104" s="76"/>
      <c r="C104" s="4" t="s">
        <v>17</v>
      </c>
      <c r="D104" s="5">
        <v>1</v>
      </c>
      <c r="E104" s="9">
        <f t="shared" si="32"/>
        <v>0</v>
      </c>
      <c r="F104" s="6">
        <v>0.08</v>
      </c>
      <c r="G104" s="9">
        <f t="shared" si="33"/>
        <v>0</v>
      </c>
      <c r="H104" s="9">
        <f t="shared" si="30"/>
        <v>0</v>
      </c>
      <c r="I104" s="6">
        <v>163.83000000000001</v>
      </c>
      <c r="J104" s="9">
        <f t="shared" si="34"/>
        <v>0</v>
      </c>
      <c r="K104" s="9">
        <f t="shared" si="31"/>
        <v>0</v>
      </c>
    </row>
    <row r="105" spans="1:11" ht="12.2" hidden="1" customHeight="1" outlineLevel="1" x14ac:dyDescent="0.2">
      <c r="A105" s="76" t="s">
        <v>400</v>
      </c>
      <c r="B105" s="76"/>
      <c r="C105" s="4" t="s">
        <v>17</v>
      </c>
      <c r="D105" s="5">
        <v>1</v>
      </c>
      <c r="E105" s="9">
        <f t="shared" si="32"/>
        <v>0</v>
      </c>
      <c r="F105" s="6">
        <v>0.12</v>
      </c>
      <c r="G105" s="9">
        <f t="shared" si="33"/>
        <v>0</v>
      </c>
      <c r="H105" s="9">
        <f t="shared" si="30"/>
        <v>0</v>
      </c>
      <c r="I105" s="6">
        <v>255.2</v>
      </c>
      <c r="J105" s="9">
        <f t="shared" si="34"/>
        <v>0</v>
      </c>
      <c r="K105" s="9">
        <f t="shared" si="31"/>
        <v>0</v>
      </c>
    </row>
    <row r="106" spans="1:11" ht="12.2" hidden="1" customHeight="1" outlineLevel="1" x14ac:dyDescent="0.2">
      <c r="A106" s="76" t="s">
        <v>387</v>
      </c>
      <c r="B106" s="76"/>
      <c r="C106" s="4" t="s">
        <v>17</v>
      </c>
      <c r="D106" s="5">
        <v>1</v>
      </c>
      <c r="E106" s="9">
        <f t="shared" si="32"/>
        <v>0</v>
      </c>
      <c r="F106" s="6">
        <v>0.06</v>
      </c>
      <c r="G106" s="9">
        <f t="shared" si="33"/>
        <v>0</v>
      </c>
      <c r="H106" s="9">
        <f t="shared" si="30"/>
        <v>0</v>
      </c>
      <c r="I106" s="6">
        <v>13.82</v>
      </c>
      <c r="J106" s="9">
        <f t="shared" si="34"/>
        <v>0</v>
      </c>
      <c r="K106" s="9">
        <f t="shared" si="31"/>
        <v>0</v>
      </c>
    </row>
    <row r="107" spans="1:11" ht="12.2" hidden="1" customHeight="1" outlineLevel="1" x14ac:dyDescent="0.2">
      <c r="A107" s="76" t="s">
        <v>345</v>
      </c>
      <c r="B107" s="76"/>
      <c r="C107" s="4" t="s">
        <v>17</v>
      </c>
      <c r="D107" s="5">
        <v>1</v>
      </c>
      <c r="E107" s="9">
        <f t="shared" si="32"/>
        <v>0</v>
      </c>
      <c r="F107" s="6">
        <v>0.21</v>
      </c>
      <c r="G107" s="9">
        <f t="shared" si="33"/>
        <v>0</v>
      </c>
      <c r="H107" s="9">
        <f t="shared" si="30"/>
        <v>0</v>
      </c>
      <c r="I107" s="6">
        <v>30.5</v>
      </c>
      <c r="J107" s="9">
        <f t="shared" si="34"/>
        <v>0</v>
      </c>
      <c r="K107" s="9">
        <f t="shared" si="31"/>
        <v>0</v>
      </c>
    </row>
    <row r="108" spans="1:11" ht="25.5" hidden="1" customHeight="1" outlineLevel="1" x14ac:dyDescent="0.2">
      <c r="A108" s="83" t="s">
        <v>655</v>
      </c>
      <c r="B108" s="76"/>
      <c r="C108" s="4" t="s">
        <v>17</v>
      </c>
      <c r="D108" s="5">
        <v>1</v>
      </c>
      <c r="E108" s="9">
        <f t="shared" si="32"/>
        <v>0</v>
      </c>
      <c r="F108" s="6">
        <v>0.55000000000000004</v>
      </c>
      <c r="G108" s="9">
        <f t="shared" si="33"/>
        <v>0</v>
      </c>
      <c r="H108" s="9">
        <f>$N$2*G108</f>
        <v>0</v>
      </c>
      <c r="I108" s="6">
        <v>135.63</v>
      </c>
      <c r="J108" s="9">
        <f t="shared" si="34"/>
        <v>0</v>
      </c>
      <c r="K108" s="9">
        <f t="shared" si="31"/>
        <v>0</v>
      </c>
    </row>
    <row r="109" spans="1:11" ht="12.2" customHeight="1" collapsed="1" x14ac:dyDescent="0.2">
      <c r="A109" s="75" t="s">
        <v>19</v>
      </c>
      <c r="B109" s="75"/>
      <c r="C109" s="1"/>
      <c r="D109" s="7"/>
      <c r="E109" s="9"/>
      <c r="F109" s="13">
        <f>SUM(F99:F108)</f>
        <v>2.5099999999999998</v>
      </c>
      <c r="G109" s="12">
        <f>SUM(G99:G108)</f>
        <v>0</v>
      </c>
      <c r="H109" s="12">
        <f t="shared" si="30"/>
        <v>0</v>
      </c>
      <c r="I109" s="13">
        <v>1521.19</v>
      </c>
      <c r="J109" s="12">
        <f>SUM(J99:J108)</f>
        <v>0</v>
      </c>
      <c r="K109" s="14">
        <f>SUM(H109,J109)</f>
        <v>0</v>
      </c>
    </row>
    <row r="110" spans="1:11" ht="21" customHeight="1" x14ac:dyDescent="0.2">
      <c r="A110" s="75" t="s">
        <v>397</v>
      </c>
      <c r="B110" s="75"/>
      <c r="C110" s="2" t="s">
        <v>17</v>
      </c>
      <c r="D110" s="3">
        <v>0</v>
      </c>
      <c r="E110" s="36"/>
      <c r="F110" s="1"/>
      <c r="G110" s="1"/>
      <c r="H110" s="1"/>
      <c r="I110" s="1"/>
      <c r="J110" s="1"/>
      <c r="K110" s="1"/>
    </row>
    <row r="111" spans="1:11" ht="12.2" hidden="1" customHeight="1" outlineLevel="1" x14ac:dyDescent="0.2">
      <c r="A111" s="76" t="s">
        <v>398</v>
      </c>
      <c r="B111" s="76"/>
      <c r="C111" s="4" t="s">
        <v>17</v>
      </c>
      <c r="D111" s="5">
        <v>1</v>
      </c>
      <c r="E111" s="9">
        <f>$D$110*D111</f>
        <v>0</v>
      </c>
      <c r="F111" s="6">
        <v>0.4</v>
      </c>
      <c r="G111" s="9">
        <f>$D$110*F111</f>
        <v>0</v>
      </c>
      <c r="H111" s="9">
        <f t="shared" ref="H111:H121" si="35">$L$2*G111</f>
        <v>0</v>
      </c>
      <c r="I111" s="6">
        <v>190.6</v>
      </c>
      <c r="J111" s="9">
        <f>$D$110*I111</f>
        <v>0</v>
      </c>
      <c r="K111" s="9">
        <f t="shared" ref="K111:K120" si="36">SUM(H111,J111)</f>
        <v>0</v>
      </c>
    </row>
    <row r="112" spans="1:11" ht="12.2" hidden="1" customHeight="1" outlineLevel="1" x14ac:dyDescent="0.2">
      <c r="A112" s="76" t="s">
        <v>346</v>
      </c>
      <c r="B112" s="76"/>
      <c r="C112" s="4" t="s">
        <v>17</v>
      </c>
      <c r="D112" s="5">
        <v>1</v>
      </c>
      <c r="E112" s="9">
        <f t="shared" ref="E112:E120" si="37">$D$110*D112</f>
        <v>0</v>
      </c>
      <c r="F112" s="6">
        <v>0.31</v>
      </c>
      <c r="G112" s="9">
        <f t="shared" ref="G112:G120" si="38">$D$110*F112</f>
        <v>0</v>
      </c>
      <c r="H112" s="9">
        <f t="shared" si="35"/>
        <v>0</v>
      </c>
      <c r="I112" s="6">
        <v>117.29</v>
      </c>
      <c r="J112" s="9">
        <f t="shared" ref="J112:J120" si="39">$D$110*I112</f>
        <v>0</v>
      </c>
      <c r="K112" s="9">
        <f t="shared" si="36"/>
        <v>0</v>
      </c>
    </row>
    <row r="113" spans="1:11" ht="12.2" hidden="1" customHeight="1" outlineLevel="1" x14ac:dyDescent="0.2">
      <c r="A113" s="76" t="s">
        <v>399</v>
      </c>
      <c r="B113" s="76"/>
      <c r="C113" s="4" t="s">
        <v>17</v>
      </c>
      <c r="D113" s="5">
        <v>1</v>
      </c>
      <c r="E113" s="9">
        <f t="shared" si="37"/>
        <v>0</v>
      </c>
      <c r="F113" s="6">
        <v>0.28999999999999998</v>
      </c>
      <c r="G113" s="9">
        <f t="shared" si="38"/>
        <v>0</v>
      </c>
      <c r="H113" s="9">
        <f t="shared" si="35"/>
        <v>0</v>
      </c>
      <c r="I113" s="6">
        <v>340.43</v>
      </c>
      <c r="J113" s="9">
        <f t="shared" si="39"/>
        <v>0</v>
      </c>
      <c r="K113" s="9">
        <f t="shared" si="36"/>
        <v>0</v>
      </c>
    </row>
    <row r="114" spans="1:11" ht="12.2" hidden="1" customHeight="1" outlineLevel="1" x14ac:dyDescent="0.2">
      <c r="A114" s="76" t="s">
        <v>382</v>
      </c>
      <c r="B114" s="76"/>
      <c r="C114" s="4" t="s">
        <v>17</v>
      </c>
      <c r="D114" s="5">
        <v>1</v>
      </c>
      <c r="E114" s="9">
        <f t="shared" si="37"/>
        <v>0</v>
      </c>
      <c r="F114" s="6">
        <v>0.23</v>
      </c>
      <c r="G114" s="9">
        <f t="shared" si="38"/>
        <v>0</v>
      </c>
      <c r="H114" s="9">
        <f t="shared" si="35"/>
        <v>0</v>
      </c>
      <c r="I114" s="6">
        <v>218.57</v>
      </c>
      <c r="J114" s="9">
        <f t="shared" si="39"/>
        <v>0</v>
      </c>
      <c r="K114" s="9">
        <f t="shared" si="36"/>
        <v>0</v>
      </c>
    </row>
    <row r="115" spans="1:11" ht="21" hidden="1" customHeight="1" outlineLevel="1" x14ac:dyDescent="0.2">
      <c r="A115" s="76" t="s">
        <v>383</v>
      </c>
      <c r="B115" s="76"/>
      <c r="C115" s="4" t="s">
        <v>17</v>
      </c>
      <c r="D115" s="5">
        <v>1</v>
      </c>
      <c r="E115" s="9">
        <f t="shared" si="37"/>
        <v>0</v>
      </c>
      <c r="F115" s="6">
        <v>0.14000000000000001</v>
      </c>
      <c r="G115" s="9">
        <f t="shared" si="38"/>
        <v>0</v>
      </c>
      <c r="H115" s="9">
        <f t="shared" si="35"/>
        <v>0</v>
      </c>
      <c r="I115" s="6">
        <v>33.6</v>
      </c>
      <c r="J115" s="9">
        <f t="shared" si="39"/>
        <v>0</v>
      </c>
      <c r="K115" s="9">
        <f t="shared" si="36"/>
        <v>0</v>
      </c>
    </row>
    <row r="116" spans="1:11" ht="12.2" hidden="1" customHeight="1" outlineLevel="1" x14ac:dyDescent="0.2">
      <c r="A116" s="76" t="s">
        <v>384</v>
      </c>
      <c r="B116" s="76"/>
      <c r="C116" s="4" t="s">
        <v>17</v>
      </c>
      <c r="D116" s="5">
        <v>1</v>
      </c>
      <c r="E116" s="9">
        <f t="shared" si="37"/>
        <v>0</v>
      </c>
      <c r="F116" s="6">
        <v>0.08</v>
      </c>
      <c r="G116" s="9">
        <f t="shared" si="38"/>
        <v>0</v>
      </c>
      <c r="H116" s="9">
        <f t="shared" si="35"/>
        <v>0</v>
      </c>
      <c r="I116" s="6">
        <v>163.83000000000001</v>
      </c>
      <c r="J116" s="9">
        <f t="shared" si="39"/>
        <v>0</v>
      </c>
      <c r="K116" s="9">
        <f t="shared" si="36"/>
        <v>0</v>
      </c>
    </row>
    <row r="117" spans="1:11" ht="12.2" hidden="1" customHeight="1" outlineLevel="1" x14ac:dyDescent="0.2">
      <c r="A117" s="76" t="s">
        <v>400</v>
      </c>
      <c r="B117" s="76"/>
      <c r="C117" s="4" t="s">
        <v>17</v>
      </c>
      <c r="D117" s="5">
        <v>1</v>
      </c>
      <c r="E117" s="9">
        <f t="shared" si="37"/>
        <v>0</v>
      </c>
      <c r="F117" s="6">
        <v>0.12</v>
      </c>
      <c r="G117" s="9">
        <f t="shared" si="38"/>
        <v>0</v>
      </c>
      <c r="H117" s="9">
        <f t="shared" si="35"/>
        <v>0</v>
      </c>
      <c r="I117" s="6">
        <v>255.2</v>
      </c>
      <c r="J117" s="9">
        <f t="shared" si="39"/>
        <v>0</v>
      </c>
      <c r="K117" s="9">
        <f t="shared" si="36"/>
        <v>0</v>
      </c>
    </row>
    <row r="118" spans="1:11" ht="12.2" hidden="1" customHeight="1" outlineLevel="1" x14ac:dyDescent="0.2">
      <c r="A118" s="76" t="s">
        <v>387</v>
      </c>
      <c r="B118" s="76"/>
      <c r="C118" s="4" t="s">
        <v>17</v>
      </c>
      <c r="D118" s="5">
        <v>1</v>
      </c>
      <c r="E118" s="9">
        <f t="shared" si="37"/>
        <v>0</v>
      </c>
      <c r="F118" s="6">
        <v>0.06</v>
      </c>
      <c r="G118" s="9">
        <f t="shared" si="38"/>
        <v>0</v>
      </c>
      <c r="H118" s="9">
        <f t="shared" si="35"/>
        <v>0</v>
      </c>
      <c r="I118" s="6">
        <v>13.82</v>
      </c>
      <c r="J118" s="9">
        <f t="shared" si="39"/>
        <v>0</v>
      </c>
      <c r="K118" s="9">
        <f t="shared" si="36"/>
        <v>0</v>
      </c>
    </row>
    <row r="119" spans="1:11" ht="12.2" hidden="1" customHeight="1" outlineLevel="1" x14ac:dyDescent="0.2">
      <c r="A119" s="76" t="s">
        <v>345</v>
      </c>
      <c r="B119" s="76"/>
      <c r="C119" s="4" t="s">
        <v>17</v>
      </c>
      <c r="D119" s="5">
        <v>1</v>
      </c>
      <c r="E119" s="9">
        <f t="shared" si="37"/>
        <v>0</v>
      </c>
      <c r="F119" s="6">
        <v>0.21</v>
      </c>
      <c r="G119" s="9">
        <f t="shared" si="38"/>
        <v>0</v>
      </c>
      <c r="H119" s="9">
        <f t="shared" si="35"/>
        <v>0</v>
      </c>
      <c r="I119" s="6">
        <v>30.5</v>
      </c>
      <c r="J119" s="9">
        <f t="shared" si="39"/>
        <v>0</v>
      </c>
      <c r="K119" s="9">
        <f t="shared" si="36"/>
        <v>0</v>
      </c>
    </row>
    <row r="120" spans="1:11" ht="24" hidden="1" customHeight="1" outlineLevel="1" x14ac:dyDescent="0.2">
      <c r="A120" s="83" t="s">
        <v>656</v>
      </c>
      <c r="B120" s="76"/>
      <c r="C120" s="4" t="s">
        <v>17</v>
      </c>
      <c r="D120" s="5">
        <v>1</v>
      </c>
      <c r="E120" s="9">
        <f t="shared" si="37"/>
        <v>0</v>
      </c>
      <c r="F120" s="6">
        <v>0.55000000000000004</v>
      </c>
      <c r="G120" s="9">
        <f t="shared" si="38"/>
        <v>0</v>
      </c>
      <c r="H120" s="9">
        <f>$N$2*G120</f>
        <v>0</v>
      </c>
      <c r="I120" s="6">
        <v>135.63</v>
      </c>
      <c r="J120" s="9">
        <f t="shared" si="39"/>
        <v>0</v>
      </c>
      <c r="K120" s="9">
        <f t="shared" si="36"/>
        <v>0</v>
      </c>
    </row>
    <row r="121" spans="1:11" ht="12.2" customHeight="1" collapsed="1" x14ac:dyDescent="0.2">
      <c r="A121" s="75" t="s">
        <v>19</v>
      </c>
      <c r="B121" s="75"/>
      <c r="C121" s="1"/>
      <c r="D121" s="7"/>
      <c r="E121" s="9"/>
      <c r="F121" s="13">
        <f>SUM(F111:F120)</f>
        <v>2.3900000000000006</v>
      </c>
      <c r="G121" s="12">
        <f>SUM(G111:G120)</f>
        <v>0</v>
      </c>
      <c r="H121" s="12">
        <f t="shared" si="35"/>
        <v>0</v>
      </c>
      <c r="I121" s="13">
        <v>1466.74</v>
      </c>
      <c r="J121" s="12">
        <f>SUM(J111:J120)</f>
        <v>0</v>
      </c>
      <c r="K121" s="14">
        <f>SUM(H121,J121)</f>
        <v>0</v>
      </c>
    </row>
    <row r="122" spans="1:11" ht="21" customHeight="1" x14ac:dyDescent="0.2">
      <c r="A122" s="75" t="s">
        <v>397</v>
      </c>
      <c r="B122" s="75"/>
      <c r="C122" s="2" t="s">
        <v>17</v>
      </c>
      <c r="D122" s="3">
        <v>0</v>
      </c>
      <c r="E122" s="36"/>
      <c r="F122" s="1"/>
      <c r="G122" s="1"/>
      <c r="H122" s="1"/>
      <c r="I122" s="1"/>
      <c r="J122" s="1"/>
      <c r="K122" s="1"/>
    </row>
    <row r="123" spans="1:11" ht="12.2" hidden="1" customHeight="1" outlineLevel="1" x14ac:dyDescent="0.2">
      <c r="A123" s="76" t="s">
        <v>398</v>
      </c>
      <c r="B123" s="76"/>
      <c r="C123" s="4" t="s">
        <v>17</v>
      </c>
      <c r="D123" s="5">
        <v>1</v>
      </c>
      <c r="E123" s="9">
        <f>$D$122*D123</f>
        <v>0</v>
      </c>
      <c r="F123" s="6">
        <v>0.4</v>
      </c>
      <c r="G123" s="9">
        <f>$D$122*F123</f>
        <v>0</v>
      </c>
      <c r="H123" s="9">
        <f t="shared" ref="H123:H133" si="40">$L$2*G123</f>
        <v>0</v>
      </c>
      <c r="I123" s="6">
        <v>190.6</v>
      </c>
      <c r="J123" s="9">
        <f>$D$122*I123</f>
        <v>0</v>
      </c>
      <c r="K123" s="9">
        <f t="shared" ref="K123:K132" si="41">SUM(H123,J123)</f>
        <v>0</v>
      </c>
    </row>
    <row r="124" spans="1:11" ht="12.2" hidden="1" customHeight="1" outlineLevel="1" x14ac:dyDescent="0.2">
      <c r="A124" s="76" t="s">
        <v>399</v>
      </c>
      <c r="B124" s="76"/>
      <c r="C124" s="4" t="s">
        <v>17</v>
      </c>
      <c r="D124" s="5">
        <v>1</v>
      </c>
      <c r="E124" s="9">
        <f t="shared" ref="E124:E132" si="42">$D$122*D124</f>
        <v>0</v>
      </c>
      <c r="F124" s="6">
        <v>0.28999999999999998</v>
      </c>
      <c r="G124" s="9">
        <f t="shared" ref="G124:G132" si="43">$D$122*F124</f>
        <v>0</v>
      </c>
      <c r="H124" s="9">
        <f t="shared" si="40"/>
        <v>0</v>
      </c>
      <c r="I124" s="6">
        <v>340.43</v>
      </c>
      <c r="J124" s="9">
        <f t="shared" ref="J124:J132" si="44">$D$122*I124</f>
        <v>0</v>
      </c>
      <c r="K124" s="9">
        <f t="shared" si="41"/>
        <v>0</v>
      </c>
    </row>
    <row r="125" spans="1:11" ht="12.2" hidden="1" customHeight="1" outlineLevel="1" x14ac:dyDescent="0.2">
      <c r="A125" s="76" t="s">
        <v>382</v>
      </c>
      <c r="B125" s="76"/>
      <c r="C125" s="4" t="s">
        <v>17</v>
      </c>
      <c r="D125" s="5">
        <v>1</v>
      </c>
      <c r="E125" s="9">
        <f t="shared" si="42"/>
        <v>0</v>
      </c>
      <c r="F125" s="6">
        <v>0.23</v>
      </c>
      <c r="G125" s="9">
        <f t="shared" si="43"/>
        <v>0</v>
      </c>
      <c r="H125" s="9">
        <f t="shared" si="40"/>
        <v>0</v>
      </c>
      <c r="I125" s="6">
        <v>218.57</v>
      </c>
      <c r="J125" s="9">
        <f t="shared" si="44"/>
        <v>0</v>
      </c>
      <c r="K125" s="9">
        <f t="shared" si="41"/>
        <v>0</v>
      </c>
    </row>
    <row r="126" spans="1:11" ht="21" hidden="1" customHeight="1" outlineLevel="1" x14ac:dyDescent="0.2">
      <c r="A126" s="76" t="s">
        <v>383</v>
      </c>
      <c r="B126" s="76"/>
      <c r="C126" s="4" t="s">
        <v>17</v>
      </c>
      <c r="D126" s="5">
        <v>1</v>
      </c>
      <c r="E126" s="9">
        <f t="shared" si="42"/>
        <v>0</v>
      </c>
      <c r="F126" s="6">
        <v>0.14000000000000001</v>
      </c>
      <c r="G126" s="9">
        <f t="shared" si="43"/>
        <v>0</v>
      </c>
      <c r="H126" s="9">
        <f t="shared" si="40"/>
        <v>0</v>
      </c>
      <c r="I126" s="6">
        <v>33.6</v>
      </c>
      <c r="J126" s="9">
        <f t="shared" si="44"/>
        <v>0</v>
      </c>
      <c r="K126" s="9">
        <f t="shared" si="41"/>
        <v>0</v>
      </c>
    </row>
    <row r="127" spans="1:11" ht="12.2" hidden="1" customHeight="1" outlineLevel="1" x14ac:dyDescent="0.2">
      <c r="A127" s="76" t="s">
        <v>396</v>
      </c>
      <c r="B127" s="76"/>
      <c r="C127" s="4" t="s">
        <v>17</v>
      </c>
      <c r="D127" s="5">
        <v>1</v>
      </c>
      <c r="E127" s="9">
        <f t="shared" si="42"/>
        <v>0</v>
      </c>
      <c r="F127" s="6">
        <v>0.21</v>
      </c>
      <c r="G127" s="9">
        <f t="shared" si="43"/>
        <v>0</v>
      </c>
      <c r="H127" s="9">
        <f t="shared" si="40"/>
        <v>0</v>
      </c>
      <c r="I127" s="6">
        <v>183.9</v>
      </c>
      <c r="J127" s="9">
        <f t="shared" si="44"/>
        <v>0</v>
      </c>
      <c r="K127" s="9">
        <f t="shared" si="41"/>
        <v>0</v>
      </c>
    </row>
    <row r="128" spans="1:11" ht="12.2" hidden="1" customHeight="1" outlineLevel="1" x14ac:dyDescent="0.2">
      <c r="A128" s="76" t="s">
        <v>384</v>
      </c>
      <c r="B128" s="76"/>
      <c r="C128" s="4" t="s">
        <v>17</v>
      </c>
      <c r="D128" s="5">
        <v>1</v>
      </c>
      <c r="E128" s="9">
        <f t="shared" si="42"/>
        <v>0</v>
      </c>
      <c r="F128" s="6">
        <v>0.08</v>
      </c>
      <c r="G128" s="9">
        <f t="shared" si="43"/>
        <v>0</v>
      </c>
      <c r="H128" s="9">
        <f t="shared" si="40"/>
        <v>0</v>
      </c>
      <c r="I128" s="6">
        <v>163.83000000000001</v>
      </c>
      <c r="J128" s="9">
        <f t="shared" si="44"/>
        <v>0</v>
      </c>
      <c r="K128" s="9">
        <f t="shared" si="41"/>
        <v>0</v>
      </c>
    </row>
    <row r="129" spans="1:11" ht="12.2" hidden="1" customHeight="1" outlineLevel="1" x14ac:dyDescent="0.2">
      <c r="A129" s="76" t="s">
        <v>400</v>
      </c>
      <c r="B129" s="76"/>
      <c r="C129" s="4" t="s">
        <v>17</v>
      </c>
      <c r="D129" s="5">
        <v>1</v>
      </c>
      <c r="E129" s="9">
        <f t="shared" si="42"/>
        <v>0</v>
      </c>
      <c r="F129" s="6">
        <v>0.12</v>
      </c>
      <c r="G129" s="9">
        <f t="shared" si="43"/>
        <v>0</v>
      </c>
      <c r="H129" s="9">
        <f t="shared" si="40"/>
        <v>0</v>
      </c>
      <c r="I129" s="6">
        <v>255.2</v>
      </c>
      <c r="J129" s="9">
        <f t="shared" si="44"/>
        <v>0</v>
      </c>
      <c r="K129" s="9">
        <f t="shared" si="41"/>
        <v>0</v>
      </c>
    </row>
    <row r="130" spans="1:11" ht="12.2" hidden="1" customHeight="1" outlineLevel="1" x14ac:dyDescent="0.2">
      <c r="A130" s="76" t="s">
        <v>387</v>
      </c>
      <c r="B130" s="76"/>
      <c r="C130" s="4" t="s">
        <v>17</v>
      </c>
      <c r="D130" s="5">
        <v>1</v>
      </c>
      <c r="E130" s="9">
        <f t="shared" si="42"/>
        <v>0</v>
      </c>
      <c r="F130" s="6">
        <v>0.06</v>
      </c>
      <c r="G130" s="9">
        <f t="shared" si="43"/>
        <v>0</v>
      </c>
      <c r="H130" s="9">
        <f t="shared" si="40"/>
        <v>0</v>
      </c>
      <c r="I130" s="6">
        <v>13.82</v>
      </c>
      <c r="J130" s="9">
        <f t="shared" si="44"/>
        <v>0</v>
      </c>
      <c r="K130" s="9">
        <f t="shared" si="41"/>
        <v>0</v>
      </c>
    </row>
    <row r="131" spans="1:11" ht="12.2" hidden="1" customHeight="1" outlineLevel="1" x14ac:dyDescent="0.2">
      <c r="A131" s="76" t="s">
        <v>345</v>
      </c>
      <c r="B131" s="76"/>
      <c r="C131" s="4" t="s">
        <v>17</v>
      </c>
      <c r="D131" s="5">
        <v>1</v>
      </c>
      <c r="E131" s="9">
        <f t="shared" si="42"/>
        <v>0</v>
      </c>
      <c r="F131" s="6">
        <v>0.21</v>
      </c>
      <c r="G131" s="9">
        <f t="shared" si="43"/>
        <v>0</v>
      </c>
      <c r="H131" s="9">
        <f t="shared" si="40"/>
        <v>0</v>
      </c>
      <c r="I131" s="6">
        <v>30.5</v>
      </c>
      <c r="J131" s="9">
        <f t="shared" si="44"/>
        <v>0</v>
      </c>
      <c r="K131" s="9">
        <f t="shared" si="41"/>
        <v>0</v>
      </c>
    </row>
    <row r="132" spans="1:11" ht="23.25" hidden="1" customHeight="1" outlineLevel="1" x14ac:dyDescent="0.2">
      <c r="A132" s="83" t="s">
        <v>659</v>
      </c>
      <c r="B132" s="76"/>
      <c r="C132" s="4" t="s">
        <v>17</v>
      </c>
      <c r="D132" s="5">
        <v>1</v>
      </c>
      <c r="E132" s="9">
        <f t="shared" si="42"/>
        <v>0</v>
      </c>
      <c r="F132" s="6">
        <v>0.55000000000000004</v>
      </c>
      <c r="G132" s="9">
        <f t="shared" si="43"/>
        <v>0</v>
      </c>
      <c r="H132" s="9">
        <f>$N$2*G132</f>
        <v>0</v>
      </c>
      <c r="I132" s="6">
        <v>135.63</v>
      </c>
      <c r="J132" s="9">
        <f t="shared" si="44"/>
        <v>0</v>
      </c>
      <c r="K132" s="9">
        <f t="shared" si="41"/>
        <v>0</v>
      </c>
    </row>
    <row r="133" spans="1:11" ht="12.2" customHeight="1" collapsed="1" x14ac:dyDescent="0.2">
      <c r="A133" s="75" t="s">
        <v>19</v>
      </c>
      <c r="B133" s="75"/>
      <c r="C133" s="1"/>
      <c r="D133" s="7"/>
      <c r="E133" s="9"/>
      <c r="F133" s="13">
        <f>SUM(F123:F132)</f>
        <v>2.29</v>
      </c>
      <c r="G133" s="12">
        <f>SUM(G123:G132)</f>
        <v>0</v>
      </c>
      <c r="H133" s="12">
        <f t="shared" si="40"/>
        <v>0</v>
      </c>
      <c r="I133" s="13">
        <v>1533.35</v>
      </c>
      <c r="J133" s="12">
        <f>SUM(J123:J132)</f>
        <v>0</v>
      </c>
      <c r="K133" s="14">
        <f>SUM(H133,J133)</f>
        <v>0</v>
      </c>
    </row>
    <row r="134" spans="1:11" ht="21" customHeight="1" x14ac:dyDescent="0.2">
      <c r="A134" s="75" t="s">
        <v>401</v>
      </c>
      <c r="B134" s="75"/>
      <c r="C134" s="2" t="s">
        <v>17</v>
      </c>
      <c r="D134" s="3">
        <v>0</v>
      </c>
      <c r="E134" s="36"/>
      <c r="F134" s="1"/>
      <c r="G134" s="1"/>
      <c r="H134" s="1"/>
      <c r="I134" s="1"/>
      <c r="J134" s="1"/>
      <c r="K134" s="1"/>
    </row>
    <row r="135" spans="1:11" ht="12.2" hidden="1" customHeight="1" outlineLevel="1" x14ac:dyDescent="0.2">
      <c r="A135" s="76" t="s">
        <v>391</v>
      </c>
      <c r="B135" s="76"/>
      <c r="C135" s="4" t="s">
        <v>17</v>
      </c>
      <c r="D135" s="5">
        <v>1</v>
      </c>
      <c r="E135" s="9">
        <f>$D$134*D135</f>
        <v>0</v>
      </c>
      <c r="F135" s="6">
        <v>0.23</v>
      </c>
      <c r="G135" s="9">
        <f>$D$134*F135</f>
        <v>0</v>
      </c>
      <c r="H135" s="9">
        <f t="shared" ref="H135:H145" si="45">$L$2*G135</f>
        <v>0</v>
      </c>
      <c r="I135" s="6">
        <v>348.06</v>
      </c>
      <c r="J135" s="9">
        <f>$D$134*I135</f>
        <v>0</v>
      </c>
      <c r="K135" s="9">
        <f t="shared" ref="K135:K144" si="46">SUM(H135,J135)</f>
        <v>0</v>
      </c>
    </row>
    <row r="136" spans="1:11" ht="12.2" hidden="1" customHeight="1" outlineLevel="1" x14ac:dyDescent="0.2">
      <c r="A136" s="76" t="s">
        <v>382</v>
      </c>
      <c r="B136" s="76"/>
      <c r="C136" s="4" t="s">
        <v>17</v>
      </c>
      <c r="D136" s="5">
        <v>1</v>
      </c>
      <c r="E136" s="9">
        <f t="shared" ref="E136:E144" si="47">$D$134*D136</f>
        <v>0</v>
      </c>
      <c r="F136" s="6">
        <v>0.23</v>
      </c>
      <c r="G136" s="9">
        <f t="shared" ref="G136:G144" si="48">$D$134*F136</f>
        <v>0</v>
      </c>
      <c r="H136" s="9">
        <f t="shared" si="45"/>
        <v>0</v>
      </c>
      <c r="I136" s="6">
        <v>218.57</v>
      </c>
      <c r="J136" s="9">
        <f t="shared" ref="J136:J144" si="49">$D$134*I136</f>
        <v>0</v>
      </c>
      <c r="K136" s="9">
        <f t="shared" si="46"/>
        <v>0</v>
      </c>
    </row>
    <row r="137" spans="1:11" ht="21" hidden="1" customHeight="1" outlineLevel="1" x14ac:dyDescent="0.2">
      <c r="A137" s="76" t="s">
        <v>383</v>
      </c>
      <c r="B137" s="76"/>
      <c r="C137" s="4" t="s">
        <v>17</v>
      </c>
      <c r="D137" s="5">
        <v>1</v>
      </c>
      <c r="E137" s="9">
        <f t="shared" si="47"/>
        <v>0</v>
      </c>
      <c r="F137" s="6">
        <v>0.14000000000000001</v>
      </c>
      <c r="G137" s="9">
        <f t="shared" si="48"/>
        <v>0</v>
      </c>
      <c r="H137" s="9">
        <f t="shared" si="45"/>
        <v>0</v>
      </c>
      <c r="I137" s="6">
        <v>33.6</v>
      </c>
      <c r="J137" s="9">
        <f t="shared" si="49"/>
        <v>0</v>
      </c>
      <c r="K137" s="9">
        <f t="shared" si="46"/>
        <v>0</v>
      </c>
    </row>
    <row r="138" spans="1:11" ht="12.2" hidden="1" customHeight="1" outlineLevel="1" x14ac:dyDescent="0.2">
      <c r="A138" s="76" t="s">
        <v>384</v>
      </c>
      <c r="B138" s="76"/>
      <c r="C138" s="4" t="s">
        <v>17</v>
      </c>
      <c r="D138" s="5">
        <v>1</v>
      </c>
      <c r="E138" s="9">
        <f t="shared" si="47"/>
        <v>0</v>
      </c>
      <c r="F138" s="6">
        <v>0.08</v>
      </c>
      <c r="G138" s="9">
        <f t="shared" si="48"/>
        <v>0</v>
      </c>
      <c r="H138" s="9">
        <f t="shared" si="45"/>
        <v>0</v>
      </c>
      <c r="I138" s="6">
        <v>163.83000000000001</v>
      </c>
      <c r="J138" s="9">
        <f t="shared" si="49"/>
        <v>0</v>
      </c>
      <c r="K138" s="9">
        <f t="shared" si="46"/>
        <v>0</v>
      </c>
    </row>
    <row r="139" spans="1:11" ht="12.2" hidden="1" customHeight="1" outlineLevel="1" x14ac:dyDescent="0.2">
      <c r="A139" s="76" t="s">
        <v>399</v>
      </c>
      <c r="B139" s="76"/>
      <c r="C139" s="4" t="s">
        <v>17</v>
      </c>
      <c r="D139" s="5">
        <v>1</v>
      </c>
      <c r="E139" s="9">
        <f t="shared" si="47"/>
        <v>0</v>
      </c>
      <c r="F139" s="6">
        <v>0.28999999999999998</v>
      </c>
      <c r="G139" s="9">
        <f t="shared" si="48"/>
        <v>0</v>
      </c>
      <c r="H139" s="9">
        <f t="shared" si="45"/>
        <v>0</v>
      </c>
      <c r="I139" s="6">
        <v>340.43</v>
      </c>
      <c r="J139" s="9">
        <f t="shared" si="49"/>
        <v>0</v>
      </c>
      <c r="K139" s="9">
        <f t="shared" si="46"/>
        <v>0</v>
      </c>
    </row>
    <row r="140" spans="1:11" ht="12.2" hidden="1" customHeight="1" outlineLevel="1" x14ac:dyDescent="0.2">
      <c r="A140" s="76" t="s">
        <v>400</v>
      </c>
      <c r="B140" s="76"/>
      <c r="C140" s="4" t="s">
        <v>17</v>
      </c>
      <c r="D140" s="5">
        <v>1</v>
      </c>
      <c r="E140" s="9">
        <f t="shared" si="47"/>
        <v>0</v>
      </c>
      <c r="F140" s="6">
        <v>0.12</v>
      </c>
      <c r="G140" s="9">
        <f t="shared" si="48"/>
        <v>0</v>
      </c>
      <c r="H140" s="9">
        <f t="shared" si="45"/>
        <v>0</v>
      </c>
      <c r="I140" s="6">
        <v>255.2</v>
      </c>
      <c r="J140" s="9">
        <f t="shared" si="49"/>
        <v>0</v>
      </c>
      <c r="K140" s="9">
        <f t="shared" si="46"/>
        <v>0</v>
      </c>
    </row>
    <row r="141" spans="1:11" ht="12.2" hidden="1" customHeight="1" outlineLevel="1" x14ac:dyDescent="0.2">
      <c r="A141" s="76" t="s">
        <v>345</v>
      </c>
      <c r="B141" s="76"/>
      <c r="C141" s="4" t="s">
        <v>17</v>
      </c>
      <c r="D141" s="5">
        <v>1</v>
      </c>
      <c r="E141" s="9">
        <f t="shared" si="47"/>
        <v>0</v>
      </c>
      <c r="F141" s="6">
        <v>0.21</v>
      </c>
      <c r="G141" s="9">
        <f t="shared" si="48"/>
        <v>0</v>
      </c>
      <c r="H141" s="9">
        <f t="shared" si="45"/>
        <v>0</v>
      </c>
      <c r="I141" s="6">
        <v>30.5</v>
      </c>
      <c r="J141" s="9">
        <f t="shared" si="49"/>
        <v>0</v>
      </c>
      <c r="K141" s="9">
        <f t="shared" si="46"/>
        <v>0</v>
      </c>
    </row>
    <row r="142" spans="1:11" ht="12.2" hidden="1" customHeight="1" outlineLevel="1" x14ac:dyDescent="0.2">
      <c r="A142" s="76" t="s">
        <v>387</v>
      </c>
      <c r="B142" s="76"/>
      <c r="C142" s="4" t="s">
        <v>17</v>
      </c>
      <c r="D142" s="5">
        <v>1</v>
      </c>
      <c r="E142" s="9">
        <f t="shared" si="47"/>
        <v>0</v>
      </c>
      <c r="F142" s="6">
        <v>0.06</v>
      </c>
      <c r="G142" s="9">
        <f t="shared" si="48"/>
        <v>0</v>
      </c>
      <c r="H142" s="9">
        <f t="shared" si="45"/>
        <v>0</v>
      </c>
      <c r="I142" s="6">
        <v>13.82</v>
      </c>
      <c r="J142" s="9">
        <f t="shared" si="49"/>
        <v>0</v>
      </c>
      <c r="K142" s="9">
        <f t="shared" si="46"/>
        <v>0</v>
      </c>
    </row>
    <row r="143" spans="1:11" ht="12.2" hidden="1" customHeight="1" outlineLevel="1" x14ac:dyDescent="0.2">
      <c r="A143" s="76" t="s">
        <v>356</v>
      </c>
      <c r="B143" s="76"/>
      <c r="C143" s="4" t="s">
        <v>17</v>
      </c>
      <c r="D143" s="5">
        <v>1</v>
      </c>
      <c r="E143" s="9">
        <f t="shared" si="47"/>
        <v>0</v>
      </c>
      <c r="F143" s="6">
        <v>0.43</v>
      </c>
      <c r="G143" s="9">
        <f t="shared" si="48"/>
        <v>0</v>
      </c>
      <c r="H143" s="9">
        <f t="shared" si="45"/>
        <v>0</v>
      </c>
      <c r="I143" s="6">
        <v>171.74</v>
      </c>
      <c r="J143" s="9">
        <f t="shared" si="49"/>
        <v>0</v>
      </c>
      <c r="K143" s="9">
        <f t="shared" si="46"/>
        <v>0</v>
      </c>
    </row>
    <row r="144" spans="1:11" ht="22.5" hidden="1" customHeight="1" outlineLevel="1" x14ac:dyDescent="0.2">
      <c r="A144" s="83" t="s">
        <v>654</v>
      </c>
      <c r="B144" s="76"/>
      <c r="C144" s="4" t="s">
        <v>17</v>
      </c>
      <c r="D144" s="5">
        <v>1</v>
      </c>
      <c r="E144" s="9">
        <f t="shared" si="47"/>
        <v>0</v>
      </c>
      <c r="F144" s="6">
        <v>0.55000000000000004</v>
      </c>
      <c r="G144" s="9">
        <f t="shared" si="48"/>
        <v>0</v>
      </c>
      <c r="H144" s="9">
        <f>$N$2*G144</f>
        <v>0</v>
      </c>
      <c r="I144" s="6">
        <v>135.63</v>
      </c>
      <c r="J144" s="9">
        <f t="shared" si="49"/>
        <v>0</v>
      </c>
      <c r="K144" s="9">
        <f t="shared" si="46"/>
        <v>0</v>
      </c>
    </row>
    <row r="145" spans="1:11" ht="12.2" customHeight="1" collapsed="1" x14ac:dyDescent="0.2">
      <c r="A145" s="75" t="s">
        <v>19</v>
      </c>
      <c r="B145" s="75"/>
      <c r="C145" s="1"/>
      <c r="D145" s="7"/>
      <c r="E145" s="9"/>
      <c r="F145" s="13">
        <f>SUM(F135:F144)</f>
        <v>2.34</v>
      </c>
      <c r="G145" s="12">
        <f>SUM(G135:G144)</f>
        <v>0</v>
      </c>
      <c r="H145" s="12">
        <f t="shared" si="45"/>
        <v>0</v>
      </c>
      <c r="I145" s="13">
        <v>1678.65</v>
      </c>
      <c r="J145" s="12">
        <f>SUM(J135:J144)</f>
        <v>0</v>
      </c>
      <c r="K145" s="14">
        <f>SUM(H145,J145)</f>
        <v>0</v>
      </c>
    </row>
    <row r="146" spans="1:11" ht="21" customHeight="1" x14ac:dyDescent="0.2">
      <c r="A146" s="75" t="s">
        <v>402</v>
      </c>
      <c r="B146" s="75"/>
      <c r="C146" s="2" t="s">
        <v>17</v>
      </c>
      <c r="D146" s="3">
        <v>0</v>
      </c>
      <c r="E146" s="36"/>
      <c r="F146" s="1"/>
      <c r="G146" s="1"/>
      <c r="H146" s="1"/>
      <c r="I146" s="1"/>
      <c r="J146" s="1"/>
      <c r="K146" s="1"/>
    </row>
    <row r="147" spans="1:11" ht="12.2" hidden="1" customHeight="1" outlineLevel="1" x14ac:dyDescent="0.2">
      <c r="A147" s="76" t="s">
        <v>391</v>
      </c>
      <c r="B147" s="76"/>
      <c r="C147" s="4" t="s">
        <v>17</v>
      </c>
      <c r="D147" s="5">
        <v>1</v>
      </c>
      <c r="E147" s="9">
        <f>$D$146*D147</f>
        <v>0</v>
      </c>
      <c r="F147" s="6">
        <v>0.23</v>
      </c>
      <c r="G147" s="9">
        <f>$D$146*F147</f>
        <v>0</v>
      </c>
      <c r="H147" s="9">
        <f t="shared" ref="H147:H157" si="50">$L$2*G147</f>
        <v>0</v>
      </c>
      <c r="I147" s="6">
        <v>348.06</v>
      </c>
      <c r="J147" s="9">
        <f>$D$146*I147</f>
        <v>0</v>
      </c>
      <c r="K147" s="9">
        <f t="shared" ref="K147:K156" si="51">SUM(H147,J147)</f>
        <v>0</v>
      </c>
    </row>
    <row r="148" spans="1:11" ht="12.2" hidden="1" customHeight="1" outlineLevel="1" x14ac:dyDescent="0.2">
      <c r="A148" s="76" t="s">
        <v>382</v>
      </c>
      <c r="B148" s="76"/>
      <c r="C148" s="4" t="s">
        <v>17</v>
      </c>
      <c r="D148" s="5">
        <v>1</v>
      </c>
      <c r="E148" s="9">
        <f t="shared" ref="E148:E156" si="52">$D$146*D148</f>
        <v>0</v>
      </c>
      <c r="F148" s="6">
        <v>0.23</v>
      </c>
      <c r="G148" s="9">
        <f t="shared" ref="G148:G156" si="53">$D$146*F148</f>
        <v>0</v>
      </c>
      <c r="H148" s="9">
        <f t="shared" si="50"/>
        <v>0</v>
      </c>
      <c r="I148" s="6">
        <v>218.57</v>
      </c>
      <c r="J148" s="9">
        <f t="shared" ref="J148:J156" si="54">$D$146*I148</f>
        <v>0</v>
      </c>
      <c r="K148" s="9">
        <f t="shared" si="51"/>
        <v>0</v>
      </c>
    </row>
    <row r="149" spans="1:11" ht="21" hidden="1" customHeight="1" outlineLevel="1" x14ac:dyDescent="0.2">
      <c r="A149" s="76" t="s">
        <v>383</v>
      </c>
      <c r="B149" s="76"/>
      <c r="C149" s="4" t="s">
        <v>17</v>
      </c>
      <c r="D149" s="5">
        <v>1</v>
      </c>
      <c r="E149" s="9">
        <f t="shared" si="52"/>
        <v>0</v>
      </c>
      <c r="F149" s="6">
        <v>0.14000000000000001</v>
      </c>
      <c r="G149" s="9">
        <f t="shared" si="53"/>
        <v>0</v>
      </c>
      <c r="H149" s="9">
        <f t="shared" si="50"/>
        <v>0</v>
      </c>
      <c r="I149" s="6">
        <v>33.6</v>
      </c>
      <c r="J149" s="9">
        <f t="shared" si="54"/>
        <v>0</v>
      </c>
      <c r="K149" s="9">
        <f t="shared" si="51"/>
        <v>0</v>
      </c>
    </row>
    <row r="150" spans="1:11" ht="12.2" hidden="1" customHeight="1" outlineLevel="1" x14ac:dyDescent="0.2">
      <c r="A150" s="76" t="s">
        <v>384</v>
      </c>
      <c r="B150" s="76"/>
      <c r="C150" s="4" t="s">
        <v>17</v>
      </c>
      <c r="D150" s="5">
        <v>1</v>
      </c>
      <c r="E150" s="9">
        <f t="shared" si="52"/>
        <v>0</v>
      </c>
      <c r="F150" s="6">
        <v>0.08</v>
      </c>
      <c r="G150" s="9">
        <f t="shared" si="53"/>
        <v>0</v>
      </c>
      <c r="H150" s="9">
        <f t="shared" si="50"/>
        <v>0</v>
      </c>
      <c r="I150" s="6">
        <v>163.83000000000001</v>
      </c>
      <c r="J150" s="9">
        <f t="shared" si="54"/>
        <v>0</v>
      </c>
      <c r="K150" s="9">
        <f t="shared" si="51"/>
        <v>0</v>
      </c>
    </row>
    <row r="151" spans="1:11" ht="12.2" hidden="1" customHeight="1" outlineLevel="1" x14ac:dyDescent="0.2">
      <c r="A151" s="76" t="s">
        <v>399</v>
      </c>
      <c r="B151" s="76"/>
      <c r="C151" s="4" t="s">
        <v>17</v>
      </c>
      <c r="D151" s="5">
        <v>1</v>
      </c>
      <c r="E151" s="9">
        <f t="shared" si="52"/>
        <v>0</v>
      </c>
      <c r="F151" s="6">
        <v>0.28999999999999998</v>
      </c>
      <c r="G151" s="9">
        <f t="shared" si="53"/>
        <v>0</v>
      </c>
      <c r="H151" s="9">
        <f t="shared" si="50"/>
        <v>0</v>
      </c>
      <c r="I151" s="6">
        <v>340.43</v>
      </c>
      <c r="J151" s="9">
        <f t="shared" si="54"/>
        <v>0</v>
      </c>
      <c r="K151" s="9">
        <f t="shared" si="51"/>
        <v>0</v>
      </c>
    </row>
    <row r="152" spans="1:11" ht="12.2" hidden="1" customHeight="1" outlineLevel="1" x14ac:dyDescent="0.2">
      <c r="A152" s="76" t="s">
        <v>400</v>
      </c>
      <c r="B152" s="76"/>
      <c r="C152" s="4" t="s">
        <v>17</v>
      </c>
      <c r="D152" s="5">
        <v>1</v>
      </c>
      <c r="E152" s="9">
        <f t="shared" si="52"/>
        <v>0</v>
      </c>
      <c r="F152" s="6">
        <v>0.12</v>
      </c>
      <c r="G152" s="9">
        <f t="shared" si="53"/>
        <v>0</v>
      </c>
      <c r="H152" s="9">
        <f t="shared" si="50"/>
        <v>0</v>
      </c>
      <c r="I152" s="6">
        <v>255.2</v>
      </c>
      <c r="J152" s="9">
        <f t="shared" si="54"/>
        <v>0</v>
      </c>
      <c r="K152" s="9">
        <f t="shared" si="51"/>
        <v>0</v>
      </c>
    </row>
    <row r="153" spans="1:11" ht="12.2" hidden="1" customHeight="1" outlineLevel="1" x14ac:dyDescent="0.2">
      <c r="A153" s="76" t="s">
        <v>345</v>
      </c>
      <c r="B153" s="76"/>
      <c r="C153" s="4" t="s">
        <v>17</v>
      </c>
      <c r="D153" s="5">
        <v>1</v>
      </c>
      <c r="E153" s="9">
        <f t="shared" si="52"/>
        <v>0</v>
      </c>
      <c r="F153" s="6">
        <v>0.21</v>
      </c>
      <c r="G153" s="9">
        <f t="shared" si="53"/>
        <v>0</v>
      </c>
      <c r="H153" s="9">
        <f t="shared" si="50"/>
        <v>0</v>
      </c>
      <c r="I153" s="6">
        <v>30.5</v>
      </c>
      <c r="J153" s="9">
        <f t="shared" si="54"/>
        <v>0</v>
      </c>
      <c r="K153" s="9">
        <f t="shared" si="51"/>
        <v>0</v>
      </c>
    </row>
    <row r="154" spans="1:11" ht="12.2" hidden="1" customHeight="1" outlineLevel="1" x14ac:dyDescent="0.2">
      <c r="A154" s="76" t="s">
        <v>387</v>
      </c>
      <c r="B154" s="76"/>
      <c r="C154" s="4" t="s">
        <v>17</v>
      </c>
      <c r="D154" s="5">
        <v>1</v>
      </c>
      <c r="E154" s="9">
        <f t="shared" si="52"/>
        <v>0</v>
      </c>
      <c r="F154" s="6">
        <v>0.06</v>
      </c>
      <c r="G154" s="9">
        <f t="shared" si="53"/>
        <v>0</v>
      </c>
      <c r="H154" s="9">
        <f t="shared" si="50"/>
        <v>0</v>
      </c>
      <c r="I154" s="6">
        <v>13.82</v>
      </c>
      <c r="J154" s="9">
        <f t="shared" si="54"/>
        <v>0</v>
      </c>
      <c r="K154" s="9">
        <f t="shared" si="51"/>
        <v>0</v>
      </c>
    </row>
    <row r="155" spans="1:11" ht="12.2" hidden="1" customHeight="1" outlineLevel="1" x14ac:dyDescent="0.2">
      <c r="A155" s="76" t="s">
        <v>346</v>
      </c>
      <c r="B155" s="76"/>
      <c r="C155" s="4" t="s">
        <v>17</v>
      </c>
      <c r="D155" s="5">
        <v>1</v>
      </c>
      <c r="E155" s="9">
        <f t="shared" si="52"/>
        <v>0</v>
      </c>
      <c r="F155" s="6">
        <v>0.31</v>
      </c>
      <c r="G155" s="9">
        <f t="shared" si="53"/>
        <v>0</v>
      </c>
      <c r="H155" s="9">
        <f t="shared" si="50"/>
        <v>0</v>
      </c>
      <c r="I155" s="6">
        <v>117.29</v>
      </c>
      <c r="J155" s="9">
        <f t="shared" si="54"/>
        <v>0</v>
      </c>
      <c r="K155" s="9">
        <f t="shared" si="51"/>
        <v>0</v>
      </c>
    </row>
    <row r="156" spans="1:11" ht="23.25" hidden="1" customHeight="1" outlineLevel="1" x14ac:dyDescent="0.2">
      <c r="A156" s="83" t="s">
        <v>658</v>
      </c>
      <c r="B156" s="76"/>
      <c r="C156" s="4" t="s">
        <v>17</v>
      </c>
      <c r="D156" s="5">
        <v>1</v>
      </c>
      <c r="E156" s="9">
        <f t="shared" si="52"/>
        <v>0</v>
      </c>
      <c r="F156" s="6">
        <v>0.55000000000000004</v>
      </c>
      <c r="G156" s="9">
        <f t="shared" si="53"/>
        <v>0</v>
      </c>
      <c r="H156" s="9">
        <f>$N$2*G156</f>
        <v>0</v>
      </c>
      <c r="I156" s="6">
        <v>135.63</v>
      </c>
      <c r="J156" s="9">
        <f t="shared" si="54"/>
        <v>0</v>
      </c>
      <c r="K156" s="9">
        <f t="shared" si="51"/>
        <v>0</v>
      </c>
    </row>
    <row r="157" spans="1:11" ht="12.2" customHeight="1" collapsed="1" x14ac:dyDescent="0.2">
      <c r="A157" s="75" t="s">
        <v>19</v>
      </c>
      <c r="B157" s="75"/>
      <c r="C157" s="1"/>
      <c r="D157" s="7"/>
      <c r="E157" s="9"/>
      <c r="F157" s="13">
        <f>SUM(F147:F156)</f>
        <v>2.2199999999999998</v>
      </c>
      <c r="G157" s="12">
        <f>SUM(G147:G156)</f>
        <v>0</v>
      </c>
      <c r="H157" s="12">
        <f t="shared" si="50"/>
        <v>0</v>
      </c>
      <c r="I157" s="13">
        <v>1624.2</v>
      </c>
      <c r="J157" s="12">
        <f>SUM(J147:J156)</f>
        <v>0</v>
      </c>
      <c r="K157" s="14">
        <f>SUM(H157,J157)</f>
        <v>0</v>
      </c>
    </row>
    <row r="158" spans="1:11" ht="21" customHeight="1" x14ac:dyDescent="0.2">
      <c r="A158" s="75" t="s">
        <v>403</v>
      </c>
      <c r="B158" s="75"/>
      <c r="C158" s="2" t="s">
        <v>17</v>
      </c>
      <c r="D158" s="3">
        <v>0</v>
      </c>
      <c r="E158" s="36"/>
      <c r="F158" s="1"/>
      <c r="G158" s="1"/>
      <c r="H158" s="1"/>
      <c r="I158" s="1"/>
      <c r="J158" s="1"/>
      <c r="K158" s="1"/>
    </row>
    <row r="159" spans="1:11" ht="12.2" hidden="1" customHeight="1" outlineLevel="1" x14ac:dyDescent="0.2">
      <c r="A159" s="76" t="s">
        <v>391</v>
      </c>
      <c r="B159" s="76"/>
      <c r="C159" s="4" t="s">
        <v>17</v>
      </c>
      <c r="D159" s="5">
        <v>1</v>
      </c>
      <c r="E159" s="9">
        <f>$D$158*D159</f>
        <v>0</v>
      </c>
      <c r="F159" s="6">
        <v>0.23</v>
      </c>
      <c r="G159" s="9">
        <f>$D$158*F159</f>
        <v>0</v>
      </c>
      <c r="H159" s="9">
        <f t="shared" ref="H159:H168" si="55">$L$2*G159</f>
        <v>0</v>
      </c>
      <c r="I159" s="6">
        <v>348.06</v>
      </c>
      <c r="J159" s="9">
        <f>$D$158*I159</f>
        <v>0</v>
      </c>
      <c r="K159" s="9">
        <f t="shared" ref="K159:K167" si="56">SUM(H159,J159)</f>
        <v>0</v>
      </c>
    </row>
    <row r="160" spans="1:11" ht="12.2" hidden="1" customHeight="1" outlineLevel="1" x14ac:dyDescent="0.2">
      <c r="A160" s="76" t="s">
        <v>382</v>
      </c>
      <c r="B160" s="76"/>
      <c r="C160" s="4" t="s">
        <v>17</v>
      </c>
      <c r="D160" s="5">
        <v>1</v>
      </c>
      <c r="E160" s="9">
        <f t="shared" ref="E160:E167" si="57">$D$158*D160</f>
        <v>0</v>
      </c>
      <c r="F160" s="6">
        <v>0.23</v>
      </c>
      <c r="G160" s="9">
        <f t="shared" ref="G160:G167" si="58">$D$158*F160</f>
        <v>0</v>
      </c>
      <c r="H160" s="9">
        <f t="shared" si="55"/>
        <v>0</v>
      </c>
      <c r="I160" s="6">
        <v>218.57</v>
      </c>
      <c r="J160" s="9">
        <f t="shared" ref="J160:J167" si="59">$D$158*I160</f>
        <v>0</v>
      </c>
      <c r="K160" s="9">
        <f t="shared" si="56"/>
        <v>0</v>
      </c>
    </row>
    <row r="161" spans="1:11" ht="21" hidden="1" customHeight="1" outlineLevel="1" x14ac:dyDescent="0.2">
      <c r="A161" s="76" t="s">
        <v>383</v>
      </c>
      <c r="B161" s="76"/>
      <c r="C161" s="4" t="s">
        <v>17</v>
      </c>
      <c r="D161" s="5">
        <v>1</v>
      </c>
      <c r="E161" s="9">
        <f t="shared" si="57"/>
        <v>0</v>
      </c>
      <c r="F161" s="6">
        <v>0.14000000000000001</v>
      </c>
      <c r="G161" s="9">
        <f t="shared" si="58"/>
        <v>0</v>
      </c>
      <c r="H161" s="9">
        <f t="shared" si="55"/>
        <v>0</v>
      </c>
      <c r="I161" s="6">
        <v>33.6</v>
      </c>
      <c r="J161" s="9">
        <f t="shared" si="59"/>
        <v>0</v>
      </c>
      <c r="K161" s="9">
        <f t="shared" si="56"/>
        <v>0</v>
      </c>
    </row>
    <row r="162" spans="1:11" ht="12.2" hidden="1" customHeight="1" outlineLevel="1" x14ac:dyDescent="0.2">
      <c r="A162" s="76" t="s">
        <v>384</v>
      </c>
      <c r="B162" s="76"/>
      <c r="C162" s="4" t="s">
        <v>17</v>
      </c>
      <c r="D162" s="5">
        <v>1</v>
      </c>
      <c r="E162" s="9">
        <f t="shared" si="57"/>
        <v>0</v>
      </c>
      <c r="F162" s="6">
        <v>0.08</v>
      </c>
      <c r="G162" s="9">
        <f t="shared" si="58"/>
        <v>0</v>
      </c>
      <c r="H162" s="9">
        <f t="shared" si="55"/>
        <v>0</v>
      </c>
      <c r="I162" s="6">
        <v>163.83000000000001</v>
      </c>
      <c r="J162" s="9">
        <f t="shared" si="59"/>
        <v>0</v>
      </c>
      <c r="K162" s="9">
        <f t="shared" si="56"/>
        <v>0</v>
      </c>
    </row>
    <row r="163" spans="1:11" ht="12.2" hidden="1" customHeight="1" outlineLevel="1" x14ac:dyDescent="0.2">
      <c r="A163" s="76" t="s">
        <v>399</v>
      </c>
      <c r="B163" s="76"/>
      <c r="C163" s="4" t="s">
        <v>17</v>
      </c>
      <c r="D163" s="5">
        <v>1</v>
      </c>
      <c r="E163" s="9">
        <f t="shared" si="57"/>
        <v>0</v>
      </c>
      <c r="F163" s="6">
        <v>0.28999999999999998</v>
      </c>
      <c r="G163" s="9">
        <f t="shared" si="58"/>
        <v>0</v>
      </c>
      <c r="H163" s="9">
        <f t="shared" si="55"/>
        <v>0</v>
      </c>
      <c r="I163" s="6">
        <v>340.43</v>
      </c>
      <c r="J163" s="9">
        <f t="shared" si="59"/>
        <v>0</v>
      </c>
      <c r="K163" s="9">
        <f t="shared" si="56"/>
        <v>0</v>
      </c>
    </row>
    <row r="164" spans="1:11" ht="12.2" hidden="1" customHeight="1" outlineLevel="1" x14ac:dyDescent="0.2">
      <c r="A164" s="76" t="s">
        <v>400</v>
      </c>
      <c r="B164" s="76"/>
      <c r="C164" s="4" t="s">
        <v>17</v>
      </c>
      <c r="D164" s="5">
        <v>1</v>
      </c>
      <c r="E164" s="9">
        <f t="shared" si="57"/>
        <v>0</v>
      </c>
      <c r="F164" s="6">
        <v>0.12</v>
      </c>
      <c r="G164" s="9">
        <f t="shared" si="58"/>
        <v>0</v>
      </c>
      <c r="H164" s="9">
        <f t="shared" si="55"/>
        <v>0</v>
      </c>
      <c r="I164" s="6">
        <v>255.2</v>
      </c>
      <c r="J164" s="9">
        <f t="shared" si="59"/>
        <v>0</v>
      </c>
      <c r="K164" s="9">
        <f t="shared" si="56"/>
        <v>0</v>
      </c>
    </row>
    <row r="165" spans="1:11" ht="12.2" hidden="1" customHeight="1" outlineLevel="1" x14ac:dyDescent="0.2">
      <c r="A165" s="76" t="s">
        <v>345</v>
      </c>
      <c r="B165" s="76"/>
      <c r="C165" s="4" t="s">
        <v>17</v>
      </c>
      <c r="D165" s="5">
        <v>1</v>
      </c>
      <c r="E165" s="9">
        <f t="shared" si="57"/>
        <v>0</v>
      </c>
      <c r="F165" s="6">
        <v>0.21</v>
      </c>
      <c r="G165" s="9">
        <f t="shared" si="58"/>
        <v>0</v>
      </c>
      <c r="H165" s="9">
        <f t="shared" si="55"/>
        <v>0</v>
      </c>
      <c r="I165" s="6">
        <v>30.5</v>
      </c>
      <c r="J165" s="9">
        <f t="shared" si="59"/>
        <v>0</v>
      </c>
      <c r="K165" s="9">
        <f t="shared" si="56"/>
        <v>0</v>
      </c>
    </row>
    <row r="166" spans="1:11" ht="12.2" hidden="1" customHeight="1" outlineLevel="1" x14ac:dyDescent="0.2">
      <c r="A166" s="76" t="s">
        <v>387</v>
      </c>
      <c r="B166" s="76"/>
      <c r="C166" s="4" t="s">
        <v>17</v>
      </c>
      <c r="D166" s="5">
        <v>1</v>
      </c>
      <c r="E166" s="9">
        <f t="shared" si="57"/>
        <v>0</v>
      </c>
      <c r="F166" s="6">
        <v>0.06</v>
      </c>
      <c r="G166" s="9">
        <f t="shared" si="58"/>
        <v>0</v>
      </c>
      <c r="H166" s="9">
        <f t="shared" si="55"/>
        <v>0</v>
      </c>
      <c r="I166" s="6">
        <v>13.82</v>
      </c>
      <c r="J166" s="9">
        <f t="shared" si="59"/>
        <v>0</v>
      </c>
      <c r="K166" s="9">
        <f t="shared" si="56"/>
        <v>0</v>
      </c>
    </row>
    <row r="167" spans="1:11" ht="12.2" hidden="1" customHeight="1" outlineLevel="1" x14ac:dyDescent="0.2">
      <c r="A167" s="76" t="s">
        <v>396</v>
      </c>
      <c r="B167" s="76"/>
      <c r="C167" s="4" t="s">
        <v>17</v>
      </c>
      <c r="D167" s="5">
        <v>1</v>
      </c>
      <c r="E167" s="9">
        <f t="shared" si="57"/>
        <v>0</v>
      </c>
      <c r="F167" s="6">
        <v>0.21</v>
      </c>
      <c r="G167" s="9">
        <f t="shared" si="58"/>
        <v>0</v>
      </c>
      <c r="H167" s="9">
        <f t="shared" si="55"/>
        <v>0</v>
      </c>
      <c r="I167" s="6">
        <v>183.9</v>
      </c>
      <c r="J167" s="9">
        <f t="shared" si="59"/>
        <v>0</v>
      </c>
      <c r="K167" s="9">
        <f t="shared" si="56"/>
        <v>0</v>
      </c>
    </row>
    <row r="168" spans="1:11" ht="12.2" customHeight="1" collapsed="1" x14ac:dyDescent="0.2">
      <c r="A168" s="75" t="s">
        <v>19</v>
      </c>
      <c r="B168" s="75"/>
      <c r="C168" s="1"/>
      <c r="D168" s="7"/>
      <c r="E168" s="9"/>
      <c r="F168" s="13">
        <f>SUM(F159:F167)</f>
        <v>1.5699999999999998</v>
      </c>
      <c r="G168" s="12">
        <f>SUM(G159:G167)</f>
        <v>0</v>
      </c>
      <c r="H168" s="12">
        <f t="shared" si="55"/>
        <v>0</v>
      </c>
      <c r="I168" s="13">
        <v>1587.91</v>
      </c>
      <c r="J168" s="12">
        <f>SUM(J159:J167)</f>
        <v>0</v>
      </c>
      <c r="K168" s="14">
        <f>SUM(H168,J168)</f>
        <v>0</v>
      </c>
    </row>
    <row r="169" spans="1:11" ht="21" customHeight="1" x14ac:dyDescent="0.2">
      <c r="A169" s="75" t="s">
        <v>404</v>
      </c>
      <c r="B169" s="75"/>
      <c r="C169" s="2" t="s">
        <v>17</v>
      </c>
      <c r="D169" s="3">
        <v>0</v>
      </c>
      <c r="E169" s="36"/>
      <c r="F169" s="1"/>
      <c r="G169" s="1"/>
      <c r="H169" s="1"/>
      <c r="I169" s="1"/>
      <c r="J169" s="1"/>
      <c r="K169" s="1"/>
    </row>
    <row r="170" spans="1:11" ht="12.2" hidden="1" customHeight="1" outlineLevel="1" x14ac:dyDescent="0.2">
      <c r="A170" s="76" t="s">
        <v>405</v>
      </c>
      <c r="B170" s="76"/>
      <c r="C170" s="4" t="s">
        <v>17</v>
      </c>
      <c r="D170" s="5">
        <v>1</v>
      </c>
      <c r="E170" s="9">
        <f>$D$169*D170</f>
        <v>0</v>
      </c>
      <c r="F170" s="6">
        <v>0.13</v>
      </c>
      <c r="G170" s="9">
        <f>$D$169*F170</f>
        <v>0</v>
      </c>
      <c r="H170" s="9">
        <f t="shared" ref="H170:H183" si="60">$L$2*G170</f>
        <v>0</v>
      </c>
      <c r="I170" s="6">
        <v>53.97</v>
      </c>
      <c r="J170" s="9">
        <f>$D$169*I170</f>
        <v>0</v>
      </c>
      <c r="K170" s="9">
        <f t="shared" ref="K170:K182" si="61">SUM(H170,J170)</f>
        <v>0</v>
      </c>
    </row>
    <row r="171" spans="1:11" ht="12.2" hidden="1" customHeight="1" outlineLevel="1" x14ac:dyDescent="0.2">
      <c r="A171" s="76" t="s">
        <v>399</v>
      </c>
      <c r="B171" s="76"/>
      <c r="C171" s="4" t="s">
        <v>17</v>
      </c>
      <c r="D171" s="5">
        <v>1</v>
      </c>
      <c r="E171" s="9">
        <f t="shared" ref="E171:E182" si="62">$D$169*D171</f>
        <v>0</v>
      </c>
      <c r="F171" s="6">
        <v>0.28999999999999998</v>
      </c>
      <c r="G171" s="9">
        <f t="shared" ref="G171:G182" si="63">$D$169*F171</f>
        <v>0</v>
      </c>
      <c r="H171" s="9">
        <f t="shared" si="60"/>
        <v>0</v>
      </c>
      <c r="I171" s="6">
        <v>340.43</v>
      </c>
      <c r="J171" s="9">
        <f t="shared" ref="J171:J182" si="64">$D$169*I171</f>
        <v>0</v>
      </c>
      <c r="K171" s="9">
        <f t="shared" si="61"/>
        <v>0</v>
      </c>
    </row>
    <row r="172" spans="1:11" ht="12.2" hidden="1" customHeight="1" outlineLevel="1" x14ac:dyDescent="0.2">
      <c r="A172" s="76" t="s">
        <v>406</v>
      </c>
      <c r="B172" s="76"/>
      <c r="C172" s="4" t="s">
        <v>17</v>
      </c>
      <c r="D172" s="5">
        <v>1</v>
      </c>
      <c r="E172" s="9">
        <f t="shared" si="62"/>
        <v>0</v>
      </c>
      <c r="F172" s="6">
        <v>0.14000000000000001</v>
      </c>
      <c r="G172" s="9">
        <f t="shared" si="63"/>
        <v>0</v>
      </c>
      <c r="H172" s="9">
        <f t="shared" si="60"/>
        <v>0</v>
      </c>
      <c r="I172" s="6">
        <v>138.32</v>
      </c>
      <c r="J172" s="9">
        <f t="shared" si="64"/>
        <v>0</v>
      </c>
      <c r="K172" s="9">
        <f t="shared" si="61"/>
        <v>0</v>
      </c>
    </row>
    <row r="173" spans="1:11" ht="12.2" hidden="1" customHeight="1" outlineLevel="1" x14ac:dyDescent="0.2">
      <c r="A173" s="76" t="s">
        <v>407</v>
      </c>
      <c r="B173" s="76"/>
      <c r="C173" s="4" t="s">
        <v>17</v>
      </c>
      <c r="D173" s="5">
        <v>1</v>
      </c>
      <c r="E173" s="9">
        <f t="shared" si="62"/>
        <v>0</v>
      </c>
      <c r="F173" s="6">
        <v>0.05</v>
      </c>
      <c r="G173" s="9">
        <f t="shared" si="63"/>
        <v>0</v>
      </c>
      <c r="H173" s="9">
        <f t="shared" si="60"/>
        <v>0</v>
      </c>
      <c r="I173" s="6">
        <v>38.46</v>
      </c>
      <c r="J173" s="9">
        <f t="shared" si="64"/>
        <v>0</v>
      </c>
      <c r="K173" s="9">
        <f t="shared" si="61"/>
        <v>0</v>
      </c>
    </row>
    <row r="174" spans="1:11" ht="21" hidden="1" customHeight="1" outlineLevel="1" x14ac:dyDescent="0.2">
      <c r="A174" s="76" t="s">
        <v>408</v>
      </c>
      <c r="B174" s="76"/>
      <c r="C174" s="4" t="s">
        <v>17</v>
      </c>
      <c r="D174" s="5">
        <v>1</v>
      </c>
      <c r="E174" s="9">
        <f t="shared" si="62"/>
        <v>0</v>
      </c>
      <c r="F174" s="6">
        <v>0.1</v>
      </c>
      <c r="G174" s="9">
        <f t="shared" si="63"/>
        <v>0</v>
      </c>
      <c r="H174" s="9">
        <f t="shared" si="60"/>
        <v>0</v>
      </c>
      <c r="I174" s="6">
        <v>78.790000000000006</v>
      </c>
      <c r="J174" s="9">
        <f t="shared" si="64"/>
        <v>0</v>
      </c>
      <c r="K174" s="9">
        <f t="shared" si="61"/>
        <v>0</v>
      </c>
    </row>
    <row r="175" spans="1:11" ht="12.2" hidden="1" customHeight="1" outlineLevel="1" x14ac:dyDescent="0.2">
      <c r="A175" s="76" t="s">
        <v>409</v>
      </c>
      <c r="B175" s="76"/>
      <c r="C175" s="4" t="s">
        <v>17</v>
      </c>
      <c r="D175" s="5">
        <v>1</v>
      </c>
      <c r="E175" s="9">
        <f t="shared" si="62"/>
        <v>0</v>
      </c>
      <c r="F175" s="6">
        <v>0.17</v>
      </c>
      <c r="G175" s="9">
        <f t="shared" si="63"/>
        <v>0</v>
      </c>
      <c r="H175" s="9">
        <f t="shared" si="60"/>
        <v>0</v>
      </c>
      <c r="I175" s="6">
        <v>325.39</v>
      </c>
      <c r="J175" s="9">
        <f t="shared" si="64"/>
        <v>0</v>
      </c>
      <c r="K175" s="9">
        <f t="shared" si="61"/>
        <v>0</v>
      </c>
    </row>
    <row r="176" spans="1:11" ht="21" hidden="1" customHeight="1" outlineLevel="1" x14ac:dyDescent="0.2">
      <c r="A176" s="76" t="s">
        <v>383</v>
      </c>
      <c r="B176" s="76"/>
      <c r="C176" s="4" t="s">
        <v>17</v>
      </c>
      <c r="D176" s="5">
        <v>1</v>
      </c>
      <c r="E176" s="9">
        <f t="shared" si="62"/>
        <v>0</v>
      </c>
      <c r="F176" s="6">
        <v>0.14000000000000001</v>
      </c>
      <c r="G176" s="9">
        <f t="shared" si="63"/>
        <v>0</v>
      </c>
      <c r="H176" s="9">
        <f t="shared" si="60"/>
        <v>0</v>
      </c>
      <c r="I176" s="6">
        <v>33.6</v>
      </c>
      <c r="J176" s="9">
        <f t="shared" si="64"/>
        <v>0</v>
      </c>
      <c r="K176" s="9">
        <f t="shared" si="61"/>
        <v>0</v>
      </c>
    </row>
    <row r="177" spans="1:11" ht="12.2" hidden="1" customHeight="1" outlineLevel="1" x14ac:dyDescent="0.2">
      <c r="A177" s="76" t="s">
        <v>400</v>
      </c>
      <c r="B177" s="76"/>
      <c r="C177" s="4" t="s">
        <v>17</v>
      </c>
      <c r="D177" s="5">
        <v>1</v>
      </c>
      <c r="E177" s="9">
        <f t="shared" si="62"/>
        <v>0</v>
      </c>
      <c r="F177" s="6">
        <v>0.12</v>
      </c>
      <c r="G177" s="9">
        <f t="shared" si="63"/>
        <v>0</v>
      </c>
      <c r="H177" s="9">
        <f t="shared" si="60"/>
        <v>0</v>
      </c>
      <c r="I177" s="6">
        <v>255.2</v>
      </c>
      <c r="J177" s="9">
        <f t="shared" si="64"/>
        <v>0</v>
      </c>
      <c r="K177" s="9">
        <f t="shared" si="61"/>
        <v>0</v>
      </c>
    </row>
    <row r="178" spans="1:11" ht="12.2" hidden="1" customHeight="1" outlineLevel="1" x14ac:dyDescent="0.2">
      <c r="A178" s="76" t="s">
        <v>387</v>
      </c>
      <c r="B178" s="76"/>
      <c r="C178" s="4" t="s">
        <v>17</v>
      </c>
      <c r="D178" s="5">
        <v>1</v>
      </c>
      <c r="E178" s="9">
        <f t="shared" si="62"/>
        <v>0</v>
      </c>
      <c r="F178" s="6">
        <v>0.06</v>
      </c>
      <c r="G178" s="9">
        <f t="shared" si="63"/>
        <v>0</v>
      </c>
      <c r="H178" s="9">
        <f t="shared" si="60"/>
        <v>0</v>
      </c>
      <c r="I178" s="6">
        <v>13.82</v>
      </c>
      <c r="J178" s="9">
        <f t="shared" si="64"/>
        <v>0</v>
      </c>
      <c r="K178" s="9">
        <f t="shared" si="61"/>
        <v>0</v>
      </c>
    </row>
    <row r="179" spans="1:11" ht="12.2" hidden="1" customHeight="1" outlineLevel="1" x14ac:dyDescent="0.2">
      <c r="A179" s="76" t="s">
        <v>345</v>
      </c>
      <c r="B179" s="76"/>
      <c r="C179" s="4" t="s">
        <v>17</v>
      </c>
      <c r="D179" s="5">
        <v>1</v>
      </c>
      <c r="E179" s="9">
        <f t="shared" si="62"/>
        <v>0</v>
      </c>
      <c r="F179" s="6">
        <v>0.21</v>
      </c>
      <c r="G179" s="9">
        <f t="shared" si="63"/>
        <v>0</v>
      </c>
      <c r="H179" s="9">
        <f t="shared" si="60"/>
        <v>0</v>
      </c>
      <c r="I179" s="6">
        <v>30.5</v>
      </c>
      <c r="J179" s="9">
        <f t="shared" si="64"/>
        <v>0</v>
      </c>
      <c r="K179" s="9">
        <f t="shared" si="61"/>
        <v>0</v>
      </c>
    </row>
    <row r="180" spans="1:11" ht="12.2" hidden="1" customHeight="1" outlineLevel="1" x14ac:dyDescent="0.2">
      <c r="A180" s="76" t="s">
        <v>346</v>
      </c>
      <c r="B180" s="76"/>
      <c r="C180" s="4" t="s">
        <v>17</v>
      </c>
      <c r="D180" s="5">
        <v>1</v>
      </c>
      <c r="E180" s="9">
        <f t="shared" si="62"/>
        <v>0</v>
      </c>
      <c r="F180" s="6">
        <v>0.31</v>
      </c>
      <c r="G180" s="9">
        <f t="shared" si="63"/>
        <v>0</v>
      </c>
      <c r="H180" s="9">
        <f t="shared" si="60"/>
        <v>0</v>
      </c>
      <c r="I180" s="6">
        <v>117.29</v>
      </c>
      <c r="J180" s="9">
        <f t="shared" si="64"/>
        <v>0</v>
      </c>
      <c r="K180" s="9">
        <f t="shared" si="61"/>
        <v>0</v>
      </c>
    </row>
    <row r="181" spans="1:11" ht="30" hidden="1" customHeight="1" outlineLevel="1" x14ac:dyDescent="0.2">
      <c r="A181" s="83" t="s">
        <v>659</v>
      </c>
      <c r="B181" s="76"/>
      <c r="C181" s="4" t="s">
        <v>17</v>
      </c>
      <c r="D181" s="5">
        <v>1</v>
      </c>
      <c r="E181" s="9">
        <f t="shared" si="62"/>
        <v>0</v>
      </c>
      <c r="F181" s="6">
        <v>0.55000000000000004</v>
      </c>
      <c r="G181" s="9">
        <f t="shared" si="63"/>
        <v>0</v>
      </c>
      <c r="H181" s="9">
        <f>$N$2*G181</f>
        <v>0</v>
      </c>
      <c r="I181" s="6">
        <v>135.63</v>
      </c>
      <c r="J181" s="9">
        <f t="shared" si="64"/>
        <v>0</v>
      </c>
      <c r="K181" s="9">
        <f t="shared" si="61"/>
        <v>0</v>
      </c>
    </row>
    <row r="182" spans="1:11" ht="21" hidden="1" customHeight="1" outlineLevel="1" x14ac:dyDescent="0.2">
      <c r="A182" s="76" t="s">
        <v>410</v>
      </c>
      <c r="B182" s="76"/>
      <c r="C182" s="4" t="s">
        <v>17</v>
      </c>
      <c r="D182" s="5">
        <v>1</v>
      </c>
      <c r="E182" s="9">
        <f t="shared" si="62"/>
        <v>0</v>
      </c>
      <c r="F182" s="6">
        <v>7.0000000000000007E-2</v>
      </c>
      <c r="G182" s="9">
        <f t="shared" si="63"/>
        <v>0</v>
      </c>
      <c r="H182" s="9">
        <f t="shared" si="60"/>
        <v>0</v>
      </c>
      <c r="I182" s="6">
        <v>42.87</v>
      </c>
      <c r="J182" s="9">
        <f t="shared" si="64"/>
        <v>0</v>
      </c>
      <c r="K182" s="9">
        <f t="shared" si="61"/>
        <v>0</v>
      </c>
    </row>
    <row r="183" spans="1:11" ht="12.2" customHeight="1" collapsed="1" x14ac:dyDescent="0.2">
      <c r="A183" s="75" t="s">
        <v>19</v>
      </c>
      <c r="B183" s="75"/>
      <c r="C183" s="1"/>
      <c r="D183" s="7"/>
      <c r="E183" s="9"/>
      <c r="F183" s="13">
        <f>SUM(F170:F182)</f>
        <v>2.3400000000000003</v>
      </c>
      <c r="G183" s="12">
        <f>SUM(G170:G182)</f>
        <v>0</v>
      </c>
      <c r="H183" s="12">
        <f t="shared" si="60"/>
        <v>0</v>
      </c>
      <c r="I183" s="13">
        <v>1571.54</v>
      </c>
      <c r="J183" s="12">
        <f>SUM(J170:J182)</f>
        <v>0</v>
      </c>
      <c r="K183" s="14">
        <f>SUM(H183,J183)</f>
        <v>0</v>
      </c>
    </row>
    <row r="184" spans="1:11" ht="21" customHeight="1" x14ac:dyDescent="0.2">
      <c r="A184" s="75" t="s">
        <v>411</v>
      </c>
      <c r="B184" s="75"/>
      <c r="C184" s="2" t="s">
        <v>17</v>
      </c>
      <c r="D184" s="3">
        <v>0</v>
      </c>
      <c r="E184" s="36"/>
      <c r="F184" s="1"/>
      <c r="G184" s="1"/>
      <c r="H184" s="1"/>
      <c r="I184" s="1"/>
      <c r="J184" s="1"/>
      <c r="K184" s="1"/>
    </row>
    <row r="185" spans="1:11" ht="12.2" hidden="1" customHeight="1" outlineLevel="1" x14ac:dyDescent="0.2">
      <c r="A185" s="76" t="s">
        <v>405</v>
      </c>
      <c r="B185" s="76"/>
      <c r="C185" s="4" t="s">
        <v>17</v>
      </c>
      <c r="D185" s="5">
        <v>1</v>
      </c>
      <c r="E185" s="9">
        <f>$D$184*D185</f>
        <v>0</v>
      </c>
      <c r="F185" s="6">
        <v>0.13</v>
      </c>
      <c r="G185" s="9">
        <f>$D$184*F185</f>
        <v>0</v>
      </c>
      <c r="H185" s="9">
        <f t="shared" ref="H185:H198" si="65">$L$2*G185</f>
        <v>0</v>
      </c>
      <c r="I185" s="6">
        <v>53.97</v>
      </c>
      <c r="J185" s="9">
        <f>$D$184*I185</f>
        <v>0</v>
      </c>
      <c r="K185" s="9">
        <f t="shared" ref="K185:K197" si="66">SUM(H185,J185)</f>
        <v>0</v>
      </c>
    </row>
    <row r="186" spans="1:11" ht="12.2" hidden="1" customHeight="1" outlineLevel="1" x14ac:dyDescent="0.2">
      <c r="A186" s="76" t="s">
        <v>399</v>
      </c>
      <c r="B186" s="76"/>
      <c r="C186" s="4" t="s">
        <v>17</v>
      </c>
      <c r="D186" s="5">
        <v>1</v>
      </c>
      <c r="E186" s="9">
        <f t="shared" ref="E186:E197" si="67">$D$184*D186</f>
        <v>0</v>
      </c>
      <c r="F186" s="6">
        <v>0.28999999999999998</v>
      </c>
      <c r="G186" s="9">
        <f t="shared" ref="G186:G197" si="68">$D$184*F186</f>
        <v>0</v>
      </c>
      <c r="H186" s="9">
        <f t="shared" si="65"/>
        <v>0</v>
      </c>
      <c r="I186" s="6">
        <v>340.43</v>
      </c>
      <c r="J186" s="9">
        <f t="shared" ref="J186:J197" si="69">$D$184*I186</f>
        <v>0</v>
      </c>
      <c r="K186" s="9">
        <f t="shared" si="66"/>
        <v>0</v>
      </c>
    </row>
    <row r="187" spans="1:11" ht="12.2" hidden="1" customHeight="1" outlineLevel="1" x14ac:dyDescent="0.2">
      <c r="A187" s="76" t="s">
        <v>407</v>
      </c>
      <c r="B187" s="76"/>
      <c r="C187" s="4" t="s">
        <v>17</v>
      </c>
      <c r="D187" s="5">
        <v>1</v>
      </c>
      <c r="E187" s="9">
        <f t="shared" si="67"/>
        <v>0</v>
      </c>
      <c r="F187" s="6">
        <v>0.05</v>
      </c>
      <c r="G187" s="9">
        <f t="shared" si="68"/>
        <v>0</v>
      </c>
      <c r="H187" s="9">
        <f t="shared" si="65"/>
        <v>0</v>
      </c>
      <c r="I187" s="6">
        <v>38.46</v>
      </c>
      <c r="J187" s="9">
        <f t="shared" si="69"/>
        <v>0</v>
      </c>
      <c r="K187" s="9">
        <f t="shared" si="66"/>
        <v>0</v>
      </c>
    </row>
    <row r="188" spans="1:11" ht="12.2" hidden="1" customHeight="1" outlineLevel="1" x14ac:dyDescent="0.2">
      <c r="A188" s="76" t="s">
        <v>412</v>
      </c>
      <c r="B188" s="76"/>
      <c r="C188" s="4" t="s">
        <v>17</v>
      </c>
      <c r="D188" s="5">
        <v>1</v>
      </c>
      <c r="E188" s="9">
        <f t="shared" si="67"/>
        <v>0</v>
      </c>
      <c r="F188" s="6">
        <v>0.23</v>
      </c>
      <c r="G188" s="9">
        <f t="shared" si="68"/>
        <v>0</v>
      </c>
      <c r="H188" s="9">
        <f t="shared" si="65"/>
        <v>0</v>
      </c>
      <c r="I188" s="6">
        <v>390.36</v>
      </c>
      <c r="J188" s="9">
        <f t="shared" si="69"/>
        <v>0</v>
      </c>
      <c r="K188" s="9">
        <f t="shared" si="66"/>
        <v>0</v>
      </c>
    </row>
    <row r="189" spans="1:11" ht="21" hidden="1" customHeight="1" outlineLevel="1" x14ac:dyDescent="0.2">
      <c r="A189" s="76" t="s">
        <v>408</v>
      </c>
      <c r="B189" s="76"/>
      <c r="C189" s="4" t="s">
        <v>17</v>
      </c>
      <c r="D189" s="5">
        <v>1</v>
      </c>
      <c r="E189" s="9">
        <f t="shared" si="67"/>
        <v>0</v>
      </c>
      <c r="F189" s="6">
        <v>0.1</v>
      </c>
      <c r="G189" s="9">
        <f t="shared" si="68"/>
        <v>0</v>
      </c>
      <c r="H189" s="9">
        <f t="shared" si="65"/>
        <v>0</v>
      </c>
      <c r="I189" s="6">
        <v>78.790000000000006</v>
      </c>
      <c r="J189" s="9">
        <f t="shared" si="69"/>
        <v>0</v>
      </c>
      <c r="K189" s="9">
        <f t="shared" si="66"/>
        <v>0</v>
      </c>
    </row>
    <row r="190" spans="1:11" ht="12.2" hidden="1" customHeight="1" outlineLevel="1" x14ac:dyDescent="0.2">
      <c r="A190" s="76" t="s">
        <v>409</v>
      </c>
      <c r="B190" s="76"/>
      <c r="C190" s="4" t="s">
        <v>17</v>
      </c>
      <c r="D190" s="5">
        <v>1</v>
      </c>
      <c r="E190" s="9">
        <f t="shared" si="67"/>
        <v>0</v>
      </c>
      <c r="F190" s="6">
        <v>0.17</v>
      </c>
      <c r="G190" s="9">
        <f t="shared" si="68"/>
        <v>0</v>
      </c>
      <c r="H190" s="9">
        <f t="shared" si="65"/>
        <v>0</v>
      </c>
      <c r="I190" s="6">
        <v>325.39</v>
      </c>
      <c r="J190" s="9">
        <f t="shared" si="69"/>
        <v>0</v>
      </c>
      <c r="K190" s="9">
        <f t="shared" si="66"/>
        <v>0</v>
      </c>
    </row>
    <row r="191" spans="1:11" ht="21" hidden="1" customHeight="1" outlineLevel="1" x14ac:dyDescent="0.2">
      <c r="A191" s="76" t="s">
        <v>383</v>
      </c>
      <c r="B191" s="76"/>
      <c r="C191" s="4" t="s">
        <v>17</v>
      </c>
      <c r="D191" s="5">
        <v>1</v>
      </c>
      <c r="E191" s="9">
        <f t="shared" si="67"/>
        <v>0</v>
      </c>
      <c r="F191" s="6">
        <v>0.14000000000000001</v>
      </c>
      <c r="G191" s="9">
        <f t="shared" si="68"/>
        <v>0</v>
      </c>
      <c r="H191" s="9">
        <f t="shared" si="65"/>
        <v>0</v>
      </c>
      <c r="I191" s="6">
        <v>33.6</v>
      </c>
      <c r="J191" s="9">
        <f t="shared" si="69"/>
        <v>0</v>
      </c>
      <c r="K191" s="9">
        <f t="shared" si="66"/>
        <v>0</v>
      </c>
    </row>
    <row r="192" spans="1:11" ht="12.2" hidden="1" customHeight="1" outlineLevel="1" x14ac:dyDescent="0.2">
      <c r="A192" s="76" t="s">
        <v>400</v>
      </c>
      <c r="B192" s="76"/>
      <c r="C192" s="4" t="s">
        <v>17</v>
      </c>
      <c r="D192" s="5">
        <v>1</v>
      </c>
      <c r="E192" s="9">
        <f t="shared" si="67"/>
        <v>0</v>
      </c>
      <c r="F192" s="6">
        <v>0.12</v>
      </c>
      <c r="G192" s="9">
        <f t="shared" si="68"/>
        <v>0</v>
      </c>
      <c r="H192" s="9">
        <f t="shared" si="65"/>
        <v>0</v>
      </c>
      <c r="I192" s="6">
        <v>255.2</v>
      </c>
      <c r="J192" s="9">
        <f t="shared" si="69"/>
        <v>0</v>
      </c>
      <c r="K192" s="9">
        <f t="shared" si="66"/>
        <v>0</v>
      </c>
    </row>
    <row r="193" spans="1:11" ht="12.2" hidden="1" customHeight="1" outlineLevel="1" x14ac:dyDescent="0.2">
      <c r="A193" s="76" t="s">
        <v>387</v>
      </c>
      <c r="B193" s="76"/>
      <c r="C193" s="4" t="s">
        <v>17</v>
      </c>
      <c r="D193" s="5">
        <v>1</v>
      </c>
      <c r="E193" s="9">
        <f t="shared" si="67"/>
        <v>0</v>
      </c>
      <c r="F193" s="6">
        <v>0.06</v>
      </c>
      <c r="G193" s="9">
        <f t="shared" si="68"/>
        <v>0</v>
      </c>
      <c r="H193" s="9">
        <f t="shared" si="65"/>
        <v>0</v>
      </c>
      <c r="I193" s="6">
        <v>13.82</v>
      </c>
      <c r="J193" s="9">
        <f t="shared" si="69"/>
        <v>0</v>
      </c>
      <c r="K193" s="9">
        <f t="shared" si="66"/>
        <v>0</v>
      </c>
    </row>
    <row r="194" spans="1:11" ht="12.2" hidden="1" customHeight="1" outlineLevel="1" x14ac:dyDescent="0.2">
      <c r="A194" s="76" t="s">
        <v>345</v>
      </c>
      <c r="B194" s="76"/>
      <c r="C194" s="4" t="s">
        <v>17</v>
      </c>
      <c r="D194" s="5">
        <v>1</v>
      </c>
      <c r="E194" s="9">
        <f t="shared" si="67"/>
        <v>0</v>
      </c>
      <c r="F194" s="6">
        <v>0.21</v>
      </c>
      <c r="G194" s="9">
        <f t="shared" si="68"/>
        <v>0</v>
      </c>
      <c r="H194" s="9">
        <f t="shared" si="65"/>
        <v>0</v>
      </c>
      <c r="I194" s="6">
        <v>30.5</v>
      </c>
      <c r="J194" s="9">
        <f t="shared" si="69"/>
        <v>0</v>
      </c>
      <c r="K194" s="9">
        <f t="shared" si="66"/>
        <v>0</v>
      </c>
    </row>
    <row r="195" spans="1:11" ht="12.2" hidden="1" customHeight="1" outlineLevel="1" x14ac:dyDescent="0.2">
      <c r="A195" s="76" t="s">
        <v>346</v>
      </c>
      <c r="B195" s="76"/>
      <c r="C195" s="4" t="s">
        <v>17</v>
      </c>
      <c r="D195" s="5">
        <v>1</v>
      </c>
      <c r="E195" s="9">
        <f t="shared" si="67"/>
        <v>0</v>
      </c>
      <c r="F195" s="6">
        <v>0.31</v>
      </c>
      <c r="G195" s="9">
        <f t="shared" si="68"/>
        <v>0</v>
      </c>
      <c r="H195" s="9">
        <f t="shared" si="65"/>
        <v>0</v>
      </c>
      <c r="I195" s="6">
        <v>117.29</v>
      </c>
      <c r="J195" s="9">
        <f t="shared" si="69"/>
        <v>0</v>
      </c>
      <c r="K195" s="9">
        <f t="shared" si="66"/>
        <v>0</v>
      </c>
    </row>
    <row r="196" spans="1:11" ht="23.25" hidden="1" customHeight="1" outlineLevel="1" x14ac:dyDescent="0.2">
      <c r="A196" s="83" t="s">
        <v>658</v>
      </c>
      <c r="B196" s="76"/>
      <c r="C196" s="4" t="s">
        <v>17</v>
      </c>
      <c r="D196" s="5">
        <v>1</v>
      </c>
      <c r="E196" s="9">
        <f t="shared" si="67"/>
        <v>0</v>
      </c>
      <c r="F196" s="6">
        <v>0.55000000000000004</v>
      </c>
      <c r="G196" s="9">
        <f t="shared" si="68"/>
        <v>0</v>
      </c>
      <c r="H196" s="9">
        <f>$N$2*G196</f>
        <v>0</v>
      </c>
      <c r="I196" s="6">
        <v>135.63</v>
      </c>
      <c r="J196" s="9">
        <f t="shared" si="69"/>
        <v>0</v>
      </c>
      <c r="K196" s="9">
        <f t="shared" si="66"/>
        <v>0</v>
      </c>
    </row>
    <row r="197" spans="1:11" ht="21" hidden="1" customHeight="1" outlineLevel="1" x14ac:dyDescent="0.2">
      <c r="A197" s="76" t="s">
        <v>410</v>
      </c>
      <c r="B197" s="76"/>
      <c r="C197" s="4" t="s">
        <v>17</v>
      </c>
      <c r="D197" s="5">
        <v>1</v>
      </c>
      <c r="E197" s="9">
        <f t="shared" si="67"/>
        <v>0</v>
      </c>
      <c r="F197" s="6">
        <v>7.0000000000000007E-2</v>
      </c>
      <c r="G197" s="9">
        <f t="shared" si="68"/>
        <v>0</v>
      </c>
      <c r="H197" s="9">
        <f t="shared" si="65"/>
        <v>0</v>
      </c>
      <c r="I197" s="6">
        <v>42.87</v>
      </c>
      <c r="J197" s="9">
        <f t="shared" si="69"/>
        <v>0</v>
      </c>
      <c r="K197" s="9">
        <f t="shared" si="66"/>
        <v>0</v>
      </c>
    </row>
    <row r="198" spans="1:11" ht="12" customHeight="1" collapsed="1" x14ac:dyDescent="0.2">
      <c r="A198" s="75" t="s">
        <v>19</v>
      </c>
      <c r="B198" s="75"/>
      <c r="C198" s="1"/>
      <c r="D198" s="7"/>
      <c r="E198" s="9"/>
      <c r="F198" s="13">
        <f>SUM(F185:F197)</f>
        <v>2.4300000000000002</v>
      </c>
      <c r="G198" s="12">
        <f>SUM(G185:G197)</f>
        <v>0</v>
      </c>
      <c r="H198" s="12">
        <f t="shared" si="65"/>
        <v>0</v>
      </c>
      <c r="I198" s="13">
        <v>1823.58</v>
      </c>
      <c r="J198" s="12">
        <f>SUM(J185:J197)</f>
        <v>0</v>
      </c>
      <c r="K198" s="14">
        <f>SUM(H198,J198)</f>
        <v>0</v>
      </c>
    </row>
    <row r="199" spans="1:11" ht="21" customHeight="1" x14ac:dyDescent="0.2">
      <c r="A199" s="75" t="s">
        <v>413</v>
      </c>
      <c r="B199" s="75"/>
      <c r="C199" s="2" t="s">
        <v>17</v>
      </c>
      <c r="D199" s="3">
        <v>0</v>
      </c>
      <c r="E199" s="36"/>
      <c r="F199" s="1"/>
      <c r="G199" s="1"/>
      <c r="H199" s="1"/>
      <c r="I199" s="1"/>
      <c r="J199" s="1"/>
      <c r="K199" s="1"/>
    </row>
    <row r="200" spans="1:11" ht="21" hidden="1" customHeight="1" outlineLevel="1" x14ac:dyDescent="0.2">
      <c r="A200" s="76" t="s">
        <v>414</v>
      </c>
      <c r="B200" s="76"/>
      <c r="C200" s="4" t="s">
        <v>17</v>
      </c>
      <c r="D200" s="5">
        <v>1</v>
      </c>
      <c r="E200" s="9">
        <f>$D$199*D200</f>
        <v>0</v>
      </c>
      <c r="F200" s="6">
        <v>0.17</v>
      </c>
      <c r="G200" s="9">
        <f>$D$199*F200</f>
        <v>0</v>
      </c>
      <c r="H200" s="9">
        <f t="shared" ref="H200:H213" si="70">$L$2*G200</f>
        <v>0</v>
      </c>
      <c r="I200" s="6">
        <v>209.22</v>
      </c>
      <c r="J200" s="9">
        <f>$D$199*I200</f>
        <v>0</v>
      </c>
      <c r="K200" s="9">
        <f t="shared" ref="K200:K212" si="71">SUM(H200,J200)</f>
        <v>0</v>
      </c>
    </row>
    <row r="201" spans="1:11" ht="12.2" hidden="1" customHeight="1" outlineLevel="1" x14ac:dyDescent="0.2">
      <c r="A201" s="76" t="s">
        <v>405</v>
      </c>
      <c r="B201" s="76"/>
      <c r="C201" s="4" t="s">
        <v>17</v>
      </c>
      <c r="D201" s="5">
        <v>1</v>
      </c>
      <c r="E201" s="9">
        <f t="shared" ref="E201:E212" si="72">$D$199*D201</f>
        <v>0</v>
      </c>
      <c r="F201" s="6">
        <v>0.13</v>
      </c>
      <c r="G201" s="9">
        <f t="shared" ref="G201:G212" si="73">$D$199*F201</f>
        <v>0</v>
      </c>
      <c r="H201" s="9">
        <f t="shared" si="70"/>
        <v>0</v>
      </c>
      <c r="I201" s="6">
        <v>53.97</v>
      </c>
      <c r="J201" s="9">
        <f t="shared" ref="J201:J212" si="74">$D$199*I201</f>
        <v>0</v>
      </c>
      <c r="K201" s="9">
        <f t="shared" si="71"/>
        <v>0</v>
      </c>
    </row>
    <row r="202" spans="1:11" ht="12.2" hidden="1" customHeight="1" outlineLevel="1" x14ac:dyDescent="0.2">
      <c r="A202" s="76" t="s">
        <v>407</v>
      </c>
      <c r="B202" s="76"/>
      <c r="C202" s="4" t="s">
        <v>17</v>
      </c>
      <c r="D202" s="5">
        <v>1</v>
      </c>
      <c r="E202" s="9">
        <f t="shared" si="72"/>
        <v>0</v>
      </c>
      <c r="F202" s="6">
        <v>0.05</v>
      </c>
      <c r="G202" s="9">
        <f t="shared" si="73"/>
        <v>0</v>
      </c>
      <c r="H202" s="9">
        <f t="shared" si="70"/>
        <v>0</v>
      </c>
      <c r="I202" s="6">
        <v>38.46</v>
      </c>
      <c r="J202" s="9">
        <f t="shared" si="74"/>
        <v>0</v>
      </c>
      <c r="K202" s="9">
        <f t="shared" si="71"/>
        <v>0</v>
      </c>
    </row>
    <row r="203" spans="1:11" ht="21" hidden="1" customHeight="1" outlineLevel="1" x14ac:dyDescent="0.2">
      <c r="A203" s="76" t="s">
        <v>408</v>
      </c>
      <c r="B203" s="76"/>
      <c r="C203" s="4" t="s">
        <v>17</v>
      </c>
      <c r="D203" s="5">
        <v>1</v>
      </c>
      <c r="E203" s="9">
        <f t="shared" si="72"/>
        <v>0</v>
      </c>
      <c r="F203" s="6">
        <v>0.1</v>
      </c>
      <c r="G203" s="9">
        <f t="shared" si="73"/>
        <v>0</v>
      </c>
      <c r="H203" s="9">
        <f t="shared" si="70"/>
        <v>0</v>
      </c>
      <c r="I203" s="6">
        <v>78.790000000000006</v>
      </c>
      <c r="J203" s="9">
        <f t="shared" si="74"/>
        <v>0</v>
      </c>
      <c r="K203" s="9">
        <f t="shared" si="71"/>
        <v>0</v>
      </c>
    </row>
    <row r="204" spans="1:11" ht="12.2" hidden="1" customHeight="1" outlineLevel="1" x14ac:dyDescent="0.2">
      <c r="A204" s="76" t="s">
        <v>409</v>
      </c>
      <c r="B204" s="76"/>
      <c r="C204" s="4" t="s">
        <v>17</v>
      </c>
      <c r="D204" s="5">
        <v>1</v>
      </c>
      <c r="E204" s="9">
        <f t="shared" si="72"/>
        <v>0</v>
      </c>
      <c r="F204" s="6">
        <v>0.17</v>
      </c>
      <c r="G204" s="9">
        <f t="shared" si="73"/>
        <v>0</v>
      </c>
      <c r="H204" s="9">
        <f t="shared" si="70"/>
        <v>0</v>
      </c>
      <c r="I204" s="6">
        <v>325.39</v>
      </c>
      <c r="J204" s="9">
        <f t="shared" si="74"/>
        <v>0</v>
      </c>
      <c r="K204" s="9">
        <f t="shared" si="71"/>
        <v>0</v>
      </c>
    </row>
    <row r="205" spans="1:11" ht="21" hidden="1" customHeight="1" outlineLevel="1" x14ac:dyDescent="0.2">
      <c r="A205" s="76" t="s">
        <v>383</v>
      </c>
      <c r="B205" s="76"/>
      <c r="C205" s="4" t="s">
        <v>17</v>
      </c>
      <c r="D205" s="5">
        <v>1</v>
      </c>
      <c r="E205" s="9">
        <f t="shared" si="72"/>
        <v>0</v>
      </c>
      <c r="F205" s="6">
        <v>0.14000000000000001</v>
      </c>
      <c r="G205" s="9">
        <f t="shared" si="73"/>
        <v>0</v>
      </c>
      <c r="H205" s="9">
        <f t="shared" si="70"/>
        <v>0</v>
      </c>
      <c r="I205" s="6">
        <v>33.6</v>
      </c>
      <c r="J205" s="9">
        <f t="shared" si="74"/>
        <v>0</v>
      </c>
      <c r="K205" s="9">
        <f t="shared" si="71"/>
        <v>0</v>
      </c>
    </row>
    <row r="206" spans="1:11" ht="12.2" hidden="1" customHeight="1" outlineLevel="1" x14ac:dyDescent="0.2">
      <c r="A206" s="76" t="s">
        <v>399</v>
      </c>
      <c r="B206" s="76"/>
      <c r="C206" s="4" t="s">
        <v>17</v>
      </c>
      <c r="D206" s="5">
        <v>1</v>
      </c>
      <c r="E206" s="9">
        <f t="shared" si="72"/>
        <v>0</v>
      </c>
      <c r="F206" s="6">
        <v>0.28999999999999998</v>
      </c>
      <c r="G206" s="9">
        <f t="shared" si="73"/>
        <v>0</v>
      </c>
      <c r="H206" s="9">
        <f t="shared" si="70"/>
        <v>0</v>
      </c>
      <c r="I206" s="6">
        <v>340.43</v>
      </c>
      <c r="J206" s="9">
        <f t="shared" si="74"/>
        <v>0</v>
      </c>
      <c r="K206" s="9">
        <f t="shared" si="71"/>
        <v>0</v>
      </c>
    </row>
    <row r="207" spans="1:11" ht="21" hidden="1" customHeight="1" outlineLevel="1" x14ac:dyDescent="0.2">
      <c r="A207" s="76" t="s">
        <v>410</v>
      </c>
      <c r="B207" s="76"/>
      <c r="C207" s="4" t="s">
        <v>17</v>
      </c>
      <c r="D207" s="5">
        <v>1</v>
      </c>
      <c r="E207" s="9">
        <f t="shared" si="72"/>
        <v>0</v>
      </c>
      <c r="F207" s="6">
        <v>7.0000000000000007E-2</v>
      </c>
      <c r="G207" s="9">
        <f t="shared" si="73"/>
        <v>0</v>
      </c>
      <c r="H207" s="9">
        <f t="shared" si="70"/>
        <v>0</v>
      </c>
      <c r="I207" s="6">
        <v>42.87</v>
      </c>
      <c r="J207" s="9">
        <f t="shared" si="74"/>
        <v>0</v>
      </c>
      <c r="K207" s="9">
        <f t="shared" si="71"/>
        <v>0</v>
      </c>
    </row>
    <row r="208" spans="1:11" ht="12.2" hidden="1" customHeight="1" outlineLevel="1" x14ac:dyDescent="0.2">
      <c r="A208" s="76" t="s">
        <v>400</v>
      </c>
      <c r="B208" s="76"/>
      <c r="C208" s="4" t="s">
        <v>17</v>
      </c>
      <c r="D208" s="5">
        <v>1</v>
      </c>
      <c r="E208" s="9">
        <f t="shared" si="72"/>
        <v>0</v>
      </c>
      <c r="F208" s="6">
        <v>0.12</v>
      </c>
      <c r="G208" s="9">
        <f t="shared" si="73"/>
        <v>0</v>
      </c>
      <c r="H208" s="9">
        <f t="shared" si="70"/>
        <v>0</v>
      </c>
      <c r="I208" s="6">
        <v>255.2</v>
      </c>
      <c r="J208" s="9">
        <f t="shared" si="74"/>
        <v>0</v>
      </c>
      <c r="K208" s="9">
        <f t="shared" si="71"/>
        <v>0</v>
      </c>
    </row>
    <row r="209" spans="1:11" ht="12.2" hidden="1" customHeight="1" outlineLevel="1" x14ac:dyDescent="0.2">
      <c r="A209" s="76" t="s">
        <v>387</v>
      </c>
      <c r="B209" s="76"/>
      <c r="C209" s="4" t="s">
        <v>17</v>
      </c>
      <c r="D209" s="5">
        <v>1</v>
      </c>
      <c r="E209" s="9">
        <f t="shared" si="72"/>
        <v>0</v>
      </c>
      <c r="F209" s="6">
        <v>0.06</v>
      </c>
      <c r="G209" s="9">
        <f t="shared" si="73"/>
        <v>0</v>
      </c>
      <c r="H209" s="9">
        <f t="shared" si="70"/>
        <v>0</v>
      </c>
      <c r="I209" s="6">
        <v>13.82</v>
      </c>
      <c r="J209" s="9">
        <f t="shared" si="74"/>
        <v>0</v>
      </c>
      <c r="K209" s="9">
        <f t="shared" si="71"/>
        <v>0</v>
      </c>
    </row>
    <row r="210" spans="1:11" ht="12.2" hidden="1" customHeight="1" outlineLevel="1" x14ac:dyDescent="0.2">
      <c r="A210" s="76" t="s">
        <v>345</v>
      </c>
      <c r="B210" s="76"/>
      <c r="C210" s="4" t="s">
        <v>17</v>
      </c>
      <c r="D210" s="5">
        <v>1</v>
      </c>
      <c r="E210" s="9">
        <f t="shared" si="72"/>
        <v>0</v>
      </c>
      <c r="F210" s="6">
        <v>0.21</v>
      </c>
      <c r="G210" s="9">
        <f t="shared" si="73"/>
        <v>0</v>
      </c>
      <c r="H210" s="9">
        <f t="shared" si="70"/>
        <v>0</v>
      </c>
      <c r="I210" s="6">
        <v>30.5</v>
      </c>
      <c r="J210" s="9">
        <f t="shared" si="74"/>
        <v>0</v>
      </c>
      <c r="K210" s="9">
        <f t="shared" si="71"/>
        <v>0</v>
      </c>
    </row>
    <row r="211" spans="1:11" ht="12.2" hidden="1" customHeight="1" outlineLevel="1" x14ac:dyDescent="0.2">
      <c r="A211" s="76" t="s">
        <v>346</v>
      </c>
      <c r="B211" s="76"/>
      <c r="C211" s="4" t="s">
        <v>17</v>
      </c>
      <c r="D211" s="5">
        <v>1</v>
      </c>
      <c r="E211" s="9">
        <f t="shared" si="72"/>
        <v>0</v>
      </c>
      <c r="F211" s="6">
        <v>0.31</v>
      </c>
      <c r="G211" s="9">
        <f t="shared" si="73"/>
        <v>0</v>
      </c>
      <c r="H211" s="9">
        <f t="shared" si="70"/>
        <v>0</v>
      </c>
      <c r="I211" s="6">
        <v>117.29</v>
      </c>
      <c r="J211" s="9">
        <f t="shared" si="74"/>
        <v>0</v>
      </c>
      <c r="K211" s="9">
        <f t="shared" si="71"/>
        <v>0</v>
      </c>
    </row>
    <row r="212" spans="1:11" ht="23.25" hidden="1" customHeight="1" outlineLevel="1" x14ac:dyDescent="0.2">
      <c r="A212" s="83" t="s">
        <v>659</v>
      </c>
      <c r="B212" s="76"/>
      <c r="C212" s="4" t="s">
        <v>17</v>
      </c>
      <c r="D212" s="5">
        <v>1</v>
      </c>
      <c r="E212" s="9">
        <f t="shared" si="72"/>
        <v>0</v>
      </c>
      <c r="F212" s="6">
        <v>0.55000000000000004</v>
      </c>
      <c r="G212" s="9">
        <f t="shared" si="73"/>
        <v>0</v>
      </c>
      <c r="H212" s="9">
        <f>$N$2*G212</f>
        <v>0</v>
      </c>
      <c r="I212" s="6">
        <v>135.63</v>
      </c>
      <c r="J212" s="9">
        <f t="shared" si="74"/>
        <v>0</v>
      </c>
      <c r="K212" s="9">
        <f t="shared" si="71"/>
        <v>0</v>
      </c>
    </row>
    <row r="213" spans="1:11" ht="12.2" customHeight="1" collapsed="1" x14ac:dyDescent="0.2">
      <c r="A213" s="75" t="s">
        <v>19</v>
      </c>
      <c r="B213" s="75"/>
      <c r="C213" s="1"/>
      <c r="D213" s="7"/>
      <c r="E213" s="9"/>
      <c r="F213" s="13">
        <f>SUM(F200:F212)</f>
        <v>2.37</v>
      </c>
      <c r="G213" s="12">
        <f>SUM(G200:G212)</f>
        <v>0</v>
      </c>
      <c r="H213" s="12">
        <f t="shared" si="70"/>
        <v>0</v>
      </c>
      <c r="I213" s="13">
        <v>1642.44</v>
      </c>
      <c r="J213" s="12">
        <f>SUM(J200:J212)</f>
        <v>0</v>
      </c>
      <c r="K213" s="14">
        <f>SUM(H213,J213)</f>
        <v>0</v>
      </c>
    </row>
    <row r="214" spans="1:11" ht="21" customHeight="1" x14ac:dyDescent="0.2">
      <c r="A214" s="75" t="s">
        <v>413</v>
      </c>
      <c r="B214" s="75"/>
      <c r="C214" s="2" t="s">
        <v>17</v>
      </c>
      <c r="D214" s="3">
        <v>0</v>
      </c>
      <c r="E214" s="36"/>
      <c r="F214" s="1"/>
      <c r="G214" s="1"/>
      <c r="H214" s="1"/>
      <c r="I214" s="1"/>
      <c r="J214" s="1"/>
      <c r="K214" s="1"/>
    </row>
    <row r="215" spans="1:11" ht="12.2" hidden="1" customHeight="1" outlineLevel="1" x14ac:dyDescent="0.2">
      <c r="A215" s="76" t="s">
        <v>405</v>
      </c>
      <c r="B215" s="76"/>
      <c r="C215" s="4" t="s">
        <v>17</v>
      </c>
      <c r="D215" s="5">
        <v>1</v>
      </c>
      <c r="E215" s="9">
        <f>$D$214*D215</f>
        <v>0</v>
      </c>
      <c r="F215" s="6">
        <v>0.13</v>
      </c>
      <c r="G215" s="9">
        <f>$D$214*F215</f>
        <v>0</v>
      </c>
      <c r="H215" s="9">
        <f t="shared" ref="H215:H228" si="75">$L$2*G215</f>
        <v>0</v>
      </c>
      <c r="I215" s="6">
        <v>53.97</v>
      </c>
      <c r="J215" s="9">
        <f>$D$214*I215</f>
        <v>0</v>
      </c>
      <c r="K215" s="9">
        <f t="shared" ref="K215:K227" si="76">SUM(H215,J215)</f>
        <v>0</v>
      </c>
    </row>
    <row r="216" spans="1:11" ht="21" hidden="1" customHeight="1" outlineLevel="1" x14ac:dyDescent="0.2">
      <c r="A216" s="76" t="s">
        <v>415</v>
      </c>
      <c r="B216" s="76"/>
      <c r="C216" s="4" t="s">
        <v>17</v>
      </c>
      <c r="D216" s="5">
        <v>1</v>
      </c>
      <c r="E216" s="9">
        <f t="shared" ref="E216:E227" si="77">$D$214*D216</f>
        <v>0</v>
      </c>
      <c r="F216" s="6">
        <v>0.17</v>
      </c>
      <c r="G216" s="9">
        <f t="shared" ref="G216:G227" si="78">$D$214*F216</f>
        <v>0</v>
      </c>
      <c r="H216" s="9">
        <f t="shared" si="75"/>
        <v>0</v>
      </c>
      <c r="I216" s="6">
        <v>132.82</v>
      </c>
      <c r="J216" s="9">
        <f t="shared" ref="J216:J227" si="79">$D$214*I216</f>
        <v>0</v>
      </c>
      <c r="K216" s="9">
        <f t="shared" si="76"/>
        <v>0</v>
      </c>
    </row>
    <row r="217" spans="1:11" ht="12.2" hidden="1" customHeight="1" outlineLevel="1" x14ac:dyDescent="0.2">
      <c r="A217" s="76" t="s">
        <v>407</v>
      </c>
      <c r="B217" s="76"/>
      <c r="C217" s="4" t="s">
        <v>17</v>
      </c>
      <c r="D217" s="5">
        <v>1</v>
      </c>
      <c r="E217" s="9">
        <f t="shared" si="77"/>
        <v>0</v>
      </c>
      <c r="F217" s="6">
        <v>0.05</v>
      </c>
      <c r="G217" s="9">
        <f t="shared" si="78"/>
        <v>0</v>
      </c>
      <c r="H217" s="9">
        <f t="shared" si="75"/>
        <v>0</v>
      </c>
      <c r="I217" s="6">
        <v>38.46</v>
      </c>
      <c r="J217" s="9">
        <f t="shared" si="79"/>
        <v>0</v>
      </c>
      <c r="K217" s="9">
        <f t="shared" si="76"/>
        <v>0</v>
      </c>
    </row>
    <row r="218" spans="1:11" ht="12.2" hidden="1" customHeight="1" outlineLevel="1" x14ac:dyDescent="0.2">
      <c r="A218" s="76" t="s">
        <v>399</v>
      </c>
      <c r="B218" s="76"/>
      <c r="C218" s="4" t="s">
        <v>17</v>
      </c>
      <c r="D218" s="5">
        <v>1</v>
      </c>
      <c r="E218" s="9">
        <f t="shared" si="77"/>
        <v>0</v>
      </c>
      <c r="F218" s="6">
        <v>0.28999999999999998</v>
      </c>
      <c r="G218" s="9">
        <f t="shared" si="78"/>
        <v>0</v>
      </c>
      <c r="H218" s="9">
        <f t="shared" si="75"/>
        <v>0</v>
      </c>
      <c r="I218" s="6">
        <v>340.43</v>
      </c>
      <c r="J218" s="9">
        <f t="shared" si="79"/>
        <v>0</v>
      </c>
      <c r="K218" s="9">
        <f t="shared" si="76"/>
        <v>0</v>
      </c>
    </row>
    <row r="219" spans="1:11" ht="21" hidden="1" customHeight="1" outlineLevel="1" x14ac:dyDescent="0.2">
      <c r="A219" s="76" t="s">
        <v>408</v>
      </c>
      <c r="B219" s="76"/>
      <c r="C219" s="4" t="s">
        <v>17</v>
      </c>
      <c r="D219" s="5">
        <v>1</v>
      </c>
      <c r="E219" s="9">
        <f t="shared" si="77"/>
        <v>0</v>
      </c>
      <c r="F219" s="6">
        <v>0.1</v>
      </c>
      <c r="G219" s="9">
        <f t="shared" si="78"/>
        <v>0</v>
      </c>
      <c r="H219" s="9">
        <f t="shared" si="75"/>
        <v>0</v>
      </c>
      <c r="I219" s="6">
        <v>78.790000000000006</v>
      </c>
      <c r="J219" s="9">
        <f t="shared" si="79"/>
        <v>0</v>
      </c>
      <c r="K219" s="9">
        <f t="shared" si="76"/>
        <v>0</v>
      </c>
    </row>
    <row r="220" spans="1:11" ht="12.2" hidden="1" customHeight="1" outlineLevel="1" x14ac:dyDescent="0.2">
      <c r="A220" s="76" t="s">
        <v>409</v>
      </c>
      <c r="B220" s="76"/>
      <c r="C220" s="4" t="s">
        <v>17</v>
      </c>
      <c r="D220" s="5">
        <v>1</v>
      </c>
      <c r="E220" s="9">
        <f t="shared" si="77"/>
        <v>0</v>
      </c>
      <c r="F220" s="6">
        <v>0.17</v>
      </c>
      <c r="G220" s="9">
        <f t="shared" si="78"/>
        <v>0</v>
      </c>
      <c r="H220" s="9">
        <f t="shared" si="75"/>
        <v>0</v>
      </c>
      <c r="I220" s="6">
        <v>325.39</v>
      </c>
      <c r="J220" s="9">
        <f t="shared" si="79"/>
        <v>0</v>
      </c>
      <c r="K220" s="9">
        <f t="shared" si="76"/>
        <v>0</v>
      </c>
    </row>
    <row r="221" spans="1:11" ht="21" hidden="1" customHeight="1" outlineLevel="1" x14ac:dyDescent="0.2">
      <c r="A221" s="76" t="s">
        <v>383</v>
      </c>
      <c r="B221" s="76"/>
      <c r="C221" s="4" t="s">
        <v>17</v>
      </c>
      <c r="D221" s="5">
        <v>1</v>
      </c>
      <c r="E221" s="9">
        <f t="shared" si="77"/>
        <v>0</v>
      </c>
      <c r="F221" s="6">
        <v>0.14000000000000001</v>
      </c>
      <c r="G221" s="9">
        <f t="shared" si="78"/>
        <v>0</v>
      </c>
      <c r="H221" s="9">
        <f t="shared" si="75"/>
        <v>0</v>
      </c>
      <c r="I221" s="6">
        <v>33.6</v>
      </c>
      <c r="J221" s="9">
        <f t="shared" si="79"/>
        <v>0</v>
      </c>
      <c r="K221" s="9">
        <f t="shared" si="76"/>
        <v>0</v>
      </c>
    </row>
    <row r="222" spans="1:11" ht="12.2" hidden="1" customHeight="1" outlineLevel="1" x14ac:dyDescent="0.2">
      <c r="A222" s="76" t="s">
        <v>400</v>
      </c>
      <c r="B222" s="76"/>
      <c r="C222" s="4" t="s">
        <v>17</v>
      </c>
      <c r="D222" s="5">
        <v>1</v>
      </c>
      <c r="E222" s="9">
        <f t="shared" si="77"/>
        <v>0</v>
      </c>
      <c r="F222" s="6">
        <v>0.12</v>
      </c>
      <c r="G222" s="9">
        <f t="shared" si="78"/>
        <v>0</v>
      </c>
      <c r="H222" s="9">
        <f t="shared" si="75"/>
        <v>0</v>
      </c>
      <c r="I222" s="6">
        <v>255.2</v>
      </c>
      <c r="J222" s="9">
        <f t="shared" si="79"/>
        <v>0</v>
      </c>
      <c r="K222" s="9">
        <f t="shared" si="76"/>
        <v>0</v>
      </c>
    </row>
    <row r="223" spans="1:11" ht="12.2" hidden="1" customHeight="1" outlineLevel="1" x14ac:dyDescent="0.2">
      <c r="A223" s="76" t="s">
        <v>387</v>
      </c>
      <c r="B223" s="76"/>
      <c r="C223" s="4" t="s">
        <v>17</v>
      </c>
      <c r="D223" s="5">
        <v>1</v>
      </c>
      <c r="E223" s="9">
        <f t="shared" si="77"/>
        <v>0</v>
      </c>
      <c r="F223" s="6">
        <v>0.06</v>
      </c>
      <c r="G223" s="9">
        <f t="shared" si="78"/>
        <v>0</v>
      </c>
      <c r="H223" s="9">
        <f t="shared" si="75"/>
        <v>0</v>
      </c>
      <c r="I223" s="6">
        <v>13.82</v>
      </c>
      <c r="J223" s="9">
        <f t="shared" si="79"/>
        <v>0</v>
      </c>
      <c r="K223" s="9">
        <f t="shared" si="76"/>
        <v>0</v>
      </c>
    </row>
    <row r="224" spans="1:11" ht="12.2" hidden="1" customHeight="1" outlineLevel="1" x14ac:dyDescent="0.2">
      <c r="A224" s="76" t="s">
        <v>345</v>
      </c>
      <c r="B224" s="76"/>
      <c r="C224" s="4" t="s">
        <v>17</v>
      </c>
      <c r="D224" s="5">
        <v>1</v>
      </c>
      <c r="E224" s="9">
        <f t="shared" si="77"/>
        <v>0</v>
      </c>
      <c r="F224" s="6">
        <v>0.21</v>
      </c>
      <c r="G224" s="9">
        <f t="shared" si="78"/>
        <v>0</v>
      </c>
      <c r="H224" s="9">
        <f t="shared" si="75"/>
        <v>0</v>
      </c>
      <c r="I224" s="6">
        <v>30.5</v>
      </c>
      <c r="J224" s="9">
        <f t="shared" si="79"/>
        <v>0</v>
      </c>
      <c r="K224" s="9">
        <f t="shared" si="76"/>
        <v>0</v>
      </c>
    </row>
    <row r="225" spans="1:11" ht="12.2" hidden="1" customHeight="1" outlineLevel="1" x14ac:dyDescent="0.2">
      <c r="A225" s="76" t="s">
        <v>346</v>
      </c>
      <c r="B225" s="76"/>
      <c r="C225" s="4" t="s">
        <v>17</v>
      </c>
      <c r="D225" s="5">
        <v>1</v>
      </c>
      <c r="E225" s="9">
        <f t="shared" si="77"/>
        <v>0</v>
      </c>
      <c r="F225" s="6">
        <v>0.31</v>
      </c>
      <c r="G225" s="9">
        <f t="shared" si="78"/>
        <v>0</v>
      </c>
      <c r="H225" s="9">
        <f t="shared" si="75"/>
        <v>0</v>
      </c>
      <c r="I225" s="6">
        <v>117.29</v>
      </c>
      <c r="J225" s="9">
        <f t="shared" si="79"/>
        <v>0</v>
      </c>
      <c r="K225" s="9">
        <f t="shared" si="76"/>
        <v>0</v>
      </c>
    </row>
    <row r="226" spans="1:11" ht="25.5" hidden="1" customHeight="1" outlineLevel="1" x14ac:dyDescent="0.2">
      <c r="A226" s="83" t="s">
        <v>654</v>
      </c>
      <c r="B226" s="76"/>
      <c r="C226" s="4" t="s">
        <v>17</v>
      </c>
      <c r="D226" s="5">
        <v>1</v>
      </c>
      <c r="E226" s="9">
        <f t="shared" si="77"/>
        <v>0</v>
      </c>
      <c r="F226" s="6">
        <v>0.55000000000000004</v>
      </c>
      <c r="G226" s="9">
        <f t="shared" si="78"/>
        <v>0</v>
      </c>
      <c r="H226" s="9">
        <f>$N$2*G226</f>
        <v>0</v>
      </c>
      <c r="I226" s="6">
        <v>135.63</v>
      </c>
      <c r="J226" s="9">
        <f t="shared" si="79"/>
        <v>0</v>
      </c>
      <c r="K226" s="9">
        <f t="shared" si="76"/>
        <v>0</v>
      </c>
    </row>
    <row r="227" spans="1:11" ht="21" hidden="1" customHeight="1" outlineLevel="1" x14ac:dyDescent="0.2">
      <c r="A227" s="76" t="s">
        <v>410</v>
      </c>
      <c r="B227" s="76"/>
      <c r="C227" s="4" t="s">
        <v>17</v>
      </c>
      <c r="D227" s="5">
        <v>1</v>
      </c>
      <c r="E227" s="9">
        <f t="shared" si="77"/>
        <v>0</v>
      </c>
      <c r="F227" s="6">
        <v>7.0000000000000007E-2</v>
      </c>
      <c r="G227" s="9">
        <f t="shared" si="78"/>
        <v>0</v>
      </c>
      <c r="H227" s="9">
        <f t="shared" si="75"/>
        <v>0</v>
      </c>
      <c r="I227" s="6">
        <v>42.87</v>
      </c>
      <c r="J227" s="9">
        <f t="shared" si="79"/>
        <v>0</v>
      </c>
      <c r="K227" s="9">
        <f t="shared" si="76"/>
        <v>0</v>
      </c>
    </row>
    <row r="228" spans="1:11" ht="12.2" customHeight="1" collapsed="1" x14ac:dyDescent="0.2">
      <c r="A228" s="75" t="s">
        <v>19</v>
      </c>
      <c r="B228" s="75"/>
      <c r="C228" s="1"/>
      <c r="D228" s="7"/>
      <c r="E228" s="9"/>
      <c r="F228" s="13">
        <f>SUM(F215:F227)</f>
        <v>2.3699999999999997</v>
      </c>
      <c r="G228" s="12">
        <f>SUM(G215:G227)</f>
        <v>0</v>
      </c>
      <c r="H228" s="12">
        <f t="shared" si="75"/>
        <v>0</v>
      </c>
      <c r="I228" s="13">
        <v>1566.04</v>
      </c>
      <c r="J228" s="12">
        <f>SUM(J215:J227)</f>
        <v>0</v>
      </c>
      <c r="K228" s="14">
        <f>SUM(H228,J228)</f>
        <v>0</v>
      </c>
    </row>
    <row r="229" spans="1:11" ht="21" customHeight="1" x14ac:dyDescent="0.2">
      <c r="A229" s="75" t="s">
        <v>416</v>
      </c>
      <c r="B229" s="75"/>
      <c r="C229" s="2" t="s">
        <v>17</v>
      </c>
      <c r="D229" s="3">
        <v>0</v>
      </c>
      <c r="E229" s="36"/>
      <c r="F229" s="1"/>
      <c r="G229" s="1"/>
      <c r="H229" s="1"/>
      <c r="I229" s="1"/>
      <c r="J229" s="1"/>
      <c r="K229" s="1"/>
    </row>
    <row r="230" spans="1:11" ht="12.2" hidden="1" customHeight="1" outlineLevel="1" x14ac:dyDescent="0.2">
      <c r="A230" s="76" t="s">
        <v>417</v>
      </c>
      <c r="B230" s="76"/>
      <c r="C230" s="4" t="s">
        <v>17</v>
      </c>
      <c r="D230" s="5">
        <v>1</v>
      </c>
      <c r="E230" s="9">
        <f>$D$229*D230</f>
        <v>0</v>
      </c>
      <c r="F230" s="6">
        <v>0.48</v>
      </c>
      <c r="G230" s="9">
        <f>$D$229*F230</f>
        <v>0</v>
      </c>
      <c r="H230" s="9">
        <f t="shared" ref="H230:H242" si="80">$L$2*G230</f>
        <v>0</v>
      </c>
      <c r="I230" s="6">
        <v>846.78</v>
      </c>
      <c r="J230" s="9">
        <f>$D$229*I230</f>
        <v>0</v>
      </c>
      <c r="K230" s="9">
        <f t="shared" ref="K230:K241" si="81">SUM(H230,J230)</f>
        <v>0</v>
      </c>
    </row>
    <row r="231" spans="1:11" ht="12.2" hidden="1" customHeight="1" outlineLevel="1" x14ac:dyDescent="0.2">
      <c r="A231" s="76" t="s">
        <v>418</v>
      </c>
      <c r="B231" s="76"/>
      <c r="C231" s="4" t="s">
        <v>17</v>
      </c>
      <c r="D231" s="5">
        <v>1</v>
      </c>
      <c r="E231" s="9">
        <f t="shared" ref="E231:E241" si="82">$D$229*D231</f>
        <v>0</v>
      </c>
      <c r="F231" s="6">
        <v>0.13</v>
      </c>
      <c r="G231" s="9">
        <f t="shared" ref="G231:G241" si="83">$D$229*F231</f>
        <v>0</v>
      </c>
      <c r="H231" s="9">
        <f t="shared" si="80"/>
        <v>0</v>
      </c>
      <c r="I231" s="6">
        <v>41.04</v>
      </c>
      <c r="J231" s="9">
        <f t="shared" ref="J231:J241" si="84">$D$229*I231</f>
        <v>0</v>
      </c>
      <c r="K231" s="9">
        <f t="shared" si="81"/>
        <v>0</v>
      </c>
    </row>
    <row r="232" spans="1:11" ht="12.2" hidden="1" customHeight="1" outlineLevel="1" x14ac:dyDescent="0.2">
      <c r="A232" s="76" t="s">
        <v>407</v>
      </c>
      <c r="B232" s="76"/>
      <c r="C232" s="4" t="s">
        <v>17</v>
      </c>
      <c r="D232" s="5">
        <v>1</v>
      </c>
      <c r="E232" s="9">
        <f t="shared" si="82"/>
        <v>0</v>
      </c>
      <c r="F232" s="6">
        <v>0.05</v>
      </c>
      <c r="G232" s="9">
        <f t="shared" si="83"/>
        <v>0</v>
      </c>
      <c r="H232" s="9">
        <f t="shared" si="80"/>
        <v>0</v>
      </c>
      <c r="I232" s="6">
        <v>25.59</v>
      </c>
      <c r="J232" s="9">
        <f t="shared" si="84"/>
        <v>0</v>
      </c>
      <c r="K232" s="9">
        <f t="shared" si="81"/>
        <v>0</v>
      </c>
    </row>
    <row r="233" spans="1:11" ht="21" hidden="1" customHeight="1" outlineLevel="1" x14ac:dyDescent="0.2">
      <c r="A233" s="76" t="s">
        <v>419</v>
      </c>
      <c r="B233" s="76"/>
      <c r="C233" s="4" t="s">
        <v>17</v>
      </c>
      <c r="D233" s="5">
        <v>1</v>
      </c>
      <c r="E233" s="9">
        <f t="shared" si="82"/>
        <v>0</v>
      </c>
      <c r="F233" s="6">
        <v>0.1</v>
      </c>
      <c r="G233" s="9">
        <f t="shared" si="83"/>
        <v>0</v>
      </c>
      <c r="H233" s="9">
        <f t="shared" si="80"/>
        <v>0</v>
      </c>
      <c r="I233" s="6">
        <v>120.34</v>
      </c>
      <c r="J233" s="9">
        <f t="shared" si="84"/>
        <v>0</v>
      </c>
      <c r="K233" s="9">
        <f t="shared" si="81"/>
        <v>0</v>
      </c>
    </row>
    <row r="234" spans="1:11" ht="12.2" hidden="1" customHeight="1" outlineLevel="1" x14ac:dyDescent="0.2">
      <c r="A234" s="76" t="s">
        <v>382</v>
      </c>
      <c r="B234" s="76"/>
      <c r="C234" s="4" t="s">
        <v>17</v>
      </c>
      <c r="D234" s="5">
        <v>1</v>
      </c>
      <c r="E234" s="9">
        <f t="shared" si="82"/>
        <v>0</v>
      </c>
      <c r="F234" s="6">
        <v>0.23</v>
      </c>
      <c r="G234" s="9">
        <f t="shared" si="83"/>
        <v>0</v>
      </c>
      <c r="H234" s="9">
        <f t="shared" si="80"/>
        <v>0</v>
      </c>
      <c r="I234" s="6">
        <v>218.57</v>
      </c>
      <c r="J234" s="9">
        <f t="shared" si="84"/>
        <v>0</v>
      </c>
      <c r="K234" s="9">
        <f t="shared" si="81"/>
        <v>0</v>
      </c>
    </row>
    <row r="235" spans="1:11" ht="21" hidden="1" customHeight="1" outlineLevel="1" x14ac:dyDescent="0.2">
      <c r="A235" s="76" t="s">
        <v>383</v>
      </c>
      <c r="B235" s="76"/>
      <c r="C235" s="4" t="s">
        <v>17</v>
      </c>
      <c r="D235" s="5">
        <v>1</v>
      </c>
      <c r="E235" s="9">
        <f t="shared" si="82"/>
        <v>0</v>
      </c>
      <c r="F235" s="6">
        <v>0.14000000000000001</v>
      </c>
      <c r="G235" s="9">
        <f t="shared" si="83"/>
        <v>0</v>
      </c>
      <c r="H235" s="9">
        <f t="shared" si="80"/>
        <v>0</v>
      </c>
      <c r="I235" s="6">
        <v>33.6</v>
      </c>
      <c r="J235" s="9">
        <f t="shared" si="84"/>
        <v>0</v>
      </c>
      <c r="K235" s="9">
        <f t="shared" si="81"/>
        <v>0</v>
      </c>
    </row>
    <row r="236" spans="1:11" ht="12.2" hidden="1" customHeight="1" outlineLevel="1" x14ac:dyDescent="0.2">
      <c r="A236" s="76" t="s">
        <v>384</v>
      </c>
      <c r="B236" s="76"/>
      <c r="C236" s="4" t="s">
        <v>17</v>
      </c>
      <c r="D236" s="5">
        <v>1</v>
      </c>
      <c r="E236" s="9">
        <f t="shared" si="82"/>
        <v>0</v>
      </c>
      <c r="F236" s="6">
        <v>0.08</v>
      </c>
      <c r="G236" s="9">
        <f t="shared" si="83"/>
        <v>0</v>
      </c>
      <c r="H236" s="9">
        <f t="shared" si="80"/>
        <v>0</v>
      </c>
      <c r="I236" s="6">
        <v>163.83000000000001</v>
      </c>
      <c r="J236" s="9">
        <f t="shared" si="84"/>
        <v>0</v>
      </c>
      <c r="K236" s="9">
        <f t="shared" si="81"/>
        <v>0</v>
      </c>
    </row>
    <row r="237" spans="1:11" ht="12.2" hidden="1" customHeight="1" outlineLevel="1" x14ac:dyDescent="0.2">
      <c r="A237" s="76" t="s">
        <v>420</v>
      </c>
      <c r="B237" s="76"/>
      <c r="C237" s="4" t="s">
        <v>17</v>
      </c>
      <c r="D237" s="5">
        <v>1</v>
      </c>
      <c r="E237" s="9">
        <f t="shared" si="82"/>
        <v>0</v>
      </c>
      <c r="F237" s="6">
        <v>0.28999999999999998</v>
      </c>
      <c r="G237" s="9">
        <f t="shared" si="83"/>
        <v>0</v>
      </c>
      <c r="H237" s="9">
        <f t="shared" si="80"/>
        <v>0</v>
      </c>
      <c r="I237" s="6">
        <v>375.63</v>
      </c>
      <c r="J237" s="9">
        <f t="shared" si="84"/>
        <v>0</v>
      </c>
      <c r="K237" s="9">
        <f t="shared" si="81"/>
        <v>0</v>
      </c>
    </row>
    <row r="238" spans="1:11" ht="12.2" hidden="1" customHeight="1" outlineLevel="1" x14ac:dyDescent="0.2">
      <c r="A238" s="76" t="s">
        <v>365</v>
      </c>
      <c r="B238" s="76"/>
      <c r="C238" s="4" t="s">
        <v>17</v>
      </c>
      <c r="D238" s="5">
        <v>0.88</v>
      </c>
      <c r="E238" s="9">
        <f t="shared" si="82"/>
        <v>0</v>
      </c>
      <c r="F238" s="6">
        <v>0.14000000000000001</v>
      </c>
      <c r="G238" s="9">
        <f t="shared" si="83"/>
        <v>0</v>
      </c>
      <c r="H238" s="9">
        <f t="shared" si="80"/>
        <v>0</v>
      </c>
      <c r="I238" s="6">
        <v>294.27</v>
      </c>
      <c r="J238" s="9">
        <f t="shared" si="84"/>
        <v>0</v>
      </c>
      <c r="K238" s="9">
        <f t="shared" si="81"/>
        <v>0</v>
      </c>
    </row>
    <row r="239" spans="1:11" ht="12.2" hidden="1" customHeight="1" outlineLevel="1" x14ac:dyDescent="0.2">
      <c r="A239" s="76" t="s">
        <v>345</v>
      </c>
      <c r="B239" s="76"/>
      <c r="C239" s="4" t="s">
        <v>17</v>
      </c>
      <c r="D239" s="5">
        <v>0.77</v>
      </c>
      <c r="E239" s="9">
        <f t="shared" si="82"/>
        <v>0</v>
      </c>
      <c r="F239" s="6">
        <v>0.16</v>
      </c>
      <c r="G239" s="9">
        <f t="shared" si="83"/>
        <v>0</v>
      </c>
      <c r="H239" s="9">
        <f t="shared" si="80"/>
        <v>0</v>
      </c>
      <c r="I239" s="6">
        <v>23.48</v>
      </c>
      <c r="J239" s="9">
        <f t="shared" si="84"/>
        <v>0</v>
      </c>
      <c r="K239" s="9">
        <f t="shared" si="81"/>
        <v>0</v>
      </c>
    </row>
    <row r="240" spans="1:11" ht="12.2" hidden="1" customHeight="1" outlineLevel="1" x14ac:dyDescent="0.2">
      <c r="A240" s="76" t="s">
        <v>387</v>
      </c>
      <c r="B240" s="76"/>
      <c r="C240" s="4" t="s">
        <v>17</v>
      </c>
      <c r="D240" s="5">
        <v>0.77</v>
      </c>
      <c r="E240" s="9">
        <f t="shared" si="82"/>
        <v>0</v>
      </c>
      <c r="F240" s="6">
        <v>0.04</v>
      </c>
      <c r="G240" s="9">
        <f t="shared" si="83"/>
        <v>0</v>
      </c>
      <c r="H240" s="9">
        <f t="shared" si="80"/>
        <v>0</v>
      </c>
      <c r="I240" s="6">
        <v>8.5</v>
      </c>
      <c r="J240" s="9">
        <f t="shared" si="84"/>
        <v>0</v>
      </c>
      <c r="K240" s="9">
        <f t="shared" si="81"/>
        <v>0</v>
      </c>
    </row>
    <row r="241" spans="1:11" ht="12.2" hidden="1" customHeight="1" outlineLevel="1" x14ac:dyDescent="0.2">
      <c r="A241" s="76" t="s">
        <v>78</v>
      </c>
      <c r="B241" s="76"/>
      <c r="C241" s="4" t="s">
        <v>17</v>
      </c>
      <c r="D241" s="5">
        <v>0.77</v>
      </c>
      <c r="E241" s="9">
        <f t="shared" si="82"/>
        <v>0</v>
      </c>
      <c r="F241" s="6">
        <v>0.24</v>
      </c>
      <c r="G241" s="9">
        <f t="shared" si="83"/>
        <v>0</v>
      </c>
      <c r="H241" s="9">
        <f t="shared" si="80"/>
        <v>0</v>
      </c>
      <c r="I241" s="6">
        <v>418.87</v>
      </c>
      <c r="J241" s="9">
        <f t="shared" si="84"/>
        <v>0</v>
      </c>
      <c r="K241" s="9">
        <f t="shared" si="81"/>
        <v>0</v>
      </c>
    </row>
    <row r="242" spans="1:11" ht="12.2" customHeight="1" collapsed="1" x14ac:dyDescent="0.2">
      <c r="A242" s="75" t="s">
        <v>19</v>
      </c>
      <c r="B242" s="75"/>
      <c r="C242" s="1"/>
      <c r="D242" s="7"/>
      <c r="E242" s="9"/>
      <c r="F242" s="13">
        <f>SUM(F230:F241)</f>
        <v>2.08</v>
      </c>
      <c r="G242" s="12">
        <f>SUM(G230:G241)</f>
        <v>0</v>
      </c>
      <c r="H242" s="12">
        <f t="shared" si="80"/>
        <v>0</v>
      </c>
      <c r="I242" s="13">
        <v>2570.5</v>
      </c>
      <c r="J242" s="12">
        <f>SUM(J230:J241)</f>
        <v>0</v>
      </c>
      <c r="K242" s="14">
        <f>SUM(H242,J242)</f>
        <v>0</v>
      </c>
    </row>
    <row r="243" spans="1:11" ht="21" customHeight="1" x14ac:dyDescent="0.2">
      <c r="A243" s="75" t="s">
        <v>421</v>
      </c>
      <c r="B243" s="75"/>
      <c r="C243" s="2" t="s">
        <v>17</v>
      </c>
      <c r="D243" s="3">
        <v>0</v>
      </c>
      <c r="E243" s="36"/>
      <c r="F243" s="1"/>
      <c r="G243" s="1"/>
      <c r="H243" s="1"/>
      <c r="I243" s="1"/>
      <c r="J243" s="1"/>
      <c r="K243" s="1"/>
    </row>
    <row r="244" spans="1:11" ht="12.2" hidden="1" customHeight="1" outlineLevel="1" x14ac:dyDescent="0.2">
      <c r="A244" s="76" t="s">
        <v>417</v>
      </c>
      <c r="B244" s="76"/>
      <c r="C244" s="4" t="s">
        <v>17</v>
      </c>
      <c r="D244" s="5">
        <v>1</v>
      </c>
      <c r="E244" s="9">
        <f>$D$243*D244</f>
        <v>0</v>
      </c>
      <c r="F244" s="6">
        <v>0.48</v>
      </c>
      <c r="G244" s="9">
        <f>$D$243*F244</f>
        <v>0</v>
      </c>
      <c r="H244" s="9">
        <f t="shared" ref="H244:H256" si="85">$L$2*G244</f>
        <v>0</v>
      </c>
      <c r="I244" s="6">
        <v>846.78</v>
      </c>
      <c r="J244" s="9">
        <f>$D$243*I244</f>
        <v>0</v>
      </c>
      <c r="K244" s="9">
        <f t="shared" ref="K244:K255" si="86">SUM(H244,J244)</f>
        <v>0</v>
      </c>
    </row>
    <row r="245" spans="1:11" ht="12.2" hidden="1" customHeight="1" outlineLevel="1" x14ac:dyDescent="0.2">
      <c r="A245" s="76" t="s">
        <v>418</v>
      </c>
      <c r="B245" s="76"/>
      <c r="C245" s="4" t="s">
        <v>17</v>
      </c>
      <c r="D245" s="5">
        <v>1</v>
      </c>
      <c r="E245" s="9">
        <f t="shared" ref="E245:E255" si="87">$D$243*D245</f>
        <v>0</v>
      </c>
      <c r="F245" s="6">
        <v>0.13</v>
      </c>
      <c r="G245" s="9">
        <f t="shared" ref="G245:G255" si="88">$D$243*F245</f>
        <v>0</v>
      </c>
      <c r="H245" s="9">
        <f t="shared" si="85"/>
        <v>0</v>
      </c>
      <c r="I245" s="6">
        <v>41.04</v>
      </c>
      <c r="J245" s="9">
        <f t="shared" ref="J245:J255" si="89">$D$243*I245</f>
        <v>0</v>
      </c>
      <c r="K245" s="9">
        <f t="shared" si="86"/>
        <v>0</v>
      </c>
    </row>
    <row r="246" spans="1:11" ht="12.2" hidden="1" customHeight="1" outlineLevel="1" x14ac:dyDescent="0.2">
      <c r="A246" s="76" t="s">
        <v>407</v>
      </c>
      <c r="B246" s="76"/>
      <c r="C246" s="4" t="s">
        <v>17</v>
      </c>
      <c r="D246" s="5">
        <v>1</v>
      </c>
      <c r="E246" s="9">
        <f t="shared" si="87"/>
        <v>0</v>
      </c>
      <c r="F246" s="6">
        <v>0.05</v>
      </c>
      <c r="G246" s="9">
        <f t="shared" si="88"/>
        <v>0</v>
      </c>
      <c r="H246" s="9">
        <f t="shared" si="85"/>
        <v>0</v>
      </c>
      <c r="I246" s="6">
        <v>25.59</v>
      </c>
      <c r="J246" s="9">
        <f t="shared" si="89"/>
        <v>0</v>
      </c>
      <c r="K246" s="9">
        <f t="shared" si="86"/>
        <v>0</v>
      </c>
    </row>
    <row r="247" spans="1:11" ht="21" hidden="1" customHeight="1" outlineLevel="1" x14ac:dyDescent="0.2">
      <c r="A247" s="76" t="s">
        <v>419</v>
      </c>
      <c r="B247" s="76"/>
      <c r="C247" s="4" t="s">
        <v>17</v>
      </c>
      <c r="D247" s="5">
        <v>1</v>
      </c>
      <c r="E247" s="9">
        <f t="shared" si="87"/>
        <v>0</v>
      </c>
      <c r="F247" s="6">
        <v>0.1</v>
      </c>
      <c r="G247" s="9">
        <f t="shared" si="88"/>
        <v>0</v>
      </c>
      <c r="H247" s="9">
        <f t="shared" si="85"/>
        <v>0</v>
      </c>
      <c r="I247" s="6">
        <v>120.34</v>
      </c>
      <c r="J247" s="9">
        <f t="shared" si="89"/>
        <v>0</v>
      </c>
      <c r="K247" s="9">
        <f t="shared" si="86"/>
        <v>0</v>
      </c>
    </row>
    <row r="248" spans="1:11" ht="12.2" hidden="1" customHeight="1" outlineLevel="1" x14ac:dyDescent="0.2">
      <c r="A248" s="76" t="s">
        <v>382</v>
      </c>
      <c r="B248" s="76"/>
      <c r="C248" s="4" t="s">
        <v>17</v>
      </c>
      <c r="D248" s="5">
        <v>1</v>
      </c>
      <c r="E248" s="9">
        <f t="shared" si="87"/>
        <v>0</v>
      </c>
      <c r="F248" s="6">
        <v>0.23</v>
      </c>
      <c r="G248" s="9">
        <f t="shared" si="88"/>
        <v>0</v>
      </c>
      <c r="H248" s="9">
        <f t="shared" si="85"/>
        <v>0</v>
      </c>
      <c r="I248" s="6">
        <v>218.57</v>
      </c>
      <c r="J248" s="9">
        <f t="shared" si="89"/>
        <v>0</v>
      </c>
      <c r="K248" s="9">
        <f t="shared" si="86"/>
        <v>0</v>
      </c>
    </row>
    <row r="249" spans="1:11" ht="12.2" hidden="1" customHeight="1" outlineLevel="1" x14ac:dyDescent="0.2">
      <c r="A249" s="76" t="s">
        <v>384</v>
      </c>
      <c r="B249" s="76"/>
      <c r="C249" s="4" t="s">
        <v>17</v>
      </c>
      <c r="D249" s="5">
        <v>1</v>
      </c>
      <c r="E249" s="9">
        <f t="shared" si="87"/>
        <v>0</v>
      </c>
      <c r="F249" s="6">
        <v>0.08</v>
      </c>
      <c r="G249" s="9">
        <f t="shared" si="88"/>
        <v>0</v>
      </c>
      <c r="H249" s="9">
        <f t="shared" si="85"/>
        <v>0</v>
      </c>
      <c r="I249" s="6">
        <v>163.83000000000001</v>
      </c>
      <c r="J249" s="9">
        <f t="shared" si="89"/>
        <v>0</v>
      </c>
      <c r="K249" s="9">
        <f t="shared" si="86"/>
        <v>0</v>
      </c>
    </row>
    <row r="250" spans="1:11" ht="21" hidden="1" customHeight="1" outlineLevel="1" x14ac:dyDescent="0.2">
      <c r="A250" s="76" t="s">
        <v>383</v>
      </c>
      <c r="B250" s="76"/>
      <c r="C250" s="4" t="s">
        <v>17</v>
      </c>
      <c r="D250" s="5">
        <v>1</v>
      </c>
      <c r="E250" s="9">
        <f t="shared" si="87"/>
        <v>0</v>
      </c>
      <c r="F250" s="6">
        <v>0.14000000000000001</v>
      </c>
      <c r="G250" s="9">
        <f t="shared" si="88"/>
        <v>0</v>
      </c>
      <c r="H250" s="9">
        <f t="shared" si="85"/>
        <v>0</v>
      </c>
      <c r="I250" s="6">
        <v>33.6</v>
      </c>
      <c r="J250" s="9">
        <f t="shared" si="89"/>
        <v>0</v>
      </c>
      <c r="K250" s="9">
        <f t="shared" si="86"/>
        <v>0</v>
      </c>
    </row>
    <row r="251" spans="1:11" ht="12.2" hidden="1" customHeight="1" outlineLevel="1" x14ac:dyDescent="0.2">
      <c r="A251" s="76" t="s">
        <v>420</v>
      </c>
      <c r="B251" s="76"/>
      <c r="C251" s="4" t="s">
        <v>17</v>
      </c>
      <c r="D251" s="5">
        <v>1</v>
      </c>
      <c r="E251" s="9">
        <f t="shared" si="87"/>
        <v>0</v>
      </c>
      <c r="F251" s="6">
        <v>0.28999999999999998</v>
      </c>
      <c r="G251" s="9">
        <f t="shared" si="88"/>
        <v>0</v>
      </c>
      <c r="H251" s="9">
        <f t="shared" si="85"/>
        <v>0</v>
      </c>
      <c r="I251" s="6">
        <v>375.63</v>
      </c>
      <c r="J251" s="9">
        <f t="shared" si="89"/>
        <v>0</v>
      </c>
      <c r="K251" s="9">
        <f t="shared" si="86"/>
        <v>0</v>
      </c>
    </row>
    <row r="252" spans="1:11" ht="12.2" hidden="1" customHeight="1" outlineLevel="1" x14ac:dyDescent="0.2">
      <c r="A252" s="76" t="s">
        <v>365</v>
      </c>
      <c r="B252" s="76"/>
      <c r="C252" s="4" t="s">
        <v>17</v>
      </c>
      <c r="D252" s="5">
        <v>0.88</v>
      </c>
      <c r="E252" s="9">
        <f t="shared" si="87"/>
        <v>0</v>
      </c>
      <c r="F252" s="6">
        <v>0.14000000000000001</v>
      </c>
      <c r="G252" s="9">
        <f t="shared" si="88"/>
        <v>0</v>
      </c>
      <c r="H252" s="9">
        <f t="shared" si="85"/>
        <v>0</v>
      </c>
      <c r="I252" s="6">
        <v>294.27</v>
      </c>
      <c r="J252" s="9">
        <f t="shared" si="89"/>
        <v>0</v>
      </c>
      <c r="K252" s="9">
        <f t="shared" si="86"/>
        <v>0</v>
      </c>
    </row>
    <row r="253" spans="1:11" ht="12.2" hidden="1" customHeight="1" outlineLevel="1" x14ac:dyDescent="0.2">
      <c r="A253" s="76" t="s">
        <v>345</v>
      </c>
      <c r="B253" s="76"/>
      <c r="C253" s="4" t="s">
        <v>17</v>
      </c>
      <c r="D253" s="5">
        <v>0.77</v>
      </c>
      <c r="E253" s="9">
        <f t="shared" si="87"/>
        <v>0</v>
      </c>
      <c r="F253" s="6">
        <v>0.16</v>
      </c>
      <c r="G253" s="9">
        <f t="shared" si="88"/>
        <v>0</v>
      </c>
      <c r="H253" s="9">
        <f t="shared" si="85"/>
        <v>0</v>
      </c>
      <c r="I253" s="6">
        <v>23.48</v>
      </c>
      <c r="J253" s="9">
        <f t="shared" si="89"/>
        <v>0</v>
      </c>
      <c r="K253" s="9">
        <f t="shared" si="86"/>
        <v>0</v>
      </c>
    </row>
    <row r="254" spans="1:11" ht="12.2" hidden="1" customHeight="1" outlineLevel="1" x14ac:dyDescent="0.2">
      <c r="A254" s="76" t="s">
        <v>387</v>
      </c>
      <c r="B254" s="76"/>
      <c r="C254" s="4" t="s">
        <v>17</v>
      </c>
      <c r="D254" s="5">
        <v>0.77</v>
      </c>
      <c r="E254" s="9">
        <f t="shared" si="87"/>
        <v>0</v>
      </c>
      <c r="F254" s="6">
        <v>0.04</v>
      </c>
      <c r="G254" s="9">
        <f t="shared" si="88"/>
        <v>0</v>
      </c>
      <c r="H254" s="9">
        <f t="shared" si="85"/>
        <v>0</v>
      </c>
      <c r="I254" s="6">
        <v>8.5</v>
      </c>
      <c r="J254" s="9">
        <f t="shared" si="89"/>
        <v>0</v>
      </c>
      <c r="K254" s="9">
        <f t="shared" si="86"/>
        <v>0</v>
      </c>
    </row>
    <row r="255" spans="1:11" ht="12.2" hidden="1" customHeight="1" outlineLevel="1" x14ac:dyDescent="0.2">
      <c r="A255" s="76" t="s">
        <v>78</v>
      </c>
      <c r="B255" s="76"/>
      <c r="C255" s="4" t="s">
        <v>17</v>
      </c>
      <c r="D255" s="5">
        <v>0.77</v>
      </c>
      <c r="E255" s="9">
        <f t="shared" si="87"/>
        <v>0</v>
      </c>
      <c r="F255" s="6">
        <v>0.24</v>
      </c>
      <c r="G255" s="9">
        <f t="shared" si="88"/>
        <v>0</v>
      </c>
      <c r="H255" s="9">
        <f t="shared" si="85"/>
        <v>0</v>
      </c>
      <c r="I255" s="6">
        <v>418.87</v>
      </c>
      <c r="J255" s="9">
        <f t="shared" si="89"/>
        <v>0</v>
      </c>
      <c r="K255" s="9">
        <f t="shared" si="86"/>
        <v>0</v>
      </c>
    </row>
    <row r="256" spans="1:11" ht="12.2" customHeight="1" collapsed="1" x14ac:dyDescent="0.2">
      <c r="A256" s="75" t="s">
        <v>19</v>
      </c>
      <c r="B256" s="75"/>
      <c r="C256" s="1"/>
      <c r="D256" s="7"/>
      <c r="E256" s="9"/>
      <c r="F256" s="13">
        <f>SUM(F244:F255)</f>
        <v>2.08</v>
      </c>
      <c r="G256" s="12">
        <f>SUM(G244:G255)</f>
        <v>0</v>
      </c>
      <c r="H256" s="12">
        <f t="shared" si="85"/>
        <v>0</v>
      </c>
      <c r="I256" s="13">
        <v>2570.5</v>
      </c>
      <c r="J256" s="12">
        <f>SUM(J244:J255)</f>
        <v>0</v>
      </c>
      <c r="K256" s="14">
        <f>SUM(H256,J256)</f>
        <v>0</v>
      </c>
    </row>
    <row r="257" spans="1:11" ht="21" customHeight="1" x14ac:dyDescent="0.2">
      <c r="A257" s="75" t="s">
        <v>422</v>
      </c>
      <c r="B257" s="75"/>
      <c r="C257" s="2" t="s">
        <v>17</v>
      </c>
      <c r="D257" s="3">
        <v>0</v>
      </c>
      <c r="E257" s="36"/>
      <c r="F257" s="1"/>
      <c r="G257" s="1"/>
      <c r="H257" s="1"/>
      <c r="I257" s="1"/>
      <c r="J257" s="1"/>
      <c r="K257" s="1"/>
    </row>
    <row r="258" spans="1:11" ht="12.2" hidden="1" customHeight="1" outlineLevel="1" x14ac:dyDescent="0.2">
      <c r="A258" s="76" t="s">
        <v>423</v>
      </c>
      <c r="B258" s="76"/>
      <c r="C258" s="4" t="s">
        <v>17</v>
      </c>
      <c r="D258" s="5">
        <v>1</v>
      </c>
      <c r="E258" s="9">
        <f>$D$257*D258</f>
        <v>0</v>
      </c>
      <c r="F258" s="6">
        <v>0.48</v>
      </c>
      <c r="G258" s="9">
        <f>$D$257*F258</f>
        <v>0</v>
      </c>
      <c r="H258" s="9">
        <f t="shared" ref="H258:H270" si="90">$L$2*G258</f>
        <v>0</v>
      </c>
      <c r="I258" s="6">
        <v>637.79999999999995</v>
      </c>
      <c r="J258" s="9">
        <f>$D$257*I258</f>
        <v>0</v>
      </c>
      <c r="K258" s="9">
        <f t="shared" ref="K258:K269" si="91">SUM(H258,J258)</f>
        <v>0</v>
      </c>
    </row>
    <row r="259" spans="1:11" ht="12.2" hidden="1" customHeight="1" outlineLevel="1" x14ac:dyDescent="0.2">
      <c r="A259" s="76" t="s">
        <v>418</v>
      </c>
      <c r="B259" s="76"/>
      <c r="C259" s="4" t="s">
        <v>17</v>
      </c>
      <c r="D259" s="5">
        <v>1</v>
      </c>
      <c r="E259" s="9">
        <f t="shared" ref="E259:E269" si="92">$D$257*D259</f>
        <v>0</v>
      </c>
      <c r="F259" s="6">
        <v>0.13</v>
      </c>
      <c r="G259" s="9">
        <f t="shared" ref="G259:G269" si="93">$D$257*F259</f>
        <v>0</v>
      </c>
      <c r="H259" s="9">
        <f t="shared" si="90"/>
        <v>0</v>
      </c>
      <c r="I259" s="6">
        <v>41.04</v>
      </c>
      <c r="J259" s="9">
        <f t="shared" ref="J259:J269" si="94">$D$257*I259</f>
        <v>0</v>
      </c>
      <c r="K259" s="9">
        <f t="shared" si="91"/>
        <v>0</v>
      </c>
    </row>
    <row r="260" spans="1:11" ht="12.2" hidden="1" customHeight="1" outlineLevel="1" x14ac:dyDescent="0.2">
      <c r="A260" s="76" t="s">
        <v>407</v>
      </c>
      <c r="B260" s="76"/>
      <c r="C260" s="4" t="s">
        <v>17</v>
      </c>
      <c r="D260" s="5">
        <v>1</v>
      </c>
      <c r="E260" s="9">
        <f t="shared" si="92"/>
        <v>0</v>
      </c>
      <c r="F260" s="6">
        <v>0.05</v>
      </c>
      <c r="G260" s="9">
        <f t="shared" si="93"/>
        <v>0</v>
      </c>
      <c r="H260" s="9">
        <f t="shared" si="90"/>
        <v>0</v>
      </c>
      <c r="I260" s="6">
        <v>25.59</v>
      </c>
      <c r="J260" s="9">
        <f t="shared" si="94"/>
        <v>0</v>
      </c>
      <c r="K260" s="9">
        <f t="shared" si="91"/>
        <v>0</v>
      </c>
    </row>
    <row r="261" spans="1:11" ht="21" hidden="1" customHeight="1" outlineLevel="1" x14ac:dyDescent="0.2">
      <c r="A261" s="76" t="s">
        <v>419</v>
      </c>
      <c r="B261" s="76"/>
      <c r="C261" s="4" t="s">
        <v>17</v>
      </c>
      <c r="D261" s="5">
        <v>1</v>
      </c>
      <c r="E261" s="9">
        <f t="shared" si="92"/>
        <v>0</v>
      </c>
      <c r="F261" s="6">
        <v>0.1</v>
      </c>
      <c r="G261" s="9">
        <f t="shared" si="93"/>
        <v>0</v>
      </c>
      <c r="H261" s="9">
        <f t="shared" si="90"/>
        <v>0</v>
      </c>
      <c r="I261" s="6">
        <v>120.34</v>
      </c>
      <c r="J261" s="9">
        <f t="shared" si="94"/>
        <v>0</v>
      </c>
      <c r="K261" s="9">
        <f t="shared" si="91"/>
        <v>0</v>
      </c>
    </row>
    <row r="262" spans="1:11" ht="12.2" hidden="1" customHeight="1" outlineLevel="1" x14ac:dyDescent="0.2">
      <c r="A262" s="76" t="s">
        <v>382</v>
      </c>
      <c r="B262" s="76"/>
      <c r="C262" s="4" t="s">
        <v>17</v>
      </c>
      <c r="D262" s="5">
        <v>1</v>
      </c>
      <c r="E262" s="9">
        <f t="shared" si="92"/>
        <v>0</v>
      </c>
      <c r="F262" s="6">
        <v>0.23</v>
      </c>
      <c r="G262" s="9">
        <f t="shared" si="93"/>
        <v>0</v>
      </c>
      <c r="H262" s="9">
        <f t="shared" si="90"/>
        <v>0</v>
      </c>
      <c r="I262" s="6">
        <v>218.57</v>
      </c>
      <c r="J262" s="9">
        <f t="shared" si="94"/>
        <v>0</v>
      </c>
      <c r="K262" s="9">
        <f t="shared" si="91"/>
        <v>0</v>
      </c>
    </row>
    <row r="263" spans="1:11" ht="21" hidden="1" customHeight="1" outlineLevel="1" x14ac:dyDescent="0.2">
      <c r="A263" s="76" t="s">
        <v>383</v>
      </c>
      <c r="B263" s="76"/>
      <c r="C263" s="4" t="s">
        <v>17</v>
      </c>
      <c r="D263" s="5">
        <v>1</v>
      </c>
      <c r="E263" s="9">
        <f t="shared" si="92"/>
        <v>0</v>
      </c>
      <c r="F263" s="6">
        <v>0.14000000000000001</v>
      </c>
      <c r="G263" s="9">
        <f t="shared" si="93"/>
        <v>0</v>
      </c>
      <c r="H263" s="9">
        <f t="shared" si="90"/>
        <v>0</v>
      </c>
      <c r="I263" s="6">
        <v>33.6</v>
      </c>
      <c r="J263" s="9">
        <f t="shared" si="94"/>
        <v>0</v>
      </c>
      <c r="K263" s="9">
        <f t="shared" si="91"/>
        <v>0</v>
      </c>
    </row>
    <row r="264" spans="1:11" ht="12.2" hidden="1" customHeight="1" outlineLevel="1" x14ac:dyDescent="0.2">
      <c r="A264" s="76" t="s">
        <v>384</v>
      </c>
      <c r="B264" s="76"/>
      <c r="C264" s="4" t="s">
        <v>17</v>
      </c>
      <c r="D264" s="5">
        <v>1</v>
      </c>
      <c r="E264" s="9">
        <f t="shared" si="92"/>
        <v>0</v>
      </c>
      <c r="F264" s="6">
        <v>0.08</v>
      </c>
      <c r="G264" s="9">
        <f t="shared" si="93"/>
        <v>0</v>
      </c>
      <c r="H264" s="9">
        <f t="shared" si="90"/>
        <v>0</v>
      </c>
      <c r="I264" s="6">
        <v>163.83000000000001</v>
      </c>
      <c r="J264" s="9">
        <f t="shared" si="94"/>
        <v>0</v>
      </c>
      <c r="K264" s="9">
        <f t="shared" si="91"/>
        <v>0</v>
      </c>
    </row>
    <row r="265" spans="1:11" ht="12.2" hidden="1" customHeight="1" outlineLevel="1" x14ac:dyDescent="0.2">
      <c r="A265" s="76" t="s">
        <v>420</v>
      </c>
      <c r="B265" s="76"/>
      <c r="C265" s="4" t="s">
        <v>17</v>
      </c>
      <c r="D265" s="5">
        <v>1</v>
      </c>
      <c r="E265" s="9">
        <f t="shared" si="92"/>
        <v>0</v>
      </c>
      <c r="F265" s="6">
        <v>0.28999999999999998</v>
      </c>
      <c r="G265" s="9">
        <f t="shared" si="93"/>
        <v>0</v>
      </c>
      <c r="H265" s="9">
        <f t="shared" si="90"/>
        <v>0</v>
      </c>
      <c r="I265" s="6">
        <v>375.63</v>
      </c>
      <c r="J265" s="9">
        <f t="shared" si="94"/>
        <v>0</v>
      </c>
      <c r="K265" s="9">
        <f t="shared" si="91"/>
        <v>0</v>
      </c>
    </row>
    <row r="266" spans="1:11" ht="12.2" hidden="1" customHeight="1" outlineLevel="1" x14ac:dyDescent="0.2">
      <c r="A266" s="76" t="s">
        <v>365</v>
      </c>
      <c r="B266" s="76"/>
      <c r="C266" s="4" t="s">
        <v>17</v>
      </c>
      <c r="D266" s="5">
        <v>0.88</v>
      </c>
      <c r="E266" s="9">
        <f t="shared" si="92"/>
        <v>0</v>
      </c>
      <c r="F266" s="6">
        <v>0.14000000000000001</v>
      </c>
      <c r="G266" s="9">
        <f t="shared" si="93"/>
        <v>0</v>
      </c>
      <c r="H266" s="9">
        <f t="shared" si="90"/>
        <v>0</v>
      </c>
      <c r="I266" s="6">
        <v>294.27</v>
      </c>
      <c r="J266" s="9">
        <f t="shared" si="94"/>
        <v>0</v>
      </c>
      <c r="K266" s="9">
        <f t="shared" si="91"/>
        <v>0</v>
      </c>
    </row>
    <row r="267" spans="1:11" ht="12.2" hidden="1" customHeight="1" outlineLevel="1" x14ac:dyDescent="0.2">
      <c r="A267" s="76" t="s">
        <v>345</v>
      </c>
      <c r="B267" s="76"/>
      <c r="C267" s="4" t="s">
        <v>17</v>
      </c>
      <c r="D267" s="5">
        <v>0.77</v>
      </c>
      <c r="E267" s="9">
        <f t="shared" si="92"/>
        <v>0</v>
      </c>
      <c r="F267" s="6">
        <v>0.16</v>
      </c>
      <c r="G267" s="9">
        <f t="shared" si="93"/>
        <v>0</v>
      </c>
      <c r="H267" s="9">
        <f t="shared" si="90"/>
        <v>0</v>
      </c>
      <c r="I267" s="6">
        <v>23.48</v>
      </c>
      <c r="J267" s="9">
        <f t="shared" si="94"/>
        <v>0</v>
      </c>
      <c r="K267" s="9">
        <f t="shared" si="91"/>
        <v>0</v>
      </c>
    </row>
    <row r="268" spans="1:11" ht="12.2" hidden="1" customHeight="1" outlineLevel="1" x14ac:dyDescent="0.2">
      <c r="A268" s="76" t="s">
        <v>387</v>
      </c>
      <c r="B268" s="76"/>
      <c r="C268" s="4" t="s">
        <v>17</v>
      </c>
      <c r="D268" s="5">
        <v>0.77</v>
      </c>
      <c r="E268" s="9">
        <f t="shared" si="92"/>
        <v>0</v>
      </c>
      <c r="F268" s="6">
        <v>0.04</v>
      </c>
      <c r="G268" s="9">
        <f t="shared" si="93"/>
        <v>0</v>
      </c>
      <c r="H268" s="9">
        <f t="shared" si="90"/>
        <v>0</v>
      </c>
      <c r="I268" s="6">
        <v>8.5</v>
      </c>
      <c r="J268" s="9">
        <f t="shared" si="94"/>
        <v>0</v>
      </c>
      <c r="K268" s="9">
        <f t="shared" si="91"/>
        <v>0</v>
      </c>
    </row>
    <row r="269" spans="1:11" ht="12.2" hidden="1" customHeight="1" outlineLevel="1" x14ac:dyDescent="0.2">
      <c r="A269" s="76" t="s">
        <v>78</v>
      </c>
      <c r="B269" s="76"/>
      <c r="C269" s="4" t="s">
        <v>17</v>
      </c>
      <c r="D269" s="5">
        <v>0.77</v>
      </c>
      <c r="E269" s="9">
        <f t="shared" si="92"/>
        <v>0</v>
      </c>
      <c r="F269" s="6">
        <v>0.24</v>
      </c>
      <c r="G269" s="9">
        <f t="shared" si="93"/>
        <v>0</v>
      </c>
      <c r="H269" s="9">
        <f t="shared" si="90"/>
        <v>0</v>
      </c>
      <c r="I269" s="6">
        <v>418.87</v>
      </c>
      <c r="J269" s="9">
        <f t="shared" si="94"/>
        <v>0</v>
      </c>
      <c r="K269" s="9">
        <f t="shared" si="91"/>
        <v>0</v>
      </c>
    </row>
    <row r="270" spans="1:11" ht="12.2" customHeight="1" collapsed="1" x14ac:dyDescent="0.2">
      <c r="A270" s="75" t="s">
        <v>19</v>
      </c>
      <c r="B270" s="75"/>
      <c r="C270" s="1"/>
      <c r="D270" s="7"/>
      <c r="E270" s="9"/>
      <c r="F270" s="13">
        <f>SUM(F258:F269)</f>
        <v>2.08</v>
      </c>
      <c r="G270" s="12">
        <f>SUM(G258:G269)</f>
        <v>0</v>
      </c>
      <c r="H270" s="12">
        <f t="shared" si="90"/>
        <v>0</v>
      </c>
      <c r="I270" s="13">
        <v>2361.52</v>
      </c>
      <c r="J270" s="12">
        <f>SUM(J258:J269)</f>
        <v>0</v>
      </c>
      <c r="K270" s="14">
        <f>SUM(H270,J270)</f>
        <v>0</v>
      </c>
    </row>
    <row r="271" spans="1:11" ht="21" customHeight="1" x14ac:dyDescent="0.2">
      <c r="A271" s="75" t="s">
        <v>424</v>
      </c>
      <c r="B271" s="75"/>
      <c r="C271" s="2" t="s">
        <v>17</v>
      </c>
      <c r="D271" s="3">
        <v>0</v>
      </c>
      <c r="E271" s="36"/>
      <c r="F271" s="1"/>
      <c r="G271" s="1"/>
      <c r="H271" s="1"/>
      <c r="I271" s="1"/>
      <c r="J271" s="1"/>
      <c r="K271" s="1"/>
    </row>
    <row r="272" spans="1:11" ht="12.2" hidden="1" customHeight="1" outlineLevel="1" x14ac:dyDescent="0.2">
      <c r="A272" s="76" t="s">
        <v>425</v>
      </c>
      <c r="B272" s="76"/>
      <c r="C272" s="4" t="s">
        <v>17</v>
      </c>
      <c r="D272" s="5">
        <v>1</v>
      </c>
      <c r="E272" s="9">
        <f>$D$271*D272</f>
        <v>0</v>
      </c>
      <c r="F272" s="6">
        <v>0.48</v>
      </c>
      <c r="G272" s="9">
        <f>$D$271*F272</f>
        <v>0</v>
      </c>
      <c r="H272" s="9">
        <f t="shared" ref="H272:H284" si="95">$L$2*G272</f>
        <v>0</v>
      </c>
      <c r="I272" s="6">
        <v>505.21</v>
      </c>
      <c r="J272" s="9">
        <f>$D$271*I272</f>
        <v>0</v>
      </c>
      <c r="K272" s="9">
        <f t="shared" ref="K272:K283" si="96">SUM(H272,J272)</f>
        <v>0</v>
      </c>
    </row>
    <row r="273" spans="1:11" ht="12.2" hidden="1" customHeight="1" outlineLevel="1" x14ac:dyDescent="0.2">
      <c r="A273" s="76" t="s">
        <v>418</v>
      </c>
      <c r="B273" s="76"/>
      <c r="C273" s="4" t="s">
        <v>17</v>
      </c>
      <c r="D273" s="5">
        <v>1</v>
      </c>
      <c r="E273" s="9">
        <f t="shared" ref="E273:E283" si="97">$D$271*D273</f>
        <v>0</v>
      </c>
      <c r="F273" s="6">
        <v>0.13</v>
      </c>
      <c r="G273" s="9">
        <f t="shared" ref="G273:G283" si="98">$D$271*F273</f>
        <v>0</v>
      </c>
      <c r="H273" s="9">
        <f t="shared" si="95"/>
        <v>0</v>
      </c>
      <c r="I273" s="6">
        <v>41.04</v>
      </c>
      <c r="J273" s="9">
        <f t="shared" ref="J273:J283" si="99">$D$271*I273</f>
        <v>0</v>
      </c>
      <c r="K273" s="9">
        <f t="shared" si="96"/>
        <v>0</v>
      </c>
    </row>
    <row r="274" spans="1:11" ht="12.2" hidden="1" customHeight="1" outlineLevel="1" x14ac:dyDescent="0.2">
      <c r="A274" s="76" t="s">
        <v>407</v>
      </c>
      <c r="B274" s="76"/>
      <c r="C274" s="4" t="s">
        <v>17</v>
      </c>
      <c r="D274" s="5">
        <v>1</v>
      </c>
      <c r="E274" s="9">
        <f t="shared" si="97"/>
        <v>0</v>
      </c>
      <c r="F274" s="6">
        <v>0.05</v>
      </c>
      <c r="G274" s="9">
        <f t="shared" si="98"/>
        <v>0</v>
      </c>
      <c r="H274" s="9">
        <f t="shared" si="95"/>
        <v>0</v>
      </c>
      <c r="I274" s="6">
        <v>25.59</v>
      </c>
      <c r="J274" s="9">
        <f t="shared" si="99"/>
        <v>0</v>
      </c>
      <c r="K274" s="9">
        <f t="shared" si="96"/>
        <v>0</v>
      </c>
    </row>
    <row r="275" spans="1:11" ht="21" hidden="1" customHeight="1" outlineLevel="1" x14ac:dyDescent="0.2">
      <c r="A275" s="76" t="s">
        <v>419</v>
      </c>
      <c r="B275" s="76"/>
      <c r="C275" s="4" t="s">
        <v>17</v>
      </c>
      <c r="D275" s="5">
        <v>1</v>
      </c>
      <c r="E275" s="9">
        <f t="shared" si="97"/>
        <v>0</v>
      </c>
      <c r="F275" s="6">
        <v>0.1</v>
      </c>
      <c r="G275" s="9">
        <f t="shared" si="98"/>
        <v>0</v>
      </c>
      <c r="H275" s="9">
        <f t="shared" si="95"/>
        <v>0</v>
      </c>
      <c r="I275" s="6">
        <v>120.34</v>
      </c>
      <c r="J275" s="9">
        <f t="shared" si="99"/>
        <v>0</v>
      </c>
      <c r="K275" s="9">
        <f t="shared" si="96"/>
        <v>0</v>
      </c>
    </row>
    <row r="276" spans="1:11" ht="12.2" hidden="1" customHeight="1" outlineLevel="1" x14ac:dyDescent="0.2">
      <c r="A276" s="76" t="s">
        <v>382</v>
      </c>
      <c r="B276" s="76"/>
      <c r="C276" s="4" t="s">
        <v>17</v>
      </c>
      <c r="D276" s="5">
        <v>1</v>
      </c>
      <c r="E276" s="9">
        <f t="shared" si="97"/>
        <v>0</v>
      </c>
      <c r="F276" s="6">
        <v>0.23</v>
      </c>
      <c r="G276" s="9">
        <f t="shared" si="98"/>
        <v>0</v>
      </c>
      <c r="H276" s="9">
        <f t="shared" si="95"/>
        <v>0</v>
      </c>
      <c r="I276" s="6">
        <v>218.57</v>
      </c>
      <c r="J276" s="9">
        <f t="shared" si="99"/>
        <v>0</v>
      </c>
      <c r="K276" s="9">
        <f t="shared" si="96"/>
        <v>0</v>
      </c>
    </row>
    <row r="277" spans="1:11" ht="21" hidden="1" customHeight="1" outlineLevel="1" x14ac:dyDescent="0.2">
      <c r="A277" s="76" t="s">
        <v>383</v>
      </c>
      <c r="B277" s="76"/>
      <c r="C277" s="4" t="s">
        <v>17</v>
      </c>
      <c r="D277" s="5">
        <v>1</v>
      </c>
      <c r="E277" s="9">
        <f t="shared" si="97"/>
        <v>0</v>
      </c>
      <c r="F277" s="6">
        <v>0.14000000000000001</v>
      </c>
      <c r="G277" s="9">
        <f t="shared" si="98"/>
        <v>0</v>
      </c>
      <c r="H277" s="9">
        <f t="shared" si="95"/>
        <v>0</v>
      </c>
      <c r="I277" s="6">
        <v>33.6</v>
      </c>
      <c r="J277" s="9">
        <f t="shared" si="99"/>
        <v>0</v>
      </c>
      <c r="K277" s="9">
        <f t="shared" si="96"/>
        <v>0</v>
      </c>
    </row>
    <row r="278" spans="1:11" ht="12.2" hidden="1" customHeight="1" outlineLevel="1" x14ac:dyDescent="0.2">
      <c r="A278" s="76" t="s">
        <v>384</v>
      </c>
      <c r="B278" s="76"/>
      <c r="C278" s="4" t="s">
        <v>17</v>
      </c>
      <c r="D278" s="5">
        <v>1</v>
      </c>
      <c r="E278" s="9">
        <f t="shared" si="97"/>
        <v>0</v>
      </c>
      <c r="F278" s="6">
        <v>0.08</v>
      </c>
      <c r="G278" s="9">
        <f t="shared" si="98"/>
        <v>0</v>
      </c>
      <c r="H278" s="9">
        <f t="shared" si="95"/>
        <v>0</v>
      </c>
      <c r="I278" s="6">
        <v>163.83000000000001</v>
      </c>
      <c r="J278" s="9">
        <f t="shared" si="99"/>
        <v>0</v>
      </c>
      <c r="K278" s="9">
        <f t="shared" si="96"/>
        <v>0</v>
      </c>
    </row>
    <row r="279" spans="1:11" ht="12.2" hidden="1" customHeight="1" outlineLevel="1" x14ac:dyDescent="0.2">
      <c r="A279" s="76" t="s">
        <v>420</v>
      </c>
      <c r="B279" s="76"/>
      <c r="C279" s="4" t="s">
        <v>17</v>
      </c>
      <c r="D279" s="5">
        <v>1</v>
      </c>
      <c r="E279" s="9">
        <f t="shared" si="97"/>
        <v>0</v>
      </c>
      <c r="F279" s="6">
        <v>0.28999999999999998</v>
      </c>
      <c r="G279" s="9">
        <f t="shared" si="98"/>
        <v>0</v>
      </c>
      <c r="H279" s="9">
        <f t="shared" si="95"/>
        <v>0</v>
      </c>
      <c r="I279" s="6">
        <v>375.63</v>
      </c>
      <c r="J279" s="9">
        <f t="shared" si="99"/>
        <v>0</v>
      </c>
      <c r="K279" s="9">
        <f t="shared" si="96"/>
        <v>0</v>
      </c>
    </row>
    <row r="280" spans="1:11" ht="12.2" hidden="1" customHeight="1" outlineLevel="1" x14ac:dyDescent="0.2">
      <c r="A280" s="76" t="s">
        <v>365</v>
      </c>
      <c r="B280" s="76"/>
      <c r="C280" s="4" t="s">
        <v>17</v>
      </c>
      <c r="D280" s="5">
        <v>0.88</v>
      </c>
      <c r="E280" s="9">
        <f t="shared" si="97"/>
        <v>0</v>
      </c>
      <c r="F280" s="6">
        <v>0.14000000000000001</v>
      </c>
      <c r="G280" s="9">
        <f t="shared" si="98"/>
        <v>0</v>
      </c>
      <c r="H280" s="9">
        <f t="shared" si="95"/>
        <v>0</v>
      </c>
      <c r="I280" s="6">
        <v>294.27</v>
      </c>
      <c r="J280" s="9">
        <f t="shared" si="99"/>
        <v>0</v>
      </c>
      <c r="K280" s="9">
        <f t="shared" si="96"/>
        <v>0</v>
      </c>
    </row>
    <row r="281" spans="1:11" ht="12.2" hidden="1" customHeight="1" outlineLevel="1" x14ac:dyDescent="0.2">
      <c r="A281" s="76" t="s">
        <v>345</v>
      </c>
      <c r="B281" s="76"/>
      <c r="C281" s="4" t="s">
        <v>17</v>
      </c>
      <c r="D281" s="5">
        <v>0.77</v>
      </c>
      <c r="E281" s="9">
        <f t="shared" si="97"/>
        <v>0</v>
      </c>
      <c r="F281" s="6">
        <v>0.16</v>
      </c>
      <c r="G281" s="9">
        <f t="shared" si="98"/>
        <v>0</v>
      </c>
      <c r="H281" s="9">
        <f t="shared" si="95"/>
        <v>0</v>
      </c>
      <c r="I281" s="6">
        <v>23.48</v>
      </c>
      <c r="J281" s="9">
        <f t="shared" si="99"/>
        <v>0</v>
      </c>
      <c r="K281" s="9">
        <f t="shared" si="96"/>
        <v>0</v>
      </c>
    </row>
    <row r="282" spans="1:11" ht="12.2" hidden="1" customHeight="1" outlineLevel="1" x14ac:dyDescent="0.2">
      <c r="A282" s="76" t="s">
        <v>387</v>
      </c>
      <c r="B282" s="76"/>
      <c r="C282" s="4" t="s">
        <v>17</v>
      </c>
      <c r="D282" s="5">
        <v>0.77</v>
      </c>
      <c r="E282" s="9">
        <f t="shared" si="97"/>
        <v>0</v>
      </c>
      <c r="F282" s="6">
        <v>0.04</v>
      </c>
      <c r="G282" s="9">
        <f t="shared" si="98"/>
        <v>0</v>
      </c>
      <c r="H282" s="9">
        <f t="shared" si="95"/>
        <v>0</v>
      </c>
      <c r="I282" s="6">
        <v>8.5</v>
      </c>
      <c r="J282" s="9">
        <f t="shared" si="99"/>
        <v>0</v>
      </c>
      <c r="K282" s="9">
        <f t="shared" si="96"/>
        <v>0</v>
      </c>
    </row>
    <row r="283" spans="1:11" ht="12.2" hidden="1" customHeight="1" outlineLevel="1" x14ac:dyDescent="0.2">
      <c r="A283" s="76" t="s">
        <v>78</v>
      </c>
      <c r="B283" s="76"/>
      <c r="C283" s="4" t="s">
        <v>17</v>
      </c>
      <c r="D283" s="5">
        <v>0.77</v>
      </c>
      <c r="E283" s="9">
        <f t="shared" si="97"/>
        <v>0</v>
      </c>
      <c r="F283" s="6">
        <v>0.24</v>
      </c>
      <c r="G283" s="9">
        <f t="shared" si="98"/>
        <v>0</v>
      </c>
      <c r="H283" s="9">
        <f t="shared" si="95"/>
        <v>0</v>
      </c>
      <c r="I283" s="6">
        <v>418.87</v>
      </c>
      <c r="J283" s="9">
        <f t="shared" si="99"/>
        <v>0</v>
      </c>
      <c r="K283" s="9">
        <f t="shared" si="96"/>
        <v>0</v>
      </c>
    </row>
    <row r="284" spans="1:11" ht="12.2" customHeight="1" collapsed="1" x14ac:dyDescent="0.2">
      <c r="A284" s="75" t="s">
        <v>19</v>
      </c>
      <c r="B284" s="75"/>
      <c r="C284" s="1"/>
      <c r="D284" s="7"/>
      <c r="E284" s="9"/>
      <c r="F284" s="13">
        <f>SUM(F272:F283)</f>
        <v>2.08</v>
      </c>
      <c r="G284" s="12">
        <f>SUM(G272:G283)</f>
        <v>0</v>
      </c>
      <c r="H284" s="12">
        <f t="shared" si="95"/>
        <v>0</v>
      </c>
      <c r="I284" s="13">
        <v>2228.9299999999998</v>
      </c>
      <c r="J284" s="12">
        <f>SUM(J272:J283)</f>
        <v>0</v>
      </c>
      <c r="K284" s="14">
        <f>SUM(H284,J284)</f>
        <v>0</v>
      </c>
    </row>
    <row r="285" spans="1:11" ht="12.2" customHeight="1" x14ac:dyDescent="0.2">
      <c r="A285" s="75" t="s">
        <v>426</v>
      </c>
      <c r="B285" s="75"/>
      <c r="C285" s="2" t="s">
        <v>17</v>
      </c>
      <c r="D285" s="3">
        <v>0</v>
      </c>
      <c r="E285" s="36"/>
      <c r="F285" s="1"/>
      <c r="G285" s="1"/>
      <c r="H285" s="1"/>
      <c r="I285" s="1"/>
      <c r="J285" s="1"/>
      <c r="K285" s="1"/>
    </row>
    <row r="286" spans="1:11" ht="12.2" hidden="1" customHeight="1" outlineLevel="1" x14ac:dyDescent="0.2">
      <c r="A286" s="76" t="s">
        <v>427</v>
      </c>
      <c r="B286" s="76"/>
      <c r="C286" s="4" t="s">
        <v>17</v>
      </c>
      <c r="D286" s="5">
        <v>1</v>
      </c>
      <c r="E286" s="9">
        <f>$D$285*D286</f>
        <v>0</v>
      </c>
      <c r="F286" s="6">
        <v>0.35</v>
      </c>
      <c r="G286" s="9">
        <f>$D$285*F286</f>
        <v>0</v>
      </c>
      <c r="H286" s="9">
        <f t="shared" ref="H286:H295" si="100">$L$2*G286</f>
        <v>0</v>
      </c>
      <c r="I286" s="6">
        <v>1247.22</v>
      </c>
      <c r="J286" s="9">
        <f>$D$285*I286</f>
        <v>0</v>
      </c>
      <c r="K286" s="9">
        <f t="shared" ref="K286:K294" si="101">SUM(H286,J286)</f>
        <v>0</v>
      </c>
    </row>
    <row r="287" spans="1:11" ht="12.2" hidden="1" customHeight="1" outlineLevel="1" x14ac:dyDescent="0.2">
      <c r="A287" s="76" t="s">
        <v>428</v>
      </c>
      <c r="B287" s="76"/>
      <c r="C287" s="4" t="s">
        <v>17</v>
      </c>
      <c r="D287" s="5">
        <v>0.1</v>
      </c>
      <c r="E287" s="9">
        <f t="shared" ref="E287:E294" si="102">$D$285*D287</f>
        <v>0</v>
      </c>
      <c r="F287" s="6">
        <v>0.01</v>
      </c>
      <c r="G287" s="9">
        <f t="shared" ref="G287:G294" si="103">$D$285*F287</f>
        <v>0</v>
      </c>
      <c r="H287" s="9">
        <f t="shared" si="100"/>
        <v>0</v>
      </c>
      <c r="I287" s="6">
        <v>7.25</v>
      </c>
      <c r="J287" s="9">
        <f t="shared" ref="J287:J294" si="104">$D$285*I287</f>
        <v>0</v>
      </c>
      <c r="K287" s="9">
        <f t="shared" si="101"/>
        <v>0</v>
      </c>
    </row>
    <row r="288" spans="1:11" ht="12.2" hidden="1" customHeight="1" outlineLevel="1" x14ac:dyDescent="0.2">
      <c r="A288" s="76" t="s">
        <v>382</v>
      </c>
      <c r="B288" s="76"/>
      <c r="C288" s="4" t="s">
        <v>17</v>
      </c>
      <c r="D288" s="5">
        <v>1</v>
      </c>
      <c r="E288" s="9">
        <f t="shared" si="102"/>
        <v>0</v>
      </c>
      <c r="F288" s="6">
        <v>0.23</v>
      </c>
      <c r="G288" s="9">
        <f t="shared" si="103"/>
        <v>0</v>
      </c>
      <c r="H288" s="9">
        <f t="shared" si="100"/>
        <v>0</v>
      </c>
      <c r="I288" s="6">
        <v>218.57</v>
      </c>
      <c r="J288" s="9">
        <f t="shared" si="104"/>
        <v>0</v>
      </c>
      <c r="K288" s="9">
        <f t="shared" si="101"/>
        <v>0</v>
      </c>
    </row>
    <row r="289" spans="1:11" ht="21" hidden="1" customHeight="1" outlineLevel="1" x14ac:dyDescent="0.2">
      <c r="A289" s="76" t="s">
        <v>383</v>
      </c>
      <c r="B289" s="76"/>
      <c r="C289" s="4" t="s">
        <v>17</v>
      </c>
      <c r="D289" s="5">
        <v>1</v>
      </c>
      <c r="E289" s="9">
        <f t="shared" si="102"/>
        <v>0</v>
      </c>
      <c r="F289" s="6">
        <v>0.14000000000000001</v>
      </c>
      <c r="G289" s="9">
        <f t="shared" si="103"/>
        <v>0</v>
      </c>
      <c r="H289" s="9">
        <f t="shared" si="100"/>
        <v>0</v>
      </c>
      <c r="I289" s="6">
        <v>33.6</v>
      </c>
      <c r="J289" s="9">
        <f t="shared" si="104"/>
        <v>0</v>
      </c>
      <c r="K289" s="9">
        <f t="shared" si="101"/>
        <v>0</v>
      </c>
    </row>
    <row r="290" spans="1:11" ht="12" hidden="1" customHeight="1" outlineLevel="1" x14ac:dyDescent="0.2">
      <c r="A290" s="76" t="s">
        <v>399</v>
      </c>
      <c r="B290" s="76"/>
      <c r="C290" s="4" t="s">
        <v>17</v>
      </c>
      <c r="D290" s="5">
        <v>1</v>
      </c>
      <c r="E290" s="9">
        <f t="shared" si="102"/>
        <v>0</v>
      </c>
      <c r="F290" s="6">
        <v>0.28999999999999998</v>
      </c>
      <c r="G290" s="9">
        <f t="shared" si="103"/>
        <v>0</v>
      </c>
      <c r="H290" s="9">
        <f t="shared" si="100"/>
        <v>0</v>
      </c>
      <c r="I290" s="6">
        <v>340.43</v>
      </c>
      <c r="J290" s="9">
        <f t="shared" si="104"/>
        <v>0</v>
      </c>
      <c r="K290" s="9">
        <f t="shared" si="101"/>
        <v>0</v>
      </c>
    </row>
    <row r="291" spans="1:11" ht="12.2" hidden="1" customHeight="1" outlineLevel="1" x14ac:dyDescent="0.2">
      <c r="A291" s="76" t="s">
        <v>365</v>
      </c>
      <c r="B291" s="76"/>
      <c r="C291" s="4" t="s">
        <v>17</v>
      </c>
      <c r="D291" s="5">
        <v>0.88</v>
      </c>
      <c r="E291" s="9">
        <f t="shared" si="102"/>
        <v>0</v>
      </c>
      <c r="F291" s="6">
        <v>0.1</v>
      </c>
      <c r="G291" s="9">
        <f t="shared" si="103"/>
        <v>0</v>
      </c>
      <c r="H291" s="9">
        <f t="shared" si="100"/>
        <v>0</v>
      </c>
      <c r="I291" s="6">
        <v>224.58</v>
      </c>
      <c r="J291" s="9">
        <f t="shared" si="104"/>
        <v>0</v>
      </c>
      <c r="K291" s="9">
        <f t="shared" si="101"/>
        <v>0</v>
      </c>
    </row>
    <row r="292" spans="1:11" ht="12.2" hidden="1" customHeight="1" outlineLevel="1" x14ac:dyDescent="0.2">
      <c r="A292" s="76" t="s">
        <v>345</v>
      </c>
      <c r="B292" s="76"/>
      <c r="C292" s="4" t="s">
        <v>17</v>
      </c>
      <c r="D292" s="5">
        <v>0.77</v>
      </c>
      <c r="E292" s="9">
        <f t="shared" si="102"/>
        <v>0</v>
      </c>
      <c r="F292" s="6">
        <v>0.16</v>
      </c>
      <c r="G292" s="9">
        <f t="shared" si="103"/>
        <v>0</v>
      </c>
      <c r="H292" s="9">
        <f t="shared" si="100"/>
        <v>0</v>
      </c>
      <c r="I292" s="6">
        <v>23.48</v>
      </c>
      <c r="J292" s="9">
        <f t="shared" si="104"/>
        <v>0</v>
      </c>
      <c r="K292" s="9">
        <f t="shared" si="101"/>
        <v>0</v>
      </c>
    </row>
    <row r="293" spans="1:11" ht="12.2" hidden="1" customHeight="1" outlineLevel="1" x14ac:dyDescent="0.2">
      <c r="A293" s="76" t="s">
        <v>387</v>
      </c>
      <c r="B293" s="76"/>
      <c r="C293" s="4" t="s">
        <v>17</v>
      </c>
      <c r="D293" s="5">
        <v>0.77</v>
      </c>
      <c r="E293" s="9">
        <f t="shared" si="102"/>
        <v>0</v>
      </c>
      <c r="F293" s="6">
        <v>0.04</v>
      </c>
      <c r="G293" s="9">
        <f t="shared" si="103"/>
        <v>0</v>
      </c>
      <c r="H293" s="9">
        <f t="shared" si="100"/>
        <v>0</v>
      </c>
      <c r="I293" s="6">
        <v>8.5</v>
      </c>
      <c r="J293" s="9">
        <f t="shared" si="104"/>
        <v>0</v>
      </c>
      <c r="K293" s="9">
        <f t="shared" si="101"/>
        <v>0</v>
      </c>
    </row>
    <row r="294" spans="1:11" ht="12.2" hidden="1" customHeight="1" outlineLevel="1" x14ac:dyDescent="0.2">
      <c r="A294" s="76" t="s">
        <v>78</v>
      </c>
      <c r="B294" s="76"/>
      <c r="C294" s="4" t="s">
        <v>17</v>
      </c>
      <c r="D294" s="5">
        <v>0.77</v>
      </c>
      <c r="E294" s="9">
        <f t="shared" si="102"/>
        <v>0</v>
      </c>
      <c r="F294" s="6">
        <v>0.24</v>
      </c>
      <c r="G294" s="9">
        <f t="shared" si="103"/>
        <v>0</v>
      </c>
      <c r="H294" s="9">
        <f t="shared" si="100"/>
        <v>0</v>
      </c>
      <c r="I294" s="6">
        <v>418.87</v>
      </c>
      <c r="J294" s="9">
        <f t="shared" si="104"/>
        <v>0</v>
      </c>
      <c r="K294" s="9">
        <f t="shared" si="101"/>
        <v>0</v>
      </c>
    </row>
    <row r="295" spans="1:11" ht="12.2" customHeight="1" collapsed="1" x14ac:dyDescent="0.2">
      <c r="A295" s="75" t="s">
        <v>19</v>
      </c>
      <c r="B295" s="75"/>
      <c r="C295" s="1"/>
      <c r="D295" s="7"/>
      <c r="E295" s="9"/>
      <c r="F295" s="13">
        <f>SUM(F286:F294)</f>
        <v>1.56</v>
      </c>
      <c r="G295" s="12">
        <f>SUM(G286:G294)</f>
        <v>0</v>
      </c>
      <c r="H295" s="12">
        <f t="shared" si="100"/>
        <v>0</v>
      </c>
      <c r="I295" s="13">
        <v>2522.5</v>
      </c>
      <c r="J295" s="12">
        <f>SUM(J286:J294)</f>
        <v>0</v>
      </c>
      <c r="K295" s="14">
        <f>SUM(H295,J295)</f>
        <v>0</v>
      </c>
    </row>
    <row r="296" spans="1:11" ht="21" customHeight="1" x14ac:dyDescent="0.2">
      <c r="A296" s="75" t="s">
        <v>429</v>
      </c>
      <c r="B296" s="75"/>
      <c r="C296" s="2" t="s">
        <v>17</v>
      </c>
      <c r="D296" s="3">
        <v>0</v>
      </c>
      <c r="E296" s="36"/>
      <c r="F296" s="1"/>
      <c r="G296" s="1"/>
      <c r="H296" s="1"/>
      <c r="I296" s="1"/>
      <c r="J296" s="1"/>
      <c r="K296" s="1"/>
    </row>
    <row r="297" spans="1:11" ht="12.2" hidden="1" customHeight="1" outlineLevel="1" x14ac:dyDescent="0.2">
      <c r="A297" s="76" t="s">
        <v>430</v>
      </c>
      <c r="B297" s="76"/>
      <c r="C297" s="4" t="s">
        <v>17</v>
      </c>
      <c r="D297" s="5">
        <v>1</v>
      </c>
      <c r="E297" s="9">
        <f>$D$296*D297</f>
        <v>0</v>
      </c>
      <c r="F297" s="6">
        <v>0.14000000000000001</v>
      </c>
      <c r="G297" s="9">
        <f>$D$296*F297</f>
        <v>0</v>
      </c>
      <c r="H297" s="9">
        <f t="shared" ref="H297:H306" si="105">$L$2*G297</f>
        <v>0</v>
      </c>
      <c r="I297" s="6">
        <v>167.2</v>
      </c>
      <c r="J297" s="9">
        <f>$D$296*I297</f>
        <v>0</v>
      </c>
      <c r="K297" s="9">
        <f t="shared" ref="K297:K305" si="106">SUM(H297,J297)</f>
        <v>0</v>
      </c>
    </row>
    <row r="298" spans="1:11" ht="12.2" hidden="1" customHeight="1" outlineLevel="1" x14ac:dyDescent="0.2">
      <c r="A298" s="76" t="s">
        <v>405</v>
      </c>
      <c r="B298" s="76"/>
      <c r="C298" s="4" t="s">
        <v>17</v>
      </c>
      <c r="D298" s="5">
        <v>1</v>
      </c>
      <c r="E298" s="9">
        <f t="shared" ref="E298:E305" si="107">$D$296*D298</f>
        <v>0</v>
      </c>
      <c r="F298" s="6">
        <v>0.13</v>
      </c>
      <c r="G298" s="9">
        <f t="shared" ref="G298:G305" si="108">$D$296*F298</f>
        <v>0</v>
      </c>
      <c r="H298" s="9">
        <f t="shared" si="105"/>
        <v>0</v>
      </c>
      <c r="I298" s="6">
        <v>53.97</v>
      </c>
      <c r="J298" s="9">
        <f t="shared" ref="J298:J305" si="109">$D$296*I298</f>
        <v>0</v>
      </c>
      <c r="K298" s="9">
        <f t="shared" si="106"/>
        <v>0</v>
      </c>
    </row>
    <row r="299" spans="1:11" ht="12.2" hidden="1" customHeight="1" outlineLevel="1" x14ac:dyDescent="0.2">
      <c r="A299" s="76" t="s">
        <v>431</v>
      </c>
      <c r="B299" s="76"/>
      <c r="C299" s="4" t="s">
        <v>17</v>
      </c>
      <c r="D299" s="5">
        <v>1</v>
      </c>
      <c r="E299" s="9">
        <f t="shared" si="107"/>
        <v>0</v>
      </c>
      <c r="F299" s="6">
        <v>0.05</v>
      </c>
      <c r="G299" s="9">
        <f t="shared" si="108"/>
        <v>0</v>
      </c>
      <c r="H299" s="9">
        <f t="shared" si="105"/>
        <v>0</v>
      </c>
      <c r="I299" s="6">
        <v>20.79</v>
      </c>
      <c r="J299" s="9">
        <f t="shared" si="109"/>
        <v>0</v>
      </c>
      <c r="K299" s="9">
        <f t="shared" si="106"/>
        <v>0</v>
      </c>
    </row>
    <row r="300" spans="1:11" ht="12.2" hidden="1" customHeight="1" outlineLevel="1" x14ac:dyDescent="0.2">
      <c r="A300" s="76" t="s">
        <v>432</v>
      </c>
      <c r="B300" s="76"/>
      <c r="C300" s="4" t="s">
        <v>17</v>
      </c>
      <c r="D300" s="5">
        <v>1</v>
      </c>
      <c r="E300" s="9">
        <f t="shared" si="107"/>
        <v>0</v>
      </c>
      <c r="F300" s="6">
        <v>0.09</v>
      </c>
      <c r="G300" s="9">
        <f t="shared" si="108"/>
        <v>0</v>
      </c>
      <c r="H300" s="9">
        <f t="shared" si="105"/>
        <v>0</v>
      </c>
      <c r="I300" s="6">
        <v>146.53</v>
      </c>
      <c r="J300" s="9">
        <f t="shared" si="109"/>
        <v>0</v>
      </c>
      <c r="K300" s="9">
        <f t="shared" si="106"/>
        <v>0</v>
      </c>
    </row>
    <row r="301" spans="1:11" ht="12.2" hidden="1" customHeight="1" outlineLevel="1" x14ac:dyDescent="0.2">
      <c r="A301" s="76" t="s">
        <v>399</v>
      </c>
      <c r="B301" s="76"/>
      <c r="C301" s="4" t="s">
        <v>17</v>
      </c>
      <c r="D301" s="5">
        <v>1</v>
      </c>
      <c r="E301" s="9">
        <f t="shared" si="107"/>
        <v>0</v>
      </c>
      <c r="F301" s="6">
        <v>0.28999999999999998</v>
      </c>
      <c r="G301" s="9">
        <f t="shared" si="108"/>
        <v>0</v>
      </c>
      <c r="H301" s="9">
        <f t="shared" si="105"/>
        <v>0</v>
      </c>
      <c r="I301" s="6">
        <v>340.43</v>
      </c>
      <c r="J301" s="9">
        <f t="shared" si="109"/>
        <v>0</v>
      </c>
      <c r="K301" s="9">
        <f t="shared" si="106"/>
        <v>0</v>
      </c>
    </row>
    <row r="302" spans="1:11" ht="12.2" hidden="1" customHeight="1" outlineLevel="1" x14ac:dyDescent="0.2">
      <c r="A302" s="76" t="s">
        <v>433</v>
      </c>
      <c r="B302" s="76"/>
      <c r="C302" s="4" t="s">
        <v>17</v>
      </c>
      <c r="D302" s="5">
        <v>1</v>
      </c>
      <c r="E302" s="9">
        <f t="shared" si="107"/>
        <v>0</v>
      </c>
      <c r="F302" s="6">
        <v>0.12</v>
      </c>
      <c r="G302" s="9">
        <f t="shared" si="108"/>
        <v>0</v>
      </c>
      <c r="H302" s="9">
        <f t="shared" si="105"/>
        <v>0</v>
      </c>
      <c r="I302" s="6">
        <v>255.2</v>
      </c>
      <c r="J302" s="9">
        <f t="shared" si="109"/>
        <v>0</v>
      </c>
      <c r="K302" s="9">
        <f t="shared" si="106"/>
        <v>0</v>
      </c>
    </row>
    <row r="303" spans="1:11" ht="12.2" hidden="1" customHeight="1" outlineLevel="1" x14ac:dyDescent="0.2">
      <c r="A303" s="76" t="s">
        <v>387</v>
      </c>
      <c r="B303" s="76"/>
      <c r="C303" s="4" t="s">
        <v>17</v>
      </c>
      <c r="D303" s="5">
        <v>1</v>
      </c>
      <c r="E303" s="9">
        <f t="shared" si="107"/>
        <v>0</v>
      </c>
      <c r="F303" s="6">
        <v>0.06</v>
      </c>
      <c r="G303" s="9">
        <f t="shared" si="108"/>
        <v>0</v>
      </c>
      <c r="H303" s="9">
        <f t="shared" si="105"/>
        <v>0</v>
      </c>
      <c r="I303" s="6">
        <v>11.04</v>
      </c>
      <c r="J303" s="9">
        <f t="shared" si="109"/>
        <v>0</v>
      </c>
      <c r="K303" s="9">
        <f t="shared" si="106"/>
        <v>0</v>
      </c>
    </row>
    <row r="304" spans="1:11" ht="12.2" hidden="1" customHeight="1" outlineLevel="1" x14ac:dyDescent="0.2">
      <c r="A304" s="76" t="s">
        <v>345</v>
      </c>
      <c r="B304" s="76"/>
      <c r="C304" s="4" t="s">
        <v>17</v>
      </c>
      <c r="D304" s="5">
        <v>1</v>
      </c>
      <c r="E304" s="9">
        <f t="shared" si="107"/>
        <v>0</v>
      </c>
      <c r="F304" s="6">
        <v>0.21</v>
      </c>
      <c r="G304" s="9">
        <f t="shared" si="108"/>
        <v>0</v>
      </c>
      <c r="H304" s="9">
        <f t="shared" si="105"/>
        <v>0</v>
      </c>
      <c r="I304" s="6">
        <v>30.5</v>
      </c>
      <c r="J304" s="9">
        <f t="shared" si="109"/>
        <v>0</v>
      </c>
      <c r="K304" s="9">
        <f t="shared" si="106"/>
        <v>0</v>
      </c>
    </row>
    <row r="305" spans="1:11" ht="12.2" hidden="1" customHeight="1" outlineLevel="1" x14ac:dyDescent="0.2">
      <c r="A305" s="76" t="s">
        <v>434</v>
      </c>
      <c r="B305" s="76"/>
      <c r="C305" s="4" t="s">
        <v>17</v>
      </c>
      <c r="D305" s="5">
        <v>1</v>
      </c>
      <c r="E305" s="9">
        <f t="shared" si="107"/>
        <v>0</v>
      </c>
      <c r="F305" s="6">
        <v>0.31</v>
      </c>
      <c r="G305" s="9">
        <f t="shared" si="108"/>
        <v>0</v>
      </c>
      <c r="H305" s="9">
        <f t="shared" si="105"/>
        <v>0</v>
      </c>
      <c r="I305" s="6">
        <v>163.76</v>
      </c>
      <c r="J305" s="9">
        <f t="shared" si="109"/>
        <v>0</v>
      </c>
      <c r="K305" s="9">
        <f t="shared" si="106"/>
        <v>0</v>
      </c>
    </row>
    <row r="306" spans="1:11" ht="12.2" customHeight="1" collapsed="1" x14ac:dyDescent="0.2">
      <c r="A306" s="75" t="s">
        <v>19</v>
      </c>
      <c r="B306" s="75"/>
      <c r="C306" s="1"/>
      <c r="D306" s="7"/>
      <c r="E306" s="9"/>
      <c r="F306" s="13">
        <f>SUM(F297:F305)</f>
        <v>1.4</v>
      </c>
      <c r="G306" s="12">
        <f>SUM(G297:G305)</f>
        <v>0</v>
      </c>
      <c r="H306" s="12">
        <f t="shared" si="105"/>
        <v>0</v>
      </c>
      <c r="I306" s="13">
        <v>1189.42</v>
      </c>
      <c r="J306" s="12">
        <f>SUM(J297:J305)</f>
        <v>0</v>
      </c>
      <c r="K306" s="14">
        <f>SUM(H306,J306)</f>
        <v>0</v>
      </c>
    </row>
    <row r="307" spans="1:11" ht="21" customHeight="1" x14ac:dyDescent="0.2">
      <c r="A307" s="75" t="s">
        <v>435</v>
      </c>
      <c r="B307" s="75"/>
      <c r="C307" s="2" t="s">
        <v>17</v>
      </c>
      <c r="D307" s="3">
        <v>0</v>
      </c>
      <c r="E307" s="36"/>
      <c r="F307" s="1"/>
      <c r="G307" s="1"/>
      <c r="H307" s="1"/>
      <c r="I307" s="1"/>
      <c r="J307" s="1"/>
      <c r="K307" s="1"/>
    </row>
    <row r="308" spans="1:11" ht="21" hidden="1" customHeight="1" outlineLevel="1" x14ac:dyDescent="0.2">
      <c r="A308" s="76" t="s">
        <v>436</v>
      </c>
      <c r="B308" s="76"/>
      <c r="C308" s="4" t="s">
        <v>17</v>
      </c>
      <c r="D308" s="5">
        <v>1</v>
      </c>
      <c r="E308" s="41">
        <v>1</v>
      </c>
      <c r="F308" s="6">
        <v>0.13</v>
      </c>
      <c r="G308" s="9">
        <f>$D$307*F308</f>
        <v>0</v>
      </c>
      <c r="H308" s="9">
        <f t="shared" ref="H308:H317" si="110">$L$2*G308</f>
        <v>0</v>
      </c>
      <c r="I308" s="6">
        <v>343.56</v>
      </c>
      <c r="J308" s="9">
        <f>$D$307*I308</f>
        <v>0</v>
      </c>
      <c r="K308" s="9">
        <f t="shared" ref="K308:K316" si="111">SUM(H308,J308)</f>
        <v>0</v>
      </c>
    </row>
    <row r="309" spans="1:11" ht="12.2" hidden="1" customHeight="1" outlineLevel="1" x14ac:dyDescent="0.2">
      <c r="A309" s="76" t="s">
        <v>405</v>
      </c>
      <c r="B309" s="76"/>
      <c r="C309" s="4" t="s">
        <v>17</v>
      </c>
      <c r="D309" s="5">
        <v>1</v>
      </c>
      <c r="E309" s="41">
        <v>1</v>
      </c>
      <c r="F309" s="6">
        <v>0.13</v>
      </c>
      <c r="G309" s="9">
        <f t="shared" ref="G309:G316" si="112">$D$307*F309</f>
        <v>0</v>
      </c>
      <c r="H309" s="9">
        <f t="shared" si="110"/>
        <v>0</v>
      </c>
      <c r="I309" s="6">
        <v>53.97</v>
      </c>
      <c r="J309" s="9">
        <f t="shared" ref="J309:J316" si="113">$D$307*I309</f>
        <v>0</v>
      </c>
      <c r="K309" s="9">
        <f t="shared" si="111"/>
        <v>0</v>
      </c>
    </row>
    <row r="310" spans="1:11" ht="12.2" hidden="1" customHeight="1" outlineLevel="1" x14ac:dyDescent="0.2">
      <c r="A310" s="76" t="s">
        <v>431</v>
      </c>
      <c r="B310" s="76"/>
      <c r="C310" s="4" t="s">
        <v>17</v>
      </c>
      <c r="D310" s="5">
        <v>1</v>
      </c>
      <c r="E310" s="41">
        <v>1</v>
      </c>
      <c r="F310" s="6">
        <v>0.05</v>
      </c>
      <c r="G310" s="9">
        <f t="shared" si="112"/>
        <v>0</v>
      </c>
      <c r="H310" s="9">
        <f t="shared" si="110"/>
        <v>0</v>
      </c>
      <c r="I310" s="6">
        <v>20.79</v>
      </c>
      <c r="J310" s="9">
        <f t="shared" si="113"/>
        <v>0</v>
      </c>
      <c r="K310" s="9">
        <f t="shared" si="111"/>
        <v>0</v>
      </c>
    </row>
    <row r="311" spans="1:11" ht="12.2" hidden="1" customHeight="1" outlineLevel="1" x14ac:dyDescent="0.2">
      <c r="A311" s="76" t="s">
        <v>432</v>
      </c>
      <c r="B311" s="76"/>
      <c r="C311" s="4" t="s">
        <v>17</v>
      </c>
      <c r="D311" s="5">
        <v>1</v>
      </c>
      <c r="E311" s="41">
        <v>1</v>
      </c>
      <c r="F311" s="6">
        <v>0.09</v>
      </c>
      <c r="G311" s="9">
        <f t="shared" si="112"/>
        <v>0</v>
      </c>
      <c r="H311" s="9">
        <f t="shared" si="110"/>
        <v>0</v>
      </c>
      <c r="I311" s="6">
        <v>146.53</v>
      </c>
      <c r="J311" s="9">
        <f t="shared" si="113"/>
        <v>0</v>
      </c>
      <c r="K311" s="9">
        <f t="shared" si="111"/>
        <v>0</v>
      </c>
    </row>
    <row r="312" spans="1:11" ht="12.2" hidden="1" customHeight="1" outlineLevel="1" x14ac:dyDescent="0.2">
      <c r="A312" s="76" t="s">
        <v>399</v>
      </c>
      <c r="B312" s="76"/>
      <c r="C312" s="4" t="s">
        <v>17</v>
      </c>
      <c r="D312" s="5">
        <v>1</v>
      </c>
      <c r="E312" s="41">
        <v>1</v>
      </c>
      <c r="F312" s="6">
        <v>0.28999999999999998</v>
      </c>
      <c r="G312" s="9">
        <f t="shared" si="112"/>
        <v>0</v>
      </c>
      <c r="H312" s="9">
        <f t="shared" si="110"/>
        <v>0</v>
      </c>
      <c r="I312" s="6">
        <v>340.43</v>
      </c>
      <c r="J312" s="9">
        <f t="shared" si="113"/>
        <v>0</v>
      </c>
      <c r="K312" s="9">
        <f t="shared" si="111"/>
        <v>0</v>
      </c>
    </row>
    <row r="313" spans="1:11" ht="12.2" hidden="1" customHeight="1" outlineLevel="1" x14ac:dyDescent="0.2">
      <c r="A313" s="76" t="s">
        <v>433</v>
      </c>
      <c r="B313" s="76"/>
      <c r="C313" s="4" t="s">
        <v>17</v>
      </c>
      <c r="D313" s="5">
        <v>1</v>
      </c>
      <c r="E313" s="41">
        <v>1</v>
      </c>
      <c r="F313" s="6">
        <v>0.12</v>
      </c>
      <c r="G313" s="9">
        <f t="shared" si="112"/>
        <v>0</v>
      </c>
      <c r="H313" s="9">
        <f t="shared" si="110"/>
        <v>0</v>
      </c>
      <c r="I313" s="6">
        <v>255.2</v>
      </c>
      <c r="J313" s="9">
        <f t="shared" si="113"/>
        <v>0</v>
      </c>
      <c r="K313" s="9">
        <f t="shared" si="111"/>
        <v>0</v>
      </c>
    </row>
    <row r="314" spans="1:11" ht="12.2" hidden="1" customHeight="1" outlineLevel="1" x14ac:dyDescent="0.2">
      <c r="A314" s="76" t="s">
        <v>387</v>
      </c>
      <c r="B314" s="76"/>
      <c r="C314" s="4" t="s">
        <v>17</v>
      </c>
      <c r="D314" s="5">
        <v>1</v>
      </c>
      <c r="E314" s="41">
        <v>1</v>
      </c>
      <c r="F314" s="6">
        <v>0.06</v>
      </c>
      <c r="G314" s="9">
        <f t="shared" si="112"/>
        <v>0</v>
      </c>
      <c r="H314" s="9">
        <f t="shared" si="110"/>
        <v>0</v>
      </c>
      <c r="I314" s="6">
        <v>11.04</v>
      </c>
      <c r="J314" s="9">
        <f t="shared" si="113"/>
        <v>0</v>
      </c>
      <c r="K314" s="9">
        <f t="shared" si="111"/>
        <v>0</v>
      </c>
    </row>
    <row r="315" spans="1:11" ht="12.2" hidden="1" customHeight="1" outlineLevel="1" x14ac:dyDescent="0.2">
      <c r="A315" s="76" t="s">
        <v>345</v>
      </c>
      <c r="B315" s="76"/>
      <c r="C315" s="4" t="s">
        <v>17</v>
      </c>
      <c r="D315" s="5">
        <v>1</v>
      </c>
      <c r="E315" s="41">
        <v>1</v>
      </c>
      <c r="F315" s="6">
        <v>0.21</v>
      </c>
      <c r="G315" s="9">
        <f t="shared" si="112"/>
        <v>0</v>
      </c>
      <c r="H315" s="9">
        <f t="shared" si="110"/>
        <v>0</v>
      </c>
      <c r="I315" s="6">
        <v>30.5</v>
      </c>
      <c r="J315" s="9">
        <f t="shared" si="113"/>
        <v>0</v>
      </c>
      <c r="K315" s="9">
        <f t="shared" si="111"/>
        <v>0</v>
      </c>
    </row>
    <row r="316" spans="1:11" ht="12.2" hidden="1" customHeight="1" outlineLevel="1" x14ac:dyDescent="0.2">
      <c r="A316" s="76" t="s">
        <v>434</v>
      </c>
      <c r="B316" s="76"/>
      <c r="C316" s="4" t="s">
        <v>17</v>
      </c>
      <c r="D316" s="5">
        <v>1</v>
      </c>
      <c r="E316" s="41">
        <v>1</v>
      </c>
      <c r="F316" s="6">
        <v>0.31</v>
      </c>
      <c r="G316" s="9">
        <f t="shared" si="112"/>
        <v>0</v>
      </c>
      <c r="H316" s="9">
        <f t="shared" si="110"/>
        <v>0</v>
      </c>
      <c r="I316" s="6">
        <v>163.76</v>
      </c>
      <c r="J316" s="9">
        <f t="shared" si="113"/>
        <v>0</v>
      </c>
      <c r="K316" s="9">
        <f t="shared" si="111"/>
        <v>0</v>
      </c>
    </row>
    <row r="317" spans="1:11" ht="12.2" customHeight="1" collapsed="1" x14ac:dyDescent="0.2">
      <c r="A317" s="75" t="s">
        <v>19</v>
      </c>
      <c r="B317" s="75"/>
      <c r="C317" s="1"/>
      <c r="D317" s="7"/>
      <c r="E317" s="1"/>
      <c r="F317" s="13">
        <f>SUM(F308:F316)</f>
        <v>1.39</v>
      </c>
      <c r="G317" s="12">
        <f>SUM(G308:G316)</f>
        <v>0</v>
      </c>
      <c r="H317" s="12">
        <f t="shared" si="110"/>
        <v>0</v>
      </c>
      <c r="I317" s="13">
        <v>1365.78</v>
      </c>
      <c r="J317" s="12">
        <f>SUM(J308:J316)</f>
        <v>0</v>
      </c>
      <c r="K317" s="14">
        <f>SUM(H317,J317)</f>
        <v>0</v>
      </c>
    </row>
    <row r="318" spans="1:11" ht="21" customHeight="1" x14ac:dyDescent="0.2">
      <c r="A318" s="75" t="s">
        <v>437</v>
      </c>
      <c r="B318" s="75"/>
      <c r="C318" s="2" t="s">
        <v>17</v>
      </c>
      <c r="D318" s="3">
        <v>0</v>
      </c>
      <c r="E318" s="36"/>
      <c r="F318" s="1"/>
      <c r="G318" s="1"/>
      <c r="H318" s="1"/>
      <c r="I318" s="1"/>
      <c r="J318" s="1"/>
      <c r="K318" s="1"/>
    </row>
    <row r="319" spans="1:11" ht="12" hidden="1" customHeight="1" outlineLevel="1" x14ac:dyDescent="0.2">
      <c r="A319" s="76" t="s">
        <v>391</v>
      </c>
      <c r="B319" s="76"/>
      <c r="C319" s="4" t="s">
        <v>17</v>
      </c>
      <c r="D319" s="5">
        <v>1</v>
      </c>
      <c r="E319" s="9">
        <f>$D$318*D319</f>
        <v>0</v>
      </c>
      <c r="F319" s="6">
        <v>0.23</v>
      </c>
      <c r="G319" s="9">
        <f>$D$318*F319</f>
        <v>0</v>
      </c>
      <c r="H319" s="9">
        <f t="shared" ref="H319:H330" si="114">$L$2*G319</f>
        <v>0</v>
      </c>
      <c r="I319" s="6">
        <v>348.06</v>
      </c>
      <c r="J319" s="9">
        <f>$D$318*I319</f>
        <v>0</v>
      </c>
      <c r="K319" s="9">
        <f t="shared" ref="K319:K329" si="115">SUM(H319,J319)</f>
        <v>0</v>
      </c>
    </row>
    <row r="320" spans="1:11" ht="12.2" hidden="1" customHeight="1" outlineLevel="1" x14ac:dyDescent="0.2">
      <c r="A320" s="76" t="s">
        <v>438</v>
      </c>
      <c r="B320" s="76"/>
      <c r="C320" s="4" t="s">
        <v>17</v>
      </c>
      <c r="D320" s="5">
        <v>1</v>
      </c>
      <c r="E320" s="9">
        <f t="shared" ref="E320:E329" si="116">$D$318*D320</f>
        <v>0</v>
      </c>
      <c r="F320" s="6">
        <v>0.21</v>
      </c>
      <c r="G320" s="9">
        <f t="shared" ref="G320:G329" si="117">$D$318*F320</f>
        <v>0</v>
      </c>
      <c r="H320" s="9">
        <f t="shared" si="114"/>
        <v>0</v>
      </c>
      <c r="I320" s="6">
        <v>601.66999999999996</v>
      </c>
      <c r="J320" s="9">
        <f t="shared" ref="J320:J329" si="118">$D$318*I320</f>
        <v>0</v>
      </c>
      <c r="K320" s="9">
        <f t="shared" si="115"/>
        <v>0</v>
      </c>
    </row>
    <row r="321" spans="1:11" ht="12.2" hidden="1" customHeight="1" outlineLevel="1" x14ac:dyDescent="0.2">
      <c r="A321" s="76" t="s">
        <v>382</v>
      </c>
      <c r="B321" s="76"/>
      <c r="C321" s="4" t="s">
        <v>17</v>
      </c>
      <c r="D321" s="5">
        <v>1</v>
      </c>
      <c r="E321" s="9">
        <f t="shared" si="116"/>
        <v>0</v>
      </c>
      <c r="F321" s="6">
        <v>0.23</v>
      </c>
      <c r="G321" s="9">
        <f t="shared" si="117"/>
        <v>0</v>
      </c>
      <c r="H321" s="9">
        <f t="shared" si="114"/>
        <v>0</v>
      </c>
      <c r="I321" s="6">
        <v>218.57</v>
      </c>
      <c r="J321" s="9">
        <f t="shared" si="118"/>
        <v>0</v>
      </c>
      <c r="K321" s="9">
        <f t="shared" si="115"/>
        <v>0</v>
      </c>
    </row>
    <row r="322" spans="1:11" ht="12.2" hidden="1" customHeight="1" outlineLevel="1" x14ac:dyDescent="0.2">
      <c r="A322" s="76" t="s">
        <v>439</v>
      </c>
      <c r="B322" s="76"/>
      <c r="C322" s="4" t="s">
        <v>17</v>
      </c>
      <c r="D322" s="5">
        <v>1</v>
      </c>
      <c r="E322" s="9">
        <f t="shared" si="116"/>
        <v>0</v>
      </c>
      <c r="F322" s="6">
        <v>0.23</v>
      </c>
      <c r="G322" s="9">
        <f t="shared" si="117"/>
        <v>0</v>
      </c>
      <c r="H322" s="9">
        <f t="shared" si="114"/>
        <v>0</v>
      </c>
      <c r="I322" s="6">
        <v>68.19</v>
      </c>
      <c r="J322" s="9">
        <f t="shared" si="118"/>
        <v>0</v>
      </c>
      <c r="K322" s="9">
        <f t="shared" si="115"/>
        <v>0</v>
      </c>
    </row>
    <row r="323" spans="1:11" ht="12.2" hidden="1" customHeight="1" outlineLevel="1" x14ac:dyDescent="0.2">
      <c r="A323" s="76" t="s">
        <v>440</v>
      </c>
      <c r="B323" s="76"/>
      <c r="C323" s="4" t="s">
        <v>17</v>
      </c>
      <c r="D323" s="5">
        <v>1</v>
      </c>
      <c r="E323" s="9">
        <f t="shared" si="116"/>
        <v>0</v>
      </c>
      <c r="F323" s="6">
        <v>0.25</v>
      </c>
      <c r="G323" s="9">
        <f t="shared" si="117"/>
        <v>0</v>
      </c>
      <c r="H323" s="9">
        <f t="shared" si="114"/>
        <v>0</v>
      </c>
      <c r="I323" s="6">
        <v>245.84</v>
      </c>
      <c r="J323" s="9">
        <f t="shared" si="118"/>
        <v>0</v>
      </c>
      <c r="K323" s="9">
        <f t="shared" si="115"/>
        <v>0</v>
      </c>
    </row>
    <row r="324" spans="1:11" ht="12.2" hidden="1" customHeight="1" outlineLevel="1" x14ac:dyDescent="0.2">
      <c r="A324" s="76" t="s">
        <v>441</v>
      </c>
      <c r="B324" s="76"/>
      <c r="C324" s="4" t="s">
        <v>17</v>
      </c>
      <c r="D324" s="5">
        <v>1</v>
      </c>
      <c r="E324" s="9">
        <f t="shared" si="116"/>
        <v>0</v>
      </c>
      <c r="F324" s="6">
        <v>0.09</v>
      </c>
      <c r="G324" s="9">
        <f t="shared" si="117"/>
        <v>0</v>
      </c>
      <c r="H324" s="9">
        <f t="shared" si="114"/>
        <v>0</v>
      </c>
      <c r="I324" s="6">
        <v>51.7</v>
      </c>
      <c r="J324" s="9">
        <f t="shared" si="118"/>
        <v>0</v>
      </c>
      <c r="K324" s="9">
        <f t="shared" si="115"/>
        <v>0</v>
      </c>
    </row>
    <row r="325" spans="1:11" ht="21" hidden="1" customHeight="1" outlineLevel="1" x14ac:dyDescent="0.2">
      <c r="A325" s="76" t="s">
        <v>350</v>
      </c>
      <c r="B325" s="76"/>
      <c r="C325" s="4" t="s">
        <v>17</v>
      </c>
      <c r="D325" s="5">
        <v>1</v>
      </c>
      <c r="E325" s="9">
        <f t="shared" si="116"/>
        <v>0</v>
      </c>
      <c r="F325" s="6">
        <v>7.0000000000000007E-2</v>
      </c>
      <c r="G325" s="9">
        <f t="shared" si="117"/>
        <v>0</v>
      </c>
      <c r="H325" s="9">
        <f t="shared" si="114"/>
        <v>0</v>
      </c>
      <c r="I325" s="6">
        <v>51.27</v>
      </c>
      <c r="J325" s="9">
        <f t="shared" si="118"/>
        <v>0</v>
      </c>
      <c r="K325" s="9">
        <f t="shared" si="115"/>
        <v>0</v>
      </c>
    </row>
    <row r="326" spans="1:11" ht="12.2" hidden="1" customHeight="1" outlineLevel="1" x14ac:dyDescent="0.2">
      <c r="A326" s="76" t="s">
        <v>343</v>
      </c>
      <c r="B326" s="76"/>
      <c r="C326" s="4" t="s">
        <v>17</v>
      </c>
      <c r="D326" s="5">
        <v>1</v>
      </c>
      <c r="E326" s="9">
        <f t="shared" si="116"/>
        <v>0</v>
      </c>
      <c r="F326" s="6">
        <v>0.12</v>
      </c>
      <c r="G326" s="9">
        <f t="shared" si="117"/>
        <v>0</v>
      </c>
      <c r="H326" s="9">
        <f t="shared" si="114"/>
        <v>0</v>
      </c>
      <c r="I326" s="6">
        <v>151.19999999999999</v>
      </c>
      <c r="J326" s="9">
        <f t="shared" si="118"/>
        <v>0</v>
      </c>
      <c r="K326" s="9">
        <f t="shared" si="115"/>
        <v>0</v>
      </c>
    </row>
    <row r="327" spans="1:11" ht="12.2" hidden="1" customHeight="1" outlineLevel="1" x14ac:dyDescent="0.2">
      <c r="A327" s="76" t="s">
        <v>343</v>
      </c>
      <c r="B327" s="76"/>
      <c r="C327" s="4" t="s">
        <v>17</v>
      </c>
      <c r="D327" s="5">
        <v>1</v>
      </c>
      <c r="E327" s="9">
        <f t="shared" si="116"/>
        <v>0</v>
      </c>
      <c r="F327" s="6">
        <v>0.12</v>
      </c>
      <c r="G327" s="9">
        <f t="shared" si="117"/>
        <v>0</v>
      </c>
      <c r="H327" s="9">
        <f t="shared" si="114"/>
        <v>0</v>
      </c>
      <c r="I327" s="6">
        <v>76.400000000000006</v>
      </c>
      <c r="J327" s="9">
        <f t="shared" si="118"/>
        <v>0</v>
      </c>
      <c r="K327" s="9">
        <f t="shared" si="115"/>
        <v>0</v>
      </c>
    </row>
    <row r="328" spans="1:11" ht="12.2" hidden="1" customHeight="1" outlineLevel="1" x14ac:dyDescent="0.2">
      <c r="A328" s="76" t="s">
        <v>345</v>
      </c>
      <c r="B328" s="76"/>
      <c r="C328" s="4" t="s">
        <v>17</v>
      </c>
      <c r="D328" s="5">
        <v>1</v>
      </c>
      <c r="E328" s="9">
        <f t="shared" si="116"/>
        <v>0</v>
      </c>
      <c r="F328" s="6">
        <v>0.21</v>
      </c>
      <c r="G328" s="9">
        <f t="shared" si="117"/>
        <v>0</v>
      </c>
      <c r="H328" s="9">
        <f t="shared" si="114"/>
        <v>0</v>
      </c>
      <c r="I328" s="6">
        <v>85.69</v>
      </c>
      <c r="J328" s="9">
        <f t="shared" si="118"/>
        <v>0</v>
      </c>
      <c r="K328" s="9">
        <f t="shared" si="115"/>
        <v>0</v>
      </c>
    </row>
    <row r="329" spans="1:11" ht="12.2" hidden="1" customHeight="1" outlineLevel="1" x14ac:dyDescent="0.2">
      <c r="A329" s="76" t="s">
        <v>387</v>
      </c>
      <c r="B329" s="76"/>
      <c r="C329" s="4" t="s">
        <v>17</v>
      </c>
      <c r="D329" s="5">
        <v>1</v>
      </c>
      <c r="E329" s="9">
        <f t="shared" si="116"/>
        <v>0</v>
      </c>
      <c r="F329" s="6">
        <v>0.06</v>
      </c>
      <c r="G329" s="9">
        <f t="shared" si="117"/>
        <v>0</v>
      </c>
      <c r="H329" s="9">
        <f t="shared" si="114"/>
        <v>0</v>
      </c>
      <c r="I329" s="6">
        <v>13.82</v>
      </c>
      <c r="J329" s="9">
        <f t="shared" si="118"/>
        <v>0</v>
      </c>
      <c r="K329" s="9">
        <f t="shared" si="115"/>
        <v>0</v>
      </c>
    </row>
    <row r="330" spans="1:11" ht="12.2" customHeight="1" collapsed="1" x14ac:dyDescent="0.2">
      <c r="A330" s="75" t="s">
        <v>19</v>
      </c>
      <c r="B330" s="75"/>
      <c r="C330" s="1"/>
      <c r="D330" s="7"/>
      <c r="E330" s="9"/>
      <c r="F330" s="13">
        <f>SUM(F319:F329)</f>
        <v>1.8200000000000003</v>
      </c>
      <c r="G330" s="12">
        <f>SUM(G319:G329)</f>
        <v>0</v>
      </c>
      <c r="H330" s="12">
        <f t="shared" si="114"/>
        <v>0</v>
      </c>
      <c r="I330" s="13">
        <v>1912.41</v>
      </c>
      <c r="J330" s="12">
        <f>SUM(J319:J329)</f>
        <v>0</v>
      </c>
      <c r="K330" s="14">
        <f>SUM(H330,J330)</f>
        <v>0</v>
      </c>
    </row>
    <row r="331" spans="1:11" ht="21" customHeight="1" x14ac:dyDescent="0.2">
      <c r="A331" s="75" t="s">
        <v>437</v>
      </c>
      <c r="B331" s="75"/>
      <c r="C331" s="2" t="s">
        <v>17</v>
      </c>
      <c r="D331" s="3">
        <v>0</v>
      </c>
      <c r="E331" s="36"/>
      <c r="F331" s="1"/>
      <c r="G331" s="1"/>
      <c r="H331" s="1"/>
      <c r="I331" s="1"/>
      <c r="J331" s="1"/>
      <c r="K331" s="1"/>
    </row>
    <row r="332" spans="1:11" ht="12" hidden="1" customHeight="1" outlineLevel="1" x14ac:dyDescent="0.2">
      <c r="A332" s="76" t="s">
        <v>391</v>
      </c>
      <c r="B332" s="76"/>
      <c r="C332" s="4" t="s">
        <v>17</v>
      </c>
      <c r="D332" s="5">
        <v>1</v>
      </c>
      <c r="E332" s="9">
        <f>$D$331*D332</f>
        <v>0</v>
      </c>
      <c r="F332" s="6">
        <v>0.23</v>
      </c>
      <c r="G332" s="9">
        <f>$D$331*F332</f>
        <v>0</v>
      </c>
      <c r="H332" s="9">
        <f t="shared" ref="H332:H343" si="119">$L$2*G332</f>
        <v>0</v>
      </c>
      <c r="I332" s="6">
        <v>348.06</v>
      </c>
      <c r="J332" s="9">
        <f>$D$331*I332</f>
        <v>0</v>
      </c>
      <c r="K332" s="9">
        <f t="shared" ref="K332:K342" si="120">SUM(H332,J332)</f>
        <v>0</v>
      </c>
    </row>
    <row r="333" spans="1:11" ht="12.2" hidden="1" customHeight="1" outlineLevel="1" x14ac:dyDescent="0.2">
      <c r="A333" s="76" t="s">
        <v>438</v>
      </c>
      <c r="B333" s="76"/>
      <c r="C333" s="4" t="s">
        <v>17</v>
      </c>
      <c r="D333" s="5">
        <v>1</v>
      </c>
      <c r="E333" s="9">
        <f t="shared" ref="E333:E342" si="121">$D$331*D333</f>
        <v>0</v>
      </c>
      <c r="F333" s="6">
        <v>0.21</v>
      </c>
      <c r="G333" s="9">
        <f t="shared" ref="G333:G342" si="122">$D$331*F333</f>
        <v>0</v>
      </c>
      <c r="H333" s="9">
        <f t="shared" si="119"/>
        <v>0</v>
      </c>
      <c r="I333" s="6">
        <v>601.66999999999996</v>
      </c>
      <c r="J333" s="9">
        <f t="shared" ref="J333:J342" si="123">$D$331*I333</f>
        <v>0</v>
      </c>
      <c r="K333" s="9">
        <f t="shared" si="120"/>
        <v>0</v>
      </c>
    </row>
    <row r="334" spans="1:11" ht="12.2" hidden="1" customHeight="1" outlineLevel="1" x14ac:dyDescent="0.2">
      <c r="A334" s="76" t="s">
        <v>442</v>
      </c>
      <c r="B334" s="76"/>
      <c r="C334" s="4" t="s">
        <v>17</v>
      </c>
      <c r="D334" s="5">
        <v>1</v>
      </c>
      <c r="E334" s="9">
        <f t="shared" si="121"/>
        <v>0</v>
      </c>
      <c r="F334" s="6">
        <v>0.43</v>
      </c>
      <c r="G334" s="9">
        <f t="shared" si="122"/>
        <v>0</v>
      </c>
      <c r="H334" s="9">
        <f t="shared" si="119"/>
        <v>0</v>
      </c>
      <c r="I334" s="6">
        <v>101.3</v>
      </c>
      <c r="J334" s="9">
        <f t="shared" si="123"/>
        <v>0</v>
      </c>
      <c r="K334" s="9">
        <f t="shared" si="120"/>
        <v>0</v>
      </c>
    </row>
    <row r="335" spans="1:11" ht="12.2" hidden="1" customHeight="1" outlineLevel="1" x14ac:dyDescent="0.2">
      <c r="A335" s="76" t="s">
        <v>382</v>
      </c>
      <c r="B335" s="76"/>
      <c r="C335" s="4" t="s">
        <v>17</v>
      </c>
      <c r="D335" s="5">
        <v>1</v>
      </c>
      <c r="E335" s="9">
        <f t="shared" si="121"/>
        <v>0</v>
      </c>
      <c r="F335" s="6">
        <v>0.23</v>
      </c>
      <c r="G335" s="9">
        <f t="shared" si="122"/>
        <v>0</v>
      </c>
      <c r="H335" s="9">
        <f t="shared" si="119"/>
        <v>0</v>
      </c>
      <c r="I335" s="6">
        <v>218.57</v>
      </c>
      <c r="J335" s="9">
        <f t="shared" si="123"/>
        <v>0</v>
      </c>
      <c r="K335" s="9">
        <f t="shared" si="120"/>
        <v>0</v>
      </c>
    </row>
    <row r="336" spans="1:11" ht="12.2" hidden="1" customHeight="1" outlineLevel="1" x14ac:dyDescent="0.2">
      <c r="A336" s="76" t="s">
        <v>439</v>
      </c>
      <c r="B336" s="76"/>
      <c r="C336" s="4" t="s">
        <v>17</v>
      </c>
      <c r="D336" s="5">
        <v>1</v>
      </c>
      <c r="E336" s="9">
        <f t="shared" si="121"/>
        <v>0</v>
      </c>
      <c r="F336" s="6">
        <v>0.23</v>
      </c>
      <c r="G336" s="9">
        <f t="shared" si="122"/>
        <v>0</v>
      </c>
      <c r="H336" s="9">
        <f t="shared" si="119"/>
        <v>0</v>
      </c>
      <c r="I336" s="6">
        <v>68.19</v>
      </c>
      <c r="J336" s="9">
        <f t="shared" si="123"/>
        <v>0</v>
      </c>
      <c r="K336" s="9">
        <f t="shared" si="120"/>
        <v>0</v>
      </c>
    </row>
    <row r="337" spans="1:11" ht="12.2" hidden="1" customHeight="1" outlineLevel="1" x14ac:dyDescent="0.2">
      <c r="A337" s="76" t="s">
        <v>441</v>
      </c>
      <c r="B337" s="76"/>
      <c r="C337" s="4" t="s">
        <v>17</v>
      </c>
      <c r="D337" s="5">
        <v>1</v>
      </c>
      <c r="E337" s="9">
        <f t="shared" si="121"/>
        <v>0</v>
      </c>
      <c r="F337" s="6">
        <v>0.09</v>
      </c>
      <c r="G337" s="9">
        <f t="shared" si="122"/>
        <v>0</v>
      </c>
      <c r="H337" s="9">
        <f t="shared" si="119"/>
        <v>0</v>
      </c>
      <c r="I337" s="6">
        <v>51.7</v>
      </c>
      <c r="J337" s="9">
        <f t="shared" si="123"/>
        <v>0</v>
      </c>
      <c r="K337" s="9">
        <f t="shared" si="120"/>
        <v>0</v>
      </c>
    </row>
    <row r="338" spans="1:11" ht="21" hidden="1" customHeight="1" outlineLevel="1" x14ac:dyDescent="0.2">
      <c r="A338" s="76" t="s">
        <v>350</v>
      </c>
      <c r="B338" s="76"/>
      <c r="C338" s="4" t="s">
        <v>17</v>
      </c>
      <c r="D338" s="5">
        <v>1</v>
      </c>
      <c r="E338" s="9">
        <f t="shared" si="121"/>
        <v>0</v>
      </c>
      <c r="F338" s="6">
        <v>7.0000000000000007E-2</v>
      </c>
      <c r="G338" s="9">
        <f t="shared" si="122"/>
        <v>0</v>
      </c>
      <c r="H338" s="9">
        <f t="shared" si="119"/>
        <v>0</v>
      </c>
      <c r="I338" s="6">
        <v>51.27</v>
      </c>
      <c r="J338" s="9">
        <f t="shared" si="123"/>
        <v>0</v>
      </c>
      <c r="K338" s="9">
        <f t="shared" si="120"/>
        <v>0</v>
      </c>
    </row>
    <row r="339" spans="1:11" ht="12.2" hidden="1" customHeight="1" outlineLevel="1" x14ac:dyDescent="0.2">
      <c r="A339" s="76" t="s">
        <v>343</v>
      </c>
      <c r="B339" s="76"/>
      <c r="C339" s="4" t="s">
        <v>17</v>
      </c>
      <c r="D339" s="5">
        <v>1</v>
      </c>
      <c r="E339" s="9">
        <f t="shared" si="121"/>
        <v>0</v>
      </c>
      <c r="F339" s="6">
        <v>0.12</v>
      </c>
      <c r="G339" s="9">
        <f t="shared" si="122"/>
        <v>0</v>
      </c>
      <c r="H339" s="9">
        <f t="shared" si="119"/>
        <v>0</v>
      </c>
      <c r="I339" s="6">
        <v>151.19999999999999</v>
      </c>
      <c r="J339" s="9">
        <f t="shared" si="123"/>
        <v>0</v>
      </c>
      <c r="K339" s="9">
        <f t="shared" si="120"/>
        <v>0</v>
      </c>
    </row>
    <row r="340" spans="1:11" ht="12.2" hidden="1" customHeight="1" outlineLevel="1" x14ac:dyDescent="0.2">
      <c r="A340" s="76" t="s">
        <v>343</v>
      </c>
      <c r="B340" s="76"/>
      <c r="C340" s="4" t="s">
        <v>17</v>
      </c>
      <c r="D340" s="5">
        <v>1</v>
      </c>
      <c r="E340" s="9">
        <f t="shared" si="121"/>
        <v>0</v>
      </c>
      <c r="F340" s="6">
        <v>0.12</v>
      </c>
      <c r="G340" s="9">
        <f t="shared" si="122"/>
        <v>0</v>
      </c>
      <c r="H340" s="9">
        <f t="shared" si="119"/>
        <v>0</v>
      </c>
      <c r="I340" s="6">
        <v>76.400000000000006</v>
      </c>
      <c r="J340" s="9">
        <f t="shared" si="123"/>
        <v>0</v>
      </c>
      <c r="K340" s="9">
        <f t="shared" si="120"/>
        <v>0</v>
      </c>
    </row>
    <row r="341" spans="1:11" ht="12.2" hidden="1" customHeight="1" outlineLevel="1" x14ac:dyDescent="0.2">
      <c r="A341" s="76" t="s">
        <v>345</v>
      </c>
      <c r="B341" s="76"/>
      <c r="C341" s="4" t="s">
        <v>17</v>
      </c>
      <c r="D341" s="5">
        <v>1</v>
      </c>
      <c r="E341" s="9">
        <f t="shared" si="121"/>
        <v>0</v>
      </c>
      <c r="F341" s="6">
        <v>0.21</v>
      </c>
      <c r="G341" s="9">
        <f t="shared" si="122"/>
        <v>0</v>
      </c>
      <c r="H341" s="9">
        <f t="shared" si="119"/>
        <v>0</v>
      </c>
      <c r="I341" s="6">
        <v>85.69</v>
      </c>
      <c r="J341" s="9">
        <f t="shared" si="123"/>
        <v>0</v>
      </c>
      <c r="K341" s="9">
        <f t="shared" si="120"/>
        <v>0</v>
      </c>
    </row>
    <row r="342" spans="1:11" ht="12.2" hidden="1" customHeight="1" outlineLevel="1" x14ac:dyDescent="0.2">
      <c r="A342" s="76" t="s">
        <v>387</v>
      </c>
      <c r="B342" s="76"/>
      <c r="C342" s="4" t="s">
        <v>17</v>
      </c>
      <c r="D342" s="5">
        <v>1</v>
      </c>
      <c r="E342" s="9">
        <f t="shared" si="121"/>
        <v>0</v>
      </c>
      <c r="F342" s="6">
        <v>0.06</v>
      </c>
      <c r="G342" s="9">
        <f t="shared" si="122"/>
        <v>0</v>
      </c>
      <c r="H342" s="9">
        <f t="shared" si="119"/>
        <v>0</v>
      </c>
      <c r="I342" s="6">
        <v>13.82</v>
      </c>
      <c r="J342" s="9">
        <f t="shared" si="123"/>
        <v>0</v>
      </c>
      <c r="K342" s="9">
        <f t="shared" si="120"/>
        <v>0</v>
      </c>
    </row>
    <row r="343" spans="1:11" ht="12.2" customHeight="1" collapsed="1" x14ac:dyDescent="0.2">
      <c r="A343" s="75" t="s">
        <v>19</v>
      </c>
      <c r="B343" s="75"/>
      <c r="C343" s="1"/>
      <c r="D343" s="7"/>
      <c r="E343" s="9"/>
      <c r="F343" s="13">
        <f>SUM(F332:F342)</f>
        <v>2.0000000000000004</v>
      </c>
      <c r="G343" s="12">
        <f>SUM(G332:G342)</f>
        <v>0</v>
      </c>
      <c r="H343" s="12">
        <f t="shared" si="119"/>
        <v>0</v>
      </c>
      <c r="I343" s="13">
        <v>1767.87</v>
      </c>
      <c r="J343" s="12">
        <f>SUM(J332:J342)</f>
        <v>0</v>
      </c>
      <c r="K343" s="14">
        <f>SUM(H343,J343)</f>
        <v>0</v>
      </c>
    </row>
    <row r="344" spans="1:11" ht="21" customHeight="1" x14ac:dyDescent="0.2">
      <c r="A344" s="75" t="s">
        <v>437</v>
      </c>
      <c r="B344" s="75"/>
      <c r="C344" s="2" t="s">
        <v>17</v>
      </c>
      <c r="D344" s="3">
        <v>0</v>
      </c>
      <c r="E344" s="36"/>
      <c r="F344" s="1"/>
      <c r="G344" s="1"/>
      <c r="H344" s="1"/>
      <c r="I344" s="1"/>
      <c r="J344" s="1"/>
      <c r="K344" s="1"/>
    </row>
    <row r="345" spans="1:11" ht="12.2" hidden="1" customHeight="1" outlineLevel="1" x14ac:dyDescent="0.2">
      <c r="A345" s="76" t="s">
        <v>391</v>
      </c>
      <c r="B345" s="76"/>
      <c r="C345" s="4" t="s">
        <v>17</v>
      </c>
      <c r="D345" s="5">
        <v>1</v>
      </c>
      <c r="E345" s="9">
        <f>$D$344*D345</f>
        <v>0</v>
      </c>
      <c r="F345" s="6">
        <v>0.23</v>
      </c>
      <c r="G345" s="9">
        <f>$D$344*F345</f>
        <v>0</v>
      </c>
      <c r="H345" s="9">
        <f t="shared" ref="H345:H356" si="124">$L$2*G345</f>
        <v>0</v>
      </c>
      <c r="I345" s="6">
        <v>348.06</v>
      </c>
      <c r="J345" s="9">
        <f>$D$344*I345</f>
        <v>0</v>
      </c>
      <c r="K345" s="9">
        <f t="shared" ref="K345:K355" si="125">SUM(H345,J345)</f>
        <v>0</v>
      </c>
    </row>
    <row r="346" spans="1:11" ht="12.2" hidden="1" customHeight="1" outlineLevel="1" x14ac:dyDescent="0.2">
      <c r="A346" s="76" t="s">
        <v>382</v>
      </c>
      <c r="B346" s="76"/>
      <c r="C346" s="4" t="s">
        <v>17</v>
      </c>
      <c r="D346" s="5">
        <v>1</v>
      </c>
      <c r="E346" s="9">
        <f t="shared" ref="E346:E355" si="126">$D$344*D346</f>
        <v>0</v>
      </c>
      <c r="F346" s="6">
        <v>0.23</v>
      </c>
      <c r="G346" s="9">
        <f t="shared" ref="G346:G355" si="127">$D$344*F346</f>
        <v>0</v>
      </c>
      <c r="H346" s="9">
        <f t="shared" si="124"/>
        <v>0</v>
      </c>
      <c r="I346" s="6">
        <v>218.57</v>
      </c>
      <c r="J346" s="9">
        <f t="shared" ref="J346:J355" si="128">$D$344*I346</f>
        <v>0</v>
      </c>
      <c r="K346" s="9">
        <f t="shared" si="125"/>
        <v>0</v>
      </c>
    </row>
    <row r="347" spans="1:11" ht="12.2" hidden="1" customHeight="1" outlineLevel="1" x14ac:dyDescent="0.2">
      <c r="A347" s="76" t="s">
        <v>439</v>
      </c>
      <c r="B347" s="76"/>
      <c r="C347" s="4" t="s">
        <v>17</v>
      </c>
      <c r="D347" s="5">
        <v>1</v>
      </c>
      <c r="E347" s="9">
        <f t="shared" si="126"/>
        <v>0</v>
      </c>
      <c r="F347" s="6">
        <v>0.23</v>
      </c>
      <c r="G347" s="9">
        <f t="shared" si="127"/>
        <v>0</v>
      </c>
      <c r="H347" s="9">
        <f t="shared" si="124"/>
        <v>0</v>
      </c>
      <c r="I347" s="6">
        <v>68.19</v>
      </c>
      <c r="J347" s="9">
        <f t="shared" si="128"/>
        <v>0</v>
      </c>
      <c r="K347" s="9">
        <f t="shared" si="125"/>
        <v>0</v>
      </c>
    </row>
    <row r="348" spans="1:11" ht="12.2" hidden="1" customHeight="1" outlineLevel="1" x14ac:dyDescent="0.2">
      <c r="A348" s="76" t="s">
        <v>441</v>
      </c>
      <c r="B348" s="76"/>
      <c r="C348" s="4" t="s">
        <v>17</v>
      </c>
      <c r="D348" s="5">
        <v>1</v>
      </c>
      <c r="E348" s="9">
        <f t="shared" si="126"/>
        <v>0</v>
      </c>
      <c r="F348" s="6">
        <v>0.09</v>
      </c>
      <c r="G348" s="9">
        <f t="shared" si="127"/>
        <v>0</v>
      </c>
      <c r="H348" s="9">
        <f t="shared" si="124"/>
        <v>0</v>
      </c>
      <c r="I348" s="6">
        <v>51.7</v>
      </c>
      <c r="J348" s="9">
        <f t="shared" si="128"/>
        <v>0</v>
      </c>
      <c r="K348" s="9">
        <f t="shared" si="125"/>
        <v>0</v>
      </c>
    </row>
    <row r="349" spans="1:11" ht="12.2" hidden="1" customHeight="1" outlineLevel="1" x14ac:dyDescent="0.2">
      <c r="A349" s="76" t="s">
        <v>438</v>
      </c>
      <c r="B349" s="76"/>
      <c r="C349" s="4" t="s">
        <v>17</v>
      </c>
      <c r="D349" s="5">
        <v>1</v>
      </c>
      <c r="E349" s="9">
        <f t="shared" si="126"/>
        <v>0</v>
      </c>
      <c r="F349" s="6">
        <v>0.21</v>
      </c>
      <c r="G349" s="9">
        <f t="shared" si="127"/>
        <v>0</v>
      </c>
      <c r="H349" s="9">
        <f t="shared" si="124"/>
        <v>0</v>
      </c>
      <c r="I349" s="6">
        <v>601.66999999999996</v>
      </c>
      <c r="J349" s="9">
        <f t="shared" si="128"/>
        <v>0</v>
      </c>
      <c r="K349" s="9">
        <f t="shared" si="125"/>
        <v>0</v>
      </c>
    </row>
    <row r="350" spans="1:11" ht="21" hidden="1" customHeight="1" outlineLevel="1" x14ac:dyDescent="0.2">
      <c r="A350" s="76" t="s">
        <v>350</v>
      </c>
      <c r="B350" s="76"/>
      <c r="C350" s="4" t="s">
        <v>17</v>
      </c>
      <c r="D350" s="5">
        <v>1</v>
      </c>
      <c r="E350" s="9">
        <f t="shared" si="126"/>
        <v>0</v>
      </c>
      <c r="F350" s="6">
        <v>7.0000000000000007E-2</v>
      </c>
      <c r="G350" s="9">
        <f t="shared" si="127"/>
        <v>0</v>
      </c>
      <c r="H350" s="9">
        <f t="shared" si="124"/>
        <v>0</v>
      </c>
      <c r="I350" s="6">
        <v>51.27</v>
      </c>
      <c r="J350" s="9">
        <f t="shared" si="128"/>
        <v>0</v>
      </c>
      <c r="K350" s="9">
        <f t="shared" si="125"/>
        <v>0</v>
      </c>
    </row>
    <row r="351" spans="1:11" ht="12.2" hidden="1" customHeight="1" outlineLevel="1" x14ac:dyDescent="0.2">
      <c r="A351" s="76" t="s">
        <v>343</v>
      </c>
      <c r="B351" s="76"/>
      <c r="C351" s="4" t="s">
        <v>17</v>
      </c>
      <c r="D351" s="5">
        <v>1</v>
      </c>
      <c r="E351" s="9">
        <f t="shared" si="126"/>
        <v>0</v>
      </c>
      <c r="F351" s="6">
        <v>0.12</v>
      </c>
      <c r="G351" s="9">
        <f t="shared" si="127"/>
        <v>0</v>
      </c>
      <c r="H351" s="9">
        <f t="shared" si="124"/>
        <v>0</v>
      </c>
      <c r="I351" s="6">
        <v>151.19999999999999</v>
      </c>
      <c r="J351" s="9">
        <f t="shared" si="128"/>
        <v>0</v>
      </c>
      <c r="K351" s="9">
        <f t="shared" si="125"/>
        <v>0</v>
      </c>
    </row>
    <row r="352" spans="1:11" ht="12.2" hidden="1" customHeight="1" outlineLevel="1" x14ac:dyDescent="0.2">
      <c r="A352" s="76" t="s">
        <v>345</v>
      </c>
      <c r="B352" s="76"/>
      <c r="C352" s="4" t="s">
        <v>17</v>
      </c>
      <c r="D352" s="5">
        <v>1</v>
      </c>
      <c r="E352" s="9">
        <f t="shared" si="126"/>
        <v>0</v>
      </c>
      <c r="F352" s="6">
        <v>0.21</v>
      </c>
      <c r="G352" s="9">
        <f t="shared" si="127"/>
        <v>0</v>
      </c>
      <c r="H352" s="9">
        <f t="shared" si="124"/>
        <v>0</v>
      </c>
      <c r="I352" s="6">
        <v>85.69</v>
      </c>
      <c r="J352" s="9">
        <f t="shared" si="128"/>
        <v>0</v>
      </c>
      <c r="K352" s="9">
        <f t="shared" si="125"/>
        <v>0</v>
      </c>
    </row>
    <row r="353" spans="1:11" ht="12.2" hidden="1" customHeight="1" outlineLevel="1" x14ac:dyDescent="0.2">
      <c r="A353" s="76" t="s">
        <v>343</v>
      </c>
      <c r="B353" s="76"/>
      <c r="C353" s="4" t="s">
        <v>17</v>
      </c>
      <c r="D353" s="5">
        <v>1</v>
      </c>
      <c r="E353" s="9">
        <f t="shared" si="126"/>
        <v>0</v>
      </c>
      <c r="F353" s="6">
        <v>0.12</v>
      </c>
      <c r="G353" s="9">
        <f t="shared" si="127"/>
        <v>0</v>
      </c>
      <c r="H353" s="9">
        <f t="shared" si="124"/>
        <v>0</v>
      </c>
      <c r="I353" s="6">
        <v>76.400000000000006</v>
      </c>
      <c r="J353" s="9">
        <f t="shared" si="128"/>
        <v>0</v>
      </c>
      <c r="K353" s="9">
        <f t="shared" si="125"/>
        <v>0</v>
      </c>
    </row>
    <row r="354" spans="1:11" ht="12.2" hidden="1" customHeight="1" outlineLevel="1" x14ac:dyDescent="0.2">
      <c r="A354" s="76" t="s">
        <v>387</v>
      </c>
      <c r="B354" s="76"/>
      <c r="C354" s="4" t="s">
        <v>17</v>
      </c>
      <c r="D354" s="5">
        <v>1</v>
      </c>
      <c r="E354" s="9">
        <f t="shared" si="126"/>
        <v>0</v>
      </c>
      <c r="F354" s="6">
        <v>0.06</v>
      </c>
      <c r="G354" s="9">
        <f t="shared" si="127"/>
        <v>0</v>
      </c>
      <c r="H354" s="9">
        <f t="shared" si="124"/>
        <v>0</v>
      </c>
      <c r="I354" s="6">
        <v>13.82</v>
      </c>
      <c r="J354" s="9">
        <f t="shared" si="128"/>
        <v>0</v>
      </c>
      <c r="K354" s="9">
        <f t="shared" si="125"/>
        <v>0</v>
      </c>
    </row>
    <row r="355" spans="1:11" ht="12.2" hidden="1" customHeight="1" outlineLevel="1" x14ac:dyDescent="0.2">
      <c r="A355" s="76" t="s">
        <v>346</v>
      </c>
      <c r="B355" s="76"/>
      <c r="C355" s="4" t="s">
        <v>17</v>
      </c>
      <c r="D355" s="5">
        <v>1</v>
      </c>
      <c r="E355" s="9">
        <f t="shared" si="126"/>
        <v>0</v>
      </c>
      <c r="F355" s="6">
        <v>0.31</v>
      </c>
      <c r="G355" s="9">
        <f t="shared" si="127"/>
        <v>0</v>
      </c>
      <c r="H355" s="9">
        <f t="shared" si="124"/>
        <v>0</v>
      </c>
      <c r="I355" s="6">
        <v>117.29</v>
      </c>
      <c r="J355" s="9">
        <f t="shared" si="128"/>
        <v>0</v>
      </c>
      <c r="K355" s="9">
        <f t="shared" si="125"/>
        <v>0</v>
      </c>
    </row>
    <row r="356" spans="1:11" ht="12.2" customHeight="1" collapsed="1" x14ac:dyDescent="0.2">
      <c r="A356" s="75" t="s">
        <v>19</v>
      </c>
      <c r="B356" s="75"/>
      <c r="C356" s="1"/>
      <c r="D356" s="7"/>
      <c r="E356" s="9"/>
      <c r="F356" s="13">
        <f>SUM(F345:F355)</f>
        <v>1.8800000000000003</v>
      </c>
      <c r="G356" s="12">
        <f>SUM(G345:G355)</f>
        <v>0</v>
      </c>
      <c r="H356" s="12">
        <f t="shared" si="124"/>
        <v>0</v>
      </c>
      <c r="I356" s="13">
        <v>1783.86</v>
      </c>
      <c r="J356" s="12">
        <f>SUM(J345:J355)</f>
        <v>0</v>
      </c>
      <c r="K356" s="14">
        <f>SUM(H356,J356)</f>
        <v>0</v>
      </c>
    </row>
    <row r="357" spans="1:11" ht="21" customHeight="1" x14ac:dyDescent="0.2">
      <c r="A357" s="75" t="s">
        <v>443</v>
      </c>
      <c r="B357" s="75"/>
      <c r="C357" s="2" t="s">
        <v>17</v>
      </c>
      <c r="D357" s="3">
        <v>0</v>
      </c>
      <c r="E357" s="36"/>
      <c r="F357" s="1"/>
      <c r="G357" s="1"/>
      <c r="H357" s="1"/>
      <c r="I357" s="1"/>
      <c r="J357" s="1"/>
      <c r="K357" s="1"/>
    </row>
    <row r="358" spans="1:11" ht="12.2" hidden="1" customHeight="1" outlineLevel="1" x14ac:dyDescent="0.2">
      <c r="A358" s="76" t="s">
        <v>385</v>
      </c>
      <c r="B358" s="76"/>
      <c r="C358" s="4" t="s">
        <v>17</v>
      </c>
      <c r="D358" s="5">
        <v>1</v>
      </c>
      <c r="E358" s="9">
        <f>$D$357*D358</f>
        <v>0</v>
      </c>
      <c r="F358" s="6">
        <v>0.24</v>
      </c>
      <c r="G358" s="9">
        <f>$D$357*F358</f>
        <v>0</v>
      </c>
      <c r="H358" s="9">
        <f t="shared" ref="H358:H369" si="129">$L$2*G358</f>
        <v>0</v>
      </c>
      <c r="I358" s="6">
        <v>148.5</v>
      </c>
      <c r="J358" s="9">
        <f>$D$357*I358</f>
        <v>0</v>
      </c>
      <c r="K358" s="9">
        <f t="shared" ref="K358:K368" si="130">SUM(H358,J358)</f>
        <v>0</v>
      </c>
    </row>
    <row r="359" spans="1:11" ht="12.2" hidden="1" customHeight="1" outlineLevel="1" x14ac:dyDescent="0.2">
      <c r="A359" s="76" t="s">
        <v>444</v>
      </c>
      <c r="B359" s="76"/>
      <c r="C359" s="4" t="s">
        <v>17</v>
      </c>
      <c r="D359" s="5">
        <v>1</v>
      </c>
      <c r="E359" s="9">
        <f t="shared" ref="E359:E368" si="131">$D$357*D359</f>
        <v>0</v>
      </c>
      <c r="F359" s="6">
        <v>0.08</v>
      </c>
      <c r="G359" s="9">
        <f t="shared" ref="G359:G368" si="132">$D$357*F359</f>
        <v>0</v>
      </c>
      <c r="H359" s="9">
        <f t="shared" si="129"/>
        <v>0</v>
      </c>
      <c r="I359" s="6">
        <v>51.35</v>
      </c>
      <c r="J359" s="9">
        <f t="shared" ref="J359:J368" si="133">$D$357*I359</f>
        <v>0</v>
      </c>
      <c r="K359" s="9">
        <f t="shared" si="130"/>
        <v>0</v>
      </c>
    </row>
    <row r="360" spans="1:11" ht="12.2" hidden="1" customHeight="1" outlineLevel="1" x14ac:dyDescent="0.2">
      <c r="A360" s="76" t="s">
        <v>445</v>
      </c>
      <c r="B360" s="76"/>
      <c r="C360" s="4" t="s">
        <v>17</v>
      </c>
      <c r="D360" s="5">
        <v>1</v>
      </c>
      <c r="E360" s="9">
        <f t="shared" si="131"/>
        <v>0</v>
      </c>
      <c r="F360" s="6">
        <v>0.12</v>
      </c>
      <c r="G360" s="9">
        <f t="shared" si="132"/>
        <v>0</v>
      </c>
      <c r="H360" s="9">
        <f t="shared" si="129"/>
        <v>0</v>
      </c>
      <c r="I360" s="6">
        <v>361.62</v>
      </c>
      <c r="J360" s="9">
        <f t="shared" si="133"/>
        <v>0</v>
      </c>
      <c r="K360" s="9">
        <f t="shared" si="130"/>
        <v>0</v>
      </c>
    </row>
    <row r="361" spans="1:11" ht="12.2" hidden="1" customHeight="1" outlineLevel="1" x14ac:dyDescent="0.2">
      <c r="A361" s="76" t="s">
        <v>446</v>
      </c>
      <c r="B361" s="76"/>
      <c r="C361" s="4" t="s">
        <v>17</v>
      </c>
      <c r="D361" s="5">
        <v>2</v>
      </c>
      <c r="E361" s="9">
        <f t="shared" si="131"/>
        <v>0</v>
      </c>
      <c r="F361" s="6">
        <v>0.46</v>
      </c>
      <c r="G361" s="9">
        <f t="shared" si="132"/>
        <v>0</v>
      </c>
      <c r="H361" s="9">
        <f t="shared" si="129"/>
        <v>0</v>
      </c>
      <c r="I361" s="6">
        <v>766.4</v>
      </c>
      <c r="J361" s="9">
        <f t="shared" si="133"/>
        <v>0</v>
      </c>
      <c r="K361" s="9">
        <f t="shared" si="130"/>
        <v>0</v>
      </c>
    </row>
    <row r="362" spans="1:11" ht="21" hidden="1" customHeight="1" outlineLevel="1" x14ac:dyDescent="0.2">
      <c r="A362" s="76" t="s">
        <v>383</v>
      </c>
      <c r="B362" s="76"/>
      <c r="C362" s="4" t="s">
        <v>17</v>
      </c>
      <c r="D362" s="5">
        <v>1</v>
      </c>
      <c r="E362" s="9">
        <f t="shared" si="131"/>
        <v>0</v>
      </c>
      <c r="F362" s="6">
        <v>0.14000000000000001</v>
      </c>
      <c r="G362" s="9">
        <f t="shared" si="132"/>
        <v>0</v>
      </c>
      <c r="H362" s="9">
        <f t="shared" si="129"/>
        <v>0</v>
      </c>
      <c r="I362" s="6">
        <v>33.6</v>
      </c>
      <c r="J362" s="9">
        <f t="shared" si="133"/>
        <v>0</v>
      </c>
      <c r="K362" s="9">
        <f t="shared" si="130"/>
        <v>0</v>
      </c>
    </row>
    <row r="363" spans="1:11" ht="12" hidden="1" customHeight="1" outlineLevel="1" x14ac:dyDescent="0.2">
      <c r="A363" s="76" t="s">
        <v>447</v>
      </c>
      <c r="B363" s="76"/>
      <c r="C363" s="4" t="s">
        <v>17</v>
      </c>
      <c r="D363" s="5">
        <v>1</v>
      </c>
      <c r="E363" s="9">
        <f t="shared" si="131"/>
        <v>0</v>
      </c>
      <c r="F363" s="6">
        <v>0.1</v>
      </c>
      <c r="G363" s="9">
        <f t="shared" si="132"/>
        <v>0</v>
      </c>
      <c r="H363" s="9">
        <f t="shared" si="129"/>
        <v>0</v>
      </c>
      <c r="I363" s="6">
        <v>183.2</v>
      </c>
      <c r="J363" s="9">
        <f t="shared" si="133"/>
        <v>0</v>
      </c>
      <c r="K363" s="9">
        <f t="shared" si="130"/>
        <v>0</v>
      </c>
    </row>
    <row r="364" spans="1:11" ht="12.2" hidden="1" customHeight="1" outlineLevel="1" x14ac:dyDescent="0.2">
      <c r="A364" s="76" t="s">
        <v>337</v>
      </c>
      <c r="B364" s="76"/>
      <c r="C364" s="4" t="s">
        <v>17</v>
      </c>
      <c r="D364" s="5">
        <v>1</v>
      </c>
      <c r="E364" s="9">
        <f t="shared" si="131"/>
        <v>0</v>
      </c>
      <c r="F364" s="6">
        <v>0.03</v>
      </c>
      <c r="G364" s="9">
        <f t="shared" si="132"/>
        <v>0</v>
      </c>
      <c r="H364" s="9">
        <f t="shared" si="129"/>
        <v>0</v>
      </c>
      <c r="I364" s="6">
        <v>13.82</v>
      </c>
      <c r="J364" s="9">
        <f t="shared" si="133"/>
        <v>0</v>
      </c>
      <c r="K364" s="9">
        <f t="shared" si="130"/>
        <v>0</v>
      </c>
    </row>
    <row r="365" spans="1:11" ht="12.2" hidden="1" customHeight="1" outlineLevel="1" x14ac:dyDescent="0.2">
      <c r="A365" s="76" t="s">
        <v>448</v>
      </c>
      <c r="B365" s="76"/>
      <c r="C365" s="4" t="s">
        <v>17</v>
      </c>
      <c r="D365" s="5">
        <v>1</v>
      </c>
      <c r="E365" s="9">
        <f t="shared" si="131"/>
        <v>0</v>
      </c>
      <c r="F365" s="6">
        <v>0.18</v>
      </c>
      <c r="G365" s="9">
        <f t="shared" si="132"/>
        <v>0</v>
      </c>
      <c r="H365" s="9">
        <f t="shared" si="129"/>
        <v>0</v>
      </c>
      <c r="I365" s="6">
        <v>305.41000000000003</v>
      </c>
      <c r="J365" s="9">
        <f t="shared" si="133"/>
        <v>0</v>
      </c>
      <c r="K365" s="9">
        <f t="shared" si="130"/>
        <v>0</v>
      </c>
    </row>
    <row r="366" spans="1:11" ht="12.2" hidden="1" customHeight="1" outlineLevel="1" x14ac:dyDescent="0.2">
      <c r="A366" s="76" t="s">
        <v>449</v>
      </c>
      <c r="B366" s="76"/>
      <c r="C366" s="4" t="s">
        <v>17</v>
      </c>
      <c r="D366" s="5">
        <v>1</v>
      </c>
      <c r="E366" s="9">
        <f t="shared" si="131"/>
        <v>0</v>
      </c>
      <c r="F366" s="6">
        <v>0.13</v>
      </c>
      <c r="G366" s="9">
        <f t="shared" si="132"/>
        <v>0</v>
      </c>
      <c r="H366" s="9">
        <f t="shared" si="129"/>
        <v>0</v>
      </c>
      <c r="I366" s="6">
        <v>61.39</v>
      </c>
      <c r="J366" s="9">
        <f t="shared" si="133"/>
        <v>0</v>
      </c>
      <c r="K366" s="9">
        <f t="shared" si="130"/>
        <v>0</v>
      </c>
    </row>
    <row r="367" spans="1:11" ht="12.2" hidden="1" customHeight="1" outlineLevel="1" x14ac:dyDescent="0.2">
      <c r="A367" s="76" t="s">
        <v>346</v>
      </c>
      <c r="B367" s="76"/>
      <c r="C367" s="4" t="s">
        <v>17</v>
      </c>
      <c r="D367" s="5">
        <v>1</v>
      </c>
      <c r="E367" s="9">
        <f t="shared" si="131"/>
        <v>0</v>
      </c>
      <c r="F367" s="6">
        <v>0.31</v>
      </c>
      <c r="G367" s="9">
        <f t="shared" si="132"/>
        <v>0</v>
      </c>
      <c r="H367" s="9">
        <f t="shared" si="129"/>
        <v>0</v>
      </c>
      <c r="I367" s="6">
        <v>117.29</v>
      </c>
      <c r="J367" s="9">
        <f t="shared" si="133"/>
        <v>0</v>
      </c>
      <c r="K367" s="9">
        <f t="shared" si="130"/>
        <v>0</v>
      </c>
    </row>
    <row r="368" spans="1:11" ht="22.5" hidden="1" customHeight="1" outlineLevel="1" x14ac:dyDescent="0.2">
      <c r="A368" s="83" t="s">
        <v>658</v>
      </c>
      <c r="B368" s="76"/>
      <c r="C368" s="4" t="s">
        <v>17</v>
      </c>
      <c r="D368" s="5">
        <v>1</v>
      </c>
      <c r="E368" s="9">
        <f t="shared" si="131"/>
        <v>0</v>
      </c>
      <c r="F368" s="6">
        <v>0.55000000000000004</v>
      </c>
      <c r="G368" s="9">
        <f t="shared" si="132"/>
        <v>0</v>
      </c>
      <c r="H368" s="9">
        <f>$N$2*G368</f>
        <v>0</v>
      </c>
      <c r="I368" s="6">
        <v>135.63</v>
      </c>
      <c r="J368" s="9">
        <f t="shared" si="133"/>
        <v>0</v>
      </c>
      <c r="K368" s="9">
        <f t="shared" si="130"/>
        <v>0</v>
      </c>
    </row>
    <row r="369" spans="1:11" ht="12.2" customHeight="1" collapsed="1" x14ac:dyDescent="0.2">
      <c r="A369" s="75" t="s">
        <v>19</v>
      </c>
      <c r="B369" s="75"/>
      <c r="C369" s="1"/>
      <c r="D369" s="7"/>
      <c r="E369" s="9"/>
      <c r="F369" s="13">
        <f>SUM(F358:F368)</f>
        <v>2.34</v>
      </c>
      <c r="G369" s="12">
        <f>SUM(G358:G368)</f>
        <v>0</v>
      </c>
      <c r="H369" s="12">
        <f t="shared" si="129"/>
        <v>0</v>
      </c>
      <c r="I369" s="13">
        <v>2145.48</v>
      </c>
      <c r="J369" s="12">
        <f>SUM(J358:J368)</f>
        <v>0</v>
      </c>
      <c r="K369" s="14">
        <f>SUM(H369,J369)</f>
        <v>0</v>
      </c>
    </row>
    <row r="370" spans="1:11" ht="21" customHeight="1" x14ac:dyDescent="0.2">
      <c r="A370" s="75" t="s">
        <v>443</v>
      </c>
      <c r="B370" s="75"/>
      <c r="C370" s="2" t="s">
        <v>17</v>
      </c>
      <c r="D370" s="3">
        <v>0</v>
      </c>
      <c r="E370" s="36"/>
      <c r="F370" s="1"/>
      <c r="G370" s="1"/>
      <c r="H370" s="1"/>
      <c r="I370" s="1"/>
      <c r="J370" s="1"/>
      <c r="K370" s="1"/>
    </row>
    <row r="371" spans="1:11" ht="12.2" hidden="1" customHeight="1" outlineLevel="1" x14ac:dyDescent="0.2">
      <c r="A371" s="76" t="s">
        <v>450</v>
      </c>
      <c r="B371" s="76"/>
      <c r="C371" s="4" t="s">
        <v>17</v>
      </c>
      <c r="D371" s="5">
        <v>1</v>
      </c>
      <c r="E371" s="9">
        <f>$D$370*D371</f>
        <v>0</v>
      </c>
      <c r="F371" s="6">
        <v>0.12</v>
      </c>
      <c r="G371" s="9">
        <f>$D$370*F371</f>
        <v>0</v>
      </c>
      <c r="H371" s="9">
        <f t="shared" ref="H371:H382" si="134">$L$2*G371</f>
        <v>0</v>
      </c>
      <c r="I371" s="6">
        <v>188.64</v>
      </c>
      <c r="J371" s="9">
        <f>$D$370*I371</f>
        <v>0</v>
      </c>
      <c r="K371" s="9">
        <f t="shared" ref="K371:K381" si="135">SUM(H371,J371)</f>
        <v>0</v>
      </c>
    </row>
    <row r="372" spans="1:11" ht="12.2" hidden="1" customHeight="1" outlineLevel="1" x14ac:dyDescent="0.2">
      <c r="A372" s="76" t="s">
        <v>385</v>
      </c>
      <c r="B372" s="76"/>
      <c r="C372" s="4" t="s">
        <v>17</v>
      </c>
      <c r="D372" s="5">
        <v>1</v>
      </c>
      <c r="E372" s="9">
        <f t="shared" ref="E372:E381" si="136">$D$370*D372</f>
        <v>0</v>
      </c>
      <c r="F372" s="6">
        <v>0.24</v>
      </c>
      <c r="G372" s="9">
        <f t="shared" ref="G372:G381" si="137">$D$370*F372</f>
        <v>0</v>
      </c>
      <c r="H372" s="9">
        <f t="shared" si="134"/>
        <v>0</v>
      </c>
      <c r="I372" s="6">
        <v>148.5</v>
      </c>
      <c r="J372" s="9">
        <f t="shared" ref="J372:J381" si="138">$D$370*I372</f>
        <v>0</v>
      </c>
      <c r="K372" s="9">
        <f t="shared" si="135"/>
        <v>0</v>
      </c>
    </row>
    <row r="373" spans="1:11" ht="12.2" hidden="1" customHeight="1" outlineLevel="1" x14ac:dyDescent="0.2">
      <c r="A373" s="76" t="s">
        <v>444</v>
      </c>
      <c r="B373" s="76"/>
      <c r="C373" s="4" t="s">
        <v>17</v>
      </c>
      <c r="D373" s="5">
        <v>1</v>
      </c>
      <c r="E373" s="9">
        <f t="shared" si="136"/>
        <v>0</v>
      </c>
      <c r="F373" s="6">
        <v>0.08</v>
      </c>
      <c r="G373" s="9">
        <f t="shared" si="137"/>
        <v>0</v>
      </c>
      <c r="H373" s="9">
        <f t="shared" si="134"/>
        <v>0</v>
      </c>
      <c r="I373" s="6">
        <v>51.35</v>
      </c>
      <c r="J373" s="9">
        <f t="shared" si="138"/>
        <v>0</v>
      </c>
      <c r="K373" s="9">
        <f t="shared" si="135"/>
        <v>0</v>
      </c>
    </row>
    <row r="374" spans="1:11" ht="12.2" hidden="1" customHeight="1" outlineLevel="1" x14ac:dyDescent="0.2">
      <c r="A374" s="76" t="s">
        <v>446</v>
      </c>
      <c r="B374" s="76"/>
      <c r="C374" s="4" t="s">
        <v>17</v>
      </c>
      <c r="D374" s="5">
        <v>2</v>
      </c>
      <c r="E374" s="9">
        <f t="shared" si="136"/>
        <v>0</v>
      </c>
      <c r="F374" s="6">
        <v>0.46</v>
      </c>
      <c r="G374" s="9">
        <f t="shared" si="137"/>
        <v>0</v>
      </c>
      <c r="H374" s="9">
        <f t="shared" si="134"/>
        <v>0</v>
      </c>
      <c r="I374" s="6">
        <v>766.4</v>
      </c>
      <c r="J374" s="9">
        <f t="shared" si="138"/>
        <v>0</v>
      </c>
      <c r="K374" s="9">
        <f t="shared" si="135"/>
        <v>0</v>
      </c>
    </row>
    <row r="375" spans="1:11" ht="21" hidden="1" customHeight="1" outlineLevel="1" x14ac:dyDescent="0.2">
      <c r="A375" s="76" t="s">
        <v>383</v>
      </c>
      <c r="B375" s="76"/>
      <c r="C375" s="4" t="s">
        <v>17</v>
      </c>
      <c r="D375" s="5">
        <v>1</v>
      </c>
      <c r="E375" s="9">
        <f t="shared" si="136"/>
        <v>0</v>
      </c>
      <c r="F375" s="6">
        <v>0.14000000000000001</v>
      </c>
      <c r="G375" s="9">
        <f t="shared" si="137"/>
        <v>0</v>
      </c>
      <c r="H375" s="9">
        <f t="shared" si="134"/>
        <v>0</v>
      </c>
      <c r="I375" s="6">
        <v>33.6</v>
      </c>
      <c r="J375" s="9">
        <f t="shared" si="138"/>
        <v>0</v>
      </c>
      <c r="K375" s="9">
        <f t="shared" si="135"/>
        <v>0</v>
      </c>
    </row>
    <row r="376" spans="1:11" ht="12" hidden="1" customHeight="1" outlineLevel="1" x14ac:dyDescent="0.2">
      <c r="A376" s="76" t="s">
        <v>447</v>
      </c>
      <c r="B376" s="76"/>
      <c r="C376" s="4" t="s">
        <v>17</v>
      </c>
      <c r="D376" s="5">
        <v>1</v>
      </c>
      <c r="E376" s="9">
        <f t="shared" si="136"/>
        <v>0</v>
      </c>
      <c r="F376" s="6">
        <v>0.1</v>
      </c>
      <c r="G376" s="9">
        <f t="shared" si="137"/>
        <v>0</v>
      </c>
      <c r="H376" s="9">
        <f t="shared" si="134"/>
        <v>0</v>
      </c>
      <c r="I376" s="6">
        <v>183.2</v>
      </c>
      <c r="J376" s="9">
        <f t="shared" si="138"/>
        <v>0</v>
      </c>
      <c r="K376" s="9">
        <f t="shared" si="135"/>
        <v>0</v>
      </c>
    </row>
    <row r="377" spans="1:11" ht="12.2" hidden="1" customHeight="1" outlineLevel="1" x14ac:dyDescent="0.2">
      <c r="A377" s="76" t="s">
        <v>337</v>
      </c>
      <c r="B377" s="76"/>
      <c r="C377" s="4" t="s">
        <v>17</v>
      </c>
      <c r="D377" s="5">
        <v>1</v>
      </c>
      <c r="E377" s="9">
        <f t="shared" si="136"/>
        <v>0</v>
      </c>
      <c r="F377" s="6">
        <v>0.03</v>
      </c>
      <c r="G377" s="9">
        <f t="shared" si="137"/>
        <v>0</v>
      </c>
      <c r="H377" s="9">
        <f t="shared" si="134"/>
        <v>0</v>
      </c>
      <c r="I377" s="6">
        <v>13.82</v>
      </c>
      <c r="J377" s="9">
        <f t="shared" si="138"/>
        <v>0</v>
      </c>
      <c r="K377" s="9">
        <f t="shared" si="135"/>
        <v>0</v>
      </c>
    </row>
    <row r="378" spans="1:11" ht="12.2" hidden="1" customHeight="1" outlineLevel="1" x14ac:dyDescent="0.2">
      <c r="A378" s="76" t="s">
        <v>448</v>
      </c>
      <c r="B378" s="76"/>
      <c r="C378" s="4" t="s">
        <v>17</v>
      </c>
      <c r="D378" s="5">
        <v>1</v>
      </c>
      <c r="E378" s="9">
        <f t="shared" si="136"/>
        <v>0</v>
      </c>
      <c r="F378" s="6">
        <v>0.18</v>
      </c>
      <c r="G378" s="9">
        <f t="shared" si="137"/>
        <v>0</v>
      </c>
      <c r="H378" s="9">
        <f t="shared" si="134"/>
        <v>0</v>
      </c>
      <c r="I378" s="6">
        <v>305.41000000000003</v>
      </c>
      <c r="J378" s="9">
        <f t="shared" si="138"/>
        <v>0</v>
      </c>
      <c r="K378" s="9">
        <f t="shared" si="135"/>
        <v>0</v>
      </c>
    </row>
    <row r="379" spans="1:11" ht="12.2" hidden="1" customHeight="1" outlineLevel="1" x14ac:dyDescent="0.2">
      <c r="A379" s="76" t="s">
        <v>449</v>
      </c>
      <c r="B379" s="76"/>
      <c r="C379" s="4" t="s">
        <v>17</v>
      </c>
      <c r="D379" s="5">
        <v>1</v>
      </c>
      <c r="E379" s="9">
        <f t="shared" si="136"/>
        <v>0</v>
      </c>
      <c r="F379" s="6">
        <v>0.13</v>
      </c>
      <c r="G379" s="9">
        <f t="shared" si="137"/>
        <v>0</v>
      </c>
      <c r="H379" s="9">
        <f t="shared" si="134"/>
        <v>0</v>
      </c>
      <c r="I379" s="6">
        <v>61.39</v>
      </c>
      <c r="J379" s="9">
        <f t="shared" si="138"/>
        <v>0</v>
      </c>
      <c r="K379" s="9">
        <f t="shared" si="135"/>
        <v>0</v>
      </c>
    </row>
    <row r="380" spans="1:11" ht="12.2" hidden="1" customHeight="1" outlineLevel="1" x14ac:dyDescent="0.2">
      <c r="A380" s="76" t="s">
        <v>346</v>
      </c>
      <c r="B380" s="76"/>
      <c r="C380" s="4" t="s">
        <v>17</v>
      </c>
      <c r="D380" s="5">
        <v>1</v>
      </c>
      <c r="E380" s="9">
        <f t="shared" si="136"/>
        <v>0</v>
      </c>
      <c r="F380" s="6">
        <v>0.31</v>
      </c>
      <c r="G380" s="9">
        <f t="shared" si="137"/>
        <v>0</v>
      </c>
      <c r="H380" s="9">
        <f t="shared" si="134"/>
        <v>0</v>
      </c>
      <c r="I380" s="6">
        <v>117.29</v>
      </c>
      <c r="J380" s="9">
        <f t="shared" si="138"/>
        <v>0</v>
      </c>
      <c r="K380" s="9">
        <f t="shared" si="135"/>
        <v>0</v>
      </c>
    </row>
    <row r="381" spans="1:11" ht="23.25" hidden="1" customHeight="1" outlineLevel="1" x14ac:dyDescent="0.2">
      <c r="A381" s="83" t="s">
        <v>658</v>
      </c>
      <c r="B381" s="76"/>
      <c r="C381" s="4" t="s">
        <v>17</v>
      </c>
      <c r="D381" s="5">
        <v>1</v>
      </c>
      <c r="E381" s="9">
        <f t="shared" si="136"/>
        <v>0</v>
      </c>
      <c r="F381" s="6">
        <v>0.55000000000000004</v>
      </c>
      <c r="G381" s="9">
        <f t="shared" si="137"/>
        <v>0</v>
      </c>
      <c r="H381" s="9">
        <f>$N$2*G381</f>
        <v>0</v>
      </c>
      <c r="I381" s="6">
        <v>135.63</v>
      </c>
      <c r="J381" s="9">
        <f t="shared" si="138"/>
        <v>0</v>
      </c>
      <c r="K381" s="9">
        <f t="shared" si="135"/>
        <v>0</v>
      </c>
    </row>
    <row r="382" spans="1:11" ht="12.2" customHeight="1" collapsed="1" x14ac:dyDescent="0.2">
      <c r="A382" s="75" t="s">
        <v>19</v>
      </c>
      <c r="B382" s="75"/>
      <c r="C382" s="1"/>
      <c r="D382" s="7"/>
      <c r="E382" s="9"/>
      <c r="F382" s="13">
        <f>SUM(F371:F381)</f>
        <v>2.34</v>
      </c>
      <c r="G382" s="12">
        <f>SUM(G371:G381)</f>
        <v>0</v>
      </c>
      <c r="H382" s="12">
        <f t="shared" si="134"/>
        <v>0</v>
      </c>
      <c r="I382" s="13">
        <v>1972.5</v>
      </c>
      <c r="J382" s="12">
        <f>SUM(J371:J381)</f>
        <v>0</v>
      </c>
      <c r="K382" s="14">
        <f>SUM(H382,J382)</f>
        <v>0</v>
      </c>
    </row>
    <row r="383" spans="1:11" ht="21" customHeight="1" x14ac:dyDescent="0.2">
      <c r="A383" s="75" t="s">
        <v>443</v>
      </c>
      <c r="B383" s="75"/>
      <c r="C383" s="2" t="s">
        <v>17</v>
      </c>
      <c r="D383" s="3">
        <v>0</v>
      </c>
      <c r="E383" s="36"/>
      <c r="F383" s="1"/>
      <c r="G383" s="1"/>
      <c r="H383" s="1"/>
      <c r="I383" s="1"/>
      <c r="J383" s="1"/>
      <c r="K383" s="1"/>
    </row>
    <row r="384" spans="1:11" ht="12" hidden="1" customHeight="1" outlineLevel="1" x14ac:dyDescent="0.2">
      <c r="A384" s="76" t="s">
        <v>385</v>
      </c>
      <c r="B384" s="76"/>
      <c r="C384" s="4" t="s">
        <v>17</v>
      </c>
      <c r="D384" s="5">
        <v>1</v>
      </c>
      <c r="E384" s="9">
        <f>$D$383*D384</f>
        <v>0</v>
      </c>
      <c r="F384" s="6">
        <v>0.24</v>
      </c>
      <c r="G384" s="9">
        <f>$D$383*F384</f>
        <v>0</v>
      </c>
      <c r="H384" s="9">
        <f t="shared" ref="H384:H395" si="139">$L$2*G384</f>
        <v>0</v>
      </c>
      <c r="I384" s="6">
        <v>148.5</v>
      </c>
      <c r="J384" s="9">
        <f>$D$383*I384</f>
        <v>0</v>
      </c>
      <c r="K384" s="9">
        <f t="shared" ref="K384:K394" si="140">SUM(H384,J384)</f>
        <v>0</v>
      </c>
    </row>
    <row r="385" spans="1:11" ht="12.2" hidden="1" customHeight="1" outlineLevel="1" x14ac:dyDescent="0.2">
      <c r="A385" s="76" t="s">
        <v>444</v>
      </c>
      <c r="B385" s="76"/>
      <c r="C385" s="4" t="s">
        <v>17</v>
      </c>
      <c r="D385" s="5">
        <v>1</v>
      </c>
      <c r="E385" s="9">
        <f t="shared" ref="E385:E394" si="141">$D$383*D385</f>
        <v>0</v>
      </c>
      <c r="F385" s="6">
        <v>0.08</v>
      </c>
      <c r="G385" s="9">
        <f t="shared" ref="G385:G394" si="142">$D$383*F385</f>
        <v>0</v>
      </c>
      <c r="H385" s="9">
        <f t="shared" si="139"/>
        <v>0</v>
      </c>
      <c r="I385" s="6">
        <v>51.35</v>
      </c>
      <c r="J385" s="9">
        <f t="shared" ref="J385:J394" si="143">$D$383*I385</f>
        <v>0</v>
      </c>
      <c r="K385" s="9">
        <f t="shared" si="140"/>
        <v>0</v>
      </c>
    </row>
    <row r="386" spans="1:11" ht="12.2" hidden="1" customHeight="1" outlineLevel="1" x14ac:dyDescent="0.2">
      <c r="A386" s="76" t="s">
        <v>446</v>
      </c>
      <c r="B386" s="76"/>
      <c r="C386" s="4" t="s">
        <v>17</v>
      </c>
      <c r="D386" s="5">
        <v>2</v>
      </c>
      <c r="E386" s="9">
        <f t="shared" si="141"/>
        <v>0</v>
      </c>
      <c r="F386" s="6">
        <v>0.46</v>
      </c>
      <c r="G386" s="9">
        <f t="shared" si="142"/>
        <v>0</v>
      </c>
      <c r="H386" s="9">
        <f t="shared" si="139"/>
        <v>0</v>
      </c>
      <c r="I386" s="6">
        <v>766.4</v>
      </c>
      <c r="J386" s="9">
        <f t="shared" si="143"/>
        <v>0</v>
      </c>
      <c r="K386" s="9">
        <f t="shared" si="140"/>
        <v>0</v>
      </c>
    </row>
    <row r="387" spans="1:11" ht="12.2" hidden="1" customHeight="1" outlineLevel="1" x14ac:dyDescent="0.2">
      <c r="A387" s="76" t="s">
        <v>451</v>
      </c>
      <c r="B387" s="76"/>
      <c r="C387" s="4" t="s">
        <v>17</v>
      </c>
      <c r="D387" s="5">
        <v>1</v>
      </c>
      <c r="E387" s="9">
        <f t="shared" si="141"/>
        <v>0</v>
      </c>
      <c r="F387" s="6">
        <v>0.12</v>
      </c>
      <c r="G387" s="9">
        <f t="shared" si="142"/>
        <v>0</v>
      </c>
      <c r="H387" s="9">
        <f t="shared" si="139"/>
        <v>0</v>
      </c>
      <c r="I387" s="6">
        <v>325.72000000000003</v>
      </c>
      <c r="J387" s="9">
        <f t="shared" si="143"/>
        <v>0</v>
      </c>
      <c r="K387" s="9">
        <f t="shared" si="140"/>
        <v>0</v>
      </c>
    </row>
    <row r="388" spans="1:11" ht="21" hidden="1" customHeight="1" outlineLevel="1" x14ac:dyDescent="0.2">
      <c r="A388" s="76" t="s">
        <v>383</v>
      </c>
      <c r="B388" s="76"/>
      <c r="C388" s="4" t="s">
        <v>17</v>
      </c>
      <c r="D388" s="5">
        <v>1</v>
      </c>
      <c r="E388" s="9">
        <f t="shared" si="141"/>
        <v>0</v>
      </c>
      <c r="F388" s="6">
        <v>0.14000000000000001</v>
      </c>
      <c r="G388" s="9">
        <f t="shared" si="142"/>
        <v>0</v>
      </c>
      <c r="H388" s="9">
        <f t="shared" si="139"/>
        <v>0</v>
      </c>
      <c r="I388" s="6">
        <v>33.6</v>
      </c>
      <c r="J388" s="9">
        <f t="shared" si="143"/>
        <v>0</v>
      </c>
      <c r="K388" s="9">
        <f t="shared" si="140"/>
        <v>0</v>
      </c>
    </row>
    <row r="389" spans="1:11" ht="12.2" hidden="1" customHeight="1" outlineLevel="1" x14ac:dyDescent="0.2">
      <c r="A389" s="76" t="s">
        <v>447</v>
      </c>
      <c r="B389" s="76"/>
      <c r="C389" s="4" t="s">
        <v>17</v>
      </c>
      <c r="D389" s="5">
        <v>1</v>
      </c>
      <c r="E389" s="9">
        <f t="shared" si="141"/>
        <v>0</v>
      </c>
      <c r="F389" s="6">
        <v>0.1</v>
      </c>
      <c r="G389" s="9">
        <f t="shared" si="142"/>
        <v>0</v>
      </c>
      <c r="H389" s="9">
        <f t="shared" si="139"/>
        <v>0</v>
      </c>
      <c r="I389" s="6">
        <v>183.2</v>
      </c>
      <c r="J389" s="9">
        <f t="shared" si="143"/>
        <v>0</v>
      </c>
      <c r="K389" s="9">
        <f t="shared" si="140"/>
        <v>0</v>
      </c>
    </row>
    <row r="390" spans="1:11" ht="12.2" hidden="1" customHeight="1" outlineLevel="1" x14ac:dyDescent="0.2">
      <c r="A390" s="76" t="s">
        <v>337</v>
      </c>
      <c r="B390" s="76"/>
      <c r="C390" s="4" t="s">
        <v>17</v>
      </c>
      <c r="D390" s="5">
        <v>1</v>
      </c>
      <c r="E390" s="9">
        <f t="shared" si="141"/>
        <v>0</v>
      </c>
      <c r="F390" s="6">
        <v>0.03</v>
      </c>
      <c r="G390" s="9">
        <f t="shared" si="142"/>
        <v>0</v>
      </c>
      <c r="H390" s="9">
        <f t="shared" si="139"/>
        <v>0</v>
      </c>
      <c r="I390" s="6">
        <v>13.82</v>
      </c>
      <c r="J390" s="9">
        <f t="shared" si="143"/>
        <v>0</v>
      </c>
      <c r="K390" s="9">
        <f t="shared" si="140"/>
        <v>0</v>
      </c>
    </row>
    <row r="391" spans="1:11" ht="12.2" hidden="1" customHeight="1" outlineLevel="1" x14ac:dyDescent="0.2">
      <c r="A391" s="76" t="s">
        <v>448</v>
      </c>
      <c r="B391" s="76"/>
      <c r="C391" s="4" t="s">
        <v>17</v>
      </c>
      <c r="D391" s="5">
        <v>1</v>
      </c>
      <c r="E391" s="9">
        <f t="shared" si="141"/>
        <v>0</v>
      </c>
      <c r="F391" s="6">
        <v>0.18</v>
      </c>
      <c r="G391" s="9">
        <f t="shared" si="142"/>
        <v>0</v>
      </c>
      <c r="H391" s="9">
        <f t="shared" si="139"/>
        <v>0</v>
      </c>
      <c r="I391" s="6">
        <v>305.41000000000003</v>
      </c>
      <c r="J391" s="9">
        <f t="shared" si="143"/>
        <v>0</v>
      </c>
      <c r="K391" s="9">
        <f t="shared" si="140"/>
        <v>0</v>
      </c>
    </row>
    <row r="392" spans="1:11" ht="12.2" hidden="1" customHeight="1" outlineLevel="1" x14ac:dyDescent="0.2">
      <c r="A392" s="76" t="s">
        <v>449</v>
      </c>
      <c r="B392" s="76"/>
      <c r="C392" s="4" t="s">
        <v>17</v>
      </c>
      <c r="D392" s="5">
        <v>1</v>
      </c>
      <c r="E392" s="9">
        <f t="shared" si="141"/>
        <v>0</v>
      </c>
      <c r="F392" s="6">
        <v>0.13</v>
      </c>
      <c r="G392" s="9">
        <f t="shared" si="142"/>
        <v>0</v>
      </c>
      <c r="H392" s="9">
        <f t="shared" si="139"/>
        <v>0</v>
      </c>
      <c r="I392" s="6">
        <v>61.39</v>
      </c>
      <c r="J392" s="9">
        <f t="shared" si="143"/>
        <v>0</v>
      </c>
      <c r="K392" s="9">
        <f t="shared" si="140"/>
        <v>0</v>
      </c>
    </row>
    <row r="393" spans="1:11" ht="12.2" hidden="1" customHeight="1" outlineLevel="1" x14ac:dyDescent="0.2">
      <c r="A393" s="76" t="s">
        <v>346</v>
      </c>
      <c r="B393" s="76"/>
      <c r="C393" s="4" t="s">
        <v>17</v>
      </c>
      <c r="D393" s="5">
        <v>1</v>
      </c>
      <c r="E393" s="9">
        <f t="shared" si="141"/>
        <v>0</v>
      </c>
      <c r="F393" s="6">
        <v>0.31</v>
      </c>
      <c r="G393" s="9">
        <f t="shared" si="142"/>
        <v>0</v>
      </c>
      <c r="H393" s="9">
        <f t="shared" si="139"/>
        <v>0</v>
      </c>
      <c r="I393" s="6">
        <v>117.29</v>
      </c>
      <c r="J393" s="9">
        <f t="shared" si="143"/>
        <v>0</v>
      </c>
      <c r="K393" s="9">
        <f t="shared" si="140"/>
        <v>0</v>
      </c>
    </row>
    <row r="394" spans="1:11" ht="23.25" hidden="1" customHeight="1" outlineLevel="1" x14ac:dyDescent="0.2">
      <c r="A394" s="83" t="s">
        <v>654</v>
      </c>
      <c r="B394" s="76"/>
      <c r="C394" s="4" t="s">
        <v>17</v>
      </c>
      <c r="D394" s="5">
        <v>1</v>
      </c>
      <c r="E394" s="9">
        <f t="shared" si="141"/>
        <v>0</v>
      </c>
      <c r="F394" s="6">
        <v>0.55000000000000004</v>
      </c>
      <c r="G394" s="9">
        <f t="shared" si="142"/>
        <v>0</v>
      </c>
      <c r="H394" s="9">
        <f>$N$2*G394</f>
        <v>0</v>
      </c>
      <c r="I394" s="6">
        <v>135.63</v>
      </c>
      <c r="J394" s="9">
        <f t="shared" si="143"/>
        <v>0</v>
      </c>
      <c r="K394" s="9">
        <f t="shared" si="140"/>
        <v>0</v>
      </c>
    </row>
    <row r="395" spans="1:11" ht="12.2" customHeight="1" collapsed="1" x14ac:dyDescent="0.2">
      <c r="A395" s="75" t="s">
        <v>19</v>
      </c>
      <c r="B395" s="75"/>
      <c r="C395" s="1"/>
      <c r="D395" s="7"/>
      <c r="E395" s="9"/>
      <c r="F395" s="13">
        <f>SUM(F384:F394)</f>
        <v>2.34</v>
      </c>
      <c r="G395" s="12">
        <f>SUM(G384:G394)</f>
        <v>0</v>
      </c>
      <c r="H395" s="12">
        <f t="shared" si="139"/>
        <v>0</v>
      </c>
      <c r="I395" s="13">
        <v>2109.58</v>
      </c>
      <c r="J395" s="12">
        <f>SUM(J384:J394)</f>
        <v>0</v>
      </c>
      <c r="K395" s="14">
        <f>SUM(H395,J395)</f>
        <v>0</v>
      </c>
    </row>
    <row r="396" spans="1:11" ht="21" customHeight="1" x14ac:dyDescent="0.2">
      <c r="A396" s="75" t="s">
        <v>452</v>
      </c>
      <c r="B396" s="75"/>
      <c r="C396" s="2" t="s">
        <v>17</v>
      </c>
      <c r="D396" s="3">
        <v>0</v>
      </c>
      <c r="E396" s="36"/>
      <c r="F396" s="1"/>
      <c r="G396" s="1"/>
      <c r="H396" s="1"/>
      <c r="I396" s="1"/>
      <c r="J396" s="1"/>
      <c r="K396" s="1"/>
    </row>
    <row r="397" spans="1:11" ht="12.2" hidden="1" customHeight="1" outlineLevel="1" x14ac:dyDescent="0.2">
      <c r="A397" s="76" t="s">
        <v>391</v>
      </c>
      <c r="B397" s="76"/>
      <c r="C397" s="4" t="s">
        <v>17</v>
      </c>
      <c r="D397" s="5">
        <v>1</v>
      </c>
      <c r="E397" s="9">
        <f>$D$396*D397</f>
        <v>0</v>
      </c>
      <c r="F397" s="6">
        <v>0.23</v>
      </c>
      <c r="G397" s="9">
        <f>$D$396*F397</f>
        <v>0</v>
      </c>
      <c r="H397" s="9">
        <f>$L$2*G397</f>
        <v>0</v>
      </c>
      <c r="I397" s="6">
        <v>348.06</v>
      </c>
      <c r="J397" s="9">
        <f>$D$396*I397</f>
        <v>0</v>
      </c>
      <c r="K397" s="9">
        <f t="shared" ref="K397:K400" si="144">SUM(H397,J397)</f>
        <v>0</v>
      </c>
    </row>
    <row r="398" spans="1:11" ht="12.2" hidden="1" customHeight="1" outlineLevel="1" x14ac:dyDescent="0.2">
      <c r="A398" s="76" t="s">
        <v>409</v>
      </c>
      <c r="B398" s="76"/>
      <c r="C398" s="4" t="s">
        <v>17</v>
      </c>
      <c r="D398" s="5">
        <v>1</v>
      </c>
      <c r="E398" s="9">
        <f>$D$396*D398</f>
        <v>0</v>
      </c>
      <c r="F398" s="6">
        <v>0.17</v>
      </c>
      <c r="G398" s="9">
        <f>$D$396*F398</f>
        <v>0</v>
      </c>
      <c r="H398" s="9">
        <f>$L$2*G398</f>
        <v>0</v>
      </c>
      <c r="I398" s="6">
        <v>325.39</v>
      </c>
      <c r="J398" s="9">
        <f>$D$396*I398</f>
        <v>0</v>
      </c>
      <c r="K398" s="9">
        <f t="shared" si="144"/>
        <v>0</v>
      </c>
    </row>
    <row r="399" spans="1:11" ht="12.2" hidden="1" customHeight="1" outlineLevel="1" x14ac:dyDescent="0.2">
      <c r="A399" s="76" t="s">
        <v>385</v>
      </c>
      <c r="B399" s="76"/>
      <c r="C399" s="4" t="s">
        <v>17</v>
      </c>
      <c r="D399" s="5">
        <v>1</v>
      </c>
      <c r="E399" s="9">
        <f>$D$396*D399</f>
        <v>0</v>
      </c>
      <c r="F399" s="6">
        <v>0.24</v>
      </c>
      <c r="G399" s="9">
        <f>$D$396*F399</f>
        <v>0</v>
      </c>
      <c r="H399" s="9">
        <f>$L$2*G399</f>
        <v>0</v>
      </c>
      <c r="I399" s="6">
        <v>102.47</v>
      </c>
      <c r="J399" s="9">
        <f>$D$396*I399</f>
        <v>0</v>
      </c>
      <c r="K399" s="9">
        <f t="shared" si="144"/>
        <v>0</v>
      </c>
    </row>
    <row r="400" spans="1:11" ht="12.2" hidden="1" customHeight="1" outlineLevel="1" x14ac:dyDescent="0.2">
      <c r="A400" s="76" t="s">
        <v>276</v>
      </c>
      <c r="B400" s="76"/>
      <c r="C400" s="4" t="s">
        <v>60</v>
      </c>
      <c r="D400" s="5">
        <v>0.1</v>
      </c>
      <c r="E400" s="9">
        <f>$D$396*D400</f>
        <v>0</v>
      </c>
      <c r="F400" s="6">
        <v>0.01</v>
      </c>
      <c r="G400" s="9">
        <f>$D$396*F400</f>
        <v>0</v>
      </c>
      <c r="H400" s="9">
        <f>$L$2*G400</f>
        <v>0</v>
      </c>
      <c r="I400" s="6">
        <v>3.53</v>
      </c>
      <c r="J400" s="9">
        <f>$D$396*I400</f>
        <v>0</v>
      </c>
      <c r="K400" s="9">
        <f t="shared" si="144"/>
        <v>0</v>
      </c>
    </row>
    <row r="401" spans="1:11" ht="12.2" customHeight="1" collapsed="1" x14ac:dyDescent="0.2">
      <c r="A401" s="75" t="s">
        <v>19</v>
      </c>
      <c r="B401" s="75"/>
      <c r="C401" s="1"/>
      <c r="D401" s="7"/>
      <c r="E401" s="9"/>
      <c r="F401" s="13">
        <f>SUM(F397:F400)</f>
        <v>0.65</v>
      </c>
      <c r="G401" s="12">
        <f>SUM(G397:G400)</f>
        <v>0</v>
      </c>
      <c r="H401" s="12">
        <f>$L$2*G401</f>
        <v>0</v>
      </c>
      <c r="I401" s="13">
        <v>779.45</v>
      </c>
      <c r="J401" s="12">
        <f>SUM(J397:J400)</f>
        <v>0</v>
      </c>
      <c r="K401" s="14">
        <f>SUM(H401,J401)</f>
        <v>0</v>
      </c>
    </row>
    <row r="402" spans="1:11" ht="21" customHeight="1" x14ac:dyDescent="0.2">
      <c r="A402" s="75" t="s">
        <v>453</v>
      </c>
      <c r="B402" s="75"/>
      <c r="C402" s="2" t="s">
        <v>17</v>
      </c>
      <c r="D402" s="3">
        <v>0</v>
      </c>
      <c r="E402" s="36"/>
      <c r="F402" s="1"/>
      <c r="G402" s="1"/>
      <c r="H402" s="1"/>
      <c r="I402" s="1"/>
      <c r="J402" s="1"/>
      <c r="K402" s="1"/>
    </row>
    <row r="403" spans="1:11" ht="12.2" hidden="1" customHeight="1" outlineLevel="1" x14ac:dyDescent="0.2">
      <c r="A403" s="76" t="s">
        <v>391</v>
      </c>
      <c r="B403" s="76"/>
      <c r="C403" s="4" t="s">
        <v>17</v>
      </c>
      <c r="D403" s="5">
        <v>1</v>
      </c>
      <c r="E403" s="9">
        <f>$D$402*D403</f>
        <v>0</v>
      </c>
      <c r="F403" s="6">
        <v>0.23</v>
      </c>
      <c r="G403" s="9">
        <f>$D$402*F403</f>
        <v>0</v>
      </c>
      <c r="H403" s="9">
        <f>$L$2*G403</f>
        <v>0</v>
      </c>
      <c r="I403" s="6">
        <v>348.06</v>
      </c>
      <c r="J403" s="9">
        <f>$D$402*I403</f>
        <v>0</v>
      </c>
      <c r="K403" s="9">
        <f t="shared" ref="K403:K406" si="145">SUM(H403,J403)</f>
        <v>0</v>
      </c>
    </row>
    <row r="404" spans="1:11" ht="12.2" hidden="1" customHeight="1" outlineLevel="1" x14ac:dyDescent="0.2">
      <c r="A404" s="76" t="s">
        <v>382</v>
      </c>
      <c r="B404" s="76"/>
      <c r="C404" s="4" t="s">
        <v>17</v>
      </c>
      <c r="D404" s="5">
        <v>1</v>
      </c>
      <c r="E404" s="9">
        <f>$D$402*D404</f>
        <v>0</v>
      </c>
      <c r="F404" s="6">
        <v>0.23</v>
      </c>
      <c r="G404" s="9">
        <f>$D$402*F404</f>
        <v>0</v>
      </c>
      <c r="H404" s="9">
        <f>$L$2*G404</f>
        <v>0</v>
      </c>
      <c r="I404" s="6">
        <v>218.57</v>
      </c>
      <c r="J404" s="9">
        <f>$D$402*I404</f>
        <v>0</v>
      </c>
      <c r="K404" s="9">
        <f t="shared" si="145"/>
        <v>0</v>
      </c>
    </row>
    <row r="405" spans="1:11" ht="12.2" hidden="1" customHeight="1" outlineLevel="1" x14ac:dyDescent="0.2">
      <c r="A405" s="76" t="s">
        <v>385</v>
      </c>
      <c r="B405" s="76"/>
      <c r="C405" s="4" t="s">
        <v>17</v>
      </c>
      <c r="D405" s="5">
        <v>1</v>
      </c>
      <c r="E405" s="9">
        <f>$D$402*D405</f>
        <v>0</v>
      </c>
      <c r="F405" s="6">
        <v>0.24</v>
      </c>
      <c r="G405" s="9">
        <f>$D$402*F405</f>
        <v>0</v>
      </c>
      <c r="H405" s="9">
        <f>$L$2*G405</f>
        <v>0</v>
      </c>
      <c r="I405" s="6">
        <v>102.47</v>
      </c>
      <c r="J405" s="9">
        <f>$D$402*I405</f>
        <v>0</v>
      </c>
      <c r="K405" s="9">
        <f t="shared" si="145"/>
        <v>0</v>
      </c>
    </row>
    <row r="406" spans="1:11" ht="12.2" hidden="1" customHeight="1" outlineLevel="1" x14ac:dyDescent="0.2">
      <c r="A406" s="76" t="s">
        <v>276</v>
      </c>
      <c r="B406" s="76"/>
      <c r="C406" s="4" t="s">
        <v>60</v>
      </c>
      <c r="D406" s="5">
        <v>0.1</v>
      </c>
      <c r="E406" s="9">
        <f>$D$402*D406</f>
        <v>0</v>
      </c>
      <c r="F406" s="6">
        <v>0.01</v>
      </c>
      <c r="G406" s="9">
        <f>$D$402*F406</f>
        <v>0</v>
      </c>
      <c r="H406" s="9">
        <f>$L$2*G406</f>
        <v>0</v>
      </c>
      <c r="I406" s="6">
        <v>3.53</v>
      </c>
      <c r="J406" s="9">
        <f>$D$402*I406</f>
        <v>0</v>
      </c>
      <c r="K406" s="9">
        <f t="shared" si="145"/>
        <v>0</v>
      </c>
    </row>
    <row r="407" spans="1:11" ht="12.2" customHeight="1" collapsed="1" x14ac:dyDescent="0.2">
      <c r="A407" s="75" t="s">
        <v>19</v>
      </c>
      <c r="B407" s="75"/>
      <c r="C407" s="1"/>
      <c r="D407" s="7"/>
      <c r="E407" s="9"/>
      <c r="F407" s="13">
        <f>SUM(F403:F406)</f>
        <v>0.71</v>
      </c>
      <c r="G407" s="12">
        <f>SUM(G403:G406)</f>
        <v>0</v>
      </c>
      <c r="H407" s="12">
        <f>$L$2*G407</f>
        <v>0</v>
      </c>
      <c r="I407" s="13">
        <v>672.63</v>
      </c>
      <c r="J407" s="12">
        <f>SUM(J403:J406)</f>
        <v>0</v>
      </c>
      <c r="K407" s="14">
        <f>SUM(H407,J407)</f>
        <v>0</v>
      </c>
    </row>
    <row r="408" spans="1:11" ht="21" customHeight="1" x14ac:dyDescent="0.2">
      <c r="A408" s="75" t="s">
        <v>454</v>
      </c>
      <c r="B408" s="75"/>
      <c r="C408" s="2" t="s">
        <v>17</v>
      </c>
      <c r="D408" s="3">
        <v>0</v>
      </c>
      <c r="E408" s="36"/>
      <c r="F408" s="1"/>
      <c r="G408" s="1"/>
      <c r="H408" s="1"/>
      <c r="I408" s="1"/>
      <c r="J408" s="1"/>
      <c r="K408" s="1"/>
    </row>
    <row r="409" spans="1:11" ht="12.2" hidden="1" customHeight="1" outlineLevel="1" x14ac:dyDescent="0.2">
      <c r="A409" s="76" t="s">
        <v>391</v>
      </c>
      <c r="B409" s="76"/>
      <c r="C409" s="4" t="s">
        <v>17</v>
      </c>
      <c r="D409" s="5">
        <v>1</v>
      </c>
      <c r="E409" s="9">
        <f>$D$408*D409</f>
        <v>0</v>
      </c>
      <c r="F409" s="6">
        <v>0.23</v>
      </c>
      <c r="G409" s="9">
        <f>$D$408*F409</f>
        <v>0</v>
      </c>
      <c r="H409" s="9">
        <f>$L$2*G409</f>
        <v>0</v>
      </c>
      <c r="I409" s="6">
        <v>348.06</v>
      </c>
      <c r="J409" s="9">
        <f>$D$408*I409</f>
        <v>0</v>
      </c>
      <c r="K409" s="9">
        <f t="shared" ref="K409:K412" si="146">SUM(H409,J409)</f>
        <v>0</v>
      </c>
    </row>
    <row r="410" spans="1:11" ht="12.2" hidden="1" customHeight="1" outlineLevel="1" x14ac:dyDescent="0.2">
      <c r="A410" s="76" t="s">
        <v>448</v>
      </c>
      <c r="B410" s="76"/>
      <c r="C410" s="4" t="s">
        <v>17</v>
      </c>
      <c r="D410" s="5">
        <v>1</v>
      </c>
      <c r="E410" s="9">
        <f>$D$408*D410</f>
        <v>0</v>
      </c>
      <c r="F410" s="6">
        <v>0.18</v>
      </c>
      <c r="G410" s="9">
        <f>$D$408*F410</f>
        <v>0</v>
      </c>
      <c r="H410" s="9">
        <f>$L$2*G410</f>
        <v>0</v>
      </c>
      <c r="I410" s="6">
        <v>305.41000000000003</v>
      </c>
      <c r="J410" s="9">
        <f>$D$408*I410</f>
        <v>0</v>
      </c>
      <c r="K410" s="9">
        <f t="shared" si="146"/>
        <v>0</v>
      </c>
    </row>
    <row r="411" spans="1:11" ht="12.2" hidden="1" customHeight="1" outlineLevel="1" x14ac:dyDescent="0.2">
      <c r="A411" s="76" t="s">
        <v>385</v>
      </c>
      <c r="B411" s="76"/>
      <c r="C411" s="4" t="s">
        <v>17</v>
      </c>
      <c r="D411" s="5">
        <v>1</v>
      </c>
      <c r="E411" s="9">
        <f>$D$408*D411</f>
        <v>0</v>
      </c>
      <c r="F411" s="6">
        <v>0.24</v>
      </c>
      <c r="G411" s="9">
        <f>$D$408*F411</f>
        <v>0</v>
      </c>
      <c r="H411" s="9">
        <f>$L$2*G411</f>
        <v>0</v>
      </c>
      <c r="I411" s="6">
        <v>102.47</v>
      </c>
      <c r="J411" s="9">
        <f>$D$408*I411</f>
        <v>0</v>
      </c>
      <c r="K411" s="9">
        <f t="shared" si="146"/>
        <v>0</v>
      </c>
    </row>
    <row r="412" spans="1:11" ht="12.2" hidden="1" customHeight="1" outlineLevel="1" x14ac:dyDescent="0.2">
      <c r="A412" s="76" t="s">
        <v>276</v>
      </c>
      <c r="B412" s="76"/>
      <c r="C412" s="4" t="s">
        <v>60</v>
      </c>
      <c r="D412" s="5">
        <v>0.1</v>
      </c>
      <c r="E412" s="9">
        <f>$D$408*D412</f>
        <v>0</v>
      </c>
      <c r="F412" s="6">
        <v>0.01</v>
      </c>
      <c r="G412" s="9">
        <f>$D$408*F412</f>
        <v>0</v>
      </c>
      <c r="H412" s="9">
        <f>$L$2*G412</f>
        <v>0</v>
      </c>
      <c r="I412" s="6">
        <v>3.53</v>
      </c>
      <c r="J412" s="9">
        <f>$D$408*I412</f>
        <v>0</v>
      </c>
      <c r="K412" s="9">
        <f t="shared" si="146"/>
        <v>0</v>
      </c>
    </row>
    <row r="413" spans="1:11" ht="12.2" customHeight="1" collapsed="1" x14ac:dyDescent="0.2">
      <c r="A413" s="75" t="s">
        <v>19</v>
      </c>
      <c r="B413" s="75"/>
      <c r="C413" s="1"/>
      <c r="D413" s="7"/>
      <c r="E413" s="9"/>
      <c r="F413" s="13">
        <f>SUM(F409:F412)</f>
        <v>0.66</v>
      </c>
      <c r="G413" s="12">
        <f>SUM(G409:G412)</f>
        <v>0</v>
      </c>
      <c r="H413" s="12">
        <f>$L$2*G413</f>
        <v>0</v>
      </c>
      <c r="I413" s="13">
        <v>759.47</v>
      </c>
      <c r="J413" s="12">
        <f>SUM(J409:J412)</f>
        <v>0</v>
      </c>
      <c r="K413" s="14">
        <f>SUM(H413,J413)</f>
        <v>0</v>
      </c>
    </row>
    <row r="414" spans="1:11" ht="21" customHeight="1" x14ac:dyDescent="0.2">
      <c r="A414" s="75" t="s">
        <v>455</v>
      </c>
      <c r="B414" s="75"/>
      <c r="C414" s="2" t="s">
        <v>17</v>
      </c>
      <c r="D414" s="3">
        <v>0</v>
      </c>
      <c r="E414" s="36"/>
      <c r="F414" s="1"/>
      <c r="G414" s="1"/>
      <c r="H414" s="1"/>
      <c r="I414" s="1"/>
      <c r="J414" s="1"/>
      <c r="K414" s="1"/>
    </row>
    <row r="415" spans="1:11" ht="12.2" hidden="1" customHeight="1" outlineLevel="1" x14ac:dyDescent="0.2">
      <c r="A415" s="76" t="s">
        <v>406</v>
      </c>
      <c r="B415" s="76"/>
      <c r="C415" s="4" t="s">
        <v>17</v>
      </c>
      <c r="D415" s="5">
        <v>1</v>
      </c>
      <c r="E415" s="9">
        <f>$D$414*D415</f>
        <v>0</v>
      </c>
      <c r="F415" s="6">
        <v>0.14000000000000001</v>
      </c>
      <c r="G415" s="9">
        <f>$D$414*F415</f>
        <v>0</v>
      </c>
      <c r="H415" s="9">
        <f t="shared" ref="H415:H429" si="147">$L$2*G415</f>
        <v>0</v>
      </c>
      <c r="I415" s="6">
        <v>138.32</v>
      </c>
      <c r="J415" s="9">
        <f>$D$414*I415</f>
        <v>0</v>
      </c>
      <c r="K415" s="9">
        <f t="shared" ref="K415:K428" si="148">SUM(H415,J415)</f>
        <v>0</v>
      </c>
    </row>
    <row r="416" spans="1:11" ht="12.2" hidden="1" customHeight="1" outlineLevel="1" x14ac:dyDescent="0.2">
      <c r="A416" s="76" t="s">
        <v>405</v>
      </c>
      <c r="B416" s="76"/>
      <c r="C416" s="4" t="s">
        <v>17</v>
      </c>
      <c r="D416" s="5">
        <v>1</v>
      </c>
      <c r="E416" s="9">
        <f t="shared" ref="E416:E428" si="149">$D$414*D416</f>
        <v>0</v>
      </c>
      <c r="F416" s="6">
        <v>0.13</v>
      </c>
      <c r="G416" s="9">
        <f t="shared" ref="G416:G428" si="150">$D$414*F416</f>
        <v>0</v>
      </c>
      <c r="H416" s="9">
        <f t="shared" si="147"/>
        <v>0</v>
      </c>
      <c r="I416" s="6">
        <v>53.97</v>
      </c>
      <c r="J416" s="9">
        <f t="shared" ref="J416:J428" si="151">$D$414*I416</f>
        <v>0</v>
      </c>
      <c r="K416" s="9">
        <f t="shared" si="148"/>
        <v>0</v>
      </c>
    </row>
    <row r="417" spans="1:11" ht="12.2" hidden="1" customHeight="1" outlineLevel="1" x14ac:dyDescent="0.2">
      <c r="A417" s="76" t="s">
        <v>407</v>
      </c>
      <c r="B417" s="76"/>
      <c r="C417" s="4" t="s">
        <v>17</v>
      </c>
      <c r="D417" s="5">
        <v>1</v>
      </c>
      <c r="E417" s="9">
        <f t="shared" si="149"/>
        <v>0</v>
      </c>
      <c r="F417" s="6">
        <v>0.05</v>
      </c>
      <c r="G417" s="9">
        <f t="shared" si="150"/>
        <v>0</v>
      </c>
      <c r="H417" s="9">
        <f t="shared" si="147"/>
        <v>0</v>
      </c>
      <c r="I417" s="6">
        <v>29.26</v>
      </c>
      <c r="J417" s="9">
        <f t="shared" si="151"/>
        <v>0</v>
      </c>
      <c r="K417" s="9">
        <f t="shared" si="148"/>
        <v>0</v>
      </c>
    </row>
    <row r="418" spans="1:11" ht="21" hidden="1" customHeight="1" outlineLevel="1" x14ac:dyDescent="0.2">
      <c r="A418" s="76" t="s">
        <v>456</v>
      </c>
      <c r="B418" s="76"/>
      <c r="C418" s="4" t="s">
        <v>17</v>
      </c>
      <c r="D418" s="5">
        <v>1</v>
      </c>
      <c r="E418" s="9">
        <f t="shared" si="149"/>
        <v>0</v>
      </c>
      <c r="F418" s="6">
        <v>0.1</v>
      </c>
      <c r="G418" s="9">
        <f t="shared" si="150"/>
        <v>0</v>
      </c>
      <c r="H418" s="9">
        <f t="shared" si="147"/>
        <v>0</v>
      </c>
      <c r="I418" s="6">
        <v>60.2</v>
      </c>
      <c r="J418" s="9">
        <f t="shared" si="151"/>
        <v>0</v>
      </c>
      <c r="K418" s="9">
        <f t="shared" si="148"/>
        <v>0</v>
      </c>
    </row>
    <row r="419" spans="1:11" ht="12" hidden="1" customHeight="1" outlineLevel="1" x14ac:dyDescent="0.2">
      <c r="A419" s="76" t="s">
        <v>457</v>
      </c>
      <c r="B419" s="76"/>
      <c r="C419" s="4" t="s">
        <v>17</v>
      </c>
      <c r="D419" s="5">
        <v>1</v>
      </c>
      <c r="E419" s="9">
        <f t="shared" si="149"/>
        <v>0</v>
      </c>
      <c r="F419" s="6">
        <v>0.17</v>
      </c>
      <c r="G419" s="9">
        <f t="shared" si="150"/>
        <v>0</v>
      </c>
      <c r="H419" s="9">
        <f t="shared" si="147"/>
        <v>0</v>
      </c>
      <c r="I419" s="6">
        <v>169.78</v>
      </c>
      <c r="J419" s="9">
        <f t="shared" si="151"/>
        <v>0</v>
      </c>
      <c r="K419" s="9">
        <f t="shared" si="148"/>
        <v>0</v>
      </c>
    </row>
    <row r="420" spans="1:11" ht="21" hidden="1" customHeight="1" outlineLevel="1" x14ac:dyDescent="0.2">
      <c r="A420" s="76" t="s">
        <v>383</v>
      </c>
      <c r="B420" s="76"/>
      <c r="C420" s="4" t="s">
        <v>17</v>
      </c>
      <c r="D420" s="5">
        <v>1</v>
      </c>
      <c r="E420" s="9">
        <f t="shared" si="149"/>
        <v>0</v>
      </c>
      <c r="F420" s="6">
        <v>0.14000000000000001</v>
      </c>
      <c r="G420" s="9">
        <f t="shared" si="150"/>
        <v>0</v>
      </c>
      <c r="H420" s="9">
        <f t="shared" si="147"/>
        <v>0</v>
      </c>
      <c r="I420" s="6">
        <v>33.6</v>
      </c>
      <c r="J420" s="9">
        <f t="shared" si="151"/>
        <v>0</v>
      </c>
      <c r="K420" s="9">
        <f t="shared" si="148"/>
        <v>0</v>
      </c>
    </row>
    <row r="421" spans="1:11" ht="21" hidden="1" customHeight="1" outlineLevel="1" x14ac:dyDescent="0.2">
      <c r="A421" s="76" t="s">
        <v>410</v>
      </c>
      <c r="B421" s="76"/>
      <c r="C421" s="4" t="s">
        <v>17</v>
      </c>
      <c r="D421" s="5">
        <v>1</v>
      </c>
      <c r="E421" s="9">
        <f t="shared" si="149"/>
        <v>0</v>
      </c>
      <c r="F421" s="6">
        <v>7.0000000000000007E-2</v>
      </c>
      <c r="G421" s="9">
        <f t="shared" si="150"/>
        <v>0</v>
      </c>
      <c r="H421" s="9">
        <f t="shared" si="147"/>
        <v>0</v>
      </c>
      <c r="I421" s="6">
        <v>42.87</v>
      </c>
      <c r="J421" s="9">
        <f t="shared" si="151"/>
        <v>0</v>
      </c>
      <c r="K421" s="9">
        <f t="shared" si="148"/>
        <v>0</v>
      </c>
    </row>
    <row r="422" spans="1:11" ht="12.2" hidden="1" customHeight="1" outlineLevel="1" x14ac:dyDescent="0.2">
      <c r="A422" s="76" t="s">
        <v>385</v>
      </c>
      <c r="B422" s="76"/>
      <c r="C422" s="4" t="s">
        <v>17</v>
      </c>
      <c r="D422" s="5">
        <v>1</v>
      </c>
      <c r="E422" s="9">
        <f t="shared" si="149"/>
        <v>0</v>
      </c>
      <c r="F422" s="6">
        <v>0.24</v>
      </c>
      <c r="G422" s="9">
        <f t="shared" si="150"/>
        <v>0</v>
      </c>
      <c r="H422" s="9">
        <f t="shared" si="147"/>
        <v>0</v>
      </c>
      <c r="I422" s="6">
        <v>148.5</v>
      </c>
      <c r="J422" s="9">
        <f t="shared" si="151"/>
        <v>0</v>
      </c>
      <c r="K422" s="9">
        <f t="shared" si="148"/>
        <v>0</v>
      </c>
    </row>
    <row r="423" spans="1:11" ht="12.2" hidden="1" customHeight="1" outlineLevel="1" x14ac:dyDescent="0.2">
      <c r="A423" s="76" t="s">
        <v>343</v>
      </c>
      <c r="B423" s="76"/>
      <c r="C423" s="4" t="s">
        <v>17</v>
      </c>
      <c r="D423" s="5">
        <v>1</v>
      </c>
      <c r="E423" s="9">
        <f t="shared" si="149"/>
        <v>0</v>
      </c>
      <c r="F423" s="6">
        <v>0.12</v>
      </c>
      <c r="G423" s="9">
        <f t="shared" si="150"/>
        <v>0</v>
      </c>
      <c r="H423" s="9">
        <f t="shared" si="147"/>
        <v>0</v>
      </c>
      <c r="I423" s="6">
        <v>151.19999999999999</v>
      </c>
      <c r="J423" s="9">
        <f t="shared" si="151"/>
        <v>0</v>
      </c>
      <c r="K423" s="9">
        <f t="shared" si="148"/>
        <v>0</v>
      </c>
    </row>
    <row r="424" spans="1:11" ht="12.2" hidden="1" customHeight="1" outlineLevel="1" x14ac:dyDescent="0.2">
      <c r="A424" s="76" t="s">
        <v>343</v>
      </c>
      <c r="B424" s="76"/>
      <c r="C424" s="4" t="s">
        <v>17</v>
      </c>
      <c r="D424" s="5">
        <v>1</v>
      </c>
      <c r="E424" s="9">
        <f t="shared" si="149"/>
        <v>0</v>
      </c>
      <c r="F424" s="6">
        <v>0.12</v>
      </c>
      <c r="G424" s="9">
        <f t="shared" si="150"/>
        <v>0</v>
      </c>
      <c r="H424" s="9">
        <f t="shared" si="147"/>
        <v>0</v>
      </c>
      <c r="I424" s="6">
        <v>76.400000000000006</v>
      </c>
      <c r="J424" s="9">
        <f t="shared" si="151"/>
        <v>0</v>
      </c>
      <c r="K424" s="9">
        <f t="shared" si="148"/>
        <v>0</v>
      </c>
    </row>
    <row r="425" spans="1:11" ht="12.2" hidden="1" customHeight="1" outlineLevel="1" x14ac:dyDescent="0.2">
      <c r="A425" s="76" t="s">
        <v>345</v>
      </c>
      <c r="B425" s="76"/>
      <c r="C425" s="4" t="s">
        <v>17</v>
      </c>
      <c r="D425" s="5">
        <v>1</v>
      </c>
      <c r="E425" s="9">
        <f t="shared" si="149"/>
        <v>0</v>
      </c>
      <c r="F425" s="6">
        <v>0.21</v>
      </c>
      <c r="G425" s="9">
        <f t="shared" si="150"/>
        <v>0</v>
      </c>
      <c r="H425" s="9">
        <f t="shared" si="147"/>
        <v>0</v>
      </c>
      <c r="I425" s="6">
        <v>85.69</v>
      </c>
      <c r="J425" s="9">
        <f t="shared" si="151"/>
        <v>0</v>
      </c>
      <c r="K425" s="9">
        <f t="shared" si="148"/>
        <v>0</v>
      </c>
    </row>
    <row r="426" spans="1:11" ht="12.2" hidden="1" customHeight="1" outlineLevel="1" x14ac:dyDescent="0.2">
      <c r="A426" s="76" t="s">
        <v>387</v>
      </c>
      <c r="B426" s="76"/>
      <c r="C426" s="4" t="s">
        <v>17</v>
      </c>
      <c r="D426" s="5">
        <v>1</v>
      </c>
      <c r="E426" s="9">
        <f t="shared" si="149"/>
        <v>0</v>
      </c>
      <c r="F426" s="6">
        <v>0.06</v>
      </c>
      <c r="G426" s="9">
        <f t="shared" si="150"/>
        <v>0</v>
      </c>
      <c r="H426" s="9">
        <f t="shared" si="147"/>
        <v>0</v>
      </c>
      <c r="I426" s="6">
        <v>13.82</v>
      </c>
      <c r="J426" s="9">
        <f t="shared" si="151"/>
        <v>0</v>
      </c>
      <c r="K426" s="9">
        <f t="shared" si="148"/>
        <v>0</v>
      </c>
    </row>
    <row r="427" spans="1:11" ht="12.2" hidden="1" customHeight="1" outlineLevel="1" x14ac:dyDescent="0.2">
      <c r="A427" s="76" t="s">
        <v>346</v>
      </c>
      <c r="B427" s="76"/>
      <c r="C427" s="4" t="s">
        <v>17</v>
      </c>
      <c r="D427" s="5">
        <v>1</v>
      </c>
      <c r="E427" s="9">
        <f t="shared" si="149"/>
        <v>0</v>
      </c>
      <c r="F427" s="6">
        <v>0.31</v>
      </c>
      <c r="G427" s="9">
        <f t="shared" si="150"/>
        <v>0</v>
      </c>
      <c r="H427" s="9">
        <f t="shared" si="147"/>
        <v>0</v>
      </c>
      <c r="I427" s="6">
        <v>117.29</v>
      </c>
      <c r="J427" s="9">
        <f t="shared" si="151"/>
        <v>0</v>
      </c>
      <c r="K427" s="9">
        <f t="shared" si="148"/>
        <v>0</v>
      </c>
    </row>
    <row r="428" spans="1:11" ht="24" hidden="1" customHeight="1" outlineLevel="1" x14ac:dyDescent="0.2">
      <c r="A428" s="83" t="s">
        <v>658</v>
      </c>
      <c r="B428" s="76"/>
      <c r="C428" s="4" t="s">
        <v>17</v>
      </c>
      <c r="D428" s="5">
        <v>1</v>
      </c>
      <c r="E428" s="9">
        <f t="shared" si="149"/>
        <v>0</v>
      </c>
      <c r="F428" s="6">
        <v>0.55000000000000004</v>
      </c>
      <c r="G428" s="9">
        <f t="shared" si="150"/>
        <v>0</v>
      </c>
      <c r="H428" s="9">
        <f>$N$2*G428</f>
        <v>0</v>
      </c>
      <c r="I428" s="6">
        <v>135.63</v>
      </c>
      <c r="J428" s="9">
        <f t="shared" si="151"/>
        <v>0</v>
      </c>
      <c r="K428" s="9">
        <f t="shared" si="148"/>
        <v>0</v>
      </c>
    </row>
    <row r="429" spans="1:11" ht="12.2" customHeight="1" collapsed="1" x14ac:dyDescent="0.2">
      <c r="A429" s="75" t="s">
        <v>19</v>
      </c>
      <c r="B429" s="75"/>
      <c r="C429" s="1"/>
      <c r="D429" s="7"/>
      <c r="E429" s="9"/>
      <c r="F429" s="13">
        <f>SUM(F415:F428)</f>
        <v>2.41</v>
      </c>
      <c r="G429" s="12">
        <f>SUM(G415:G428)</f>
        <v>0</v>
      </c>
      <c r="H429" s="12">
        <f t="shared" si="147"/>
        <v>0</v>
      </c>
      <c r="I429" s="13">
        <v>1223.8</v>
      </c>
      <c r="J429" s="12">
        <f>SUM(J415:J428)</f>
        <v>0</v>
      </c>
      <c r="K429" s="14">
        <f>SUM(H429,J429)</f>
        <v>0</v>
      </c>
    </row>
    <row r="430" spans="1:11" ht="21" customHeight="1" x14ac:dyDescent="0.2">
      <c r="A430" s="75" t="s">
        <v>458</v>
      </c>
      <c r="B430" s="75"/>
      <c r="C430" s="2" t="s">
        <v>17</v>
      </c>
      <c r="D430" s="3">
        <v>0</v>
      </c>
      <c r="E430" s="36"/>
      <c r="F430" s="1"/>
      <c r="G430" s="1"/>
      <c r="H430" s="1"/>
      <c r="I430" s="1"/>
      <c r="J430" s="1"/>
      <c r="K430" s="1"/>
    </row>
    <row r="431" spans="1:11" ht="12.2" hidden="1" customHeight="1" outlineLevel="1" x14ac:dyDescent="0.2">
      <c r="A431" s="76" t="s">
        <v>412</v>
      </c>
      <c r="B431" s="76"/>
      <c r="C431" s="4" t="s">
        <v>17</v>
      </c>
      <c r="D431" s="5">
        <v>1</v>
      </c>
      <c r="E431" s="9">
        <f>$D$430*D431</f>
        <v>0</v>
      </c>
      <c r="F431" s="6">
        <v>0.23</v>
      </c>
      <c r="G431" s="9">
        <f>$D$430*F431</f>
        <v>0</v>
      </c>
      <c r="H431" s="9">
        <f t="shared" ref="H431:H445" si="152">$L$2*G431</f>
        <v>0</v>
      </c>
      <c r="I431" s="6">
        <v>390.36</v>
      </c>
      <c r="J431" s="9">
        <f>$D$430*I431</f>
        <v>0</v>
      </c>
      <c r="K431" s="9">
        <f t="shared" ref="K431:K444" si="153">SUM(H431,J431)</f>
        <v>0</v>
      </c>
    </row>
    <row r="432" spans="1:11" ht="12.2" hidden="1" customHeight="1" outlineLevel="1" x14ac:dyDescent="0.2">
      <c r="A432" s="76" t="s">
        <v>405</v>
      </c>
      <c r="B432" s="76"/>
      <c r="C432" s="4" t="s">
        <v>17</v>
      </c>
      <c r="D432" s="5">
        <v>1</v>
      </c>
      <c r="E432" s="9">
        <f t="shared" ref="E432:E444" si="154">$D$430*D432</f>
        <v>0</v>
      </c>
      <c r="F432" s="6">
        <v>0.13</v>
      </c>
      <c r="G432" s="9">
        <f t="shared" ref="G432:G444" si="155">$D$430*F432</f>
        <v>0</v>
      </c>
      <c r="H432" s="9">
        <f t="shared" si="152"/>
        <v>0</v>
      </c>
      <c r="I432" s="6">
        <v>53.97</v>
      </c>
      <c r="J432" s="9">
        <f t="shared" ref="J432:J444" si="156">$D$430*I432</f>
        <v>0</v>
      </c>
      <c r="K432" s="9">
        <f t="shared" si="153"/>
        <v>0</v>
      </c>
    </row>
    <row r="433" spans="1:11" ht="12.2" hidden="1" customHeight="1" outlineLevel="1" x14ac:dyDescent="0.2">
      <c r="A433" s="76" t="s">
        <v>407</v>
      </c>
      <c r="B433" s="76"/>
      <c r="C433" s="4" t="s">
        <v>17</v>
      </c>
      <c r="D433" s="5">
        <v>1</v>
      </c>
      <c r="E433" s="9">
        <f t="shared" si="154"/>
        <v>0</v>
      </c>
      <c r="F433" s="6">
        <v>0.05</v>
      </c>
      <c r="G433" s="9">
        <f t="shared" si="155"/>
        <v>0</v>
      </c>
      <c r="H433" s="9">
        <f t="shared" si="152"/>
        <v>0</v>
      </c>
      <c r="I433" s="6">
        <v>29.26</v>
      </c>
      <c r="J433" s="9">
        <f t="shared" si="156"/>
        <v>0</v>
      </c>
      <c r="K433" s="9">
        <f t="shared" si="153"/>
        <v>0</v>
      </c>
    </row>
    <row r="434" spans="1:11" ht="21" hidden="1" customHeight="1" outlineLevel="1" x14ac:dyDescent="0.2">
      <c r="A434" s="76" t="s">
        <v>456</v>
      </c>
      <c r="B434" s="76"/>
      <c r="C434" s="4" t="s">
        <v>17</v>
      </c>
      <c r="D434" s="5">
        <v>1</v>
      </c>
      <c r="E434" s="9">
        <f t="shared" si="154"/>
        <v>0</v>
      </c>
      <c r="F434" s="6">
        <v>0.1</v>
      </c>
      <c r="G434" s="9">
        <f t="shared" si="155"/>
        <v>0</v>
      </c>
      <c r="H434" s="9">
        <f t="shared" si="152"/>
        <v>0</v>
      </c>
      <c r="I434" s="6">
        <v>60.2</v>
      </c>
      <c r="J434" s="9">
        <f t="shared" si="156"/>
        <v>0</v>
      </c>
      <c r="K434" s="9">
        <f t="shared" si="153"/>
        <v>0</v>
      </c>
    </row>
    <row r="435" spans="1:11" ht="12.2" hidden="1" customHeight="1" outlineLevel="1" x14ac:dyDescent="0.2">
      <c r="A435" s="76" t="s">
        <v>457</v>
      </c>
      <c r="B435" s="76"/>
      <c r="C435" s="4" t="s">
        <v>17</v>
      </c>
      <c r="D435" s="5">
        <v>1</v>
      </c>
      <c r="E435" s="9">
        <f t="shared" si="154"/>
        <v>0</v>
      </c>
      <c r="F435" s="6">
        <v>0.17</v>
      </c>
      <c r="G435" s="9">
        <f t="shared" si="155"/>
        <v>0</v>
      </c>
      <c r="H435" s="9">
        <f t="shared" si="152"/>
        <v>0</v>
      </c>
      <c r="I435" s="6">
        <v>169.78</v>
      </c>
      <c r="J435" s="9">
        <f t="shared" si="156"/>
        <v>0</v>
      </c>
      <c r="K435" s="9">
        <f t="shared" si="153"/>
        <v>0</v>
      </c>
    </row>
    <row r="436" spans="1:11" ht="21" hidden="1" customHeight="1" outlineLevel="1" x14ac:dyDescent="0.2">
      <c r="A436" s="76" t="s">
        <v>383</v>
      </c>
      <c r="B436" s="76"/>
      <c r="C436" s="4" t="s">
        <v>17</v>
      </c>
      <c r="D436" s="5">
        <v>1</v>
      </c>
      <c r="E436" s="9">
        <f t="shared" si="154"/>
        <v>0</v>
      </c>
      <c r="F436" s="6">
        <v>0.14000000000000001</v>
      </c>
      <c r="G436" s="9">
        <f t="shared" si="155"/>
        <v>0</v>
      </c>
      <c r="H436" s="9">
        <f t="shared" si="152"/>
        <v>0</v>
      </c>
      <c r="I436" s="6">
        <v>33.6</v>
      </c>
      <c r="J436" s="9">
        <f t="shared" si="156"/>
        <v>0</v>
      </c>
      <c r="K436" s="9">
        <f t="shared" si="153"/>
        <v>0</v>
      </c>
    </row>
    <row r="437" spans="1:11" ht="21" hidden="1" customHeight="1" outlineLevel="1" x14ac:dyDescent="0.2">
      <c r="A437" s="76" t="s">
        <v>410</v>
      </c>
      <c r="B437" s="76"/>
      <c r="C437" s="4" t="s">
        <v>17</v>
      </c>
      <c r="D437" s="5">
        <v>1</v>
      </c>
      <c r="E437" s="9">
        <f t="shared" si="154"/>
        <v>0</v>
      </c>
      <c r="F437" s="6">
        <v>7.0000000000000007E-2</v>
      </c>
      <c r="G437" s="9">
        <f t="shared" si="155"/>
        <v>0</v>
      </c>
      <c r="H437" s="9">
        <f t="shared" si="152"/>
        <v>0</v>
      </c>
      <c r="I437" s="6">
        <v>42.87</v>
      </c>
      <c r="J437" s="9">
        <f t="shared" si="156"/>
        <v>0</v>
      </c>
      <c r="K437" s="9">
        <f t="shared" si="153"/>
        <v>0</v>
      </c>
    </row>
    <row r="438" spans="1:11" ht="12.2" hidden="1" customHeight="1" outlineLevel="1" x14ac:dyDescent="0.2">
      <c r="A438" s="76" t="s">
        <v>343</v>
      </c>
      <c r="B438" s="76"/>
      <c r="C438" s="4" t="s">
        <v>17</v>
      </c>
      <c r="D438" s="5">
        <v>1</v>
      </c>
      <c r="E438" s="9">
        <f t="shared" si="154"/>
        <v>0</v>
      </c>
      <c r="F438" s="6">
        <v>0.12</v>
      </c>
      <c r="G438" s="9">
        <f t="shared" si="155"/>
        <v>0</v>
      </c>
      <c r="H438" s="9">
        <f t="shared" si="152"/>
        <v>0</v>
      </c>
      <c r="I438" s="6">
        <v>151.19999999999999</v>
      </c>
      <c r="J438" s="9">
        <f t="shared" si="156"/>
        <v>0</v>
      </c>
      <c r="K438" s="9">
        <f t="shared" si="153"/>
        <v>0</v>
      </c>
    </row>
    <row r="439" spans="1:11" ht="12.2" hidden="1" customHeight="1" outlineLevel="1" x14ac:dyDescent="0.2">
      <c r="A439" s="76" t="s">
        <v>385</v>
      </c>
      <c r="B439" s="76"/>
      <c r="C439" s="4" t="s">
        <v>17</v>
      </c>
      <c r="D439" s="5">
        <v>1</v>
      </c>
      <c r="E439" s="9">
        <f t="shared" si="154"/>
        <v>0</v>
      </c>
      <c r="F439" s="6">
        <v>0.24</v>
      </c>
      <c r="G439" s="9">
        <f t="shared" si="155"/>
        <v>0</v>
      </c>
      <c r="H439" s="9">
        <f t="shared" si="152"/>
        <v>0</v>
      </c>
      <c r="I439" s="6">
        <v>148.5</v>
      </c>
      <c r="J439" s="9">
        <f t="shared" si="156"/>
        <v>0</v>
      </c>
      <c r="K439" s="9">
        <f t="shared" si="153"/>
        <v>0</v>
      </c>
    </row>
    <row r="440" spans="1:11" ht="12.2" hidden="1" customHeight="1" outlineLevel="1" x14ac:dyDescent="0.2">
      <c r="A440" s="76" t="s">
        <v>343</v>
      </c>
      <c r="B440" s="76"/>
      <c r="C440" s="4" t="s">
        <v>17</v>
      </c>
      <c r="D440" s="5">
        <v>1</v>
      </c>
      <c r="E440" s="9">
        <f t="shared" si="154"/>
        <v>0</v>
      </c>
      <c r="F440" s="6">
        <v>0.12</v>
      </c>
      <c r="G440" s="9">
        <f t="shared" si="155"/>
        <v>0</v>
      </c>
      <c r="H440" s="9">
        <f t="shared" si="152"/>
        <v>0</v>
      </c>
      <c r="I440" s="6">
        <v>76.400000000000006</v>
      </c>
      <c r="J440" s="9">
        <f t="shared" si="156"/>
        <v>0</v>
      </c>
      <c r="K440" s="9">
        <f t="shared" si="153"/>
        <v>0</v>
      </c>
    </row>
    <row r="441" spans="1:11" ht="12.2" hidden="1" customHeight="1" outlineLevel="1" x14ac:dyDescent="0.2">
      <c r="A441" s="76" t="s">
        <v>345</v>
      </c>
      <c r="B441" s="76"/>
      <c r="C441" s="4" t="s">
        <v>17</v>
      </c>
      <c r="D441" s="5">
        <v>1</v>
      </c>
      <c r="E441" s="9">
        <f t="shared" si="154"/>
        <v>0</v>
      </c>
      <c r="F441" s="6">
        <v>0.21</v>
      </c>
      <c r="G441" s="9">
        <f t="shared" si="155"/>
        <v>0</v>
      </c>
      <c r="H441" s="9">
        <f t="shared" si="152"/>
        <v>0</v>
      </c>
      <c r="I441" s="6">
        <v>85.69</v>
      </c>
      <c r="J441" s="9">
        <f t="shared" si="156"/>
        <v>0</v>
      </c>
      <c r="K441" s="9">
        <f t="shared" si="153"/>
        <v>0</v>
      </c>
    </row>
    <row r="442" spans="1:11" ht="12.2" hidden="1" customHeight="1" outlineLevel="1" x14ac:dyDescent="0.2">
      <c r="A442" s="76" t="s">
        <v>387</v>
      </c>
      <c r="B442" s="76"/>
      <c r="C442" s="4" t="s">
        <v>17</v>
      </c>
      <c r="D442" s="5">
        <v>1</v>
      </c>
      <c r="E442" s="9">
        <f t="shared" si="154"/>
        <v>0</v>
      </c>
      <c r="F442" s="6">
        <v>0.06</v>
      </c>
      <c r="G442" s="9">
        <f t="shared" si="155"/>
        <v>0</v>
      </c>
      <c r="H442" s="9">
        <f t="shared" si="152"/>
        <v>0</v>
      </c>
      <c r="I442" s="6">
        <v>13.82</v>
      </c>
      <c r="J442" s="9">
        <f t="shared" si="156"/>
        <v>0</v>
      </c>
      <c r="K442" s="9">
        <f t="shared" si="153"/>
        <v>0</v>
      </c>
    </row>
    <row r="443" spans="1:11" ht="12.2" hidden="1" customHeight="1" outlineLevel="1" x14ac:dyDescent="0.2">
      <c r="A443" s="76" t="s">
        <v>346</v>
      </c>
      <c r="B443" s="76"/>
      <c r="C443" s="4" t="s">
        <v>17</v>
      </c>
      <c r="D443" s="5">
        <v>1</v>
      </c>
      <c r="E443" s="9">
        <f t="shared" si="154"/>
        <v>0</v>
      </c>
      <c r="F443" s="6">
        <v>0.31</v>
      </c>
      <c r="G443" s="9">
        <f t="shared" si="155"/>
        <v>0</v>
      </c>
      <c r="H443" s="9">
        <f t="shared" si="152"/>
        <v>0</v>
      </c>
      <c r="I443" s="6">
        <v>117.29</v>
      </c>
      <c r="J443" s="9">
        <f t="shared" si="156"/>
        <v>0</v>
      </c>
      <c r="K443" s="9">
        <f t="shared" si="153"/>
        <v>0</v>
      </c>
    </row>
    <row r="444" spans="1:11" ht="24" hidden="1" customHeight="1" outlineLevel="1" x14ac:dyDescent="0.2">
      <c r="A444" s="83" t="s">
        <v>659</v>
      </c>
      <c r="B444" s="76"/>
      <c r="C444" s="4" t="s">
        <v>17</v>
      </c>
      <c r="D444" s="5">
        <v>1</v>
      </c>
      <c r="E444" s="9">
        <f t="shared" si="154"/>
        <v>0</v>
      </c>
      <c r="F444" s="6">
        <v>0.55000000000000004</v>
      </c>
      <c r="G444" s="9">
        <f t="shared" si="155"/>
        <v>0</v>
      </c>
      <c r="H444" s="9">
        <f>$N$2*G444</f>
        <v>0</v>
      </c>
      <c r="I444" s="6">
        <v>135.63</v>
      </c>
      <c r="J444" s="9">
        <f t="shared" si="156"/>
        <v>0</v>
      </c>
      <c r="K444" s="9">
        <f t="shared" si="153"/>
        <v>0</v>
      </c>
    </row>
    <row r="445" spans="1:11" ht="12.2" customHeight="1" collapsed="1" x14ac:dyDescent="0.2">
      <c r="A445" s="75" t="s">
        <v>19</v>
      </c>
      <c r="B445" s="75"/>
      <c r="C445" s="1"/>
      <c r="D445" s="7"/>
      <c r="E445" s="9"/>
      <c r="F445" s="13">
        <f>SUM(F431:F444)</f>
        <v>2.5</v>
      </c>
      <c r="G445" s="12">
        <f>SUM(G431:G444)</f>
        <v>0</v>
      </c>
      <c r="H445" s="12">
        <f t="shared" si="152"/>
        <v>0</v>
      </c>
      <c r="I445" s="13">
        <v>1475.84</v>
      </c>
      <c r="J445" s="12">
        <f>SUM(J431:J444)</f>
        <v>0</v>
      </c>
      <c r="K445" s="14">
        <f>SUM(H445,J445)</f>
        <v>0</v>
      </c>
    </row>
    <row r="446" spans="1:11" ht="21" customHeight="1" x14ac:dyDescent="0.2">
      <c r="A446" s="75" t="s">
        <v>459</v>
      </c>
      <c r="B446" s="75"/>
      <c r="C446" s="2" t="s">
        <v>17</v>
      </c>
      <c r="D446" s="3">
        <v>0</v>
      </c>
      <c r="E446" s="36"/>
      <c r="F446" s="1"/>
      <c r="G446" s="1"/>
      <c r="H446" s="1"/>
      <c r="I446" s="1"/>
      <c r="J446" s="1"/>
      <c r="K446" s="1"/>
    </row>
    <row r="447" spans="1:11" ht="21" hidden="1" customHeight="1" outlineLevel="1" x14ac:dyDescent="0.2">
      <c r="A447" s="76" t="s">
        <v>414</v>
      </c>
      <c r="B447" s="76"/>
      <c r="C447" s="4" t="s">
        <v>17</v>
      </c>
      <c r="D447" s="5">
        <v>1</v>
      </c>
      <c r="E447" s="9">
        <f>$D$446*D447</f>
        <v>0</v>
      </c>
      <c r="F447" s="6">
        <v>0.17</v>
      </c>
      <c r="G447" s="9">
        <f>$D$446*F447</f>
        <v>0</v>
      </c>
      <c r="H447" s="9">
        <f t="shared" ref="H447:H461" si="157">$L$2*G447</f>
        <v>0</v>
      </c>
      <c r="I447" s="6">
        <v>209.22</v>
      </c>
      <c r="J447" s="9">
        <f>$D$446*I447</f>
        <v>0</v>
      </c>
      <c r="K447" s="9">
        <f t="shared" ref="K447:K460" si="158">SUM(H447,J447)</f>
        <v>0</v>
      </c>
    </row>
    <row r="448" spans="1:11" ht="12.2" hidden="1" customHeight="1" outlineLevel="1" x14ac:dyDescent="0.2">
      <c r="A448" s="76" t="s">
        <v>405</v>
      </c>
      <c r="B448" s="76"/>
      <c r="C448" s="4" t="s">
        <v>17</v>
      </c>
      <c r="D448" s="5">
        <v>1</v>
      </c>
      <c r="E448" s="9">
        <f t="shared" ref="E448:E460" si="159">$D$446*D448</f>
        <v>0</v>
      </c>
      <c r="F448" s="6">
        <v>0.13</v>
      </c>
      <c r="G448" s="9">
        <f t="shared" ref="G448:G460" si="160">$D$446*F448</f>
        <v>0</v>
      </c>
      <c r="H448" s="9">
        <f t="shared" si="157"/>
        <v>0</v>
      </c>
      <c r="I448" s="6">
        <v>53.97</v>
      </c>
      <c r="J448" s="9">
        <f t="shared" ref="J448:J460" si="161">$D$446*I448</f>
        <v>0</v>
      </c>
      <c r="K448" s="9">
        <f t="shared" si="158"/>
        <v>0</v>
      </c>
    </row>
    <row r="449" spans="1:11" ht="12.2" hidden="1" customHeight="1" outlineLevel="1" x14ac:dyDescent="0.2">
      <c r="A449" s="76" t="s">
        <v>407</v>
      </c>
      <c r="B449" s="76"/>
      <c r="C449" s="4" t="s">
        <v>17</v>
      </c>
      <c r="D449" s="5">
        <v>1</v>
      </c>
      <c r="E449" s="9">
        <f t="shared" si="159"/>
        <v>0</v>
      </c>
      <c r="F449" s="6">
        <v>0.05</v>
      </c>
      <c r="G449" s="9">
        <f t="shared" si="160"/>
        <v>0</v>
      </c>
      <c r="H449" s="9">
        <f t="shared" si="157"/>
        <v>0</v>
      </c>
      <c r="I449" s="6">
        <v>29.26</v>
      </c>
      <c r="J449" s="9">
        <f t="shared" si="161"/>
        <v>0</v>
      </c>
      <c r="K449" s="9">
        <f t="shared" si="158"/>
        <v>0</v>
      </c>
    </row>
    <row r="450" spans="1:11" ht="21" hidden="1" customHeight="1" outlineLevel="1" x14ac:dyDescent="0.2">
      <c r="A450" s="76" t="s">
        <v>456</v>
      </c>
      <c r="B450" s="76"/>
      <c r="C450" s="4" t="s">
        <v>17</v>
      </c>
      <c r="D450" s="5">
        <v>1</v>
      </c>
      <c r="E450" s="9">
        <f t="shared" si="159"/>
        <v>0</v>
      </c>
      <c r="F450" s="6">
        <v>0.1</v>
      </c>
      <c r="G450" s="9">
        <f t="shared" si="160"/>
        <v>0</v>
      </c>
      <c r="H450" s="9">
        <f t="shared" si="157"/>
        <v>0</v>
      </c>
      <c r="I450" s="6">
        <v>60.2</v>
      </c>
      <c r="J450" s="9">
        <f t="shared" si="161"/>
        <v>0</v>
      </c>
      <c r="K450" s="9">
        <f t="shared" si="158"/>
        <v>0</v>
      </c>
    </row>
    <row r="451" spans="1:11" ht="12.2" hidden="1" customHeight="1" outlineLevel="1" x14ac:dyDescent="0.2">
      <c r="A451" s="76" t="s">
        <v>457</v>
      </c>
      <c r="B451" s="76"/>
      <c r="C451" s="4" t="s">
        <v>17</v>
      </c>
      <c r="D451" s="5">
        <v>1</v>
      </c>
      <c r="E451" s="9">
        <f t="shared" si="159"/>
        <v>0</v>
      </c>
      <c r="F451" s="6">
        <v>0.17</v>
      </c>
      <c r="G451" s="9">
        <f t="shared" si="160"/>
        <v>0</v>
      </c>
      <c r="H451" s="9">
        <f t="shared" si="157"/>
        <v>0</v>
      </c>
      <c r="I451" s="6">
        <v>169.78</v>
      </c>
      <c r="J451" s="9">
        <f t="shared" si="161"/>
        <v>0</v>
      </c>
      <c r="K451" s="9">
        <f t="shared" si="158"/>
        <v>0</v>
      </c>
    </row>
    <row r="452" spans="1:11" ht="21" hidden="1" customHeight="1" outlineLevel="1" x14ac:dyDescent="0.2">
      <c r="A452" s="76" t="s">
        <v>383</v>
      </c>
      <c r="B452" s="76"/>
      <c r="C452" s="4" t="s">
        <v>17</v>
      </c>
      <c r="D452" s="5">
        <v>1</v>
      </c>
      <c r="E452" s="9">
        <f t="shared" si="159"/>
        <v>0</v>
      </c>
      <c r="F452" s="6">
        <v>0.14000000000000001</v>
      </c>
      <c r="G452" s="9">
        <f t="shared" si="160"/>
        <v>0</v>
      </c>
      <c r="H452" s="9">
        <f t="shared" si="157"/>
        <v>0</v>
      </c>
      <c r="I452" s="6">
        <v>33.6</v>
      </c>
      <c r="J452" s="9">
        <f t="shared" si="161"/>
        <v>0</v>
      </c>
      <c r="K452" s="9">
        <f t="shared" si="158"/>
        <v>0</v>
      </c>
    </row>
    <row r="453" spans="1:11" ht="21" hidden="1" customHeight="1" outlineLevel="1" x14ac:dyDescent="0.2">
      <c r="A453" s="76" t="s">
        <v>410</v>
      </c>
      <c r="B453" s="76"/>
      <c r="C453" s="4" t="s">
        <v>17</v>
      </c>
      <c r="D453" s="5">
        <v>1</v>
      </c>
      <c r="E453" s="9">
        <f t="shared" si="159"/>
        <v>0</v>
      </c>
      <c r="F453" s="6">
        <v>7.0000000000000007E-2</v>
      </c>
      <c r="G453" s="9">
        <f t="shared" si="160"/>
        <v>0</v>
      </c>
      <c r="H453" s="9">
        <f t="shared" si="157"/>
        <v>0</v>
      </c>
      <c r="I453" s="6">
        <v>42.87</v>
      </c>
      <c r="J453" s="9">
        <f t="shared" si="161"/>
        <v>0</v>
      </c>
      <c r="K453" s="9">
        <f t="shared" si="158"/>
        <v>0</v>
      </c>
    </row>
    <row r="454" spans="1:11" ht="12" hidden="1" customHeight="1" outlineLevel="1" x14ac:dyDescent="0.2">
      <c r="A454" s="76" t="s">
        <v>343</v>
      </c>
      <c r="B454" s="76"/>
      <c r="C454" s="4" t="s">
        <v>17</v>
      </c>
      <c r="D454" s="5">
        <v>1</v>
      </c>
      <c r="E454" s="9">
        <f t="shared" si="159"/>
        <v>0</v>
      </c>
      <c r="F454" s="6">
        <v>0.12</v>
      </c>
      <c r="G454" s="9">
        <f t="shared" si="160"/>
        <v>0</v>
      </c>
      <c r="H454" s="9">
        <f t="shared" si="157"/>
        <v>0</v>
      </c>
      <c r="I454" s="6">
        <v>151.19999999999999</v>
      </c>
      <c r="J454" s="9">
        <f t="shared" si="161"/>
        <v>0</v>
      </c>
      <c r="K454" s="9">
        <f t="shared" si="158"/>
        <v>0</v>
      </c>
    </row>
    <row r="455" spans="1:11" ht="12.2" hidden="1" customHeight="1" outlineLevel="1" x14ac:dyDescent="0.2">
      <c r="A455" s="76" t="s">
        <v>385</v>
      </c>
      <c r="B455" s="76"/>
      <c r="C455" s="4" t="s">
        <v>17</v>
      </c>
      <c r="D455" s="5">
        <v>1</v>
      </c>
      <c r="E455" s="9">
        <f t="shared" si="159"/>
        <v>0</v>
      </c>
      <c r="F455" s="6">
        <v>0.28999999999999998</v>
      </c>
      <c r="G455" s="9">
        <f t="shared" si="160"/>
        <v>0</v>
      </c>
      <c r="H455" s="9">
        <f t="shared" si="157"/>
        <v>0</v>
      </c>
      <c r="I455" s="6">
        <v>192.91</v>
      </c>
      <c r="J455" s="9">
        <f t="shared" si="161"/>
        <v>0</v>
      </c>
      <c r="K455" s="9">
        <f t="shared" si="158"/>
        <v>0</v>
      </c>
    </row>
    <row r="456" spans="1:11" ht="12.2" hidden="1" customHeight="1" outlineLevel="1" x14ac:dyDescent="0.2">
      <c r="A456" s="76" t="s">
        <v>345</v>
      </c>
      <c r="B456" s="76"/>
      <c r="C456" s="4" t="s">
        <v>17</v>
      </c>
      <c r="D456" s="5">
        <v>1</v>
      </c>
      <c r="E456" s="9">
        <f t="shared" si="159"/>
        <v>0</v>
      </c>
      <c r="F456" s="6">
        <v>0.21</v>
      </c>
      <c r="G456" s="9">
        <f t="shared" si="160"/>
        <v>0</v>
      </c>
      <c r="H456" s="9">
        <f t="shared" si="157"/>
        <v>0</v>
      </c>
      <c r="I456" s="6">
        <v>85.69</v>
      </c>
      <c r="J456" s="9">
        <f t="shared" si="161"/>
        <v>0</v>
      </c>
      <c r="K456" s="9">
        <f t="shared" si="158"/>
        <v>0</v>
      </c>
    </row>
    <row r="457" spans="1:11" ht="12.2" hidden="1" customHeight="1" outlineLevel="1" x14ac:dyDescent="0.2">
      <c r="A457" s="76" t="s">
        <v>343</v>
      </c>
      <c r="B457" s="76"/>
      <c r="C457" s="4" t="s">
        <v>17</v>
      </c>
      <c r="D457" s="5">
        <v>1</v>
      </c>
      <c r="E457" s="9">
        <f t="shared" si="159"/>
        <v>0</v>
      </c>
      <c r="F457" s="6">
        <v>0.12</v>
      </c>
      <c r="G457" s="9">
        <f t="shared" si="160"/>
        <v>0</v>
      </c>
      <c r="H457" s="9">
        <f t="shared" si="157"/>
        <v>0</v>
      </c>
      <c r="I457" s="6">
        <v>76.400000000000006</v>
      </c>
      <c r="J457" s="9">
        <f t="shared" si="161"/>
        <v>0</v>
      </c>
      <c r="K457" s="9">
        <f t="shared" si="158"/>
        <v>0</v>
      </c>
    </row>
    <row r="458" spans="1:11" ht="12.2" hidden="1" customHeight="1" outlineLevel="1" x14ac:dyDescent="0.2">
      <c r="A458" s="76" t="s">
        <v>387</v>
      </c>
      <c r="B458" s="76"/>
      <c r="C458" s="4" t="s">
        <v>17</v>
      </c>
      <c r="D458" s="5">
        <v>1</v>
      </c>
      <c r="E458" s="9">
        <f t="shared" si="159"/>
        <v>0</v>
      </c>
      <c r="F458" s="6">
        <v>0.06</v>
      </c>
      <c r="G458" s="9">
        <f t="shared" si="160"/>
        <v>0</v>
      </c>
      <c r="H458" s="9">
        <f t="shared" si="157"/>
        <v>0</v>
      </c>
      <c r="I458" s="6">
        <v>13.82</v>
      </c>
      <c r="J458" s="9">
        <f t="shared" si="161"/>
        <v>0</v>
      </c>
      <c r="K458" s="9">
        <f t="shared" si="158"/>
        <v>0</v>
      </c>
    </row>
    <row r="459" spans="1:11" ht="12.2" hidden="1" customHeight="1" outlineLevel="1" x14ac:dyDescent="0.2">
      <c r="A459" s="76" t="s">
        <v>346</v>
      </c>
      <c r="B459" s="76"/>
      <c r="C459" s="4" t="s">
        <v>17</v>
      </c>
      <c r="D459" s="5">
        <v>1</v>
      </c>
      <c r="E459" s="9">
        <f t="shared" si="159"/>
        <v>0</v>
      </c>
      <c r="F459" s="6">
        <v>0.31</v>
      </c>
      <c r="G459" s="9">
        <f t="shared" si="160"/>
        <v>0</v>
      </c>
      <c r="H459" s="9">
        <f t="shared" si="157"/>
        <v>0</v>
      </c>
      <c r="I459" s="6">
        <v>117.29</v>
      </c>
      <c r="J459" s="9">
        <f t="shared" si="161"/>
        <v>0</v>
      </c>
      <c r="K459" s="9">
        <f t="shared" si="158"/>
        <v>0</v>
      </c>
    </row>
    <row r="460" spans="1:11" ht="22.5" hidden="1" customHeight="1" outlineLevel="1" x14ac:dyDescent="0.2">
      <c r="A460" s="83" t="s">
        <v>655</v>
      </c>
      <c r="B460" s="76"/>
      <c r="C460" s="4" t="s">
        <v>17</v>
      </c>
      <c r="D460" s="5">
        <v>1</v>
      </c>
      <c r="E460" s="9">
        <f t="shared" si="159"/>
        <v>0</v>
      </c>
      <c r="F460" s="6">
        <v>0.55000000000000004</v>
      </c>
      <c r="G460" s="9">
        <f t="shared" si="160"/>
        <v>0</v>
      </c>
      <c r="H460" s="9">
        <f>$N$2*G460</f>
        <v>0</v>
      </c>
      <c r="I460" s="6">
        <v>135.63</v>
      </c>
      <c r="J460" s="9">
        <f t="shared" si="161"/>
        <v>0</v>
      </c>
      <c r="K460" s="9">
        <f t="shared" si="158"/>
        <v>0</v>
      </c>
    </row>
    <row r="461" spans="1:11" ht="12.2" customHeight="1" collapsed="1" x14ac:dyDescent="0.2">
      <c r="A461" s="75" t="s">
        <v>19</v>
      </c>
      <c r="B461" s="75"/>
      <c r="C461" s="1"/>
      <c r="D461" s="7"/>
      <c r="E461" s="9"/>
      <c r="F461" s="13">
        <f>SUM(F447:F460)</f>
        <v>2.4900000000000002</v>
      </c>
      <c r="G461" s="12">
        <f>SUM(G447:G460)</f>
        <v>0</v>
      </c>
      <c r="H461" s="12">
        <f t="shared" si="157"/>
        <v>0</v>
      </c>
      <c r="I461" s="13">
        <v>1339.11</v>
      </c>
      <c r="J461" s="12">
        <f>SUM(J447:J460)</f>
        <v>0</v>
      </c>
      <c r="K461" s="14">
        <f>SUM(H461,J461)</f>
        <v>0</v>
      </c>
    </row>
    <row r="462" spans="1:11" ht="21" customHeight="1" x14ac:dyDescent="0.2">
      <c r="A462" s="75" t="s">
        <v>460</v>
      </c>
      <c r="B462" s="75"/>
      <c r="C462" s="2" t="s">
        <v>17</v>
      </c>
      <c r="D462" s="3">
        <v>0</v>
      </c>
      <c r="E462" s="36"/>
      <c r="F462" s="1"/>
      <c r="G462" s="1"/>
      <c r="H462" s="1"/>
      <c r="I462" s="1"/>
      <c r="J462" s="1"/>
      <c r="K462" s="1"/>
    </row>
    <row r="463" spans="1:11" ht="21" hidden="1" customHeight="1" outlineLevel="1" x14ac:dyDescent="0.2">
      <c r="A463" s="76" t="s">
        <v>415</v>
      </c>
      <c r="B463" s="76"/>
      <c r="C463" s="4" t="s">
        <v>17</v>
      </c>
      <c r="D463" s="5">
        <v>1</v>
      </c>
      <c r="E463" s="9">
        <f>$D$462*D463</f>
        <v>0</v>
      </c>
      <c r="F463" s="6">
        <v>0.17</v>
      </c>
      <c r="G463" s="9">
        <f>$D$462*F463</f>
        <v>0</v>
      </c>
      <c r="H463" s="9">
        <f t="shared" ref="H463:H477" si="162">$L$2*G463</f>
        <v>0</v>
      </c>
      <c r="I463" s="6">
        <v>132.82</v>
      </c>
      <c r="J463" s="9">
        <f>$D$462*I463</f>
        <v>0</v>
      </c>
      <c r="K463" s="9">
        <f t="shared" ref="K463:K476" si="163">SUM(H463,J463)</f>
        <v>0</v>
      </c>
    </row>
    <row r="464" spans="1:11" ht="12.2" hidden="1" customHeight="1" outlineLevel="1" x14ac:dyDescent="0.2">
      <c r="A464" s="76" t="s">
        <v>405</v>
      </c>
      <c r="B464" s="76"/>
      <c r="C464" s="4" t="s">
        <v>17</v>
      </c>
      <c r="D464" s="5">
        <v>1</v>
      </c>
      <c r="E464" s="9">
        <f t="shared" ref="E464:E476" si="164">$D$462*D464</f>
        <v>0</v>
      </c>
      <c r="F464" s="6">
        <v>0.13</v>
      </c>
      <c r="G464" s="9">
        <f t="shared" ref="G464:G476" si="165">$D$462*F464</f>
        <v>0</v>
      </c>
      <c r="H464" s="9">
        <f t="shared" si="162"/>
        <v>0</v>
      </c>
      <c r="I464" s="6">
        <v>53.97</v>
      </c>
      <c r="J464" s="9">
        <f t="shared" ref="J464:J476" si="166">$D$462*I464</f>
        <v>0</v>
      </c>
      <c r="K464" s="9">
        <f t="shared" si="163"/>
        <v>0</v>
      </c>
    </row>
    <row r="465" spans="1:11" ht="12.2" hidden="1" customHeight="1" outlineLevel="1" x14ac:dyDescent="0.2">
      <c r="A465" s="76" t="s">
        <v>407</v>
      </c>
      <c r="B465" s="76"/>
      <c r="C465" s="4" t="s">
        <v>17</v>
      </c>
      <c r="D465" s="5">
        <v>1</v>
      </c>
      <c r="E465" s="9">
        <f t="shared" si="164"/>
        <v>0</v>
      </c>
      <c r="F465" s="6">
        <v>0.05</v>
      </c>
      <c r="G465" s="9">
        <f t="shared" si="165"/>
        <v>0</v>
      </c>
      <c r="H465" s="9">
        <f t="shared" si="162"/>
        <v>0</v>
      </c>
      <c r="I465" s="6">
        <v>29.26</v>
      </c>
      <c r="J465" s="9">
        <f t="shared" si="166"/>
        <v>0</v>
      </c>
      <c r="K465" s="9">
        <f t="shared" si="163"/>
        <v>0</v>
      </c>
    </row>
    <row r="466" spans="1:11" ht="21" hidden="1" customHeight="1" outlineLevel="1" x14ac:dyDescent="0.2">
      <c r="A466" s="76" t="s">
        <v>456</v>
      </c>
      <c r="B466" s="76"/>
      <c r="C466" s="4" t="s">
        <v>17</v>
      </c>
      <c r="D466" s="5">
        <v>1</v>
      </c>
      <c r="E466" s="9">
        <f t="shared" si="164"/>
        <v>0</v>
      </c>
      <c r="F466" s="6">
        <v>0.1</v>
      </c>
      <c r="G466" s="9">
        <f t="shared" si="165"/>
        <v>0</v>
      </c>
      <c r="H466" s="9">
        <f t="shared" si="162"/>
        <v>0</v>
      </c>
      <c r="I466" s="6">
        <v>60.2</v>
      </c>
      <c r="J466" s="9">
        <f t="shared" si="166"/>
        <v>0</v>
      </c>
      <c r="K466" s="9">
        <f t="shared" si="163"/>
        <v>0</v>
      </c>
    </row>
    <row r="467" spans="1:11" ht="12.2" hidden="1" customHeight="1" outlineLevel="1" x14ac:dyDescent="0.2">
      <c r="A467" s="76" t="s">
        <v>457</v>
      </c>
      <c r="B467" s="76"/>
      <c r="C467" s="4" t="s">
        <v>17</v>
      </c>
      <c r="D467" s="5">
        <v>1</v>
      </c>
      <c r="E467" s="9">
        <f t="shared" si="164"/>
        <v>0</v>
      </c>
      <c r="F467" s="6">
        <v>0.17</v>
      </c>
      <c r="G467" s="9">
        <f t="shared" si="165"/>
        <v>0</v>
      </c>
      <c r="H467" s="9">
        <f t="shared" si="162"/>
        <v>0</v>
      </c>
      <c r="I467" s="6">
        <v>169.78</v>
      </c>
      <c r="J467" s="9">
        <f t="shared" si="166"/>
        <v>0</v>
      </c>
      <c r="K467" s="9">
        <f t="shared" si="163"/>
        <v>0</v>
      </c>
    </row>
    <row r="468" spans="1:11" ht="21" hidden="1" customHeight="1" outlineLevel="1" x14ac:dyDescent="0.2">
      <c r="A468" s="76" t="s">
        <v>383</v>
      </c>
      <c r="B468" s="76"/>
      <c r="C468" s="4" t="s">
        <v>17</v>
      </c>
      <c r="D468" s="5">
        <v>1</v>
      </c>
      <c r="E468" s="9">
        <f t="shared" si="164"/>
        <v>0</v>
      </c>
      <c r="F468" s="6">
        <v>0.14000000000000001</v>
      </c>
      <c r="G468" s="9">
        <f t="shared" si="165"/>
        <v>0</v>
      </c>
      <c r="H468" s="9">
        <f t="shared" si="162"/>
        <v>0</v>
      </c>
      <c r="I468" s="6">
        <v>33.6</v>
      </c>
      <c r="J468" s="9">
        <f t="shared" si="166"/>
        <v>0</v>
      </c>
      <c r="K468" s="9">
        <f t="shared" si="163"/>
        <v>0</v>
      </c>
    </row>
    <row r="469" spans="1:11" ht="21" hidden="1" customHeight="1" outlineLevel="1" x14ac:dyDescent="0.2">
      <c r="A469" s="76" t="s">
        <v>410</v>
      </c>
      <c r="B469" s="76"/>
      <c r="C469" s="4" t="s">
        <v>17</v>
      </c>
      <c r="D469" s="5">
        <v>1</v>
      </c>
      <c r="E469" s="9">
        <f t="shared" si="164"/>
        <v>0</v>
      </c>
      <c r="F469" s="6">
        <v>7.0000000000000007E-2</v>
      </c>
      <c r="G469" s="9">
        <f t="shared" si="165"/>
        <v>0</v>
      </c>
      <c r="H469" s="9">
        <f t="shared" si="162"/>
        <v>0</v>
      </c>
      <c r="I469" s="6">
        <v>42.87</v>
      </c>
      <c r="J469" s="9">
        <f t="shared" si="166"/>
        <v>0</v>
      </c>
      <c r="K469" s="9">
        <f t="shared" si="163"/>
        <v>0</v>
      </c>
    </row>
    <row r="470" spans="1:11" ht="12.2" hidden="1" customHeight="1" outlineLevel="1" x14ac:dyDescent="0.2">
      <c r="A470" s="76" t="s">
        <v>343</v>
      </c>
      <c r="B470" s="76"/>
      <c r="C470" s="4" t="s">
        <v>17</v>
      </c>
      <c r="D470" s="5">
        <v>1</v>
      </c>
      <c r="E470" s="9">
        <f t="shared" si="164"/>
        <v>0</v>
      </c>
      <c r="F470" s="6">
        <v>0.12</v>
      </c>
      <c r="G470" s="9">
        <f t="shared" si="165"/>
        <v>0</v>
      </c>
      <c r="H470" s="9">
        <f t="shared" si="162"/>
        <v>0</v>
      </c>
      <c r="I470" s="6">
        <v>151.19999999999999</v>
      </c>
      <c r="J470" s="9">
        <f t="shared" si="166"/>
        <v>0</v>
      </c>
      <c r="K470" s="9">
        <f t="shared" si="163"/>
        <v>0</v>
      </c>
    </row>
    <row r="471" spans="1:11" ht="12.2" hidden="1" customHeight="1" outlineLevel="1" x14ac:dyDescent="0.2">
      <c r="A471" s="76" t="s">
        <v>385</v>
      </c>
      <c r="B471" s="76"/>
      <c r="C471" s="4" t="s">
        <v>17</v>
      </c>
      <c r="D471" s="5">
        <v>1</v>
      </c>
      <c r="E471" s="9">
        <f t="shared" si="164"/>
        <v>0</v>
      </c>
      <c r="F471" s="6">
        <v>0.24</v>
      </c>
      <c r="G471" s="9">
        <f t="shared" si="165"/>
        <v>0</v>
      </c>
      <c r="H471" s="9">
        <f t="shared" si="162"/>
        <v>0</v>
      </c>
      <c r="I471" s="6">
        <v>148.5</v>
      </c>
      <c r="J471" s="9">
        <f t="shared" si="166"/>
        <v>0</v>
      </c>
      <c r="K471" s="9">
        <f t="shared" si="163"/>
        <v>0</v>
      </c>
    </row>
    <row r="472" spans="1:11" ht="12.2" hidden="1" customHeight="1" outlineLevel="1" x14ac:dyDescent="0.2">
      <c r="A472" s="76" t="s">
        <v>343</v>
      </c>
      <c r="B472" s="76"/>
      <c r="C472" s="4" t="s">
        <v>17</v>
      </c>
      <c r="D472" s="5">
        <v>1</v>
      </c>
      <c r="E472" s="9">
        <f t="shared" si="164"/>
        <v>0</v>
      </c>
      <c r="F472" s="6">
        <v>0.12</v>
      </c>
      <c r="G472" s="9">
        <f t="shared" si="165"/>
        <v>0</v>
      </c>
      <c r="H472" s="9">
        <f t="shared" si="162"/>
        <v>0</v>
      </c>
      <c r="I472" s="6">
        <v>76.400000000000006</v>
      </c>
      <c r="J472" s="9">
        <f t="shared" si="166"/>
        <v>0</v>
      </c>
      <c r="K472" s="9">
        <f t="shared" si="163"/>
        <v>0</v>
      </c>
    </row>
    <row r="473" spans="1:11" ht="12.2" hidden="1" customHeight="1" outlineLevel="1" x14ac:dyDescent="0.2">
      <c r="A473" s="76" t="s">
        <v>345</v>
      </c>
      <c r="B473" s="76"/>
      <c r="C473" s="4" t="s">
        <v>17</v>
      </c>
      <c r="D473" s="5">
        <v>1</v>
      </c>
      <c r="E473" s="9">
        <f t="shared" si="164"/>
        <v>0</v>
      </c>
      <c r="F473" s="6">
        <v>0.21</v>
      </c>
      <c r="G473" s="9">
        <f t="shared" si="165"/>
        <v>0</v>
      </c>
      <c r="H473" s="9">
        <f t="shared" si="162"/>
        <v>0</v>
      </c>
      <c r="I473" s="6">
        <v>85.69</v>
      </c>
      <c r="J473" s="9">
        <f t="shared" si="166"/>
        <v>0</v>
      </c>
      <c r="K473" s="9">
        <f t="shared" si="163"/>
        <v>0</v>
      </c>
    </row>
    <row r="474" spans="1:11" ht="12.2" hidden="1" customHeight="1" outlineLevel="1" x14ac:dyDescent="0.2">
      <c r="A474" s="76" t="s">
        <v>387</v>
      </c>
      <c r="B474" s="76"/>
      <c r="C474" s="4" t="s">
        <v>17</v>
      </c>
      <c r="D474" s="5">
        <v>1</v>
      </c>
      <c r="E474" s="9">
        <f t="shared" si="164"/>
        <v>0</v>
      </c>
      <c r="F474" s="6">
        <v>0.06</v>
      </c>
      <c r="G474" s="9">
        <f t="shared" si="165"/>
        <v>0</v>
      </c>
      <c r="H474" s="9">
        <f t="shared" si="162"/>
        <v>0</v>
      </c>
      <c r="I474" s="6">
        <v>13.82</v>
      </c>
      <c r="J474" s="9">
        <f t="shared" si="166"/>
        <v>0</v>
      </c>
      <c r="K474" s="9">
        <f t="shared" si="163"/>
        <v>0</v>
      </c>
    </row>
    <row r="475" spans="1:11" ht="12.2" hidden="1" customHeight="1" outlineLevel="1" x14ac:dyDescent="0.2">
      <c r="A475" s="76" t="s">
        <v>346</v>
      </c>
      <c r="B475" s="76"/>
      <c r="C475" s="4" t="s">
        <v>17</v>
      </c>
      <c r="D475" s="5">
        <v>1</v>
      </c>
      <c r="E475" s="9">
        <f t="shared" si="164"/>
        <v>0</v>
      </c>
      <c r="F475" s="6">
        <v>0.31</v>
      </c>
      <c r="G475" s="9">
        <f t="shared" si="165"/>
        <v>0</v>
      </c>
      <c r="H475" s="9">
        <f t="shared" si="162"/>
        <v>0</v>
      </c>
      <c r="I475" s="6">
        <v>117.29</v>
      </c>
      <c r="J475" s="9">
        <f t="shared" si="166"/>
        <v>0</v>
      </c>
      <c r="K475" s="9">
        <f t="shared" si="163"/>
        <v>0</v>
      </c>
    </row>
    <row r="476" spans="1:11" ht="24" hidden="1" customHeight="1" outlineLevel="1" x14ac:dyDescent="0.2">
      <c r="A476" s="83" t="s">
        <v>659</v>
      </c>
      <c r="B476" s="76"/>
      <c r="C476" s="4" t="s">
        <v>17</v>
      </c>
      <c r="D476" s="5">
        <v>1</v>
      </c>
      <c r="E476" s="9">
        <f t="shared" si="164"/>
        <v>0</v>
      </c>
      <c r="F476" s="6">
        <v>0.55000000000000004</v>
      </c>
      <c r="G476" s="9">
        <f t="shared" si="165"/>
        <v>0</v>
      </c>
      <c r="H476" s="9">
        <f>$N$2*G476</f>
        <v>0</v>
      </c>
      <c r="I476" s="6">
        <v>135.63</v>
      </c>
      <c r="J476" s="9">
        <f t="shared" si="166"/>
        <v>0</v>
      </c>
      <c r="K476" s="9">
        <f t="shared" si="163"/>
        <v>0</v>
      </c>
    </row>
    <row r="477" spans="1:11" ht="12.2" customHeight="1" collapsed="1" x14ac:dyDescent="0.2">
      <c r="A477" s="75" t="s">
        <v>19</v>
      </c>
      <c r="B477" s="75"/>
      <c r="C477" s="1"/>
      <c r="D477" s="7"/>
      <c r="E477" s="9"/>
      <c r="F477" s="13">
        <f>SUM(F463:F476)</f>
        <v>2.4400000000000004</v>
      </c>
      <c r="G477" s="12">
        <f>SUM(G463:G476)</f>
        <v>0</v>
      </c>
      <c r="H477" s="12">
        <f t="shared" si="162"/>
        <v>0</v>
      </c>
      <c r="I477" s="13">
        <v>1218.3</v>
      </c>
      <c r="J477" s="12">
        <f>SUM(J463:J476)</f>
        <v>0</v>
      </c>
      <c r="K477" s="14">
        <f>SUM(H477,J477)</f>
        <v>0</v>
      </c>
    </row>
    <row r="478" spans="1:11" ht="29.85" customHeight="1" x14ac:dyDescent="0.2">
      <c r="A478" s="75" t="s">
        <v>461</v>
      </c>
      <c r="B478" s="75"/>
      <c r="C478" s="2" t="s">
        <v>17</v>
      </c>
      <c r="D478" s="3">
        <v>0</v>
      </c>
      <c r="E478" s="36"/>
      <c r="F478" s="1"/>
      <c r="G478" s="1"/>
      <c r="H478" s="1"/>
      <c r="I478" s="1"/>
      <c r="J478" s="1"/>
      <c r="K478" s="1"/>
    </row>
    <row r="479" spans="1:11" ht="12.2" hidden="1" customHeight="1" outlineLevel="1" x14ac:dyDescent="0.2">
      <c r="A479" s="76" t="s">
        <v>462</v>
      </c>
      <c r="B479" s="76"/>
      <c r="C479" s="4" t="s">
        <v>17</v>
      </c>
      <c r="D479" s="5">
        <v>1</v>
      </c>
      <c r="E479" s="9">
        <f>$D$478*D479</f>
        <v>0</v>
      </c>
      <c r="F479" s="6">
        <v>0.35</v>
      </c>
      <c r="G479" s="9">
        <f>$D$478*F479</f>
        <v>0</v>
      </c>
      <c r="H479" s="9">
        <f t="shared" ref="H479:H486" si="167">$L$2*G479</f>
        <v>0</v>
      </c>
      <c r="I479" s="6">
        <v>414</v>
      </c>
      <c r="J479" s="9">
        <f>$D$478*I479</f>
        <v>0</v>
      </c>
      <c r="K479" s="9">
        <f t="shared" ref="K479:K485" si="168">SUM(H479,J479)</f>
        <v>0</v>
      </c>
    </row>
    <row r="480" spans="1:11" ht="12.2" hidden="1" customHeight="1" outlineLevel="1" x14ac:dyDescent="0.2">
      <c r="A480" s="76" t="s">
        <v>463</v>
      </c>
      <c r="B480" s="76"/>
      <c r="C480" s="4" t="s">
        <v>17</v>
      </c>
      <c r="D480" s="5">
        <v>1</v>
      </c>
      <c r="E480" s="9">
        <f t="shared" ref="E480:E485" si="169">$D$478*D480</f>
        <v>0</v>
      </c>
      <c r="F480" s="6">
        <v>0.13</v>
      </c>
      <c r="G480" s="9">
        <f t="shared" ref="G480:G485" si="170">$D$478*F480</f>
        <v>0</v>
      </c>
      <c r="H480" s="9">
        <f t="shared" si="167"/>
        <v>0</v>
      </c>
      <c r="I480" s="6">
        <v>53.97</v>
      </c>
      <c r="J480" s="9">
        <f t="shared" ref="J480:J485" si="171">$D$478*I480</f>
        <v>0</v>
      </c>
      <c r="K480" s="9">
        <f t="shared" si="168"/>
        <v>0</v>
      </c>
    </row>
    <row r="481" spans="1:11" ht="12.2" hidden="1" customHeight="1" outlineLevel="1" x14ac:dyDescent="0.2">
      <c r="A481" s="76" t="s">
        <v>407</v>
      </c>
      <c r="B481" s="76"/>
      <c r="C481" s="4" t="s">
        <v>17</v>
      </c>
      <c r="D481" s="5">
        <v>1</v>
      </c>
      <c r="E481" s="9">
        <f t="shared" si="169"/>
        <v>0</v>
      </c>
      <c r="F481" s="6">
        <v>0.05</v>
      </c>
      <c r="G481" s="9">
        <f t="shared" si="170"/>
        <v>0</v>
      </c>
      <c r="H481" s="9">
        <f t="shared" si="167"/>
        <v>0</v>
      </c>
      <c r="I481" s="6">
        <v>29.26</v>
      </c>
      <c r="J481" s="9">
        <f t="shared" si="171"/>
        <v>0</v>
      </c>
      <c r="K481" s="9">
        <f t="shared" si="168"/>
        <v>0</v>
      </c>
    </row>
    <row r="482" spans="1:11" ht="21" hidden="1" customHeight="1" outlineLevel="1" x14ac:dyDescent="0.2">
      <c r="A482" s="76" t="s">
        <v>456</v>
      </c>
      <c r="B482" s="76"/>
      <c r="C482" s="4" t="s">
        <v>17</v>
      </c>
      <c r="D482" s="5">
        <v>1</v>
      </c>
      <c r="E482" s="9">
        <f t="shared" si="169"/>
        <v>0</v>
      </c>
      <c r="F482" s="6">
        <v>0.1</v>
      </c>
      <c r="G482" s="9">
        <f t="shared" si="170"/>
        <v>0</v>
      </c>
      <c r="H482" s="9">
        <f t="shared" si="167"/>
        <v>0</v>
      </c>
      <c r="I482" s="6">
        <v>60.2</v>
      </c>
      <c r="J482" s="9">
        <f t="shared" si="171"/>
        <v>0</v>
      </c>
      <c r="K482" s="9">
        <f t="shared" si="168"/>
        <v>0</v>
      </c>
    </row>
    <row r="483" spans="1:11" ht="12.2" hidden="1" customHeight="1" outlineLevel="1" x14ac:dyDescent="0.2">
      <c r="A483" s="76" t="s">
        <v>448</v>
      </c>
      <c r="B483" s="76"/>
      <c r="C483" s="4" t="s">
        <v>17</v>
      </c>
      <c r="D483" s="5">
        <v>1</v>
      </c>
      <c r="E483" s="9">
        <f t="shared" si="169"/>
        <v>0</v>
      </c>
      <c r="F483" s="6">
        <v>0.18</v>
      </c>
      <c r="G483" s="9">
        <f t="shared" si="170"/>
        <v>0</v>
      </c>
      <c r="H483" s="9">
        <f t="shared" si="167"/>
        <v>0</v>
      </c>
      <c r="I483" s="6">
        <v>250.97</v>
      </c>
      <c r="J483" s="9">
        <f t="shared" si="171"/>
        <v>0</v>
      </c>
      <c r="K483" s="9">
        <f t="shared" si="168"/>
        <v>0</v>
      </c>
    </row>
    <row r="484" spans="1:11" ht="12.2" hidden="1" customHeight="1" outlineLevel="1" x14ac:dyDescent="0.2">
      <c r="A484" s="76" t="s">
        <v>385</v>
      </c>
      <c r="B484" s="76"/>
      <c r="C484" s="4" t="s">
        <v>17</v>
      </c>
      <c r="D484" s="5">
        <v>1</v>
      </c>
      <c r="E484" s="9">
        <f t="shared" si="169"/>
        <v>0</v>
      </c>
      <c r="F484" s="6">
        <v>0.24</v>
      </c>
      <c r="G484" s="9">
        <f t="shared" si="170"/>
        <v>0</v>
      </c>
      <c r="H484" s="9">
        <f t="shared" si="167"/>
        <v>0</v>
      </c>
      <c r="I484" s="6">
        <v>102.47</v>
      </c>
      <c r="J484" s="9">
        <f t="shared" si="171"/>
        <v>0</v>
      </c>
      <c r="K484" s="9">
        <f t="shared" si="168"/>
        <v>0</v>
      </c>
    </row>
    <row r="485" spans="1:11" ht="12.2" hidden="1" customHeight="1" outlineLevel="1" x14ac:dyDescent="0.2">
      <c r="A485" s="76" t="s">
        <v>276</v>
      </c>
      <c r="B485" s="76"/>
      <c r="C485" s="4" t="s">
        <v>60</v>
      </c>
      <c r="D485" s="5">
        <v>0.1</v>
      </c>
      <c r="E485" s="9">
        <f t="shared" si="169"/>
        <v>0</v>
      </c>
      <c r="F485" s="6">
        <v>0.01</v>
      </c>
      <c r="G485" s="9">
        <f t="shared" si="170"/>
        <v>0</v>
      </c>
      <c r="H485" s="9">
        <f t="shared" si="167"/>
        <v>0</v>
      </c>
      <c r="I485" s="6">
        <v>3.53</v>
      </c>
      <c r="J485" s="9">
        <f t="shared" si="171"/>
        <v>0</v>
      </c>
      <c r="K485" s="9">
        <f t="shared" si="168"/>
        <v>0</v>
      </c>
    </row>
    <row r="486" spans="1:11" ht="12.2" customHeight="1" collapsed="1" x14ac:dyDescent="0.2">
      <c r="A486" s="75" t="s">
        <v>19</v>
      </c>
      <c r="B486" s="75"/>
      <c r="C486" s="1"/>
      <c r="D486" s="7"/>
      <c r="E486" s="9"/>
      <c r="F486" s="13">
        <f>SUM(F479:F485)</f>
        <v>1.06</v>
      </c>
      <c r="G486" s="12">
        <f>SUM(G479:G485)</f>
        <v>0</v>
      </c>
      <c r="H486" s="12">
        <f t="shared" si="167"/>
        <v>0</v>
      </c>
      <c r="I486" s="13">
        <v>914.4</v>
      </c>
      <c r="J486" s="12">
        <f>SUM(J479:J485)</f>
        <v>0</v>
      </c>
      <c r="K486" s="14">
        <f>SUM(H486,J486)</f>
        <v>0</v>
      </c>
    </row>
    <row r="487" spans="1:11" ht="29.85" customHeight="1" x14ac:dyDescent="0.2">
      <c r="A487" s="75" t="s">
        <v>464</v>
      </c>
      <c r="B487" s="75"/>
      <c r="C487" s="2" t="s">
        <v>17</v>
      </c>
      <c r="D487" s="3">
        <v>0</v>
      </c>
      <c r="E487" s="36"/>
      <c r="F487" s="1"/>
      <c r="G487" s="1"/>
      <c r="H487" s="1"/>
      <c r="I487" s="1"/>
      <c r="J487" s="1"/>
      <c r="K487" s="1"/>
    </row>
    <row r="488" spans="1:11" ht="12.2" hidden="1" customHeight="1" outlineLevel="1" x14ac:dyDescent="0.2">
      <c r="A488" s="76" t="s">
        <v>462</v>
      </c>
      <c r="B488" s="76"/>
      <c r="C488" s="4" t="s">
        <v>17</v>
      </c>
      <c r="D488" s="5">
        <v>1</v>
      </c>
      <c r="E488" s="9">
        <f>$D$487*D488</f>
        <v>0</v>
      </c>
      <c r="F488" s="6">
        <v>0.35</v>
      </c>
      <c r="G488" s="9">
        <f>$D$487*F488</f>
        <v>0</v>
      </c>
      <c r="H488" s="9">
        <f t="shared" ref="H488:H495" si="172">$L$2*G488</f>
        <v>0</v>
      </c>
      <c r="I488" s="6">
        <v>414</v>
      </c>
      <c r="J488" s="9">
        <f>$D$487*I488</f>
        <v>0</v>
      </c>
      <c r="K488" s="9">
        <f t="shared" ref="K488:K494" si="173">SUM(H488,J488)</f>
        <v>0</v>
      </c>
    </row>
    <row r="489" spans="1:11" ht="12.2" hidden="1" customHeight="1" outlineLevel="1" x14ac:dyDescent="0.2">
      <c r="A489" s="76" t="s">
        <v>463</v>
      </c>
      <c r="B489" s="76"/>
      <c r="C489" s="4" t="s">
        <v>17</v>
      </c>
      <c r="D489" s="5">
        <v>1</v>
      </c>
      <c r="E489" s="9">
        <f t="shared" ref="E489:E494" si="174">$D$487*D489</f>
        <v>0</v>
      </c>
      <c r="F489" s="6">
        <v>0.13</v>
      </c>
      <c r="G489" s="9">
        <f t="shared" ref="G489:G494" si="175">$D$487*F489</f>
        <v>0</v>
      </c>
      <c r="H489" s="9">
        <f t="shared" si="172"/>
        <v>0</v>
      </c>
      <c r="I489" s="6">
        <v>53.97</v>
      </c>
      <c r="J489" s="9">
        <f t="shared" ref="J489:J494" si="176">$D$487*I489</f>
        <v>0</v>
      </c>
      <c r="K489" s="9">
        <f t="shared" si="173"/>
        <v>0</v>
      </c>
    </row>
    <row r="490" spans="1:11" ht="12.2" hidden="1" customHeight="1" outlineLevel="1" x14ac:dyDescent="0.2">
      <c r="A490" s="76" t="s">
        <v>407</v>
      </c>
      <c r="B490" s="76"/>
      <c r="C490" s="4" t="s">
        <v>17</v>
      </c>
      <c r="D490" s="5">
        <v>1</v>
      </c>
      <c r="E490" s="9">
        <f t="shared" si="174"/>
        <v>0</v>
      </c>
      <c r="F490" s="6">
        <v>0.05</v>
      </c>
      <c r="G490" s="9">
        <f t="shared" si="175"/>
        <v>0</v>
      </c>
      <c r="H490" s="9">
        <f t="shared" si="172"/>
        <v>0</v>
      </c>
      <c r="I490" s="6">
        <v>29.26</v>
      </c>
      <c r="J490" s="9">
        <f t="shared" si="176"/>
        <v>0</v>
      </c>
      <c r="K490" s="9">
        <f t="shared" si="173"/>
        <v>0</v>
      </c>
    </row>
    <row r="491" spans="1:11" ht="21" hidden="1" customHeight="1" outlineLevel="1" x14ac:dyDescent="0.2">
      <c r="A491" s="76" t="s">
        <v>456</v>
      </c>
      <c r="B491" s="76"/>
      <c r="C491" s="4" t="s">
        <v>17</v>
      </c>
      <c r="D491" s="5">
        <v>1</v>
      </c>
      <c r="E491" s="9">
        <f t="shared" si="174"/>
        <v>0</v>
      </c>
      <c r="F491" s="6">
        <v>0.1</v>
      </c>
      <c r="G491" s="9">
        <f t="shared" si="175"/>
        <v>0</v>
      </c>
      <c r="H491" s="9">
        <f t="shared" si="172"/>
        <v>0</v>
      </c>
      <c r="I491" s="6">
        <v>60.2</v>
      </c>
      <c r="J491" s="9">
        <f t="shared" si="176"/>
        <v>0</v>
      </c>
      <c r="K491" s="9">
        <f t="shared" si="173"/>
        <v>0</v>
      </c>
    </row>
    <row r="492" spans="1:11" ht="12.2" hidden="1" customHeight="1" outlineLevel="1" x14ac:dyDescent="0.2">
      <c r="A492" s="76" t="s">
        <v>409</v>
      </c>
      <c r="B492" s="76"/>
      <c r="C492" s="4" t="s">
        <v>17</v>
      </c>
      <c r="D492" s="5">
        <v>1</v>
      </c>
      <c r="E492" s="9">
        <f t="shared" si="174"/>
        <v>0</v>
      </c>
      <c r="F492" s="6">
        <v>0.17</v>
      </c>
      <c r="G492" s="9">
        <f t="shared" si="175"/>
        <v>0</v>
      </c>
      <c r="H492" s="9">
        <f t="shared" si="172"/>
        <v>0</v>
      </c>
      <c r="I492" s="6">
        <v>325.39</v>
      </c>
      <c r="J492" s="9">
        <f t="shared" si="176"/>
        <v>0</v>
      </c>
      <c r="K492" s="9">
        <f t="shared" si="173"/>
        <v>0</v>
      </c>
    </row>
    <row r="493" spans="1:11" ht="12.2" hidden="1" customHeight="1" outlineLevel="1" x14ac:dyDescent="0.2">
      <c r="A493" s="76" t="s">
        <v>385</v>
      </c>
      <c r="B493" s="76"/>
      <c r="C493" s="4" t="s">
        <v>17</v>
      </c>
      <c r="D493" s="5">
        <v>1</v>
      </c>
      <c r="E493" s="9">
        <f t="shared" si="174"/>
        <v>0</v>
      </c>
      <c r="F493" s="6">
        <v>0.24</v>
      </c>
      <c r="G493" s="9">
        <f t="shared" si="175"/>
        <v>0</v>
      </c>
      <c r="H493" s="9">
        <f t="shared" si="172"/>
        <v>0</v>
      </c>
      <c r="I493" s="6">
        <v>102.47</v>
      </c>
      <c r="J493" s="9">
        <f t="shared" si="176"/>
        <v>0</v>
      </c>
      <c r="K493" s="9">
        <f t="shared" si="173"/>
        <v>0</v>
      </c>
    </row>
    <row r="494" spans="1:11" ht="12.2" hidden="1" customHeight="1" outlineLevel="1" x14ac:dyDescent="0.2">
      <c r="A494" s="76" t="s">
        <v>276</v>
      </c>
      <c r="B494" s="76"/>
      <c r="C494" s="4" t="s">
        <v>60</v>
      </c>
      <c r="D494" s="5">
        <v>0.1</v>
      </c>
      <c r="E494" s="9">
        <f t="shared" si="174"/>
        <v>0</v>
      </c>
      <c r="F494" s="6">
        <v>0.01</v>
      </c>
      <c r="G494" s="9">
        <f t="shared" si="175"/>
        <v>0</v>
      </c>
      <c r="H494" s="9">
        <f t="shared" si="172"/>
        <v>0</v>
      </c>
      <c r="I494" s="6">
        <v>3.53</v>
      </c>
      <c r="J494" s="9">
        <f t="shared" si="176"/>
        <v>0</v>
      </c>
      <c r="K494" s="9">
        <f t="shared" si="173"/>
        <v>0</v>
      </c>
    </row>
    <row r="495" spans="1:11" ht="12.2" customHeight="1" collapsed="1" x14ac:dyDescent="0.2">
      <c r="A495" s="75" t="s">
        <v>19</v>
      </c>
      <c r="B495" s="75"/>
      <c r="C495" s="1"/>
      <c r="D495" s="7"/>
      <c r="E495" s="9"/>
      <c r="F495" s="13">
        <f>SUM(F488:F494)</f>
        <v>1.05</v>
      </c>
      <c r="G495" s="12">
        <f>SUM(G488:G494)</f>
        <v>0</v>
      </c>
      <c r="H495" s="12">
        <f t="shared" si="172"/>
        <v>0</v>
      </c>
      <c r="I495" s="13">
        <v>988.82</v>
      </c>
      <c r="J495" s="12">
        <f>SUM(J488:J494)</f>
        <v>0</v>
      </c>
      <c r="K495" s="14">
        <f>SUM(H495,J495)</f>
        <v>0</v>
      </c>
    </row>
    <row r="496" spans="1:11" ht="29.85" customHeight="1" x14ac:dyDescent="0.2">
      <c r="A496" s="75" t="s">
        <v>461</v>
      </c>
      <c r="B496" s="75"/>
      <c r="C496" s="2" t="s">
        <v>17</v>
      </c>
      <c r="D496" s="3">
        <v>0</v>
      </c>
      <c r="E496" s="36"/>
      <c r="F496" s="1"/>
      <c r="G496" s="1"/>
      <c r="H496" s="1"/>
      <c r="I496" s="1"/>
      <c r="J496" s="1"/>
      <c r="K496" s="1"/>
    </row>
    <row r="497" spans="1:11" ht="12.2" hidden="1" customHeight="1" outlineLevel="1" x14ac:dyDescent="0.2">
      <c r="A497" s="76" t="s">
        <v>462</v>
      </c>
      <c r="B497" s="76"/>
      <c r="C497" s="4" t="s">
        <v>17</v>
      </c>
      <c r="D497" s="5">
        <v>1</v>
      </c>
      <c r="E497" s="9">
        <f>$D$496*D497</f>
        <v>0</v>
      </c>
      <c r="F497" s="6">
        <v>0.35</v>
      </c>
      <c r="G497" s="9">
        <f>$D$496*F497</f>
        <v>0</v>
      </c>
      <c r="H497" s="9">
        <f t="shared" ref="H497:H504" si="177">$L$2*G497</f>
        <v>0</v>
      </c>
      <c r="I497" s="6">
        <v>414</v>
      </c>
      <c r="J497" s="9">
        <f>$D$496*I497</f>
        <v>0</v>
      </c>
      <c r="K497" s="9">
        <f t="shared" ref="K497:K503" si="178">SUM(H497,J497)</f>
        <v>0</v>
      </c>
    </row>
    <row r="498" spans="1:11" ht="12.2" hidden="1" customHeight="1" outlineLevel="1" x14ac:dyDescent="0.2">
      <c r="A498" s="76" t="s">
        <v>463</v>
      </c>
      <c r="B498" s="76"/>
      <c r="C498" s="4" t="s">
        <v>17</v>
      </c>
      <c r="D498" s="5">
        <v>1</v>
      </c>
      <c r="E498" s="9">
        <f t="shared" ref="E498:E503" si="179">$D$496*D498</f>
        <v>0</v>
      </c>
      <c r="F498" s="6">
        <v>0.13</v>
      </c>
      <c r="G498" s="9">
        <f t="shared" ref="G498:G503" si="180">$D$496*F498</f>
        <v>0</v>
      </c>
      <c r="H498" s="9">
        <f t="shared" si="177"/>
        <v>0</v>
      </c>
      <c r="I498" s="6">
        <v>53.97</v>
      </c>
      <c r="J498" s="9">
        <f t="shared" ref="J498:J503" si="181">$D$496*I498</f>
        <v>0</v>
      </c>
      <c r="K498" s="9">
        <f t="shared" si="178"/>
        <v>0</v>
      </c>
    </row>
    <row r="499" spans="1:11" ht="12.2" hidden="1" customHeight="1" outlineLevel="1" x14ac:dyDescent="0.2">
      <c r="A499" s="76" t="s">
        <v>407</v>
      </c>
      <c r="B499" s="76"/>
      <c r="C499" s="4" t="s">
        <v>17</v>
      </c>
      <c r="D499" s="5">
        <v>1</v>
      </c>
      <c r="E499" s="9">
        <f t="shared" si="179"/>
        <v>0</v>
      </c>
      <c r="F499" s="6">
        <v>0.05</v>
      </c>
      <c r="G499" s="9">
        <f t="shared" si="180"/>
        <v>0</v>
      </c>
      <c r="H499" s="9">
        <f t="shared" si="177"/>
        <v>0</v>
      </c>
      <c r="I499" s="6">
        <v>29.26</v>
      </c>
      <c r="J499" s="9">
        <f t="shared" si="181"/>
        <v>0</v>
      </c>
      <c r="K499" s="9">
        <f t="shared" si="178"/>
        <v>0</v>
      </c>
    </row>
    <row r="500" spans="1:11" ht="21" hidden="1" customHeight="1" outlineLevel="1" x14ac:dyDescent="0.2">
      <c r="A500" s="76" t="s">
        <v>456</v>
      </c>
      <c r="B500" s="76"/>
      <c r="C500" s="4" t="s">
        <v>17</v>
      </c>
      <c r="D500" s="5">
        <v>1</v>
      </c>
      <c r="E500" s="9">
        <f t="shared" si="179"/>
        <v>0</v>
      </c>
      <c r="F500" s="6">
        <v>0.1</v>
      </c>
      <c r="G500" s="9">
        <f t="shared" si="180"/>
        <v>0</v>
      </c>
      <c r="H500" s="9">
        <f t="shared" si="177"/>
        <v>0</v>
      </c>
      <c r="I500" s="6">
        <v>60.2</v>
      </c>
      <c r="J500" s="9">
        <f t="shared" si="181"/>
        <v>0</v>
      </c>
      <c r="K500" s="9">
        <f t="shared" si="178"/>
        <v>0</v>
      </c>
    </row>
    <row r="501" spans="1:11" ht="12.2" hidden="1" customHeight="1" outlineLevel="1" x14ac:dyDescent="0.2">
      <c r="A501" s="76" t="s">
        <v>448</v>
      </c>
      <c r="B501" s="76"/>
      <c r="C501" s="4" t="s">
        <v>17</v>
      </c>
      <c r="D501" s="5">
        <v>1</v>
      </c>
      <c r="E501" s="9">
        <f t="shared" si="179"/>
        <v>0</v>
      </c>
      <c r="F501" s="6">
        <v>0.18</v>
      </c>
      <c r="G501" s="9">
        <f t="shared" si="180"/>
        <v>0</v>
      </c>
      <c r="H501" s="9">
        <f t="shared" si="177"/>
        <v>0</v>
      </c>
      <c r="I501" s="6">
        <v>305.41000000000003</v>
      </c>
      <c r="J501" s="9">
        <f t="shared" si="181"/>
        <v>0</v>
      </c>
      <c r="K501" s="9">
        <f t="shared" si="178"/>
        <v>0</v>
      </c>
    </row>
    <row r="502" spans="1:11" ht="12.2" hidden="1" customHeight="1" outlineLevel="1" x14ac:dyDescent="0.2">
      <c r="A502" s="76" t="s">
        <v>385</v>
      </c>
      <c r="B502" s="76"/>
      <c r="C502" s="4" t="s">
        <v>17</v>
      </c>
      <c r="D502" s="5">
        <v>1</v>
      </c>
      <c r="E502" s="9">
        <f t="shared" si="179"/>
        <v>0</v>
      </c>
      <c r="F502" s="6">
        <v>0.24</v>
      </c>
      <c r="G502" s="9">
        <f t="shared" si="180"/>
        <v>0</v>
      </c>
      <c r="H502" s="9">
        <f t="shared" si="177"/>
        <v>0</v>
      </c>
      <c r="I502" s="6">
        <v>102.47</v>
      </c>
      <c r="J502" s="9">
        <f t="shared" si="181"/>
        <v>0</v>
      </c>
      <c r="K502" s="9">
        <f t="shared" si="178"/>
        <v>0</v>
      </c>
    </row>
    <row r="503" spans="1:11" ht="12.2" hidden="1" customHeight="1" outlineLevel="1" x14ac:dyDescent="0.2">
      <c r="A503" s="76" t="s">
        <v>276</v>
      </c>
      <c r="B503" s="76"/>
      <c r="C503" s="4" t="s">
        <v>60</v>
      </c>
      <c r="D503" s="5">
        <v>0.1</v>
      </c>
      <c r="E503" s="9">
        <f t="shared" si="179"/>
        <v>0</v>
      </c>
      <c r="F503" s="6">
        <v>0.01</v>
      </c>
      <c r="G503" s="9">
        <f t="shared" si="180"/>
        <v>0</v>
      </c>
      <c r="H503" s="9">
        <f t="shared" si="177"/>
        <v>0</v>
      </c>
      <c r="I503" s="6">
        <v>3.53</v>
      </c>
      <c r="J503" s="9">
        <f t="shared" si="181"/>
        <v>0</v>
      </c>
      <c r="K503" s="9">
        <f t="shared" si="178"/>
        <v>0</v>
      </c>
    </row>
    <row r="504" spans="1:11" ht="12.2" customHeight="1" collapsed="1" x14ac:dyDescent="0.2">
      <c r="A504" s="75" t="s">
        <v>19</v>
      </c>
      <c r="B504" s="75"/>
      <c r="C504" s="1"/>
      <c r="D504" s="7"/>
      <c r="E504" s="9"/>
      <c r="F504" s="13">
        <f>SUM(F497:F503)</f>
        <v>1.06</v>
      </c>
      <c r="G504" s="12">
        <f>SUM(G497:G503)</f>
        <v>0</v>
      </c>
      <c r="H504" s="12">
        <f t="shared" si="177"/>
        <v>0</v>
      </c>
      <c r="I504" s="13">
        <v>968.84</v>
      </c>
      <c r="J504" s="12">
        <f>SUM(J497:J503)</f>
        <v>0</v>
      </c>
      <c r="K504" s="14">
        <f>SUM(H504,J504)</f>
        <v>0</v>
      </c>
    </row>
    <row r="505" spans="1:11" ht="21" customHeight="1" x14ac:dyDescent="0.2">
      <c r="A505" s="75" t="s">
        <v>465</v>
      </c>
      <c r="B505" s="75"/>
      <c r="C505" s="2" t="s">
        <v>17</v>
      </c>
      <c r="D505" s="3">
        <v>0</v>
      </c>
      <c r="E505" s="36"/>
      <c r="F505" s="1"/>
      <c r="G505" s="1"/>
      <c r="H505" s="1"/>
      <c r="I505" s="1"/>
      <c r="J505" s="1"/>
      <c r="K505" s="1"/>
    </row>
    <row r="506" spans="1:11" ht="12" hidden="1" customHeight="1" outlineLevel="1" x14ac:dyDescent="0.2">
      <c r="A506" s="76" t="s">
        <v>462</v>
      </c>
      <c r="B506" s="76"/>
      <c r="C506" s="4" t="s">
        <v>17</v>
      </c>
      <c r="D506" s="5">
        <v>1</v>
      </c>
      <c r="E506" s="9">
        <f>$D$505*D506</f>
        <v>0</v>
      </c>
      <c r="F506" s="6">
        <v>0.35</v>
      </c>
      <c r="G506" s="9">
        <f>$D$505*F506</f>
        <v>0</v>
      </c>
      <c r="H506" s="9">
        <f t="shared" ref="H506:H513" si="182">$L$2*G506</f>
        <v>0</v>
      </c>
      <c r="I506" s="6">
        <v>414</v>
      </c>
      <c r="J506" s="9">
        <f>$D$505*I506</f>
        <v>0</v>
      </c>
      <c r="K506" s="9">
        <f t="shared" ref="K506:K512" si="183">SUM(H506,J506)</f>
        <v>0</v>
      </c>
    </row>
    <row r="507" spans="1:11" ht="12.2" hidden="1" customHeight="1" outlineLevel="1" x14ac:dyDescent="0.2">
      <c r="A507" s="76" t="s">
        <v>463</v>
      </c>
      <c r="B507" s="76"/>
      <c r="C507" s="4" t="s">
        <v>17</v>
      </c>
      <c r="D507" s="5">
        <v>1</v>
      </c>
      <c r="E507" s="9">
        <f t="shared" ref="E507:E512" si="184">$D$505*D507</f>
        <v>0</v>
      </c>
      <c r="F507" s="6">
        <v>0.13</v>
      </c>
      <c r="G507" s="9">
        <f t="shared" ref="G507:G512" si="185">$D$505*F507</f>
        <v>0</v>
      </c>
      <c r="H507" s="9">
        <f t="shared" si="182"/>
        <v>0</v>
      </c>
      <c r="I507" s="6">
        <v>53.97</v>
      </c>
      <c r="J507" s="9">
        <f t="shared" ref="J507:J512" si="186">$D$505*I507</f>
        <v>0</v>
      </c>
      <c r="K507" s="9">
        <f t="shared" si="183"/>
        <v>0</v>
      </c>
    </row>
    <row r="508" spans="1:11" ht="12.2" hidden="1" customHeight="1" outlineLevel="1" x14ac:dyDescent="0.2">
      <c r="A508" s="76" t="s">
        <v>407</v>
      </c>
      <c r="B508" s="76"/>
      <c r="C508" s="4" t="s">
        <v>17</v>
      </c>
      <c r="D508" s="5">
        <v>1</v>
      </c>
      <c r="E508" s="9">
        <f t="shared" si="184"/>
        <v>0</v>
      </c>
      <c r="F508" s="6">
        <v>0.05</v>
      </c>
      <c r="G508" s="9">
        <f t="shared" si="185"/>
        <v>0</v>
      </c>
      <c r="H508" s="9">
        <f t="shared" si="182"/>
        <v>0</v>
      </c>
      <c r="I508" s="6">
        <v>29.26</v>
      </c>
      <c r="J508" s="9">
        <f t="shared" si="186"/>
        <v>0</v>
      </c>
      <c r="K508" s="9">
        <f t="shared" si="183"/>
        <v>0</v>
      </c>
    </row>
    <row r="509" spans="1:11" ht="21" hidden="1" customHeight="1" outlineLevel="1" x14ac:dyDescent="0.2">
      <c r="A509" s="76" t="s">
        <v>456</v>
      </c>
      <c r="B509" s="76"/>
      <c r="C509" s="4" t="s">
        <v>17</v>
      </c>
      <c r="D509" s="5">
        <v>1</v>
      </c>
      <c r="E509" s="9">
        <f t="shared" si="184"/>
        <v>0</v>
      </c>
      <c r="F509" s="6">
        <v>0.1</v>
      </c>
      <c r="G509" s="9">
        <f t="shared" si="185"/>
        <v>0</v>
      </c>
      <c r="H509" s="9">
        <f t="shared" si="182"/>
        <v>0</v>
      </c>
      <c r="I509" s="6">
        <v>60.2</v>
      </c>
      <c r="J509" s="9">
        <f t="shared" si="186"/>
        <v>0</v>
      </c>
      <c r="K509" s="9">
        <f t="shared" si="183"/>
        <v>0</v>
      </c>
    </row>
    <row r="510" spans="1:11" ht="12.2" hidden="1" customHeight="1" outlineLevel="1" x14ac:dyDescent="0.2">
      <c r="A510" s="76" t="s">
        <v>457</v>
      </c>
      <c r="B510" s="76"/>
      <c r="C510" s="4" t="s">
        <v>17</v>
      </c>
      <c r="D510" s="5">
        <v>1</v>
      </c>
      <c r="E510" s="9">
        <f t="shared" si="184"/>
        <v>0</v>
      </c>
      <c r="F510" s="6">
        <v>0.17</v>
      </c>
      <c r="G510" s="9">
        <f t="shared" si="185"/>
        <v>0</v>
      </c>
      <c r="H510" s="9">
        <f t="shared" si="182"/>
        <v>0</v>
      </c>
      <c r="I510" s="6">
        <v>169.78</v>
      </c>
      <c r="J510" s="9">
        <f t="shared" si="186"/>
        <v>0</v>
      </c>
      <c r="K510" s="9">
        <f t="shared" si="183"/>
        <v>0</v>
      </c>
    </row>
    <row r="511" spans="1:11" ht="12.2" hidden="1" customHeight="1" outlineLevel="1" x14ac:dyDescent="0.2">
      <c r="A511" s="76" t="s">
        <v>385</v>
      </c>
      <c r="B511" s="76"/>
      <c r="C511" s="4" t="s">
        <v>17</v>
      </c>
      <c r="D511" s="5">
        <v>1</v>
      </c>
      <c r="E511" s="9">
        <f t="shared" si="184"/>
        <v>0</v>
      </c>
      <c r="F511" s="6">
        <v>0.24</v>
      </c>
      <c r="G511" s="9">
        <f t="shared" si="185"/>
        <v>0</v>
      </c>
      <c r="H511" s="9">
        <f t="shared" si="182"/>
        <v>0</v>
      </c>
      <c r="I511" s="6">
        <v>102.47</v>
      </c>
      <c r="J511" s="9">
        <f t="shared" si="186"/>
        <v>0</v>
      </c>
      <c r="K511" s="9">
        <f t="shared" si="183"/>
        <v>0</v>
      </c>
    </row>
    <row r="512" spans="1:11" ht="12.2" hidden="1" customHeight="1" outlineLevel="1" x14ac:dyDescent="0.2">
      <c r="A512" s="76" t="s">
        <v>276</v>
      </c>
      <c r="B512" s="76"/>
      <c r="C512" s="4" t="s">
        <v>60</v>
      </c>
      <c r="D512" s="5">
        <v>0.1</v>
      </c>
      <c r="E512" s="9">
        <f t="shared" si="184"/>
        <v>0</v>
      </c>
      <c r="F512" s="6">
        <v>0.01</v>
      </c>
      <c r="G512" s="9">
        <f t="shared" si="185"/>
        <v>0</v>
      </c>
      <c r="H512" s="9">
        <f t="shared" si="182"/>
        <v>0</v>
      </c>
      <c r="I512" s="6">
        <v>3.53</v>
      </c>
      <c r="J512" s="9">
        <f t="shared" si="186"/>
        <v>0</v>
      </c>
      <c r="K512" s="9">
        <f t="shared" si="183"/>
        <v>0</v>
      </c>
    </row>
    <row r="513" spans="1:11" ht="12.2" customHeight="1" collapsed="1" x14ac:dyDescent="0.2">
      <c r="A513" s="75" t="s">
        <v>19</v>
      </c>
      <c r="B513" s="75"/>
      <c r="C513" s="1"/>
      <c r="D513" s="7"/>
      <c r="E513" s="9"/>
      <c r="F513" s="13">
        <f>SUM(F506:F512)</f>
        <v>1.05</v>
      </c>
      <c r="G513" s="12">
        <f>SUM(G506:G512)</f>
        <v>0</v>
      </c>
      <c r="H513" s="12">
        <f t="shared" si="182"/>
        <v>0</v>
      </c>
      <c r="I513" s="13">
        <v>833.21</v>
      </c>
      <c r="J513" s="12">
        <f>SUM(J506:J512)</f>
        <v>0</v>
      </c>
      <c r="K513" s="14">
        <f>SUM(H513,J513)</f>
        <v>0</v>
      </c>
    </row>
    <row r="514" spans="1:11" ht="21" customHeight="1" x14ac:dyDescent="0.2">
      <c r="A514" s="75" t="s">
        <v>466</v>
      </c>
      <c r="B514" s="75"/>
      <c r="C514" s="2" t="s">
        <v>15</v>
      </c>
      <c r="D514" s="3">
        <v>0</v>
      </c>
      <c r="E514" s="36"/>
      <c r="F514" s="1"/>
      <c r="G514" s="1"/>
      <c r="H514" s="1"/>
      <c r="I514" s="1"/>
      <c r="J514" s="1"/>
      <c r="K514" s="1"/>
    </row>
    <row r="515" spans="1:11" ht="12.2" hidden="1" customHeight="1" outlineLevel="1" x14ac:dyDescent="0.2">
      <c r="A515" s="76" t="s">
        <v>359</v>
      </c>
      <c r="B515" s="76"/>
      <c r="C515" s="4" t="s">
        <v>60</v>
      </c>
      <c r="D515" s="5">
        <v>1</v>
      </c>
      <c r="E515" s="9">
        <f>$D$514*D515</f>
        <v>0</v>
      </c>
      <c r="F515" s="6">
        <v>0.18</v>
      </c>
      <c r="G515" s="9">
        <f>$D$514*F515</f>
        <v>0</v>
      </c>
      <c r="H515" s="9">
        <f t="shared" ref="H515:H520" si="187">$L$2*G515</f>
        <v>0</v>
      </c>
      <c r="I515" s="6">
        <v>42.93</v>
      </c>
      <c r="J515" s="9">
        <f>$D$514*I515</f>
        <v>0</v>
      </c>
      <c r="K515" s="9">
        <f t="shared" ref="K515:K519" si="188">SUM(H515,J515)</f>
        <v>0</v>
      </c>
    </row>
    <row r="516" spans="1:11" ht="12.2" hidden="1" customHeight="1" outlineLevel="1" x14ac:dyDescent="0.2">
      <c r="A516" s="76" t="s">
        <v>467</v>
      </c>
      <c r="B516" s="76"/>
      <c r="C516" s="4" t="s">
        <v>60</v>
      </c>
      <c r="D516" s="5">
        <v>1</v>
      </c>
      <c r="E516" s="9">
        <f>$D$514*D516</f>
        <v>0</v>
      </c>
      <c r="F516" s="6">
        <v>0.1</v>
      </c>
      <c r="G516" s="9">
        <f>$D$514*F516</f>
        <v>0</v>
      </c>
      <c r="H516" s="9">
        <f t="shared" si="187"/>
        <v>0</v>
      </c>
      <c r="I516" s="6">
        <v>12.02</v>
      </c>
      <c r="J516" s="9">
        <f>$D$514*I516</f>
        <v>0</v>
      </c>
      <c r="K516" s="9">
        <f t="shared" si="188"/>
        <v>0</v>
      </c>
    </row>
    <row r="517" spans="1:11" ht="12.2" hidden="1" customHeight="1" outlineLevel="1" x14ac:dyDescent="0.2">
      <c r="A517" s="76" t="s">
        <v>468</v>
      </c>
      <c r="B517" s="76"/>
      <c r="C517" s="4" t="s">
        <v>60</v>
      </c>
      <c r="D517" s="5">
        <v>1</v>
      </c>
      <c r="E517" s="9">
        <f>$D$514*D517</f>
        <v>0</v>
      </c>
      <c r="F517" s="6">
        <v>0.09</v>
      </c>
      <c r="G517" s="9">
        <f>$D$514*F517</f>
        <v>0</v>
      </c>
      <c r="H517" s="9">
        <f t="shared" si="187"/>
        <v>0</v>
      </c>
      <c r="I517" s="6">
        <v>52.38</v>
      </c>
      <c r="J517" s="9">
        <f>$D$514*I517</f>
        <v>0</v>
      </c>
      <c r="K517" s="9">
        <f t="shared" si="188"/>
        <v>0</v>
      </c>
    </row>
    <row r="518" spans="1:11" ht="12.2" hidden="1" customHeight="1" outlineLevel="1" x14ac:dyDescent="0.2">
      <c r="A518" s="76" t="s">
        <v>469</v>
      </c>
      <c r="B518" s="76"/>
      <c r="C518" s="4" t="s">
        <v>42</v>
      </c>
      <c r="D518" s="5">
        <v>1</v>
      </c>
      <c r="E518" s="9">
        <f>$D$514*D518</f>
        <v>0</v>
      </c>
      <c r="F518" s="6">
        <v>0.05</v>
      </c>
      <c r="G518" s="9">
        <f>$D$514*F518</f>
        <v>0</v>
      </c>
      <c r="H518" s="9">
        <f t="shared" si="187"/>
        <v>0</v>
      </c>
      <c r="I518" s="6">
        <v>106.3</v>
      </c>
      <c r="J518" s="9">
        <f>$D$514*I518</f>
        <v>0</v>
      </c>
      <c r="K518" s="9">
        <f t="shared" si="188"/>
        <v>0</v>
      </c>
    </row>
    <row r="519" spans="1:11" ht="12.2" hidden="1" customHeight="1" outlineLevel="1" x14ac:dyDescent="0.2">
      <c r="A519" s="76" t="s">
        <v>470</v>
      </c>
      <c r="B519" s="76"/>
      <c r="C519" s="4" t="s">
        <v>15</v>
      </c>
      <c r="D519" s="5">
        <v>1</v>
      </c>
      <c r="E519" s="9">
        <f>$D$514*D519</f>
        <v>0</v>
      </c>
      <c r="F519" s="6">
        <v>0.35</v>
      </c>
      <c r="G519" s="9">
        <f>$D$514*F519</f>
        <v>0</v>
      </c>
      <c r="H519" s="9">
        <f t="shared" si="187"/>
        <v>0</v>
      </c>
      <c r="I519" s="6">
        <v>111.59</v>
      </c>
      <c r="J519" s="9">
        <f>$D$514*I519</f>
        <v>0</v>
      </c>
      <c r="K519" s="9">
        <f t="shared" si="188"/>
        <v>0</v>
      </c>
    </row>
    <row r="520" spans="1:11" ht="12.2" customHeight="1" collapsed="1" x14ac:dyDescent="0.2">
      <c r="A520" s="75" t="s">
        <v>19</v>
      </c>
      <c r="B520" s="75"/>
      <c r="C520" s="1"/>
      <c r="D520" s="7"/>
      <c r="E520" s="9"/>
      <c r="F520" s="13">
        <f>SUM(F515:F519)</f>
        <v>0.77</v>
      </c>
      <c r="G520" s="12">
        <f>SUM(G515:G519)</f>
        <v>0</v>
      </c>
      <c r="H520" s="12">
        <f t="shared" si="187"/>
        <v>0</v>
      </c>
      <c r="I520" s="13">
        <v>325.22000000000003</v>
      </c>
      <c r="J520" s="12">
        <f>SUM(J515:J519)</f>
        <v>0</v>
      </c>
      <c r="K520" s="14">
        <f>SUM(H520,J520)</f>
        <v>0</v>
      </c>
    </row>
    <row r="521" spans="1:11" ht="21" customHeight="1" x14ac:dyDescent="0.2">
      <c r="A521" s="75" t="s">
        <v>466</v>
      </c>
      <c r="B521" s="75"/>
      <c r="C521" s="2" t="s">
        <v>15</v>
      </c>
      <c r="D521" s="3">
        <v>0</v>
      </c>
      <c r="E521" s="36"/>
      <c r="F521" s="1"/>
      <c r="G521" s="1"/>
      <c r="H521" s="1"/>
      <c r="I521" s="1"/>
      <c r="J521" s="1"/>
      <c r="K521" s="1"/>
    </row>
    <row r="522" spans="1:11" ht="12.2" hidden="1" customHeight="1" outlineLevel="1" x14ac:dyDescent="0.2">
      <c r="A522" s="76" t="s">
        <v>359</v>
      </c>
      <c r="B522" s="76"/>
      <c r="C522" s="4" t="s">
        <v>60</v>
      </c>
      <c r="D522" s="5">
        <v>1</v>
      </c>
      <c r="E522" s="9">
        <f>$D$521*D522</f>
        <v>0</v>
      </c>
      <c r="F522" s="6">
        <v>0.18</v>
      </c>
      <c r="G522" s="9">
        <f>$D$521*F522</f>
        <v>0</v>
      </c>
      <c r="H522" s="9">
        <f t="shared" ref="H522:H527" si="189">$L$2*G522</f>
        <v>0</v>
      </c>
      <c r="I522" s="6">
        <v>42.93</v>
      </c>
      <c r="J522" s="9">
        <f>$D$521*I522</f>
        <v>0</v>
      </c>
      <c r="K522" s="9">
        <f t="shared" ref="K522:K526" si="190">SUM(H522,J522)</f>
        <v>0</v>
      </c>
    </row>
    <row r="523" spans="1:11" ht="12.2" hidden="1" customHeight="1" outlineLevel="1" x14ac:dyDescent="0.2">
      <c r="A523" s="76" t="s">
        <v>471</v>
      </c>
      <c r="B523" s="76"/>
      <c r="C523" s="4" t="s">
        <v>60</v>
      </c>
      <c r="D523" s="5">
        <v>1</v>
      </c>
      <c r="E523" s="9">
        <f>$D$521*D523</f>
        <v>0</v>
      </c>
      <c r="F523" s="6">
        <v>0.12</v>
      </c>
      <c r="G523" s="9">
        <f>$D$521*F523</f>
        <v>0</v>
      </c>
      <c r="H523" s="9">
        <f t="shared" si="189"/>
        <v>0</v>
      </c>
      <c r="I523" s="6">
        <v>175.33</v>
      </c>
      <c r="J523" s="9">
        <f>$D$521*I523</f>
        <v>0</v>
      </c>
      <c r="K523" s="9">
        <f t="shared" si="190"/>
        <v>0</v>
      </c>
    </row>
    <row r="524" spans="1:11" ht="12.2" hidden="1" customHeight="1" outlineLevel="1" x14ac:dyDescent="0.2">
      <c r="A524" s="76" t="s">
        <v>468</v>
      </c>
      <c r="B524" s="76"/>
      <c r="C524" s="4" t="s">
        <v>60</v>
      </c>
      <c r="D524" s="5">
        <v>1</v>
      </c>
      <c r="E524" s="9">
        <f>$D$521*D524</f>
        <v>0</v>
      </c>
      <c r="F524" s="6">
        <v>0.09</v>
      </c>
      <c r="G524" s="9">
        <f>$D$521*F524</f>
        <v>0</v>
      </c>
      <c r="H524" s="9">
        <f t="shared" si="189"/>
        <v>0</v>
      </c>
      <c r="I524" s="6">
        <v>52.38</v>
      </c>
      <c r="J524" s="9">
        <f>$D$521*I524</f>
        <v>0</v>
      </c>
      <c r="K524" s="9">
        <f t="shared" si="190"/>
        <v>0</v>
      </c>
    </row>
    <row r="525" spans="1:11" ht="12.2" hidden="1" customHeight="1" outlineLevel="1" x14ac:dyDescent="0.2">
      <c r="A525" s="76" t="s">
        <v>467</v>
      </c>
      <c r="B525" s="76"/>
      <c r="C525" s="4" t="s">
        <v>60</v>
      </c>
      <c r="D525" s="5">
        <v>1</v>
      </c>
      <c r="E525" s="9">
        <f>$D$521*D525</f>
        <v>0</v>
      </c>
      <c r="F525" s="6">
        <v>0.1</v>
      </c>
      <c r="G525" s="9">
        <f>$D$521*F525</f>
        <v>0</v>
      </c>
      <c r="H525" s="9">
        <f t="shared" si="189"/>
        <v>0</v>
      </c>
      <c r="I525" s="6">
        <v>12.02</v>
      </c>
      <c r="J525" s="9">
        <f>$D$521*I525</f>
        <v>0</v>
      </c>
      <c r="K525" s="9">
        <f t="shared" si="190"/>
        <v>0</v>
      </c>
    </row>
    <row r="526" spans="1:11" ht="12.2" hidden="1" customHeight="1" outlineLevel="1" x14ac:dyDescent="0.2">
      <c r="A526" s="76" t="s">
        <v>469</v>
      </c>
      <c r="B526" s="76"/>
      <c r="C526" s="4" t="s">
        <v>42</v>
      </c>
      <c r="D526" s="5">
        <v>1</v>
      </c>
      <c r="E526" s="9">
        <f>$D$521*D526</f>
        <v>0</v>
      </c>
      <c r="F526" s="6">
        <v>0.05</v>
      </c>
      <c r="G526" s="9">
        <f>$D$521*F526</f>
        <v>0</v>
      </c>
      <c r="H526" s="9">
        <f t="shared" si="189"/>
        <v>0</v>
      </c>
      <c r="I526" s="6">
        <v>106.3</v>
      </c>
      <c r="J526" s="9">
        <f>$D$521*I526</f>
        <v>0</v>
      </c>
      <c r="K526" s="9">
        <f t="shared" si="190"/>
        <v>0</v>
      </c>
    </row>
    <row r="527" spans="1:11" ht="12.2" customHeight="1" collapsed="1" x14ac:dyDescent="0.2">
      <c r="A527" s="75" t="s">
        <v>19</v>
      </c>
      <c r="B527" s="75"/>
      <c r="C527" s="1"/>
      <c r="D527" s="7"/>
      <c r="E527" s="9"/>
      <c r="F527" s="13">
        <f>SUM(F522:F526)</f>
        <v>0.54</v>
      </c>
      <c r="G527" s="12">
        <f>SUM(G522:G526)</f>
        <v>0</v>
      </c>
      <c r="H527" s="12">
        <f t="shared" si="189"/>
        <v>0</v>
      </c>
      <c r="I527" s="13">
        <v>388.96</v>
      </c>
      <c r="J527" s="12">
        <f>SUM(J522:J526)</f>
        <v>0</v>
      </c>
      <c r="K527" s="14">
        <f>SUM(H527,J527)</f>
        <v>0</v>
      </c>
    </row>
    <row r="528" spans="1:11" ht="21" customHeight="1" x14ac:dyDescent="0.2">
      <c r="A528" s="75" t="s">
        <v>472</v>
      </c>
      <c r="B528" s="75"/>
      <c r="C528" s="2" t="s">
        <v>15</v>
      </c>
      <c r="D528" s="3">
        <v>0</v>
      </c>
      <c r="E528" s="36"/>
      <c r="F528" s="1"/>
      <c r="G528" s="1"/>
      <c r="H528" s="1"/>
      <c r="I528" s="1"/>
      <c r="J528" s="1"/>
      <c r="K528" s="1"/>
    </row>
    <row r="529" spans="1:11" ht="12" hidden="1" customHeight="1" outlineLevel="1" x14ac:dyDescent="0.2">
      <c r="A529" s="76" t="s">
        <v>382</v>
      </c>
      <c r="B529" s="76"/>
      <c r="C529" s="4" t="s">
        <v>17</v>
      </c>
      <c r="D529" s="5">
        <v>0.5</v>
      </c>
      <c r="E529" s="9">
        <f>$D$528*D529</f>
        <v>0</v>
      </c>
      <c r="F529" s="6">
        <v>0.12</v>
      </c>
      <c r="G529" s="9">
        <f>$D$528*F529</f>
        <v>0</v>
      </c>
      <c r="H529" s="9">
        <f t="shared" ref="H529:H534" si="191">$L$2*G529</f>
        <v>0</v>
      </c>
      <c r="I529" s="6">
        <v>109.28</v>
      </c>
      <c r="J529" s="9">
        <f>$D$528*I529</f>
        <v>0</v>
      </c>
      <c r="K529" s="9">
        <f t="shared" ref="K529:K533" si="192">SUM(H529,J529)</f>
        <v>0</v>
      </c>
    </row>
    <row r="530" spans="1:11" ht="12.2" hidden="1" customHeight="1" outlineLevel="1" x14ac:dyDescent="0.2">
      <c r="A530" s="76" t="s">
        <v>359</v>
      </c>
      <c r="B530" s="76"/>
      <c r="C530" s="4" t="s">
        <v>60</v>
      </c>
      <c r="D530" s="5">
        <v>2</v>
      </c>
      <c r="E530" s="9">
        <f>$D$528*D530</f>
        <v>0</v>
      </c>
      <c r="F530" s="6">
        <v>0.37</v>
      </c>
      <c r="G530" s="9">
        <f>$D$528*F530</f>
        <v>0</v>
      </c>
      <c r="H530" s="9">
        <f t="shared" si="191"/>
        <v>0</v>
      </c>
      <c r="I530" s="6">
        <v>85.86</v>
      </c>
      <c r="J530" s="9">
        <f>$D$528*I530</f>
        <v>0</v>
      </c>
      <c r="K530" s="9">
        <f t="shared" si="192"/>
        <v>0</v>
      </c>
    </row>
    <row r="531" spans="1:11" ht="12.2" hidden="1" customHeight="1" outlineLevel="1" x14ac:dyDescent="0.2">
      <c r="A531" s="76" t="s">
        <v>473</v>
      </c>
      <c r="B531" s="76"/>
      <c r="C531" s="4" t="s">
        <v>60</v>
      </c>
      <c r="D531" s="5">
        <v>1</v>
      </c>
      <c r="E531" s="9">
        <f>$D$528*D531</f>
        <v>0</v>
      </c>
      <c r="F531" s="6">
        <v>0.12</v>
      </c>
      <c r="G531" s="9">
        <f>$D$528*F531</f>
        <v>0</v>
      </c>
      <c r="H531" s="9">
        <f t="shared" si="191"/>
        <v>0</v>
      </c>
      <c r="I531" s="6">
        <v>28.81</v>
      </c>
      <c r="J531" s="9">
        <f>$D$528*I531</f>
        <v>0</v>
      </c>
      <c r="K531" s="9">
        <f t="shared" si="192"/>
        <v>0</v>
      </c>
    </row>
    <row r="532" spans="1:11" ht="12.2" hidden="1" customHeight="1" outlineLevel="1" x14ac:dyDescent="0.2">
      <c r="A532" s="76" t="s">
        <v>474</v>
      </c>
      <c r="B532" s="76"/>
      <c r="C532" s="4" t="s">
        <v>60</v>
      </c>
      <c r="D532" s="5">
        <v>1</v>
      </c>
      <c r="E532" s="9">
        <f>$D$528*D532</f>
        <v>0</v>
      </c>
      <c r="F532" s="6">
        <v>0.28999999999999998</v>
      </c>
      <c r="G532" s="9">
        <f>$D$528*F532</f>
        <v>0</v>
      </c>
      <c r="H532" s="9">
        <f t="shared" si="191"/>
        <v>0</v>
      </c>
      <c r="I532" s="6">
        <v>88.4</v>
      </c>
      <c r="J532" s="9">
        <f>$D$528*I532</f>
        <v>0</v>
      </c>
      <c r="K532" s="9">
        <f t="shared" si="192"/>
        <v>0</v>
      </c>
    </row>
    <row r="533" spans="1:11" ht="21" hidden="1" customHeight="1" outlineLevel="1" x14ac:dyDescent="0.2">
      <c r="A533" s="76" t="s">
        <v>475</v>
      </c>
      <c r="B533" s="76"/>
      <c r="C533" s="4" t="s">
        <v>17</v>
      </c>
      <c r="D533" s="5">
        <v>1</v>
      </c>
      <c r="E533" s="9">
        <f>$D$528*D533</f>
        <v>0</v>
      </c>
      <c r="F533" s="6">
        <v>0.17</v>
      </c>
      <c r="G533" s="9">
        <f>$D$528*F533</f>
        <v>0</v>
      </c>
      <c r="H533" s="9">
        <f t="shared" si="191"/>
        <v>0</v>
      </c>
      <c r="I533" s="6">
        <v>125.7</v>
      </c>
      <c r="J533" s="9">
        <f>$D$528*I533</f>
        <v>0</v>
      </c>
      <c r="K533" s="9">
        <f t="shared" si="192"/>
        <v>0</v>
      </c>
    </row>
    <row r="534" spans="1:11" ht="12.2" customHeight="1" collapsed="1" x14ac:dyDescent="0.2">
      <c r="A534" s="75" t="s">
        <v>19</v>
      </c>
      <c r="B534" s="75"/>
      <c r="C534" s="1"/>
      <c r="D534" s="7"/>
      <c r="E534" s="9"/>
      <c r="F534" s="13">
        <f>SUM(F529:F533)</f>
        <v>1.0699999999999998</v>
      </c>
      <c r="G534" s="12">
        <f>SUM(G529:G533)</f>
        <v>0</v>
      </c>
      <c r="H534" s="12">
        <f t="shared" si="191"/>
        <v>0</v>
      </c>
      <c r="I534" s="13">
        <v>438.05</v>
      </c>
      <c r="J534" s="12">
        <f>SUM(J529:J533)</f>
        <v>0</v>
      </c>
      <c r="K534" s="14">
        <f>SUM(H534,J534)</f>
        <v>0</v>
      </c>
    </row>
    <row r="535" spans="1:11" ht="21" customHeight="1" x14ac:dyDescent="0.2">
      <c r="A535" s="75" t="s">
        <v>476</v>
      </c>
      <c r="B535" s="75"/>
      <c r="C535" s="2" t="s">
        <v>15</v>
      </c>
      <c r="D535" s="3">
        <v>0</v>
      </c>
      <c r="E535" s="36"/>
      <c r="F535" s="1"/>
      <c r="G535" s="1"/>
      <c r="H535" s="1"/>
      <c r="I535" s="1"/>
      <c r="J535" s="1"/>
      <c r="K535" s="1"/>
    </row>
    <row r="536" spans="1:11" ht="21" hidden="1" customHeight="1" outlineLevel="1" x14ac:dyDescent="0.2">
      <c r="A536" s="76" t="s">
        <v>477</v>
      </c>
      <c r="B536" s="76"/>
      <c r="C536" s="4" t="s">
        <v>60</v>
      </c>
      <c r="D536" s="5">
        <v>1</v>
      </c>
      <c r="E536" s="9">
        <f t="shared" ref="E536:E541" si="193">$D$535*D536</f>
        <v>0</v>
      </c>
      <c r="F536" s="6">
        <v>0.17</v>
      </c>
      <c r="G536" s="9">
        <f t="shared" ref="G536:G541" si="194">$D$535*F536</f>
        <v>0</v>
      </c>
      <c r="H536" s="9">
        <f t="shared" ref="H536:H542" si="195">$L$2*G536</f>
        <v>0</v>
      </c>
      <c r="I536" s="6">
        <v>79.599999999999994</v>
      </c>
      <c r="J536" s="9">
        <f t="shared" ref="J536:J541" si="196">$D$535*I536</f>
        <v>0</v>
      </c>
      <c r="K536" s="9">
        <f t="shared" ref="K536:K541" si="197">SUM(H536,J536)</f>
        <v>0</v>
      </c>
    </row>
    <row r="537" spans="1:11" ht="12" hidden="1" customHeight="1" outlineLevel="1" x14ac:dyDescent="0.2">
      <c r="A537" s="76" t="s">
        <v>478</v>
      </c>
      <c r="B537" s="76"/>
      <c r="C537" s="4" t="s">
        <v>60</v>
      </c>
      <c r="D537" s="5">
        <v>1</v>
      </c>
      <c r="E537" s="9">
        <f t="shared" si="193"/>
        <v>0</v>
      </c>
      <c r="F537" s="6">
        <v>0.28999999999999998</v>
      </c>
      <c r="G537" s="9">
        <f t="shared" si="194"/>
        <v>0</v>
      </c>
      <c r="H537" s="9">
        <f t="shared" si="195"/>
        <v>0</v>
      </c>
      <c r="I537" s="6">
        <v>54.39</v>
      </c>
      <c r="J537" s="9">
        <f t="shared" si="196"/>
        <v>0</v>
      </c>
      <c r="K537" s="9">
        <f t="shared" si="197"/>
        <v>0</v>
      </c>
    </row>
    <row r="538" spans="1:11" ht="12.2" hidden="1" customHeight="1" outlineLevel="1" x14ac:dyDescent="0.2">
      <c r="A538" s="76" t="s">
        <v>479</v>
      </c>
      <c r="B538" s="76"/>
      <c r="C538" s="4" t="s">
        <v>60</v>
      </c>
      <c r="D538" s="5">
        <v>1</v>
      </c>
      <c r="E538" s="9">
        <f t="shared" si="193"/>
        <v>0</v>
      </c>
      <c r="F538" s="6">
        <v>0.06</v>
      </c>
      <c r="G538" s="9">
        <f t="shared" si="194"/>
        <v>0</v>
      </c>
      <c r="H538" s="9">
        <f t="shared" si="195"/>
        <v>0</v>
      </c>
      <c r="I538" s="6">
        <v>36.65</v>
      </c>
      <c r="J538" s="9">
        <f t="shared" si="196"/>
        <v>0</v>
      </c>
      <c r="K538" s="9">
        <f t="shared" si="197"/>
        <v>0</v>
      </c>
    </row>
    <row r="539" spans="1:11" ht="12.2" hidden="1" customHeight="1" outlineLevel="1" x14ac:dyDescent="0.2">
      <c r="A539" s="76" t="s">
        <v>473</v>
      </c>
      <c r="B539" s="76"/>
      <c r="C539" s="4" t="s">
        <v>60</v>
      </c>
      <c r="D539" s="5">
        <v>1</v>
      </c>
      <c r="E539" s="9">
        <f t="shared" si="193"/>
        <v>0</v>
      </c>
      <c r="F539" s="6">
        <v>0.12</v>
      </c>
      <c r="G539" s="9">
        <f t="shared" si="194"/>
        <v>0</v>
      </c>
      <c r="H539" s="9">
        <f t="shared" si="195"/>
        <v>0</v>
      </c>
      <c r="I539" s="6">
        <v>28.81</v>
      </c>
      <c r="J539" s="9">
        <f t="shared" si="196"/>
        <v>0</v>
      </c>
      <c r="K539" s="9">
        <f t="shared" si="197"/>
        <v>0</v>
      </c>
    </row>
    <row r="540" spans="1:11" ht="12.2" hidden="1" customHeight="1" outlineLevel="1" x14ac:dyDescent="0.2">
      <c r="A540" s="76" t="s">
        <v>480</v>
      </c>
      <c r="B540" s="76"/>
      <c r="C540" s="4" t="s">
        <v>15</v>
      </c>
      <c r="D540" s="5">
        <v>1</v>
      </c>
      <c r="E540" s="9">
        <f t="shared" si="193"/>
        <v>0</v>
      </c>
      <c r="F540" s="6">
        <v>0.35</v>
      </c>
      <c r="G540" s="9">
        <f t="shared" si="194"/>
        <v>0</v>
      </c>
      <c r="H540" s="9">
        <f t="shared" si="195"/>
        <v>0</v>
      </c>
      <c r="I540" s="6">
        <v>57.59</v>
      </c>
      <c r="J540" s="9">
        <f t="shared" si="196"/>
        <v>0</v>
      </c>
      <c r="K540" s="9">
        <f t="shared" si="197"/>
        <v>0</v>
      </c>
    </row>
    <row r="541" spans="1:11" ht="12.2" hidden="1" customHeight="1" outlineLevel="1" x14ac:dyDescent="0.2">
      <c r="A541" s="76" t="s">
        <v>481</v>
      </c>
      <c r="B541" s="76"/>
      <c r="C541" s="4" t="s">
        <v>15</v>
      </c>
      <c r="D541" s="5">
        <v>1</v>
      </c>
      <c r="E541" s="9">
        <f t="shared" si="193"/>
        <v>0</v>
      </c>
      <c r="F541" s="6">
        <v>0.14000000000000001</v>
      </c>
      <c r="G541" s="9">
        <f t="shared" si="194"/>
        <v>0</v>
      </c>
      <c r="H541" s="9">
        <f t="shared" si="195"/>
        <v>0</v>
      </c>
      <c r="I541" s="6">
        <v>13.87</v>
      </c>
      <c r="J541" s="9">
        <f t="shared" si="196"/>
        <v>0</v>
      </c>
      <c r="K541" s="9">
        <f t="shared" si="197"/>
        <v>0</v>
      </c>
    </row>
    <row r="542" spans="1:11" ht="12.2" customHeight="1" collapsed="1" x14ac:dyDescent="0.2">
      <c r="A542" s="75" t="s">
        <v>19</v>
      </c>
      <c r="B542" s="75"/>
      <c r="C542" s="1"/>
      <c r="D542" s="7"/>
      <c r="E542" s="9"/>
      <c r="F542" s="13">
        <f>SUM(F536:F541)</f>
        <v>1.1299999999999999</v>
      </c>
      <c r="G542" s="12">
        <f>SUM(G536:G541)</f>
        <v>0</v>
      </c>
      <c r="H542" s="12">
        <f t="shared" si="195"/>
        <v>0</v>
      </c>
      <c r="I542" s="13">
        <v>270.91000000000003</v>
      </c>
      <c r="J542" s="12">
        <f>SUM(J536:J541)</f>
        <v>0</v>
      </c>
      <c r="K542" s="14">
        <f>SUM(H542,J542)</f>
        <v>0</v>
      </c>
    </row>
    <row r="543" spans="1:11" ht="21" customHeight="1" x14ac:dyDescent="0.2">
      <c r="A543" s="75" t="s">
        <v>482</v>
      </c>
      <c r="B543" s="75"/>
      <c r="C543" s="2" t="s">
        <v>15</v>
      </c>
      <c r="D543" s="3">
        <v>0</v>
      </c>
      <c r="E543" s="36"/>
      <c r="F543" s="1"/>
      <c r="G543" s="1"/>
      <c r="H543" s="1"/>
      <c r="I543" s="1"/>
      <c r="J543" s="1"/>
      <c r="K543" s="1"/>
    </row>
    <row r="544" spans="1:11" ht="21" hidden="1" customHeight="1" outlineLevel="1" x14ac:dyDescent="0.2">
      <c r="A544" s="76" t="s">
        <v>477</v>
      </c>
      <c r="B544" s="76"/>
      <c r="C544" s="4" t="s">
        <v>60</v>
      </c>
      <c r="D544" s="5">
        <v>1</v>
      </c>
      <c r="E544" s="9">
        <f t="shared" ref="E544:E549" si="198">$D$543*D544</f>
        <v>0</v>
      </c>
      <c r="F544" s="6">
        <v>0.17</v>
      </c>
      <c r="G544" s="9">
        <f t="shared" ref="G544:G549" si="199">$D$543*F544</f>
        <v>0</v>
      </c>
      <c r="H544" s="9">
        <f t="shared" ref="H544:H550" si="200">$L$2*G544</f>
        <v>0</v>
      </c>
      <c r="I544" s="6">
        <v>79.599999999999994</v>
      </c>
      <c r="J544" s="9">
        <f t="shared" ref="J544:J549" si="201">$D$543*I544</f>
        <v>0</v>
      </c>
      <c r="K544" s="9">
        <f t="shared" ref="K544:K549" si="202">SUM(H544,J544)</f>
        <v>0</v>
      </c>
    </row>
    <row r="545" spans="1:11" ht="12.2" hidden="1" customHeight="1" outlineLevel="1" x14ac:dyDescent="0.2">
      <c r="A545" s="76" t="s">
        <v>479</v>
      </c>
      <c r="B545" s="76"/>
      <c r="C545" s="4" t="s">
        <v>60</v>
      </c>
      <c r="D545" s="5">
        <v>1</v>
      </c>
      <c r="E545" s="9">
        <f t="shared" si="198"/>
        <v>0</v>
      </c>
      <c r="F545" s="6">
        <v>0.06</v>
      </c>
      <c r="G545" s="9">
        <f t="shared" si="199"/>
        <v>0</v>
      </c>
      <c r="H545" s="9">
        <f t="shared" si="200"/>
        <v>0</v>
      </c>
      <c r="I545" s="6">
        <v>36.65</v>
      </c>
      <c r="J545" s="9">
        <f t="shared" si="201"/>
        <v>0</v>
      </c>
      <c r="K545" s="9">
        <f t="shared" si="202"/>
        <v>0</v>
      </c>
    </row>
    <row r="546" spans="1:11" ht="12.2" hidden="1" customHeight="1" outlineLevel="1" x14ac:dyDescent="0.2">
      <c r="A546" s="76" t="s">
        <v>473</v>
      </c>
      <c r="B546" s="76"/>
      <c r="C546" s="4" t="s">
        <v>60</v>
      </c>
      <c r="D546" s="5">
        <v>1</v>
      </c>
      <c r="E546" s="9">
        <f t="shared" si="198"/>
        <v>0</v>
      </c>
      <c r="F546" s="6">
        <v>0.12</v>
      </c>
      <c r="G546" s="9">
        <f t="shared" si="199"/>
        <v>0</v>
      </c>
      <c r="H546" s="9">
        <f t="shared" si="200"/>
        <v>0</v>
      </c>
      <c r="I546" s="6">
        <v>28.81</v>
      </c>
      <c r="J546" s="9">
        <f t="shared" si="201"/>
        <v>0</v>
      </c>
      <c r="K546" s="9">
        <f t="shared" si="202"/>
        <v>0</v>
      </c>
    </row>
    <row r="547" spans="1:11" ht="12.2" hidden="1" customHeight="1" outlineLevel="1" x14ac:dyDescent="0.2">
      <c r="A547" s="76" t="s">
        <v>483</v>
      </c>
      <c r="B547" s="76"/>
      <c r="C547" s="4" t="s">
        <v>60</v>
      </c>
      <c r="D547" s="5">
        <v>1</v>
      </c>
      <c r="E547" s="9">
        <f t="shared" si="198"/>
        <v>0</v>
      </c>
      <c r="F547" s="6">
        <v>0.43</v>
      </c>
      <c r="G547" s="9">
        <f t="shared" si="199"/>
        <v>0</v>
      </c>
      <c r="H547" s="9">
        <f t="shared" si="200"/>
        <v>0</v>
      </c>
      <c r="I547" s="6">
        <v>67.87</v>
      </c>
      <c r="J547" s="9">
        <f t="shared" si="201"/>
        <v>0</v>
      </c>
      <c r="K547" s="9">
        <f t="shared" si="202"/>
        <v>0</v>
      </c>
    </row>
    <row r="548" spans="1:11" ht="12.2" hidden="1" customHeight="1" outlineLevel="1" x14ac:dyDescent="0.2">
      <c r="A548" s="76" t="s">
        <v>480</v>
      </c>
      <c r="B548" s="76"/>
      <c r="C548" s="4" t="s">
        <v>15</v>
      </c>
      <c r="D548" s="5">
        <v>1</v>
      </c>
      <c r="E548" s="9">
        <f t="shared" si="198"/>
        <v>0</v>
      </c>
      <c r="F548" s="6">
        <v>0.35</v>
      </c>
      <c r="G548" s="9">
        <f t="shared" si="199"/>
        <v>0</v>
      </c>
      <c r="H548" s="9">
        <f t="shared" si="200"/>
        <v>0</v>
      </c>
      <c r="I548" s="6">
        <v>57.59</v>
      </c>
      <c r="J548" s="9">
        <f t="shared" si="201"/>
        <v>0</v>
      </c>
      <c r="K548" s="9">
        <f t="shared" si="202"/>
        <v>0</v>
      </c>
    </row>
    <row r="549" spans="1:11" ht="12.2" hidden="1" customHeight="1" outlineLevel="1" x14ac:dyDescent="0.2">
      <c r="A549" s="76" t="s">
        <v>481</v>
      </c>
      <c r="B549" s="76"/>
      <c r="C549" s="4" t="s">
        <v>15</v>
      </c>
      <c r="D549" s="5">
        <v>1</v>
      </c>
      <c r="E549" s="9">
        <f t="shared" si="198"/>
        <v>0</v>
      </c>
      <c r="F549" s="6">
        <v>0.14000000000000001</v>
      </c>
      <c r="G549" s="9">
        <f t="shared" si="199"/>
        <v>0</v>
      </c>
      <c r="H549" s="9">
        <f t="shared" si="200"/>
        <v>0</v>
      </c>
      <c r="I549" s="6">
        <v>13.87</v>
      </c>
      <c r="J549" s="9">
        <f t="shared" si="201"/>
        <v>0</v>
      </c>
      <c r="K549" s="9">
        <f t="shared" si="202"/>
        <v>0</v>
      </c>
    </row>
    <row r="550" spans="1:11" ht="12.2" customHeight="1" collapsed="1" x14ac:dyDescent="0.2">
      <c r="A550" s="75" t="s">
        <v>19</v>
      </c>
      <c r="B550" s="75"/>
      <c r="C550" s="1"/>
      <c r="D550" s="7"/>
      <c r="E550" s="9"/>
      <c r="F550" s="13">
        <f>SUM(F544:F549)</f>
        <v>1.27</v>
      </c>
      <c r="G550" s="12">
        <f>SUM(G544:G549)</f>
        <v>0</v>
      </c>
      <c r="H550" s="12">
        <f t="shared" si="200"/>
        <v>0</v>
      </c>
      <c r="I550" s="13">
        <v>284.39</v>
      </c>
      <c r="J550" s="12">
        <f>SUM(J544:J549)</f>
        <v>0</v>
      </c>
      <c r="K550" s="14">
        <f>SUM(H550,J550)</f>
        <v>0</v>
      </c>
    </row>
    <row r="551" spans="1:11" ht="12.2" customHeight="1" x14ac:dyDescent="0.2">
      <c r="A551" s="75" t="s">
        <v>616</v>
      </c>
      <c r="B551" s="75"/>
      <c r="C551" s="2" t="s">
        <v>42</v>
      </c>
      <c r="D551" s="3">
        <v>0</v>
      </c>
      <c r="E551" s="36"/>
      <c r="F551" s="1"/>
      <c r="G551" s="1"/>
      <c r="H551" s="1"/>
      <c r="I551" s="1"/>
      <c r="J551" s="1"/>
      <c r="K551" s="1"/>
    </row>
    <row r="552" spans="1:11" ht="21" hidden="1" customHeight="1" outlineLevel="1" x14ac:dyDescent="0.2">
      <c r="A552" s="76" t="s">
        <v>484</v>
      </c>
      <c r="B552" s="76"/>
      <c r="C552" s="4" t="s">
        <v>42</v>
      </c>
      <c r="D552" s="5">
        <v>1</v>
      </c>
      <c r="E552" s="9">
        <f>$D$551*D552</f>
        <v>0</v>
      </c>
      <c r="F552" s="6">
        <v>4.5999999999999996</v>
      </c>
      <c r="G552" s="9">
        <f>$D$551*F552</f>
        <v>0</v>
      </c>
      <c r="H552" s="9">
        <f>$L$2*G552</f>
        <v>0</v>
      </c>
      <c r="I552" s="6">
        <v>2583.92</v>
      </c>
      <c r="J552" s="9">
        <f>$D$551*I552</f>
        <v>0</v>
      </c>
      <c r="K552" s="9">
        <f t="shared" ref="K552:K554" si="203">SUM(H552,J552)</f>
        <v>0</v>
      </c>
    </row>
    <row r="553" spans="1:11" ht="21" hidden="1" customHeight="1" outlineLevel="1" x14ac:dyDescent="0.2">
      <c r="A553" s="76" t="s">
        <v>485</v>
      </c>
      <c r="B553" s="76"/>
      <c r="C553" s="4" t="s">
        <v>42</v>
      </c>
      <c r="D553" s="5">
        <v>1</v>
      </c>
      <c r="E553" s="9">
        <f>$D$551*D553</f>
        <v>0</v>
      </c>
      <c r="F553" s="6">
        <v>5</v>
      </c>
      <c r="G553" s="9">
        <f>$D$551*F553</f>
        <v>0</v>
      </c>
      <c r="H553" s="9">
        <f>$L$2*G553</f>
        <v>0</v>
      </c>
      <c r="I553" s="6">
        <v>5789.71</v>
      </c>
      <c r="J553" s="9">
        <f>$D$551*I553</f>
        <v>0</v>
      </c>
      <c r="K553" s="9">
        <f t="shared" si="203"/>
        <v>0</v>
      </c>
    </row>
    <row r="554" spans="1:11" ht="12" hidden="1" customHeight="1" outlineLevel="1" x14ac:dyDescent="0.2">
      <c r="A554" s="76" t="s">
        <v>486</v>
      </c>
      <c r="B554" s="76"/>
      <c r="C554" s="4" t="s">
        <v>42</v>
      </c>
      <c r="D554" s="5">
        <v>1</v>
      </c>
      <c r="E554" s="9">
        <f>$D$551*D554</f>
        <v>0</v>
      </c>
      <c r="F554" s="6">
        <v>1.04</v>
      </c>
      <c r="G554" s="9">
        <f>$D$551*F554</f>
        <v>0</v>
      </c>
      <c r="H554" s="9">
        <f>$L$2*G554</f>
        <v>0</v>
      </c>
      <c r="I554" s="6">
        <v>282.26</v>
      </c>
      <c r="J554" s="9">
        <f>$D$551*I554</f>
        <v>0</v>
      </c>
      <c r="K554" s="9">
        <f t="shared" si="203"/>
        <v>0</v>
      </c>
    </row>
    <row r="555" spans="1:11" ht="12.2" customHeight="1" collapsed="1" x14ac:dyDescent="0.2">
      <c r="A555" s="75" t="s">
        <v>19</v>
      </c>
      <c r="B555" s="75"/>
      <c r="C555" s="1"/>
      <c r="D555" s="7"/>
      <c r="E555" s="9"/>
      <c r="F555" s="13">
        <f>SUM(F552:F554)</f>
        <v>10.64</v>
      </c>
      <c r="G555" s="12">
        <f>SUM(G552:G554)</f>
        <v>0</v>
      </c>
      <c r="H555" s="12">
        <f>SUM(H552:H554)</f>
        <v>0</v>
      </c>
      <c r="I555" s="13">
        <v>8655.89</v>
      </c>
      <c r="J555" s="12">
        <f>SUM(J552:J554)</f>
        <v>0</v>
      </c>
      <c r="K555" s="14">
        <f>SUM(H555,J555)</f>
        <v>0</v>
      </c>
    </row>
    <row r="556" spans="1:11" ht="12.2" customHeight="1" x14ac:dyDescent="0.2">
      <c r="A556" s="75" t="s">
        <v>617</v>
      </c>
      <c r="B556" s="75"/>
      <c r="C556" s="2" t="s">
        <v>42</v>
      </c>
      <c r="D556" s="3">
        <v>0</v>
      </c>
      <c r="E556" s="36"/>
      <c r="F556" s="1"/>
      <c r="G556" s="1"/>
      <c r="H556" s="1"/>
      <c r="I556" s="1"/>
      <c r="J556" s="1"/>
      <c r="K556" s="1"/>
    </row>
    <row r="557" spans="1:11" ht="21" hidden="1" customHeight="1" outlineLevel="1" x14ac:dyDescent="0.2">
      <c r="A557" s="76" t="s">
        <v>485</v>
      </c>
      <c r="B557" s="76"/>
      <c r="C557" s="4" t="s">
        <v>42</v>
      </c>
      <c r="D557" s="5">
        <v>1</v>
      </c>
      <c r="E557" s="9">
        <f>$D$556*D557</f>
        <v>0</v>
      </c>
      <c r="F557" s="6">
        <v>5</v>
      </c>
      <c r="G557" s="9">
        <f>$D$556*F557</f>
        <v>0</v>
      </c>
      <c r="H557" s="9">
        <f>$L$2*G557</f>
        <v>0</v>
      </c>
      <c r="I557" s="6">
        <v>7511.31</v>
      </c>
      <c r="J557" s="9">
        <f>$D$556*I557</f>
        <v>0</v>
      </c>
      <c r="K557" s="9">
        <f t="shared" ref="K557:K559" si="204">SUM(H557,J557)</f>
        <v>0</v>
      </c>
    </row>
    <row r="558" spans="1:11" ht="21" hidden="1" customHeight="1" outlineLevel="1" x14ac:dyDescent="0.2">
      <c r="A558" s="76" t="s">
        <v>484</v>
      </c>
      <c r="B558" s="76"/>
      <c r="C558" s="4" t="s">
        <v>42</v>
      </c>
      <c r="D558" s="5">
        <v>1</v>
      </c>
      <c r="E558" s="9">
        <f>$D$556*D558</f>
        <v>0</v>
      </c>
      <c r="F558" s="6">
        <v>4.5999999999999996</v>
      </c>
      <c r="G558" s="9">
        <f>$D$556*F558</f>
        <v>0</v>
      </c>
      <c r="H558" s="9">
        <f>$L$2*G558</f>
        <v>0</v>
      </c>
      <c r="I558" s="6">
        <v>2842.32</v>
      </c>
      <c r="J558" s="9">
        <f>$D$556*I558</f>
        <v>0</v>
      </c>
      <c r="K558" s="9">
        <f t="shared" si="204"/>
        <v>0</v>
      </c>
    </row>
    <row r="559" spans="1:11" ht="12" hidden="1" customHeight="1" outlineLevel="1" x14ac:dyDescent="0.2">
      <c r="A559" s="76" t="s">
        <v>486</v>
      </c>
      <c r="B559" s="76"/>
      <c r="C559" s="4" t="s">
        <v>42</v>
      </c>
      <c r="D559" s="5">
        <v>1</v>
      </c>
      <c r="E559" s="9">
        <f>$D$556*D559</f>
        <v>0</v>
      </c>
      <c r="F559" s="6">
        <v>1.04</v>
      </c>
      <c r="G559" s="9">
        <f>$D$556*F559</f>
        <v>0</v>
      </c>
      <c r="H559" s="9">
        <f>$L$2*G559</f>
        <v>0</v>
      </c>
      <c r="I559" s="6">
        <v>282.26</v>
      </c>
      <c r="J559" s="9">
        <f>$D$556*I559</f>
        <v>0</v>
      </c>
      <c r="K559" s="9">
        <f t="shared" si="204"/>
        <v>0</v>
      </c>
    </row>
    <row r="560" spans="1:11" ht="12.2" customHeight="1" collapsed="1" x14ac:dyDescent="0.2">
      <c r="A560" s="75" t="s">
        <v>19</v>
      </c>
      <c r="B560" s="75"/>
      <c r="C560" s="1"/>
      <c r="D560" s="7"/>
      <c r="E560" s="9"/>
      <c r="F560" s="13">
        <f>SUM(F557:F559)</f>
        <v>10.64</v>
      </c>
      <c r="G560" s="12">
        <f>SUM(G557:G559)</f>
        <v>0</v>
      </c>
      <c r="H560" s="12">
        <f>SUM(H557:H559)</f>
        <v>0</v>
      </c>
      <c r="I560" s="13">
        <v>10635.89</v>
      </c>
      <c r="J560" s="12">
        <f>SUM(J557:J559)</f>
        <v>0</v>
      </c>
      <c r="K560" s="14">
        <f>SUM(H560,J560)</f>
        <v>0</v>
      </c>
    </row>
    <row r="561" spans="1:11" ht="12.2" customHeight="1" x14ac:dyDescent="0.2">
      <c r="A561" s="75" t="s">
        <v>618</v>
      </c>
      <c r="B561" s="75"/>
      <c r="C561" s="2" t="s">
        <v>42</v>
      </c>
      <c r="D561" s="3">
        <v>0</v>
      </c>
      <c r="E561" s="36"/>
      <c r="F561" s="1"/>
      <c r="G561" s="1"/>
      <c r="H561" s="1"/>
      <c r="I561" s="1"/>
      <c r="J561" s="1"/>
      <c r="K561" s="1"/>
    </row>
    <row r="562" spans="1:11" ht="21" hidden="1" customHeight="1" outlineLevel="1" x14ac:dyDescent="0.2">
      <c r="A562" s="76" t="s">
        <v>484</v>
      </c>
      <c r="B562" s="76"/>
      <c r="C562" s="4" t="s">
        <v>42</v>
      </c>
      <c r="D562" s="5">
        <v>1</v>
      </c>
      <c r="E562" s="9">
        <f>$D$561*D562</f>
        <v>0</v>
      </c>
      <c r="F562" s="6">
        <v>4.5999999999999996</v>
      </c>
      <c r="G562" s="9">
        <f>$D$561*F562</f>
        <v>0</v>
      </c>
      <c r="H562" s="9">
        <f>$L$2*G562</f>
        <v>0</v>
      </c>
      <c r="I562" s="6">
        <v>2861.52</v>
      </c>
      <c r="J562" s="9">
        <f>$D$561*I562</f>
        <v>0</v>
      </c>
      <c r="K562" s="9">
        <f t="shared" ref="K562:K564" si="205">SUM(H562,J562)</f>
        <v>0</v>
      </c>
    </row>
    <row r="563" spans="1:11" ht="21" hidden="1" customHeight="1" outlineLevel="1" x14ac:dyDescent="0.2">
      <c r="A563" s="76" t="s">
        <v>485</v>
      </c>
      <c r="B563" s="76"/>
      <c r="C563" s="4" t="s">
        <v>42</v>
      </c>
      <c r="D563" s="5">
        <v>1</v>
      </c>
      <c r="E563" s="9">
        <f>$D$561*D563</f>
        <v>0</v>
      </c>
      <c r="F563" s="6">
        <v>5</v>
      </c>
      <c r="G563" s="9">
        <f>$D$561*F563</f>
        <v>0</v>
      </c>
      <c r="H563" s="9">
        <f>$L$2*G563</f>
        <v>0</v>
      </c>
      <c r="I563" s="6">
        <v>8628.11</v>
      </c>
      <c r="J563" s="9">
        <f>$D$561*I563</f>
        <v>0</v>
      </c>
      <c r="K563" s="9">
        <f t="shared" si="205"/>
        <v>0</v>
      </c>
    </row>
    <row r="564" spans="1:11" ht="12" hidden="1" customHeight="1" outlineLevel="1" x14ac:dyDescent="0.2">
      <c r="A564" s="76" t="s">
        <v>486</v>
      </c>
      <c r="B564" s="76"/>
      <c r="C564" s="4" t="s">
        <v>42</v>
      </c>
      <c r="D564" s="5">
        <v>1</v>
      </c>
      <c r="E564" s="9">
        <f>$D$561*D564</f>
        <v>0</v>
      </c>
      <c r="F564" s="6">
        <v>1.04</v>
      </c>
      <c r="G564" s="9">
        <f>$D$561*F564</f>
        <v>0</v>
      </c>
      <c r="H564" s="9">
        <f>$L$2*G564</f>
        <v>0</v>
      </c>
      <c r="I564" s="6">
        <v>282.26</v>
      </c>
      <c r="J564" s="9">
        <f>$D$561*I564</f>
        <v>0</v>
      </c>
      <c r="K564" s="9">
        <f t="shared" si="205"/>
        <v>0</v>
      </c>
    </row>
    <row r="565" spans="1:11" ht="12.2" customHeight="1" collapsed="1" x14ac:dyDescent="0.2">
      <c r="A565" s="75" t="s">
        <v>19</v>
      </c>
      <c r="B565" s="75"/>
      <c r="C565" s="1"/>
      <c r="D565" s="7"/>
      <c r="E565" s="9"/>
      <c r="F565" s="13">
        <f>SUM(F562:F564)</f>
        <v>10.64</v>
      </c>
      <c r="G565" s="12">
        <f>SUM(G562:G564)</f>
        <v>0</v>
      </c>
      <c r="H565" s="12">
        <f>SUM(H562:H564)</f>
        <v>0</v>
      </c>
      <c r="I565" s="13">
        <v>11771.89</v>
      </c>
      <c r="J565" s="12">
        <f>SUM(J562:J564)</f>
        <v>0</v>
      </c>
      <c r="K565" s="14">
        <f>SUM(H565,J565)</f>
        <v>0</v>
      </c>
    </row>
    <row r="566" spans="1:11" ht="12.2" customHeight="1" x14ac:dyDescent="0.2">
      <c r="A566" s="75" t="s">
        <v>619</v>
      </c>
      <c r="B566" s="75"/>
      <c r="C566" s="2" t="s">
        <v>42</v>
      </c>
      <c r="D566" s="3">
        <v>0</v>
      </c>
      <c r="E566" s="36"/>
      <c r="F566" s="1"/>
      <c r="G566" s="1"/>
      <c r="H566" s="1"/>
      <c r="I566" s="1"/>
      <c r="J566" s="1"/>
      <c r="K566" s="1"/>
    </row>
    <row r="567" spans="1:11" ht="21" hidden="1" customHeight="1" outlineLevel="1" x14ac:dyDescent="0.2">
      <c r="A567" s="76" t="s">
        <v>485</v>
      </c>
      <c r="B567" s="76"/>
      <c r="C567" s="4" t="s">
        <v>42</v>
      </c>
      <c r="D567" s="5">
        <v>1</v>
      </c>
      <c r="E567" s="9">
        <f>$D$566*D567</f>
        <v>0</v>
      </c>
      <c r="F567" s="6">
        <v>6.15</v>
      </c>
      <c r="G567" s="9">
        <f>$D$566*F567</f>
        <v>0</v>
      </c>
      <c r="H567" s="9">
        <f>$L$2*G567</f>
        <v>0</v>
      </c>
      <c r="I567" s="6">
        <v>11307.62</v>
      </c>
      <c r="J567" s="9">
        <f>$D$566*I567</f>
        <v>0</v>
      </c>
      <c r="K567" s="9">
        <f t="shared" ref="K567:K569" si="206">SUM(H567,J567)</f>
        <v>0</v>
      </c>
    </row>
    <row r="568" spans="1:11" ht="21" hidden="1" customHeight="1" outlineLevel="1" x14ac:dyDescent="0.2">
      <c r="A568" s="76" t="s">
        <v>484</v>
      </c>
      <c r="B568" s="76"/>
      <c r="C568" s="4" t="s">
        <v>42</v>
      </c>
      <c r="D568" s="5">
        <v>1</v>
      </c>
      <c r="E568" s="9">
        <f>$D$566*D568</f>
        <v>0</v>
      </c>
      <c r="F568" s="6">
        <v>4.5999999999999996</v>
      </c>
      <c r="G568" s="9">
        <f>$D$566*F568</f>
        <v>0</v>
      </c>
      <c r="H568" s="9">
        <f>$L$2*G568</f>
        <v>0</v>
      </c>
      <c r="I568" s="6">
        <v>2989.52</v>
      </c>
      <c r="J568" s="9">
        <f>$D$566*I568</f>
        <v>0</v>
      </c>
      <c r="K568" s="9">
        <f t="shared" si="206"/>
        <v>0</v>
      </c>
    </row>
    <row r="569" spans="1:11" ht="12" hidden="1" customHeight="1" outlineLevel="1" x14ac:dyDescent="0.2">
      <c r="A569" s="76" t="s">
        <v>486</v>
      </c>
      <c r="B569" s="76"/>
      <c r="C569" s="4" t="s">
        <v>42</v>
      </c>
      <c r="D569" s="5">
        <v>1</v>
      </c>
      <c r="E569" s="9">
        <f>$D$566*D569</f>
        <v>0</v>
      </c>
      <c r="F569" s="6">
        <v>1.04</v>
      </c>
      <c r="G569" s="9">
        <f>$D$566*F569</f>
        <v>0</v>
      </c>
      <c r="H569" s="9">
        <f>$L$2*G569</f>
        <v>0</v>
      </c>
      <c r="I569" s="6">
        <v>282.26</v>
      </c>
      <c r="J569" s="9">
        <f>$D$566*I569</f>
        <v>0</v>
      </c>
      <c r="K569" s="9">
        <f t="shared" si="206"/>
        <v>0</v>
      </c>
    </row>
    <row r="570" spans="1:11" ht="12.2" customHeight="1" collapsed="1" x14ac:dyDescent="0.2">
      <c r="A570" s="75" t="s">
        <v>19</v>
      </c>
      <c r="B570" s="75"/>
      <c r="C570" s="1"/>
      <c r="D570" s="7"/>
      <c r="E570" s="9"/>
      <c r="F570" s="13">
        <f>SUM(F567:F569)</f>
        <v>11.79</v>
      </c>
      <c r="G570" s="12">
        <f>SUM(G567:G569)</f>
        <v>0</v>
      </c>
      <c r="H570" s="12">
        <f>SUM(H567:H569)</f>
        <v>0</v>
      </c>
      <c r="I570" s="13">
        <v>14579.4</v>
      </c>
      <c r="J570" s="12">
        <f>SUM(J567:J569)</f>
        <v>0</v>
      </c>
      <c r="K570" s="14">
        <f>SUM(H570,J570)</f>
        <v>0</v>
      </c>
    </row>
    <row r="571" spans="1:11" ht="12.2" customHeight="1" x14ac:dyDescent="0.2">
      <c r="A571" s="75" t="s">
        <v>487</v>
      </c>
      <c r="B571" s="75"/>
      <c r="C571" s="2" t="s">
        <v>15</v>
      </c>
      <c r="D571" s="3">
        <v>0</v>
      </c>
      <c r="E571" s="36"/>
      <c r="F571" s="1"/>
      <c r="G571" s="1"/>
      <c r="H571" s="1"/>
      <c r="I571" s="1"/>
      <c r="J571" s="1"/>
      <c r="K571" s="1"/>
    </row>
    <row r="572" spans="1:11" ht="21" hidden="1" customHeight="1" outlineLevel="1" x14ac:dyDescent="0.2">
      <c r="A572" s="76" t="s">
        <v>488</v>
      </c>
      <c r="B572" s="76"/>
      <c r="C572" s="4" t="s">
        <v>60</v>
      </c>
      <c r="D572" s="5">
        <v>1</v>
      </c>
      <c r="E572" s="9">
        <f>$D$571*D572</f>
        <v>0</v>
      </c>
      <c r="F572" s="6">
        <v>0.14000000000000001</v>
      </c>
      <c r="G572" s="9">
        <f>$D$571*F572</f>
        <v>0</v>
      </c>
      <c r="H572" s="9">
        <f t="shared" ref="H572:H580" si="207">$L$2*G572</f>
        <v>0</v>
      </c>
      <c r="I572" s="6">
        <v>110</v>
      </c>
      <c r="J572" s="9">
        <f>$D$571*I572</f>
        <v>0</v>
      </c>
      <c r="K572" s="9">
        <f t="shared" ref="K572:K579" si="208">SUM(H572,J572)</f>
        <v>0</v>
      </c>
    </row>
    <row r="573" spans="1:11" ht="12" hidden="1" customHeight="1" outlineLevel="1" x14ac:dyDescent="0.2">
      <c r="A573" s="76" t="s">
        <v>489</v>
      </c>
      <c r="B573" s="76"/>
      <c r="C573" s="4" t="s">
        <v>60</v>
      </c>
      <c r="D573" s="5">
        <v>1</v>
      </c>
      <c r="E573" s="9">
        <f t="shared" ref="E573:E579" si="209">$D$571*D573</f>
        <v>0</v>
      </c>
      <c r="F573" s="6">
        <v>0.13</v>
      </c>
      <c r="G573" s="9">
        <f t="shared" ref="G573:G579" si="210">$D$571*F573</f>
        <v>0</v>
      </c>
      <c r="H573" s="9">
        <f t="shared" si="207"/>
        <v>0</v>
      </c>
      <c r="I573" s="6">
        <v>103</v>
      </c>
      <c r="J573" s="9">
        <f t="shared" ref="J573:J579" si="211">$D$571*I573</f>
        <v>0</v>
      </c>
      <c r="K573" s="9">
        <f t="shared" si="208"/>
        <v>0</v>
      </c>
    </row>
    <row r="574" spans="1:11" ht="12.2" hidden="1" customHeight="1" outlineLevel="1" x14ac:dyDescent="0.2">
      <c r="A574" s="76" t="s">
        <v>490</v>
      </c>
      <c r="B574" s="76"/>
      <c r="C574" s="4" t="s">
        <v>42</v>
      </c>
      <c r="D574" s="5">
        <v>0.08</v>
      </c>
      <c r="E574" s="9">
        <f t="shared" si="209"/>
        <v>0</v>
      </c>
      <c r="F574" s="6">
        <v>0</v>
      </c>
      <c r="G574" s="9">
        <f t="shared" si="210"/>
        <v>0</v>
      </c>
      <c r="H574" s="9">
        <f t="shared" si="207"/>
        <v>0</v>
      </c>
      <c r="I574" s="6">
        <v>4.47</v>
      </c>
      <c r="J574" s="9">
        <f t="shared" si="211"/>
        <v>0</v>
      </c>
      <c r="K574" s="9">
        <f t="shared" si="208"/>
        <v>0</v>
      </c>
    </row>
    <row r="575" spans="1:11" ht="12.2" hidden="1" customHeight="1" outlineLevel="1" x14ac:dyDescent="0.2">
      <c r="A575" s="76" t="s">
        <v>491</v>
      </c>
      <c r="B575" s="76"/>
      <c r="C575" s="4" t="s">
        <v>42</v>
      </c>
      <c r="D575" s="5">
        <v>0.28999999999999998</v>
      </c>
      <c r="E575" s="9">
        <f t="shared" si="209"/>
        <v>0</v>
      </c>
      <c r="F575" s="6">
        <v>0.01</v>
      </c>
      <c r="G575" s="9">
        <f t="shared" si="210"/>
        <v>0</v>
      </c>
      <c r="H575" s="9">
        <f t="shared" si="207"/>
        <v>0</v>
      </c>
      <c r="I575" s="6">
        <v>21</v>
      </c>
      <c r="J575" s="9">
        <f t="shared" si="211"/>
        <v>0</v>
      </c>
      <c r="K575" s="9">
        <f t="shared" si="208"/>
        <v>0</v>
      </c>
    </row>
    <row r="576" spans="1:11" ht="12.2" hidden="1" customHeight="1" outlineLevel="1" x14ac:dyDescent="0.2">
      <c r="A576" s="76" t="s">
        <v>492</v>
      </c>
      <c r="B576" s="76"/>
      <c r="C576" s="4" t="s">
        <v>42</v>
      </c>
      <c r="D576" s="5">
        <v>0.2</v>
      </c>
      <c r="E576" s="9">
        <f t="shared" si="209"/>
        <v>0</v>
      </c>
      <c r="F576" s="6">
        <v>0.05</v>
      </c>
      <c r="G576" s="9">
        <f t="shared" si="210"/>
        <v>0</v>
      </c>
      <c r="H576" s="9">
        <f t="shared" si="207"/>
        <v>0</v>
      </c>
      <c r="I576" s="6">
        <v>84</v>
      </c>
      <c r="J576" s="9">
        <f t="shared" si="211"/>
        <v>0</v>
      </c>
      <c r="K576" s="9">
        <f t="shared" si="208"/>
        <v>0</v>
      </c>
    </row>
    <row r="577" spans="1:11" ht="12.2" hidden="1" customHeight="1" outlineLevel="1" x14ac:dyDescent="0.2">
      <c r="A577" s="76" t="s">
        <v>493</v>
      </c>
      <c r="B577" s="76"/>
      <c r="C577" s="4" t="s">
        <v>42</v>
      </c>
      <c r="D577" s="5">
        <v>0</v>
      </c>
      <c r="E577" s="9">
        <f t="shared" si="209"/>
        <v>0</v>
      </c>
      <c r="F577" s="6">
        <v>0</v>
      </c>
      <c r="G577" s="9">
        <f t="shared" si="210"/>
        <v>0</v>
      </c>
      <c r="H577" s="9">
        <f t="shared" si="207"/>
        <v>0</v>
      </c>
      <c r="I577" s="6">
        <v>0</v>
      </c>
      <c r="J577" s="9">
        <f t="shared" si="211"/>
        <v>0</v>
      </c>
      <c r="K577" s="9">
        <f t="shared" si="208"/>
        <v>0</v>
      </c>
    </row>
    <row r="578" spans="1:11" ht="12.2" hidden="1" customHeight="1" outlineLevel="1" x14ac:dyDescent="0.2">
      <c r="A578" s="76" t="s">
        <v>494</v>
      </c>
      <c r="B578" s="76"/>
      <c r="C578" s="4" t="s">
        <v>42</v>
      </c>
      <c r="D578" s="5">
        <v>0.08</v>
      </c>
      <c r="E578" s="9">
        <f t="shared" si="209"/>
        <v>0</v>
      </c>
      <c r="F578" s="6">
        <v>0</v>
      </c>
      <c r="G578" s="9">
        <f t="shared" si="210"/>
        <v>0</v>
      </c>
      <c r="H578" s="9">
        <f t="shared" si="207"/>
        <v>0</v>
      </c>
      <c r="I578" s="6">
        <v>11.2</v>
      </c>
      <c r="J578" s="9">
        <f t="shared" si="211"/>
        <v>0</v>
      </c>
      <c r="K578" s="9">
        <f t="shared" si="208"/>
        <v>0</v>
      </c>
    </row>
    <row r="579" spans="1:11" ht="21" hidden="1" customHeight="1" outlineLevel="1" x14ac:dyDescent="0.2">
      <c r="A579" s="76" t="s">
        <v>495</v>
      </c>
      <c r="B579" s="76"/>
      <c r="C579" s="4" t="s">
        <v>42</v>
      </c>
      <c r="D579" s="5">
        <v>1.7</v>
      </c>
      <c r="E579" s="9">
        <f t="shared" si="209"/>
        <v>0</v>
      </c>
      <c r="F579" s="6">
        <v>0.16</v>
      </c>
      <c r="G579" s="9">
        <f t="shared" si="210"/>
        <v>0</v>
      </c>
      <c r="H579" s="9">
        <f t="shared" si="207"/>
        <v>0</v>
      </c>
      <c r="I579" s="6">
        <v>39.17</v>
      </c>
      <c r="J579" s="9">
        <f t="shared" si="211"/>
        <v>0</v>
      </c>
      <c r="K579" s="9">
        <f t="shared" si="208"/>
        <v>0</v>
      </c>
    </row>
    <row r="580" spans="1:11" ht="12.2" customHeight="1" collapsed="1" x14ac:dyDescent="0.2">
      <c r="A580" s="75" t="s">
        <v>19</v>
      </c>
      <c r="B580" s="75"/>
      <c r="C580" s="1"/>
      <c r="D580" s="7"/>
      <c r="E580" s="9"/>
      <c r="F580" s="13">
        <f>SUM(F572:F579)</f>
        <v>0.49</v>
      </c>
      <c r="G580" s="12">
        <f>SUM(G572:G579)</f>
        <v>0</v>
      </c>
      <c r="H580" s="12">
        <f t="shared" si="207"/>
        <v>0</v>
      </c>
      <c r="I580" s="13">
        <v>372.84</v>
      </c>
      <c r="J580" s="12">
        <f>SUM(J572:J579)</f>
        <v>0</v>
      </c>
      <c r="K580" s="14">
        <f>SUM(H580,J580)</f>
        <v>0</v>
      </c>
    </row>
    <row r="581" spans="1:11" ht="12.2" customHeight="1" x14ac:dyDescent="0.2">
      <c r="A581" s="75" t="s">
        <v>496</v>
      </c>
      <c r="B581" s="75"/>
      <c r="C581" s="2" t="s">
        <v>15</v>
      </c>
      <c r="D581" s="3">
        <v>0</v>
      </c>
      <c r="E581" s="36"/>
      <c r="F581" s="1"/>
      <c r="G581" s="1"/>
      <c r="H581" s="1"/>
      <c r="I581" s="1"/>
      <c r="J581" s="1"/>
      <c r="K581" s="1"/>
    </row>
    <row r="582" spans="1:11" ht="12.2" hidden="1" customHeight="1" outlineLevel="1" x14ac:dyDescent="0.2">
      <c r="A582" s="76" t="s">
        <v>497</v>
      </c>
      <c r="B582" s="76"/>
      <c r="C582" s="4" t="s">
        <v>60</v>
      </c>
      <c r="D582" s="5">
        <v>1</v>
      </c>
      <c r="E582" s="9">
        <f>$D$581*D582</f>
        <v>0</v>
      </c>
      <c r="F582" s="6">
        <v>0.28999999999999998</v>
      </c>
      <c r="G582" s="9">
        <f>$D$581*F582</f>
        <v>0</v>
      </c>
      <c r="H582" s="9">
        <f>$L$2*G582</f>
        <v>0</v>
      </c>
      <c r="I582" s="6">
        <v>330.34</v>
      </c>
      <c r="J582" s="9">
        <f>$D$581*I582</f>
        <v>0</v>
      </c>
      <c r="K582" s="9">
        <f t="shared" ref="K582:K584" si="212">SUM(H582,J582)</f>
        <v>0</v>
      </c>
    </row>
    <row r="583" spans="1:11" ht="12.2" hidden="1" customHeight="1" outlineLevel="1" x14ac:dyDescent="0.2">
      <c r="A583" s="76" t="s">
        <v>498</v>
      </c>
      <c r="B583" s="76"/>
      <c r="C583" s="4" t="s">
        <v>42</v>
      </c>
      <c r="D583" s="5">
        <v>1</v>
      </c>
      <c r="E583" s="9">
        <f>$D$581*D583</f>
        <v>0</v>
      </c>
      <c r="F583" s="6">
        <v>0.05</v>
      </c>
      <c r="G583" s="9">
        <f>$D$581*F583</f>
        <v>0</v>
      </c>
      <c r="H583" s="9">
        <f>$L$2*G583</f>
        <v>0</v>
      </c>
      <c r="I583" s="6">
        <v>212.16</v>
      </c>
      <c r="J583" s="9">
        <f>$D$581*I583</f>
        <v>0</v>
      </c>
      <c r="K583" s="9">
        <f t="shared" si="212"/>
        <v>0</v>
      </c>
    </row>
    <row r="584" spans="1:11" ht="12.2" hidden="1" customHeight="1" outlineLevel="1" x14ac:dyDescent="0.2">
      <c r="A584" s="76" t="s">
        <v>499</v>
      </c>
      <c r="B584" s="76"/>
      <c r="C584" s="4" t="s">
        <v>42</v>
      </c>
      <c r="D584" s="5">
        <v>1</v>
      </c>
      <c r="E584" s="9">
        <f>$D$581*D584</f>
        <v>0</v>
      </c>
      <c r="F584" s="6">
        <v>0.23</v>
      </c>
      <c r="G584" s="9">
        <f>$D$581*F584</f>
        <v>0</v>
      </c>
      <c r="H584" s="9">
        <f>$L$2*G584</f>
        <v>0</v>
      </c>
      <c r="I584" s="6">
        <v>0</v>
      </c>
      <c r="J584" s="9">
        <f>$D$581*I584</f>
        <v>0</v>
      </c>
      <c r="K584" s="9">
        <f t="shared" si="212"/>
        <v>0</v>
      </c>
    </row>
    <row r="585" spans="1:11" ht="12.2" customHeight="1" collapsed="1" x14ac:dyDescent="0.2">
      <c r="A585" s="75" t="s">
        <v>19</v>
      </c>
      <c r="B585" s="75"/>
      <c r="C585" s="1"/>
      <c r="D585" s="7"/>
      <c r="E585" s="9"/>
      <c r="F585" s="13">
        <f>SUM(F582:F584)</f>
        <v>0.56999999999999995</v>
      </c>
      <c r="G585" s="12">
        <f>SUM(G582:G584)</f>
        <v>0</v>
      </c>
      <c r="H585" s="12">
        <f>SUM(H582:H584)</f>
        <v>0</v>
      </c>
      <c r="I585" s="13">
        <v>542.5</v>
      </c>
      <c r="J585" s="12">
        <f>SUM(J582:J584)</f>
        <v>0</v>
      </c>
      <c r="K585" s="14">
        <f>SUM(H585,J585)</f>
        <v>0</v>
      </c>
    </row>
    <row r="586" spans="1:11" ht="12.2" customHeight="1" x14ac:dyDescent="0.2">
      <c r="A586" s="75" t="s">
        <v>500</v>
      </c>
      <c r="B586" s="75"/>
      <c r="C586" s="2" t="s">
        <v>15</v>
      </c>
      <c r="D586" s="3">
        <v>0</v>
      </c>
      <c r="E586" s="36"/>
      <c r="F586" s="1"/>
      <c r="G586" s="1"/>
      <c r="H586" s="1"/>
      <c r="I586" s="1"/>
      <c r="J586" s="1"/>
      <c r="K586" s="1"/>
    </row>
    <row r="587" spans="1:11" ht="21" hidden="1" customHeight="1" outlineLevel="1" x14ac:dyDescent="0.2">
      <c r="A587" s="76" t="s">
        <v>501</v>
      </c>
      <c r="B587" s="76"/>
      <c r="C587" s="4" t="s">
        <v>42</v>
      </c>
      <c r="D587" s="5">
        <v>1.7</v>
      </c>
      <c r="E587" s="9">
        <f>$D$586*D587</f>
        <v>0</v>
      </c>
      <c r="F587" s="6">
        <v>0.16</v>
      </c>
      <c r="G587" s="9">
        <f>$D$586*F587</f>
        <v>0</v>
      </c>
      <c r="H587" s="9">
        <f t="shared" ref="H587:H595" si="213">$L$2*G587</f>
        <v>0</v>
      </c>
      <c r="I587" s="6">
        <v>918.88</v>
      </c>
      <c r="J587" s="9">
        <f>$D$586*I587</f>
        <v>0</v>
      </c>
      <c r="K587" s="9">
        <f t="shared" ref="K587:K594" si="214">SUM(H587,J587)</f>
        <v>0</v>
      </c>
    </row>
    <row r="588" spans="1:11" ht="12.2" hidden="1" customHeight="1" outlineLevel="1" x14ac:dyDescent="0.2">
      <c r="A588" s="76" t="s">
        <v>502</v>
      </c>
      <c r="B588" s="76"/>
      <c r="C588" s="4" t="s">
        <v>42</v>
      </c>
      <c r="D588" s="5">
        <v>0.08</v>
      </c>
      <c r="E588" s="9">
        <f t="shared" ref="E588:E594" si="215">$D$586*D588</f>
        <v>0</v>
      </c>
      <c r="F588" s="6">
        <v>0</v>
      </c>
      <c r="G588" s="9">
        <f t="shared" ref="G588:G594" si="216">$D$586*F588</f>
        <v>0</v>
      </c>
      <c r="H588" s="9">
        <f t="shared" si="213"/>
        <v>0</v>
      </c>
      <c r="I588" s="6">
        <v>20.8</v>
      </c>
      <c r="J588" s="9">
        <f t="shared" ref="J588:J594" si="217">$D$586*I588</f>
        <v>0</v>
      </c>
      <c r="K588" s="9">
        <f t="shared" si="214"/>
        <v>0</v>
      </c>
    </row>
    <row r="589" spans="1:11" ht="12.2" hidden="1" customHeight="1" outlineLevel="1" x14ac:dyDescent="0.2">
      <c r="A589" s="76" t="s">
        <v>503</v>
      </c>
      <c r="B589" s="76"/>
      <c r="C589" s="4" t="s">
        <v>60</v>
      </c>
      <c r="D589" s="5">
        <v>1</v>
      </c>
      <c r="E589" s="9">
        <f t="shared" si="215"/>
        <v>0</v>
      </c>
      <c r="F589" s="6">
        <v>0.13</v>
      </c>
      <c r="G589" s="9">
        <f t="shared" si="216"/>
        <v>0</v>
      </c>
      <c r="H589" s="9">
        <f t="shared" si="213"/>
        <v>0</v>
      </c>
      <c r="I589" s="6">
        <v>584.76</v>
      </c>
      <c r="J589" s="9">
        <f t="shared" si="217"/>
        <v>0</v>
      </c>
      <c r="K589" s="9">
        <f t="shared" si="214"/>
        <v>0</v>
      </c>
    </row>
    <row r="590" spans="1:11" ht="12.2" hidden="1" customHeight="1" outlineLevel="1" x14ac:dyDescent="0.2">
      <c r="A590" s="76" t="s">
        <v>504</v>
      </c>
      <c r="B590" s="76"/>
      <c r="C590" s="4" t="s">
        <v>42</v>
      </c>
      <c r="D590" s="5">
        <v>0.08</v>
      </c>
      <c r="E590" s="9">
        <f t="shared" si="215"/>
        <v>0</v>
      </c>
      <c r="F590" s="6">
        <v>0</v>
      </c>
      <c r="G590" s="9">
        <f t="shared" si="216"/>
        <v>0</v>
      </c>
      <c r="H590" s="9">
        <f t="shared" si="213"/>
        <v>0</v>
      </c>
      <c r="I590" s="6">
        <v>109.12</v>
      </c>
      <c r="J590" s="9">
        <f t="shared" si="217"/>
        <v>0</v>
      </c>
      <c r="K590" s="9">
        <f t="shared" si="214"/>
        <v>0</v>
      </c>
    </row>
    <row r="591" spans="1:11" ht="12.2" hidden="1" customHeight="1" outlineLevel="1" x14ac:dyDescent="0.2">
      <c r="A591" s="76" t="s">
        <v>505</v>
      </c>
      <c r="B591" s="76"/>
      <c r="C591" s="4" t="s">
        <v>42</v>
      </c>
      <c r="D591" s="5">
        <v>0</v>
      </c>
      <c r="E591" s="9">
        <f t="shared" si="215"/>
        <v>0</v>
      </c>
      <c r="F591" s="6">
        <v>0</v>
      </c>
      <c r="G591" s="9">
        <f t="shared" si="216"/>
        <v>0</v>
      </c>
      <c r="H591" s="9">
        <f t="shared" si="213"/>
        <v>0</v>
      </c>
      <c r="I591" s="6">
        <v>0</v>
      </c>
      <c r="J591" s="9">
        <f t="shared" si="217"/>
        <v>0</v>
      </c>
      <c r="K591" s="9">
        <f t="shared" si="214"/>
        <v>0</v>
      </c>
    </row>
    <row r="592" spans="1:11" ht="12.2" hidden="1" customHeight="1" outlineLevel="1" x14ac:dyDescent="0.2">
      <c r="A592" s="76" t="s">
        <v>506</v>
      </c>
      <c r="B592" s="76"/>
      <c r="C592" s="4" t="s">
        <v>60</v>
      </c>
      <c r="D592" s="5">
        <v>0.5</v>
      </c>
      <c r="E592" s="9">
        <f t="shared" si="215"/>
        <v>0</v>
      </c>
      <c r="F592" s="6">
        <v>7.0000000000000007E-2</v>
      </c>
      <c r="G592" s="9">
        <f t="shared" si="216"/>
        <v>0</v>
      </c>
      <c r="H592" s="9">
        <f t="shared" si="213"/>
        <v>0</v>
      </c>
      <c r="I592" s="6">
        <v>345</v>
      </c>
      <c r="J592" s="9">
        <f t="shared" si="217"/>
        <v>0</v>
      </c>
      <c r="K592" s="9">
        <f t="shared" si="214"/>
        <v>0</v>
      </c>
    </row>
    <row r="593" spans="1:11" ht="21" hidden="1" customHeight="1" outlineLevel="1" x14ac:dyDescent="0.2">
      <c r="A593" s="76" t="s">
        <v>507</v>
      </c>
      <c r="B593" s="76"/>
      <c r="C593" s="4" t="s">
        <v>42</v>
      </c>
      <c r="D593" s="5">
        <v>0.08</v>
      </c>
      <c r="E593" s="9">
        <f t="shared" si="215"/>
        <v>0</v>
      </c>
      <c r="F593" s="6">
        <v>0.01</v>
      </c>
      <c r="G593" s="9">
        <f t="shared" si="216"/>
        <v>0</v>
      </c>
      <c r="H593" s="9">
        <f t="shared" si="213"/>
        <v>0</v>
      </c>
      <c r="I593" s="6">
        <v>19.78</v>
      </c>
      <c r="J593" s="9">
        <f t="shared" si="217"/>
        <v>0</v>
      </c>
      <c r="K593" s="9">
        <f t="shared" si="214"/>
        <v>0</v>
      </c>
    </row>
    <row r="594" spans="1:11" ht="12.2" hidden="1" customHeight="1" outlineLevel="1" x14ac:dyDescent="0.2">
      <c r="A594" s="76" t="s">
        <v>508</v>
      </c>
      <c r="B594" s="76"/>
      <c r="C594" s="4" t="s">
        <v>42</v>
      </c>
      <c r="D594" s="5">
        <v>0.2</v>
      </c>
      <c r="E594" s="9">
        <f t="shared" si="215"/>
        <v>0</v>
      </c>
      <c r="F594" s="6">
        <v>0</v>
      </c>
      <c r="G594" s="9">
        <f t="shared" si="216"/>
        <v>0</v>
      </c>
      <c r="H594" s="9">
        <f t="shared" si="213"/>
        <v>0</v>
      </c>
      <c r="I594" s="6">
        <v>56.88</v>
      </c>
      <c r="J594" s="9">
        <f t="shared" si="217"/>
        <v>0</v>
      </c>
      <c r="K594" s="9">
        <f t="shared" si="214"/>
        <v>0</v>
      </c>
    </row>
    <row r="595" spans="1:11" ht="12.2" customHeight="1" collapsed="1" x14ac:dyDescent="0.2">
      <c r="A595" s="75" t="s">
        <v>19</v>
      </c>
      <c r="B595" s="75"/>
      <c r="C595" s="1"/>
      <c r="D595" s="7"/>
      <c r="E595" s="9"/>
      <c r="F595" s="13">
        <f>SUM(F587:F594)</f>
        <v>0.37000000000000005</v>
      </c>
      <c r="G595" s="12">
        <f>SUM(G587:G594)</f>
        <v>0</v>
      </c>
      <c r="H595" s="12">
        <f t="shared" si="213"/>
        <v>0</v>
      </c>
      <c r="I595" s="13">
        <v>2055.2199999999998</v>
      </c>
      <c r="J595" s="12">
        <f>SUM(J587:J594)</f>
        <v>0</v>
      </c>
      <c r="K595" s="14">
        <f>SUM(H595,J595)</f>
        <v>0</v>
      </c>
    </row>
    <row r="596" spans="1:11" ht="21" customHeight="1" x14ac:dyDescent="0.2">
      <c r="A596" s="75" t="s">
        <v>509</v>
      </c>
      <c r="B596" s="75"/>
      <c r="C596" s="2" t="s">
        <v>15</v>
      </c>
      <c r="D596" s="3">
        <v>0</v>
      </c>
      <c r="E596" s="36"/>
      <c r="F596" s="1"/>
      <c r="G596" s="1"/>
      <c r="H596" s="1"/>
      <c r="I596" s="1"/>
      <c r="J596" s="1"/>
      <c r="K596" s="1"/>
    </row>
    <row r="597" spans="1:11" ht="21" hidden="1" customHeight="1" outlineLevel="1" x14ac:dyDescent="0.2">
      <c r="A597" s="76" t="s">
        <v>510</v>
      </c>
      <c r="B597" s="76"/>
      <c r="C597" s="4" t="s">
        <v>42</v>
      </c>
      <c r="D597" s="5">
        <v>0.33</v>
      </c>
      <c r="E597" s="9">
        <f>$D$596*D597</f>
        <v>0</v>
      </c>
      <c r="F597" s="6">
        <v>0.03</v>
      </c>
      <c r="G597" s="9">
        <f>$D$596*F597</f>
        <v>0</v>
      </c>
      <c r="H597" s="9">
        <f>$L$2*G597</f>
        <v>0</v>
      </c>
      <c r="I597" s="6">
        <v>21.25</v>
      </c>
      <c r="J597" s="9">
        <f>$D$596*I597</f>
        <v>0</v>
      </c>
      <c r="K597" s="9">
        <f t="shared" ref="K597:K600" si="218">SUM(H597,J597)</f>
        <v>0</v>
      </c>
    </row>
    <row r="598" spans="1:11" ht="12" hidden="1" customHeight="1" outlineLevel="1" x14ac:dyDescent="0.2">
      <c r="A598" s="76" t="s">
        <v>511</v>
      </c>
      <c r="B598" s="76"/>
      <c r="C598" s="4" t="s">
        <v>60</v>
      </c>
      <c r="D598" s="5">
        <v>1</v>
      </c>
      <c r="E598" s="9">
        <f>$D$596*D598</f>
        <v>0</v>
      </c>
      <c r="F598" s="6">
        <v>0.1</v>
      </c>
      <c r="G598" s="9">
        <f>$D$596*F598</f>
        <v>0</v>
      </c>
      <c r="H598" s="9">
        <f>$L$2*G598</f>
        <v>0</v>
      </c>
      <c r="I598" s="6">
        <v>4.3</v>
      </c>
      <c r="J598" s="9">
        <f>$D$596*I598</f>
        <v>0</v>
      </c>
      <c r="K598" s="9">
        <f t="shared" si="218"/>
        <v>0</v>
      </c>
    </row>
    <row r="599" spans="1:11" ht="12.2" hidden="1" customHeight="1" outlineLevel="1" x14ac:dyDescent="0.2">
      <c r="A599" s="76" t="s">
        <v>512</v>
      </c>
      <c r="B599" s="76"/>
      <c r="C599" s="4" t="s">
        <v>42</v>
      </c>
      <c r="D599" s="5">
        <v>0.25</v>
      </c>
      <c r="E599" s="9">
        <f>$D$596*D599</f>
        <v>0</v>
      </c>
      <c r="F599" s="6">
        <v>0.01</v>
      </c>
      <c r="G599" s="9">
        <f>$D$596*F599</f>
        <v>0</v>
      </c>
      <c r="H599" s="9">
        <f>$L$2*G599</f>
        <v>0</v>
      </c>
      <c r="I599" s="6">
        <v>43.8</v>
      </c>
      <c r="J599" s="9">
        <f>$D$596*I599</f>
        <v>0</v>
      </c>
      <c r="K599" s="9">
        <f t="shared" si="218"/>
        <v>0</v>
      </c>
    </row>
    <row r="600" spans="1:11" ht="12.2" hidden="1" customHeight="1" outlineLevel="1" x14ac:dyDescent="0.2">
      <c r="A600" s="76" t="s">
        <v>513</v>
      </c>
      <c r="B600" s="76"/>
      <c r="C600" s="4" t="s">
        <v>42</v>
      </c>
      <c r="D600" s="5">
        <v>0.33</v>
      </c>
      <c r="E600" s="9">
        <f>$D$596*D600</f>
        <v>0</v>
      </c>
      <c r="F600" s="6">
        <v>0.03</v>
      </c>
      <c r="G600" s="9">
        <f>$D$596*F600</f>
        <v>0</v>
      </c>
      <c r="H600" s="9">
        <f>$L$2*G600</f>
        <v>0</v>
      </c>
      <c r="I600" s="6">
        <v>46.2</v>
      </c>
      <c r="J600" s="9">
        <f>$D$596*I600</f>
        <v>0</v>
      </c>
      <c r="K600" s="9">
        <f t="shared" si="218"/>
        <v>0</v>
      </c>
    </row>
    <row r="601" spans="1:11" ht="12.2" customHeight="1" collapsed="1" x14ac:dyDescent="0.2">
      <c r="A601" s="75" t="s">
        <v>19</v>
      </c>
      <c r="B601" s="75"/>
      <c r="C601" s="1"/>
      <c r="D601" s="7"/>
      <c r="E601" s="9"/>
      <c r="F601" s="13">
        <f>SUM(F597:F600)</f>
        <v>0.17</v>
      </c>
      <c r="G601" s="12">
        <f>SUM(G597:G600)</f>
        <v>0</v>
      </c>
      <c r="H601" s="12">
        <f>$L$2*G601</f>
        <v>0</v>
      </c>
      <c r="I601" s="13">
        <v>115.55</v>
      </c>
      <c r="J601" s="12">
        <f>SUM(J597:J600)</f>
        <v>0</v>
      </c>
      <c r="K601" s="14">
        <f>SUM(H601,J601)</f>
        <v>0</v>
      </c>
    </row>
    <row r="602" spans="1:11" ht="21" customHeight="1" x14ac:dyDescent="0.2">
      <c r="A602" s="75" t="s">
        <v>514</v>
      </c>
      <c r="B602" s="75"/>
      <c r="C602" s="2" t="s">
        <v>15</v>
      </c>
      <c r="D602" s="3">
        <v>0</v>
      </c>
      <c r="E602" s="36"/>
      <c r="F602" s="1"/>
      <c r="G602" s="1"/>
      <c r="H602" s="1"/>
      <c r="I602" s="1"/>
      <c r="J602" s="1"/>
      <c r="K602" s="1"/>
    </row>
    <row r="603" spans="1:11" ht="21" hidden="1" customHeight="1" outlineLevel="1" x14ac:dyDescent="0.2">
      <c r="A603" s="76" t="s">
        <v>510</v>
      </c>
      <c r="B603" s="76"/>
      <c r="C603" s="4" t="s">
        <v>42</v>
      </c>
      <c r="D603" s="5">
        <v>0.33</v>
      </c>
      <c r="E603" s="9">
        <f>$D$602*D603</f>
        <v>0</v>
      </c>
      <c r="F603" s="6">
        <v>0.03</v>
      </c>
      <c r="G603" s="9">
        <f>$D$602*F603</f>
        <v>0</v>
      </c>
      <c r="H603" s="9">
        <f>$L$2*G603</f>
        <v>0</v>
      </c>
      <c r="I603" s="6">
        <v>7.17</v>
      </c>
      <c r="J603" s="9">
        <f>$D$602*I603</f>
        <v>0</v>
      </c>
      <c r="K603" s="9">
        <f t="shared" ref="K603:K606" si="219">SUM(H603,J603)</f>
        <v>0</v>
      </c>
    </row>
    <row r="604" spans="1:11" ht="12" hidden="1" customHeight="1" outlineLevel="1" x14ac:dyDescent="0.2">
      <c r="A604" s="76" t="s">
        <v>511</v>
      </c>
      <c r="B604" s="76"/>
      <c r="C604" s="4" t="s">
        <v>60</v>
      </c>
      <c r="D604" s="5">
        <v>1</v>
      </c>
      <c r="E604" s="9">
        <f>$D$602*D604</f>
        <v>0</v>
      </c>
      <c r="F604" s="6">
        <v>0.1</v>
      </c>
      <c r="G604" s="9">
        <f>$D$602*F604</f>
        <v>0</v>
      </c>
      <c r="H604" s="9">
        <f>$L$2*G604</f>
        <v>0</v>
      </c>
      <c r="I604" s="6">
        <v>105.33</v>
      </c>
      <c r="J604" s="9">
        <f>$D$602*I604</f>
        <v>0</v>
      </c>
      <c r="K604" s="9">
        <f t="shared" si="219"/>
        <v>0</v>
      </c>
    </row>
    <row r="605" spans="1:11" ht="12.2" hidden="1" customHeight="1" outlineLevel="1" x14ac:dyDescent="0.2">
      <c r="A605" s="76" t="s">
        <v>512</v>
      </c>
      <c r="B605" s="76"/>
      <c r="C605" s="4" t="s">
        <v>42</v>
      </c>
      <c r="D605" s="5">
        <v>0.25</v>
      </c>
      <c r="E605" s="9">
        <f>$D$602*D605</f>
        <v>0</v>
      </c>
      <c r="F605" s="6">
        <v>0.01</v>
      </c>
      <c r="G605" s="9">
        <f>$D$602*F605</f>
        <v>0</v>
      </c>
      <c r="H605" s="9">
        <f>$L$2*G605</f>
        <v>0</v>
      </c>
      <c r="I605" s="6">
        <v>39</v>
      </c>
      <c r="J605" s="9">
        <f>$D$602*I605</f>
        <v>0</v>
      </c>
      <c r="K605" s="9">
        <f t="shared" si="219"/>
        <v>0</v>
      </c>
    </row>
    <row r="606" spans="1:11" ht="12.2" hidden="1" customHeight="1" outlineLevel="1" x14ac:dyDescent="0.2">
      <c r="A606" s="76" t="s">
        <v>515</v>
      </c>
      <c r="B606" s="76"/>
      <c r="C606" s="4" t="s">
        <v>42</v>
      </c>
      <c r="D606" s="5">
        <v>0.33</v>
      </c>
      <c r="E606" s="9">
        <f>$D$602*D606</f>
        <v>0</v>
      </c>
      <c r="F606" s="6">
        <v>0.03</v>
      </c>
      <c r="G606" s="9">
        <f>$D$602*F606</f>
        <v>0</v>
      </c>
      <c r="H606" s="9">
        <f>$L$2*G606</f>
        <v>0</v>
      </c>
      <c r="I606" s="6">
        <v>34.4</v>
      </c>
      <c r="J606" s="9">
        <f>$D$602*I606</f>
        <v>0</v>
      </c>
      <c r="K606" s="9">
        <f t="shared" si="219"/>
        <v>0</v>
      </c>
    </row>
    <row r="607" spans="1:11" ht="12.2" customHeight="1" collapsed="1" x14ac:dyDescent="0.2">
      <c r="A607" s="75" t="s">
        <v>19</v>
      </c>
      <c r="B607" s="75"/>
      <c r="C607" s="1"/>
      <c r="D607" s="7"/>
      <c r="E607" s="9"/>
      <c r="F607" s="13">
        <f>SUM(F603:F606)</f>
        <v>0.17</v>
      </c>
      <c r="G607" s="12">
        <f>SUM(G603:G606)</f>
        <v>0</v>
      </c>
      <c r="H607" s="12">
        <f>$L$2*G607</f>
        <v>0</v>
      </c>
      <c r="I607" s="13">
        <v>185.9</v>
      </c>
      <c r="J607" s="12">
        <f>SUM(J603:J606)</f>
        <v>0</v>
      </c>
      <c r="K607" s="14">
        <f>SUM(H607,J607)</f>
        <v>0</v>
      </c>
    </row>
    <row r="608" spans="1:11" ht="12.2" customHeight="1" x14ac:dyDescent="0.2">
      <c r="A608" s="75" t="s">
        <v>516</v>
      </c>
      <c r="B608" s="75"/>
      <c r="C608" s="2" t="s">
        <v>15</v>
      </c>
      <c r="D608" s="3">
        <v>0</v>
      </c>
      <c r="E608" s="36"/>
      <c r="F608" s="1"/>
      <c r="G608" s="1"/>
      <c r="H608" s="1"/>
      <c r="I608" s="1"/>
      <c r="J608" s="1"/>
      <c r="K608" s="1"/>
    </row>
    <row r="609" spans="1:11" ht="12.2" hidden="1" customHeight="1" outlineLevel="1" x14ac:dyDescent="0.2">
      <c r="A609" s="76" t="s">
        <v>517</v>
      </c>
      <c r="B609" s="76"/>
      <c r="C609" s="4" t="s">
        <v>60</v>
      </c>
      <c r="D609" s="5">
        <v>1</v>
      </c>
      <c r="E609" s="9">
        <f>$D$608*D609</f>
        <v>0</v>
      </c>
      <c r="F609" s="6">
        <v>0.1</v>
      </c>
      <c r="G609" s="9">
        <f>$D$608*F609</f>
        <v>0</v>
      </c>
      <c r="H609" s="9">
        <f>$L$2*G609</f>
        <v>0</v>
      </c>
      <c r="I609" s="6">
        <v>239.43</v>
      </c>
      <c r="J609" s="9">
        <f>$D$608*I609</f>
        <v>0</v>
      </c>
      <c r="K609" s="9">
        <f t="shared" ref="K609:K612" si="220">SUM(H609,J609)</f>
        <v>0</v>
      </c>
    </row>
    <row r="610" spans="1:11" ht="12.2" hidden="1" customHeight="1" outlineLevel="1" x14ac:dyDescent="0.2">
      <c r="A610" s="76" t="s">
        <v>518</v>
      </c>
      <c r="B610" s="76"/>
      <c r="C610" s="4" t="s">
        <v>42</v>
      </c>
      <c r="D610" s="5">
        <v>0.33</v>
      </c>
      <c r="E610" s="9">
        <f>$D$608*D610</f>
        <v>0</v>
      </c>
      <c r="F610" s="6">
        <v>0.01</v>
      </c>
      <c r="G610" s="9">
        <f>$D$608*F610</f>
        <v>0</v>
      </c>
      <c r="H610" s="9">
        <f>$L$2*G610</f>
        <v>0</v>
      </c>
      <c r="I610" s="6">
        <v>9.19</v>
      </c>
      <c r="J610" s="9">
        <f>$D$608*I610</f>
        <v>0</v>
      </c>
      <c r="K610" s="9">
        <f t="shared" si="220"/>
        <v>0</v>
      </c>
    </row>
    <row r="611" spans="1:11" ht="12.2" hidden="1" customHeight="1" outlineLevel="1" x14ac:dyDescent="0.2">
      <c r="A611" s="76" t="s">
        <v>519</v>
      </c>
      <c r="B611" s="76"/>
      <c r="C611" s="4" t="s">
        <v>42</v>
      </c>
      <c r="D611" s="5">
        <v>0.33</v>
      </c>
      <c r="E611" s="9">
        <f>$D$608*D611</f>
        <v>0</v>
      </c>
      <c r="F611" s="6">
        <v>0.02</v>
      </c>
      <c r="G611" s="9">
        <f>$D$608*F611</f>
        <v>0</v>
      </c>
      <c r="H611" s="9">
        <f>$L$2*G611</f>
        <v>0</v>
      </c>
      <c r="I611" s="6">
        <v>23.71</v>
      </c>
      <c r="J611" s="9">
        <f>$D$608*I611</f>
        <v>0</v>
      </c>
      <c r="K611" s="9">
        <f t="shared" si="220"/>
        <v>0</v>
      </c>
    </row>
    <row r="612" spans="1:11" ht="12.2" hidden="1" customHeight="1" outlineLevel="1" x14ac:dyDescent="0.2">
      <c r="A612" s="76" t="s">
        <v>520</v>
      </c>
      <c r="B612" s="76"/>
      <c r="C612" s="4" t="s">
        <v>42</v>
      </c>
      <c r="D612" s="5">
        <v>0.25</v>
      </c>
      <c r="E612" s="9">
        <f>$D$608*D612</f>
        <v>0</v>
      </c>
      <c r="F612" s="6">
        <v>0.01</v>
      </c>
      <c r="G612" s="9">
        <f>$D$608*F612</f>
        <v>0</v>
      </c>
      <c r="H612" s="9">
        <f>$L$2*G612</f>
        <v>0</v>
      </c>
      <c r="I612" s="6">
        <v>27.14</v>
      </c>
      <c r="J612" s="9">
        <f>$D$608*I612</f>
        <v>0</v>
      </c>
      <c r="K612" s="9">
        <f t="shared" si="220"/>
        <v>0</v>
      </c>
    </row>
    <row r="613" spans="1:11" ht="12.2" customHeight="1" collapsed="1" x14ac:dyDescent="0.2">
      <c r="A613" s="75" t="s">
        <v>19</v>
      </c>
      <c r="B613" s="75"/>
      <c r="C613" s="1"/>
      <c r="D613" s="5"/>
      <c r="E613" s="9"/>
      <c r="F613" s="13">
        <f>SUM(F609:F612)</f>
        <v>0.14000000000000001</v>
      </c>
      <c r="G613" s="12">
        <f>SUM(G609:G612)</f>
        <v>0</v>
      </c>
      <c r="H613" s="12">
        <f>$L$2*G613</f>
        <v>0</v>
      </c>
      <c r="I613" s="13">
        <v>299.47000000000003</v>
      </c>
      <c r="J613" s="12">
        <f>SUM(J609:J612)</f>
        <v>0</v>
      </c>
      <c r="K613" s="14">
        <f>SUM(H613,J613)</f>
        <v>0</v>
      </c>
    </row>
    <row r="614" spans="1:11" ht="21" customHeight="1" x14ac:dyDescent="0.2">
      <c r="A614" s="75" t="s">
        <v>521</v>
      </c>
      <c r="B614" s="75"/>
      <c r="C614" s="2" t="s">
        <v>17</v>
      </c>
      <c r="D614" s="3">
        <v>0</v>
      </c>
      <c r="E614" s="36"/>
      <c r="F614" s="1"/>
      <c r="G614" s="1"/>
      <c r="H614" s="1"/>
      <c r="I614" s="1"/>
      <c r="J614" s="1"/>
      <c r="K614" s="1"/>
    </row>
    <row r="615" spans="1:11" ht="12.2" hidden="1" customHeight="1" outlineLevel="1" x14ac:dyDescent="0.2">
      <c r="A615" s="76" t="s">
        <v>345</v>
      </c>
      <c r="B615" s="76"/>
      <c r="C615" s="4" t="s">
        <v>17</v>
      </c>
      <c r="D615" s="5">
        <v>1</v>
      </c>
      <c r="E615" s="9">
        <f>$D$614*D615</f>
        <v>0</v>
      </c>
      <c r="F615" s="6">
        <v>0.21</v>
      </c>
      <c r="G615" s="9">
        <f>$D$614*F615</f>
        <v>0</v>
      </c>
      <c r="H615" s="9">
        <f>$L$2*G615</f>
        <v>0</v>
      </c>
      <c r="I615" s="6">
        <v>110.94</v>
      </c>
      <c r="J615" s="9">
        <f>$D$614*I615</f>
        <v>0</v>
      </c>
      <c r="K615" s="9">
        <f t="shared" ref="K615:K618" si="221">SUM(H615,J615)</f>
        <v>0</v>
      </c>
    </row>
    <row r="616" spans="1:11" ht="12.2" hidden="1" customHeight="1" outlineLevel="1" x14ac:dyDescent="0.2">
      <c r="A616" s="76" t="s">
        <v>65</v>
      </c>
      <c r="B616" s="76"/>
      <c r="C616" s="4" t="s">
        <v>17</v>
      </c>
      <c r="D616" s="5">
        <v>1</v>
      </c>
      <c r="E616" s="9">
        <f>$D$614*D616</f>
        <v>0</v>
      </c>
      <c r="F616" s="6">
        <v>0.09</v>
      </c>
      <c r="G616" s="9">
        <f>$D$614*F616</f>
        <v>0</v>
      </c>
      <c r="H616" s="9">
        <f>$L$2*G616</f>
        <v>0</v>
      </c>
      <c r="I616" s="6">
        <v>54.8</v>
      </c>
      <c r="J616" s="9">
        <f>$D$614*I616</f>
        <v>0</v>
      </c>
      <c r="K616" s="9">
        <f t="shared" si="221"/>
        <v>0</v>
      </c>
    </row>
    <row r="617" spans="1:11" ht="12.2" hidden="1" customHeight="1" outlineLevel="1" x14ac:dyDescent="0.2">
      <c r="A617" s="76" t="s">
        <v>387</v>
      </c>
      <c r="B617" s="76"/>
      <c r="C617" s="4" t="s">
        <v>17</v>
      </c>
      <c r="D617" s="5">
        <v>1</v>
      </c>
      <c r="E617" s="9">
        <f>$D$614*D617</f>
        <v>0</v>
      </c>
      <c r="F617" s="6">
        <v>0.06</v>
      </c>
      <c r="G617" s="9">
        <f>$D$614*F617</f>
        <v>0</v>
      </c>
      <c r="H617" s="9">
        <f>$L$2*G617</f>
        <v>0</v>
      </c>
      <c r="I617" s="6">
        <v>11.04</v>
      </c>
      <c r="J617" s="9">
        <f>$D$614*I617</f>
        <v>0</v>
      </c>
      <c r="K617" s="9">
        <f t="shared" si="221"/>
        <v>0</v>
      </c>
    </row>
    <row r="618" spans="1:11" ht="12.2" hidden="1" customHeight="1" outlineLevel="1" x14ac:dyDescent="0.2">
      <c r="A618" s="76" t="s">
        <v>368</v>
      </c>
      <c r="B618" s="76"/>
      <c r="C618" s="4" t="s">
        <v>17</v>
      </c>
      <c r="D618" s="5">
        <v>1</v>
      </c>
      <c r="E618" s="9">
        <f>$D$614*D618</f>
        <v>0</v>
      </c>
      <c r="F618" s="6">
        <v>0.31</v>
      </c>
      <c r="G618" s="9">
        <f>$D$614*F618</f>
        <v>0</v>
      </c>
      <c r="H618" s="9">
        <f>$L$2*G618</f>
        <v>0</v>
      </c>
      <c r="I618" s="6">
        <v>216.92</v>
      </c>
      <c r="J618" s="9">
        <f>$D$614*I618</f>
        <v>0</v>
      </c>
      <c r="K618" s="9">
        <f t="shared" si="221"/>
        <v>0</v>
      </c>
    </row>
    <row r="619" spans="1:11" ht="12.2" customHeight="1" collapsed="1" x14ac:dyDescent="0.2">
      <c r="A619" s="75" t="s">
        <v>19</v>
      </c>
      <c r="B619" s="75"/>
      <c r="C619" s="1"/>
      <c r="D619" s="5"/>
      <c r="E619" s="9"/>
      <c r="F619" s="13">
        <f>SUM(F615:F618)</f>
        <v>0.66999999999999993</v>
      </c>
      <c r="G619" s="12">
        <f>SUM(G615:G618)</f>
        <v>0</v>
      </c>
      <c r="H619" s="12">
        <f>$L$2*G619</f>
        <v>0</v>
      </c>
      <c r="I619" s="13">
        <v>393.7</v>
      </c>
      <c r="J619" s="12">
        <f>SUM(J615:J618)</f>
        <v>0</v>
      </c>
      <c r="K619" s="14">
        <f>SUM(H619,J619)</f>
        <v>0</v>
      </c>
    </row>
    <row r="620" spans="1:11" ht="21" customHeight="1" x14ac:dyDescent="0.2">
      <c r="A620" s="75" t="s">
        <v>522</v>
      </c>
      <c r="B620" s="75"/>
      <c r="C620" s="2" t="s">
        <v>17</v>
      </c>
      <c r="D620" s="3">
        <v>0</v>
      </c>
      <c r="E620" s="36"/>
      <c r="F620" s="1"/>
      <c r="G620" s="1"/>
      <c r="H620" s="1"/>
      <c r="I620" s="1"/>
      <c r="J620" s="1"/>
      <c r="K620" s="1"/>
    </row>
    <row r="621" spans="1:11" ht="12" hidden="1" customHeight="1" outlineLevel="1" x14ac:dyDescent="0.2">
      <c r="A621" s="76" t="s">
        <v>345</v>
      </c>
      <c r="B621" s="76"/>
      <c r="C621" s="4" t="s">
        <v>17</v>
      </c>
      <c r="D621" s="5">
        <v>1</v>
      </c>
      <c r="E621" s="9">
        <f>$D$620*D621</f>
        <v>0</v>
      </c>
      <c r="F621" s="6">
        <v>0.21</v>
      </c>
      <c r="G621" s="9">
        <f>$D$620*F621</f>
        <v>0</v>
      </c>
      <c r="H621" s="9">
        <f t="shared" ref="H621:H626" si="222">$L$2*G621</f>
        <v>0</v>
      </c>
      <c r="I621" s="6">
        <v>110.94</v>
      </c>
      <c r="J621" s="9">
        <f>$D$620*I621</f>
        <v>0</v>
      </c>
      <c r="K621" s="9">
        <f t="shared" ref="K621:K625" si="223">SUM(H621,J621)</f>
        <v>0</v>
      </c>
    </row>
    <row r="622" spans="1:11" ht="12.2" hidden="1" customHeight="1" outlineLevel="1" x14ac:dyDescent="0.2">
      <c r="A622" s="76" t="s">
        <v>65</v>
      </c>
      <c r="B622" s="76"/>
      <c r="C622" s="4" t="s">
        <v>17</v>
      </c>
      <c r="D622" s="5">
        <v>1</v>
      </c>
      <c r="E622" s="9">
        <f>$D$620*D622</f>
        <v>0</v>
      </c>
      <c r="F622" s="6">
        <v>0.09</v>
      </c>
      <c r="G622" s="9">
        <f>$D$620*F622</f>
        <v>0</v>
      </c>
      <c r="H622" s="9">
        <f t="shared" si="222"/>
        <v>0</v>
      </c>
      <c r="I622" s="6">
        <v>54.8</v>
      </c>
      <c r="J622" s="9">
        <f>$D$620*I622</f>
        <v>0</v>
      </c>
      <c r="K622" s="9">
        <f t="shared" si="223"/>
        <v>0</v>
      </c>
    </row>
    <row r="623" spans="1:11" ht="12.2" hidden="1" customHeight="1" outlineLevel="1" x14ac:dyDescent="0.2">
      <c r="A623" s="76" t="s">
        <v>387</v>
      </c>
      <c r="B623" s="76"/>
      <c r="C623" s="4" t="s">
        <v>17</v>
      </c>
      <c r="D623" s="5">
        <v>1</v>
      </c>
      <c r="E623" s="9">
        <f>$D$620*D623</f>
        <v>0</v>
      </c>
      <c r="F623" s="6">
        <v>0.06</v>
      </c>
      <c r="G623" s="9">
        <f>$D$620*F623</f>
        <v>0</v>
      </c>
      <c r="H623" s="9">
        <f t="shared" si="222"/>
        <v>0</v>
      </c>
      <c r="I623" s="6">
        <v>11.04</v>
      </c>
      <c r="J623" s="9">
        <f>$D$620*I623</f>
        <v>0</v>
      </c>
      <c r="K623" s="9">
        <f t="shared" si="223"/>
        <v>0</v>
      </c>
    </row>
    <row r="624" spans="1:11" ht="12.2" hidden="1" customHeight="1" outlineLevel="1" x14ac:dyDescent="0.2">
      <c r="A624" s="76" t="s">
        <v>356</v>
      </c>
      <c r="B624" s="76"/>
      <c r="C624" s="4" t="s">
        <v>17</v>
      </c>
      <c r="D624" s="5">
        <v>1</v>
      </c>
      <c r="E624" s="9">
        <f>$D$620*D624</f>
        <v>0</v>
      </c>
      <c r="F624" s="6">
        <v>0.43</v>
      </c>
      <c r="G624" s="9">
        <f>$D$620*F624</f>
        <v>0</v>
      </c>
      <c r="H624" s="9">
        <f t="shared" si="222"/>
        <v>0</v>
      </c>
      <c r="I624" s="6">
        <v>171.74</v>
      </c>
      <c r="J624" s="9">
        <f>$D$620*I624</f>
        <v>0</v>
      </c>
      <c r="K624" s="9">
        <f t="shared" si="223"/>
        <v>0</v>
      </c>
    </row>
    <row r="625" spans="1:11" ht="12.2" hidden="1" customHeight="1" outlineLevel="1" x14ac:dyDescent="0.2">
      <c r="A625" s="76" t="s">
        <v>70</v>
      </c>
      <c r="B625" s="76"/>
      <c r="C625" s="4" t="s">
        <v>17</v>
      </c>
      <c r="D625" s="5">
        <v>1</v>
      </c>
      <c r="E625" s="9">
        <f>$D$620*D625</f>
        <v>0</v>
      </c>
      <c r="F625" s="6">
        <v>0.28999999999999998</v>
      </c>
      <c r="G625" s="9">
        <f>$D$620*F625</f>
        <v>0</v>
      </c>
      <c r="H625" s="9">
        <f t="shared" si="222"/>
        <v>0</v>
      </c>
      <c r="I625" s="6">
        <v>102.9</v>
      </c>
      <c r="J625" s="9">
        <f>$D$620*I625</f>
        <v>0</v>
      </c>
      <c r="K625" s="9">
        <f t="shared" si="223"/>
        <v>0</v>
      </c>
    </row>
    <row r="626" spans="1:11" ht="12.2" customHeight="1" collapsed="1" x14ac:dyDescent="0.2">
      <c r="A626" s="75" t="s">
        <v>19</v>
      </c>
      <c r="B626" s="75"/>
      <c r="C626" s="1"/>
      <c r="D626" s="5"/>
      <c r="E626" s="9"/>
      <c r="F626" s="13">
        <f>SUM(F621:F625)</f>
        <v>1.08</v>
      </c>
      <c r="G626" s="12">
        <f>SUM(G621:G625)</f>
        <v>0</v>
      </c>
      <c r="H626" s="12">
        <f t="shared" si="222"/>
        <v>0</v>
      </c>
      <c r="I626" s="13">
        <v>451.42</v>
      </c>
      <c r="J626" s="12">
        <f>SUM(J621:J625)</f>
        <v>0</v>
      </c>
      <c r="K626" s="14">
        <f>SUM(H626,J626)</f>
        <v>0</v>
      </c>
    </row>
    <row r="627" spans="1:11" ht="21" customHeight="1" x14ac:dyDescent="0.2">
      <c r="A627" s="75" t="s">
        <v>523</v>
      </c>
      <c r="B627" s="75"/>
      <c r="C627" s="2" t="s">
        <v>17</v>
      </c>
      <c r="D627" s="3">
        <v>0</v>
      </c>
      <c r="E627" s="36"/>
      <c r="F627" s="1"/>
      <c r="G627" s="1"/>
      <c r="H627" s="1"/>
      <c r="I627" s="1"/>
      <c r="J627" s="1"/>
      <c r="K627" s="1"/>
    </row>
    <row r="628" spans="1:11" ht="12.2" hidden="1" customHeight="1" outlineLevel="1" x14ac:dyDescent="0.2">
      <c r="A628" s="76" t="s">
        <v>345</v>
      </c>
      <c r="B628" s="76"/>
      <c r="C628" s="4" t="s">
        <v>17</v>
      </c>
      <c r="D628" s="5">
        <v>1</v>
      </c>
      <c r="E628" s="9">
        <f>$D$627*D628</f>
        <v>0</v>
      </c>
      <c r="F628" s="6">
        <v>0.21</v>
      </c>
      <c r="G628" s="9">
        <f>$D$627*F628</f>
        <v>0</v>
      </c>
      <c r="H628" s="9">
        <f>$L$2*G628</f>
        <v>0</v>
      </c>
      <c r="I628" s="6">
        <v>110.94</v>
      </c>
      <c r="J628" s="9">
        <f>$D$627*I628</f>
        <v>0</v>
      </c>
      <c r="K628" s="9">
        <f t="shared" ref="K628:K631" si="224">SUM(H628,J628)</f>
        <v>0</v>
      </c>
    </row>
    <row r="629" spans="1:11" ht="12.2" hidden="1" customHeight="1" outlineLevel="1" x14ac:dyDescent="0.2">
      <c r="A629" s="76" t="s">
        <v>65</v>
      </c>
      <c r="B629" s="76"/>
      <c r="C629" s="4" t="s">
        <v>17</v>
      </c>
      <c r="D629" s="5">
        <v>1</v>
      </c>
      <c r="E629" s="9">
        <f>$D$627*D629</f>
        <v>0</v>
      </c>
      <c r="F629" s="6">
        <v>0.09</v>
      </c>
      <c r="G629" s="9">
        <f>$D$627*F629</f>
        <v>0</v>
      </c>
      <c r="H629" s="9">
        <f>$L$2*G629</f>
        <v>0</v>
      </c>
      <c r="I629" s="6">
        <v>54.8</v>
      </c>
      <c r="J629" s="9">
        <f>$D$627*I629</f>
        <v>0</v>
      </c>
      <c r="K629" s="9">
        <f t="shared" si="224"/>
        <v>0</v>
      </c>
    </row>
    <row r="630" spans="1:11" ht="12.2" hidden="1" customHeight="1" outlineLevel="1" x14ac:dyDescent="0.2">
      <c r="A630" s="76" t="s">
        <v>387</v>
      </c>
      <c r="B630" s="76"/>
      <c r="C630" s="4" t="s">
        <v>17</v>
      </c>
      <c r="D630" s="5">
        <v>1</v>
      </c>
      <c r="E630" s="9">
        <f>$D$627*D630</f>
        <v>0</v>
      </c>
      <c r="F630" s="6">
        <v>0.06</v>
      </c>
      <c r="G630" s="9">
        <f>$D$627*F630</f>
        <v>0</v>
      </c>
      <c r="H630" s="9">
        <f>$L$2*G630</f>
        <v>0</v>
      </c>
      <c r="I630" s="6">
        <v>11.04</v>
      </c>
      <c r="J630" s="9">
        <f>$D$627*I630</f>
        <v>0</v>
      </c>
      <c r="K630" s="9">
        <f t="shared" si="224"/>
        <v>0</v>
      </c>
    </row>
    <row r="631" spans="1:11" ht="12.2" hidden="1" customHeight="1" outlineLevel="1" x14ac:dyDescent="0.2">
      <c r="A631" s="76" t="s">
        <v>389</v>
      </c>
      <c r="B631" s="76"/>
      <c r="C631" s="4" t="s">
        <v>17</v>
      </c>
      <c r="D631" s="5">
        <v>1</v>
      </c>
      <c r="E631" s="9">
        <f>$D$627*D631</f>
        <v>0</v>
      </c>
      <c r="F631" s="6">
        <v>0.3</v>
      </c>
      <c r="G631" s="9">
        <f>$D$627*F631</f>
        <v>0</v>
      </c>
      <c r="H631" s="9">
        <f>$L$2*G631</f>
        <v>0</v>
      </c>
      <c r="I631" s="6">
        <v>543.98</v>
      </c>
      <c r="J631" s="9">
        <f>$D$627*I631</f>
        <v>0</v>
      </c>
      <c r="K631" s="9">
        <f t="shared" si="224"/>
        <v>0</v>
      </c>
    </row>
    <row r="632" spans="1:11" ht="12.2" customHeight="1" collapsed="1" x14ac:dyDescent="0.2">
      <c r="A632" s="75" t="s">
        <v>19</v>
      </c>
      <c r="B632" s="75"/>
      <c r="C632" s="1"/>
      <c r="D632" s="7"/>
      <c r="E632" s="9"/>
      <c r="F632" s="13">
        <f>SUM(F628:F631)</f>
        <v>0.65999999999999992</v>
      </c>
      <c r="G632" s="12">
        <f>SUM(G628:G631)</f>
        <v>0</v>
      </c>
      <c r="H632" s="12">
        <f>$L$2*G632</f>
        <v>0</v>
      </c>
      <c r="I632" s="13">
        <v>720.76</v>
      </c>
      <c r="J632" s="12">
        <f>SUM(J628:J631)</f>
        <v>0</v>
      </c>
      <c r="K632" s="14">
        <f>SUM(H632,J632)</f>
        <v>0</v>
      </c>
    </row>
    <row r="633" spans="1:11" ht="21" customHeight="1" x14ac:dyDescent="0.2">
      <c r="A633" s="75" t="s">
        <v>523</v>
      </c>
      <c r="B633" s="75"/>
      <c r="C633" s="2" t="s">
        <v>17</v>
      </c>
      <c r="D633" s="3">
        <v>0</v>
      </c>
      <c r="E633" s="36"/>
      <c r="F633" s="1"/>
      <c r="G633" s="1"/>
      <c r="H633" s="1"/>
      <c r="I633" s="1"/>
      <c r="J633" s="1"/>
      <c r="K633" s="1"/>
    </row>
    <row r="634" spans="1:11" ht="12" hidden="1" customHeight="1" outlineLevel="1" x14ac:dyDescent="0.2">
      <c r="A634" s="76" t="s">
        <v>345</v>
      </c>
      <c r="B634" s="76"/>
      <c r="C634" s="4" t="s">
        <v>17</v>
      </c>
      <c r="D634" s="5">
        <v>1</v>
      </c>
      <c r="E634" s="9">
        <f>$D$633*D634</f>
        <v>0</v>
      </c>
      <c r="F634" s="6">
        <v>0.21</v>
      </c>
      <c r="G634" s="9">
        <f>$D$633*F634</f>
        <v>0</v>
      </c>
      <c r="H634" s="9">
        <f>$L$2*G634</f>
        <v>0</v>
      </c>
      <c r="I634" s="6">
        <v>110.94</v>
      </c>
      <c r="J634" s="9">
        <f>$D$633*I634</f>
        <v>0</v>
      </c>
      <c r="K634" s="9">
        <f t="shared" ref="K634:K637" si="225">SUM(H634,J634)</f>
        <v>0</v>
      </c>
    </row>
    <row r="635" spans="1:11" ht="12.2" hidden="1" customHeight="1" outlineLevel="1" x14ac:dyDescent="0.2">
      <c r="A635" s="76" t="s">
        <v>65</v>
      </c>
      <c r="B635" s="76"/>
      <c r="C635" s="4" t="s">
        <v>17</v>
      </c>
      <c r="D635" s="5">
        <v>1</v>
      </c>
      <c r="E635" s="9">
        <f>$D$633*D635</f>
        <v>0</v>
      </c>
      <c r="F635" s="6">
        <v>0.09</v>
      </c>
      <c r="G635" s="9">
        <f>$D$633*F635</f>
        <v>0</v>
      </c>
      <c r="H635" s="9">
        <f>$L$2*G635</f>
        <v>0</v>
      </c>
      <c r="I635" s="6">
        <v>54.8</v>
      </c>
      <c r="J635" s="9">
        <f>$D$633*I635</f>
        <v>0</v>
      </c>
      <c r="K635" s="9">
        <f t="shared" si="225"/>
        <v>0</v>
      </c>
    </row>
    <row r="636" spans="1:11" ht="12.2" hidden="1" customHeight="1" outlineLevel="1" x14ac:dyDescent="0.2">
      <c r="A636" s="76" t="s">
        <v>387</v>
      </c>
      <c r="B636" s="76"/>
      <c r="C636" s="4" t="s">
        <v>17</v>
      </c>
      <c r="D636" s="5">
        <v>1</v>
      </c>
      <c r="E636" s="9">
        <f>$D$633*D636</f>
        <v>0</v>
      </c>
      <c r="F636" s="6">
        <v>0.06</v>
      </c>
      <c r="G636" s="9">
        <f>$D$633*F636</f>
        <v>0</v>
      </c>
      <c r="H636" s="9">
        <f>$L$2*G636</f>
        <v>0</v>
      </c>
      <c r="I636" s="6">
        <v>11.04</v>
      </c>
      <c r="J636" s="9">
        <f>$D$633*I636</f>
        <v>0</v>
      </c>
      <c r="K636" s="9">
        <f t="shared" si="225"/>
        <v>0</v>
      </c>
    </row>
    <row r="637" spans="1:11" ht="12.2" hidden="1" customHeight="1" outlineLevel="1" x14ac:dyDescent="0.2">
      <c r="A637" s="76" t="s">
        <v>389</v>
      </c>
      <c r="B637" s="76"/>
      <c r="C637" s="4" t="s">
        <v>17</v>
      </c>
      <c r="D637" s="5">
        <v>1</v>
      </c>
      <c r="E637" s="9">
        <f>$D$633*D637</f>
        <v>0</v>
      </c>
      <c r="F637" s="6">
        <v>0.3</v>
      </c>
      <c r="G637" s="9">
        <f>$D$633*F637</f>
        <v>0</v>
      </c>
      <c r="H637" s="9">
        <f>$L$2*G637</f>
        <v>0</v>
      </c>
      <c r="I637" s="6">
        <v>543.98</v>
      </c>
      <c r="J637" s="9">
        <f>$D$633*I637</f>
        <v>0</v>
      </c>
      <c r="K637" s="9">
        <f t="shared" si="225"/>
        <v>0</v>
      </c>
    </row>
    <row r="638" spans="1:11" ht="12.2" customHeight="1" collapsed="1" x14ac:dyDescent="0.2">
      <c r="A638" s="75" t="s">
        <v>19</v>
      </c>
      <c r="B638" s="75"/>
      <c r="C638" s="1"/>
      <c r="D638" s="7"/>
      <c r="E638" s="9"/>
      <c r="F638" s="13">
        <f>SUM(F634:F637)</f>
        <v>0.65999999999999992</v>
      </c>
      <c r="G638" s="12">
        <f>SUM(G634:G637)</f>
        <v>0</v>
      </c>
      <c r="H638" s="12">
        <f>$L$2*G638</f>
        <v>0</v>
      </c>
      <c r="I638" s="13">
        <v>720.76</v>
      </c>
      <c r="J638" s="12">
        <f>SUM(J634:J637)</f>
        <v>0</v>
      </c>
      <c r="K638" s="14">
        <f>SUM(H638,J638)</f>
        <v>0</v>
      </c>
    </row>
    <row r="639" spans="1:11" ht="12.2" customHeight="1" x14ac:dyDescent="0.2">
      <c r="A639" s="75" t="s">
        <v>524</v>
      </c>
      <c r="B639" s="75"/>
      <c r="C639" s="2" t="s">
        <v>15</v>
      </c>
      <c r="D639" s="3">
        <v>0</v>
      </c>
      <c r="E639" s="36"/>
      <c r="F639" s="1"/>
      <c r="G639" s="1"/>
      <c r="H639" s="1"/>
      <c r="I639" s="1"/>
      <c r="J639" s="1"/>
      <c r="K639" s="1"/>
    </row>
    <row r="640" spans="1:11" ht="12.2" hidden="1" customHeight="1" outlineLevel="1" x14ac:dyDescent="0.2">
      <c r="A640" s="76" t="s">
        <v>525</v>
      </c>
      <c r="B640" s="76"/>
      <c r="C640" s="4" t="s">
        <v>42</v>
      </c>
      <c r="D640" s="5">
        <v>1</v>
      </c>
      <c r="E640" s="9">
        <f>$D$639*D640</f>
        <v>0</v>
      </c>
      <c r="F640" s="6">
        <v>0.05</v>
      </c>
      <c r="G640" s="9">
        <f>$D$639*F640</f>
        <v>0</v>
      </c>
      <c r="H640" s="9">
        <f>$L$2*G640</f>
        <v>0</v>
      </c>
      <c r="I640" s="6">
        <v>366.24</v>
      </c>
      <c r="J640" s="9">
        <f>$D$639*I640</f>
        <v>0</v>
      </c>
      <c r="K640" s="9">
        <f t="shared" ref="K640:K642" si="226">SUM(H640,J640)</f>
        <v>0</v>
      </c>
    </row>
    <row r="641" spans="1:11" ht="12.2" hidden="1" customHeight="1" outlineLevel="1" x14ac:dyDescent="0.2">
      <c r="A641" s="76" t="s">
        <v>526</v>
      </c>
      <c r="B641" s="76"/>
      <c r="C641" s="4" t="s">
        <v>60</v>
      </c>
      <c r="D641" s="5">
        <v>1</v>
      </c>
      <c r="E641" s="9">
        <f>$D$639*D641</f>
        <v>0</v>
      </c>
      <c r="F641" s="6">
        <v>0.15</v>
      </c>
      <c r="G641" s="9">
        <f>$D$639*F641</f>
        <v>0</v>
      </c>
      <c r="H641" s="9">
        <f>$L$2*G641</f>
        <v>0</v>
      </c>
      <c r="I641" s="6">
        <v>37.71</v>
      </c>
      <c r="J641" s="9">
        <f>$D$639*I641</f>
        <v>0</v>
      </c>
      <c r="K641" s="9">
        <f t="shared" si="226"/>
        <v>0</v>
      </c>
    </row>
    <row r="642" spans="1:11" ht="12.2" hidden="1" customHeight="1" outlineLevel="1" x14ac:dyDescent="0.2">
      <c r="A642" s="76" t="s">
        <v>527</v>
      </c>
      <c r="B642" s="76"/>
      <c r="C642" s="4" t="s">
        <v>60</v>
      </c>
      <c r="D642" s="5">
        <v>1</v>
      </c>
      <c r="E642" s="9">
        <f>$D$639*D642</f>
        <v>0</v>
      </c>
      <c r="F642" s="6">
        <v>0.06</v>
      </c>
      <c r="G642" s="9">
        <f>$D$639*F642</f>
        <v>0</v>
      </c>
      <c r="H642" s="9">
        <f>$L$2*G642</f>
        <v>0</v>
      </c>
      <c r="I642" s="6">
        <v>396.72</v>
      </c>
      <c r="J642" s="9">
        <f>$D$639*I642</f>
        <v>0</v>
      </c>
      <c r="K642" s="9">
        <f t="shared" si="226"/>
        <v>0</v>
      </c>
    </row>
    <row r="643" spans="1:11" ht="12.2" customHeight="1" collapsed="1" x14ac:dyDescent="0.2">
      <c r="A643" s="75" t="s">
        <v>19</v>
      </c>
      <c r="B643" s="75"/>
      <c r="C643" s="1"/>
      <c r="D643" s="7"/>
      <c r="E643" s="9"/>
      <c r="F643" s="13">
        <f>SUM(F640:F642)</f>
        <v>0.26</v>
      </c>
      <c r="G643" s="12">
        <f>SUM(G640:G642)</f>
        <v>0</v>
      </c>
      <c r="H643" s="12">
        <f>SUM(H640:H642)</f>
        <v>0</v>
      </c>
      <c r="I643" s="13">
        <v>800.67</v>
      </c>
      <c r="J643" s="12">
        <f>SUM(J640:J642)</f>
        <v>0</v>
      </c>
      <c r="K643" s="14">
        <f>SUM(H643,J643)</f>
        <v>0</v>
      </c>
    </row>
    <row r="644" spans="1:11" ht="12.2" customHeight="1" x14ac:dyDescent="0.2">
      <c r="A644" s="75" t="s">
        <v>524</v>
      </c>
      <c r="B644" s="75"/>
      <c r="C644" s="2" t="s">
        <v>15</v>
      </c>
      <c r="D644" s="3">
        <v>0</v>
      </c>
      <c r="E644" s="36"/>
      <c r="F644" s="1"/>
      <c r="G644" s="1"/>
      <c r="H644" s="1"/>
      <c r="I644" s="1"/>
      <c r="J644" s="1"/>
      <c r="K644" s="1"/>
    </row>
    <row r="645" spans="1:11" ht="12.2" hidden="1" customHeight="1" outlineLevel="1" x14ac:dyDescent="0.2">
      <c r="A645" s="76" t="s">
        <v>526</v>
      </c>
      <c r="B645" s="76"/>
      <c r="C645" s="4" t="s">
        <v>60</v>
      </c>
      <c r="D645" s="5">
        <v>1</v>
      </c>
      <c r="E645" s="9">
        <f>$D$644*D645</f>
        <v>0</v>
      </c>
      <c r="F645" s="6">
        <v>0.15</v>
      </c>
      <c r="G645" s="9">
        <f>$D$644*F645</f>
        <v>0</v>
      </c>
      <c r="H645" s="9">
        <f>$L$2*G645</f>
        <v>0</v>
      </c>
      <c r="I645" s="6">
        <v>37.71</v>
      </c>
      <c r="J645" s="9">
        <f>$D$644*I645</f>
        <v>0</v>
      </c>
      <c r="K645" s="9">
        <f t="shared" ref="K645:K647" si="227">SUM(H645,J645)</f>
        <v>0</v>
      </c>
    </row>
    <row r="646" spans="1:11" ht="12.2" hidden="1" customHeight="1" outlineLevel="1" x14ac:dyDescent="0.2">
      <c r="A646" s="76" t="s">
        <v>525</v>
      </c>
      <c r="B646" s="76"/>
      <c r="C646" s="4" t="s">
        <v>42</v>
      </c>
      <c r="D646" s="5">
        <v>1</v>
      </c>
      <c r="E646" s="9">
        <f>$D$644*D646</f>
        <v>0</v>
      </c>
      <c r="F646" s="6">
        <v>0.05</v>
      </c>
      <c r="G646" s="9">
        <f>$D$644*F646</f>
        <v>0</v>
      </c>
      <c r="H646" s="9">
        <f>$L$2*G646</f>
        <v>0</v>
      </c>
      <c r="I646" s="6">
        <v>366.24</v>
      </c>
      <c r="J646" s="9">
        <f>$D$644*I646</f>
        <v>0</v>
      </c>
      <c r="K646" s="9">
        <f t="shared" si="227"/>
        <v>0</v>
      </c>
    </row>
    <row r="647" spans="1:11" ht="12.2" hidden="1" customHeight="1" outlineLevel="1" x14ac:dyDescent="0.2">
      <c r="A647" s="76" t="s">
        <v>528</v>
      </c>
      <c r="B647" s="76"/>
      <c r="C647" s="4" t="s">
        <v>60</v>
      </c>
      <c r="D647" s="5">
        <v>1</v>
      </c>
      <c r="E647" s="9">
        <f>$D$644*D647</f>
        <v>0</v>
      </c>
      <c r="F647" s="6">
        <v>0.06</v>
      </c>
      <c r="G647" s="9">
        <f>$D$644*F647</f>
        <v>0</v>
      </c>
      <c r="H647" s="9">
        <f>$L$2*G647</f>
        <v>0</v>
      </c>
      <c r="I647" s="6">
        <v>330.72</v>
      </c>
      <c r="J647" s="9">
        <f>$D$644*I647</f>
        <v>0</v>
      </c>
      <c r="K647" s="9">
        <f t="shared" si="227"/>
        <v>0</v>
      </c>
    </row>
    <row r="648" spans="1:11" ht="12.2" customHeight="1" collapsed="1" x14ac:dyDescent="0.2">
      <c r="A648" s="75" t="s">
        <v>19</v>
      </c>
      <c r="B648" s="75"/>
      <c r="C648" s="1"/>
      <c r="D648" s="7"/>
      <c r="E648" s="9"/>
      <c r="F648" s="13">
        <f>SUM(F645:F647)</f>
        <v>0.26</v>
      </c>
      <c r="G648" s="12">
        <f>SUM(G645:G647)</f>
        <v>0</v>
      </c>
      <c r="H648" s="12">
        <f>SUM(H645:H647)</f>
        <v>0</v>
      </c>
      <c r="I648" s="13">
        <v>734.67</v>
      </c>
      <c r="J648" s="12">
        <f>SUM(J645:J647)</f>
        <v>0</v>
      </c>
      <c r="K648" s="14">
        <f>SUM(H648,J648)</f>
        <v>0</v>
      </c>
    </row>
    <row r="649" spans="1:11" ht="12.2" customHeight="1" x14ac:dyDescent="0.2">
      <c r="A649" s="75" t="s">
        <v>524</v>
      </c>
      <c r="B649" s="75"/>
      <c r="C649" s="2" t="s">
        <v>15</v>
      </c>
      <c r="D649" s="3">
        <v>0</v>
      </c>
      <c r="E649" s="36"/>
      <c r="F649" s="1"/>
      <c r="G649" s="1"/>
      <c r="H649" s="1"/>
      <c r="I649" s="1"/>
      <c r="J649" s="1"/>
      <c r="K649" s="1"/>
    </row>
    <row r="650" spans="1:11" ht="12.2" hidden="1" customHeight="1" outlineLevel="1" x14ac:dyDescent="0.2">
      <c r="A650" s="76" t="s">
        <v>529</v>
      </c>
      <c r="B650" s="76"/>
      <c r="C650" s="4" t="s">
        <v>60</v>
      </c>
      <c r="D650" s="5">
        <v>1</v>
      </c>
      <c r="E650" s="9">
        <f>$D$649*D650</f>
        <v>0</v>
      </c>
      <c r="F650" s="6">
        <v>0.06</v>
      </c>
      <c r="G650" s="9">
        <f>$D$649*F650</f>
        <v>0</v>
      </c>
      <c r="H650" s="9">
        <f>$L$2*G650</f>
        <v>0</v>
      </c>
      <c r="I650" s="6">
        <v>194.88</v>
      </c>
      <c r="J650" s="9">
        <f>$D$649*I650</f>
        <v>0</v>
      </c>
      <c r="K650" s="9">
        <f t="shared" ref="K650:K652" si="228">SUM(H650,J650)</f>
        <v>0</v>
      </c>
    </row>
    <row r="651" spans="1:11" ht="12.2" hidden="1" customHeight="1" outlineLevel="1" x14ac:dyDescent="0.2">
      <c r="A651" s="76" t="s">
        <v>525</v>
      </c>
      <c r="B651" s="76"/>
      <c r="C651" s="4" t="s">
        <v>42</v>
      </c>
      <c r="D651" s="5">
        <v>1</v>
      </c>
      <c r="E651" s="9">
        <f>$D$649*D651</f>
        <v>0</v>
      </c>
      <c r="F651" s="6">
        <v>0.05</v>
      </c>
      <c r="G651" s="9">
        <f>$D$649*F651</f>
        <v>0</v>
      </c>
      <c r="H651" s="9">
        <f>$L$2*G651</f>
        <v>0</v>
      </c>
      <c r="I651" s="6">
        <v>366.24</v>
      </c>
      <c r="J651" s="9">
        <f>$D$649*I651</f>
        <v>0</v>
      </c>
      <c r="K651" s="9">
        <f t="shared" si="228"/>
        <v>0</v>
      </c>
    </row>
    <row r="652" spans="1:11" ht="12.2" hidden="1" customHeight="1" outlineLevel="1" x14ac:dyDescent="0.2">
      <c r="A652" s="76" t="s">
        <v>526</v>
      </c>
      <c r="B652" s="76"/>
      <c r="C652" s="4" t="s">
        <v>60</v>
      </c>
      <c r="D652" s="5">
        <v>1</v>
      </c>
      <c r="E652" s="9">
        <f>$D$649*D652</f>
        <v>0</v>
      </c>
      <c r="F652" s="6">
        <v>0.15</v>
      </c>
      <c r="G652" s="9">
        <f>$D$649*F652</f>
        <v>0</v>
      </c>
      <c r="H652" s="9">
        <f>$L$2*G652</f>
        <v>0</v>
      </c>
      <c r="I652" s="6">
        <v>37.71</v>
      </c>
      <c r="J652" s="9">
        <f>$D$649*I652</f>
        <v>0</v>
      </c>
      <c r="K652" s="9">
        <f t="shared" si="228"/>
        <v>0</v>
      </c>
    </row>
    <row r="653" spans="1:11" ht="12.2" customHeight="1" collapsed="1" x14ac:dyDescent="0.2">
      <c r="A653" s="75" t="s">
        <v>19</v>
      </c>
      <c r="B653" s="75"/>
      <c r="C653" s="1"/>
      <c r="D653" s="7"/>
      <c r="E653" s="9"/>
      <c r="F653" s="13">
        <f>SUM(F650:F652)</f>
        <v>0.26</v>
      </c>
      <c r="G653" s="12">
        <f>SUM(G650:G652)</f>
        <v>0</v>
      </c>
      <c r="H653" s="12">
        <f>SUM(H650:H652)</f>
        <v>0</v>
      </c>
      <c r="I653" s="13">
        <v>598.83000000000004</v>
      </c>
      <c r="J653" s="12">
        <f>SUM(J650:J652)</f>
        <v>0</v>
      </c>
      <c r="K653" s="14">
        <f>SUM(H653,J653)</f>
        <v>0</v>
      </c>
    </row>
    <row r="654" spans="1:11" ht="16.7" customHeight="1" x14ac:dyDescent="0.2">
      <c r="A654" s="81" t="s">
        <v>886</v>
      </c>
      <c r="B654" s="81"/>
      <c r="C654" s="82"/>
      <c r="D654" s="82"/>
      <c r="E654" s="82"/>
      <c r="F654" s="82"/>
      <c r="G654" s="82"/>
      <c r="H654" s="82"/>
      <c r="I654" s="82"/>
      <c r="J654" s="82"/>
      <c r="K654" s="82"/>
    </row>
    <row r="655" spans="1:11" ht="12.2" customHeight="1" x14ac:dyDescent="0.2">
      <c r="A655" s="75" t="s">
        <v>8</v>
      </c>
      <c r="B655" s="75"/>
      <c r="C655" s="2" t="s">
        <v>9</v>
      </c>
      <c r="D655" s="2" t="s">
        <v>10</v>
      </c>
      <c r="E655" s="42" t="s">
        <v>10</v>
      </c>
      <c r="F655" s="42" t="s">
        <v>11</v>
      </c>
      <c r="G655" s="42" t="s">
        <v>11</v>
      </c>
      <c r="H655" s="42" t="s">
        <v>1123</v>
      </c>
      <c r="I655" s="42" t="s">
        <v>13</v>
      </c>
      <c r="J655" s="42" t="s">
        <v>13</v>
      </c>
      <c r="K655" s="42" t="s">
        <v>1124</v>
      </c>
    </row>
    <row r="656" spans="1:11" ht="21" customHeight="1" x14ac:dyDescent="0.2">
      <c r="A656" s="75" t="s">
        <v>887</v>
      </c>
      <c r="B656" s="75"/>
      <c r="C656" s="2" t="s">
        <v>17</v>
      </c>
      <c r="D656" s="3">
        <v>0</v>
      </c>
      <c r="E656" s="36"/>
      <c r="F656" s="1"/>
      <c r="G656" s="1"/>
      <c r="H656" s="1"/>
      <c r="I656" s="1"/>
      <c r="J656" s="1"/>
      <c r="K656" s="1"/>
    </row>
    <row r="657" spans="1:11" ht="12.2" hidden="1" customHeight="1" outlineLevel="1" x14ac:dyDescent="0.2">
      <c r="A657" s="77" t="s">
        <v>391</v>
      </c>
      <c r="B657" s="77"/>
      <c r="C657" s="1" t="s">
        <v>17</v>
      </c>
      <c r="D657" s="38">
        <v>1</v>
      </c>
      <c r="E657" s="9">
        <f>$D$656*D657</f>
        <v>0</v>
      </c>
      <c r="F657" s="33">
        <v>0.2</v>
      </c>
      <c r="G657" s="9">
        <f>$D$656*F657</f>
        <v>0</v>
      </c>
      <c r="H657" s="9">
        <f>$L$2*G657</f>
        <v>0</v>
      </c>
      <c r="I657" s="33">
        <v>352.32</v>
      </c>
      <c r="J657" s="9">
        <f>$D$656*I657</f>
        <v>0</v>
      </c>
      <c r="K657" s="9">
        <f t="shared" ref="K657:K661" si="229">SUM(H657,J657)</f>
        <v>0</v>
      </c>
    </row>
    <row r="658" spans="1:11" ht="12.2" hidden="1" customHeight="1" outlineLevel="1" x14ac:dyDescent="0.2">
      <c r="A658" s="77" t="s">
        <v>841</v>
      </c>
      <c r="B658" s="77"/>
      <c r="C658" s="1" t="s">
        <v>17</v>
      </c>
      <c r="D658" s="38">
        <v>1</v>
      </c>
      <c r="E658" s="9">
        <f>$D$656*D658</f>
        <v>0</v>
      </c>
      <c r="F658" s="33">
        <v>0.1</v>
      </c>
      <c r="G658" s="9">
        <f>$D$656*F658</f>
        <v>0</v>
      </c>
      <c r="H658" s="9">
        <f>$L$2*G658</f>
        <v>0</v>
      </c>
      <c r="I658" s="33">
        <v>54.72</v>
      </c>
      <c r="J658" s="9">
        <f>$D$656*I658</f>
        <v>0</v>
      </c>
      <c r="K658" s="9">
        <f t="shared" si="229"/>
        <v>0</v>
      </c>
    </row>
    <row r="659" spans="1:11" ht="12.2" hidden="1" customHeight="1" outlineLevel="1" x14ac:dyDescent="0.2">
      <c r="A659" s="77" t="s">
        <v>888</v>
      </c>
      <c r="B659" s="77"/>
      <c r="C659" s="1" t="s">
        <v>17</v>
      </c>
      <c r="D659" s="38">
        <v>2</v>
      </c>
      <c r="E659" s="9">
        <f>$D$656*D659</f>
        <v>0</v>
      </c>
      <c r="F659" s="33">
        <v>0.06</v>
      </c>
      <c r="G659" s="9">
        <f>$D$656*F659</f>
        <v>0</v>
      </c>
      <c r="H659" s="9">
        <f>$L$2*G659</f>
        <v>0</v>
      </c>
      <c r="I659" s="33">
        <v>109.44</v>
      </c>
      <c r="J659" s="9">
        <f>$D$656*I659</f>
        <v>0</v>
      </c>
      <c r="K659" s="9">
        <f t="shared" si="229"/>
        <v>0</v>
      </c>
    </row>
    <row r="660" spans="1:11" ht="12.2" hidden="1" customHeight="1" outlineLevel="1" x14ac:dyDescent="0.2">
      <c r="A660" s="77" t="s">
        <v>889</v>
      </c>
      <c r="B660" s="77"/>
      <c r="C660" s="1" t="s">
        <v>17</v>
      </c>
      <c r="D660" s="38">
        <v>1</v>
      </c>
      <c r="E660" s="9">
        <f>$D$656*D660</f>
        <v>0</v>
      </c>
      <c r="F660" s="33">
        <v>0.04</v>
      </c>
      <c r="G660" s="9">
        <f>$D$656*F660</f>
        <v>0</v>
      </c>
      <c r="H660" s="9">
        <f>$L$2*G660</f>
        <v>0</v>
      </c>
      <c r="I660" s="33">
        <v>109.44</v>
      </c>
      <c r="J660" s="9">
        <f>$D$656*I660</f>
        <v>0</v>
      </c>
      <c r="K660" s="9">
        <f t="shared" si="229"/>
        <v>0</v>
      </c>
    </row>
    <row r="661" spans="1:11" ht="12.2" hidden="1" customHeight="1" outlineLevel="1" x14ac:dyDescent="0.2">
      <c r="A661" s="77" t="s">
        <v>890</v>
      </c>
      <c r="B661" s="77"/>
      <c r="C661" s="1" t="s">
        <v>139</v>
      </c>
      <c r="D661" s="38">
        <v>1</v>
      </c>
      <c r="E661" s="9">
        <f>$D$656*D661</f>
        <v>0</v>
      </c>
      <c r="F661" s="33">
        <v>0</v>
      </c>
      <c r="G661" s="9">
        <f>$D$656*F661</f>
        <v>0</v>
      </c>
      <c r="H661" s="9">
        <f>$L$2*G661</f>
        <v>0</v>
      </c>
      <c r="I661" s="33">
        <v>0</v>
      </c>
      <c r="J661" s="9">
        <f>$D$656*I661</f>
        <v>0</v>
      </c>
      <c r="K661" s="9">
        <f t="shared" si="229"/>
        <v>0</v>
      </c>
    </row>
    <row r="662" spans="1:11" ht="12.2" customHeight="1" collapsed="1" x14ac:dyDescent="0.2">
      <c r="A662" s="75" t="s">
        <v>19</v>
      </c>
      <c r="B662" s="75"/>
      <c r="C662" s="1"/>
      <c r="D662" s="7"/>
      <c r="E662" s="35"/>
      <c r="F662" s="13">
        <f>SUM(F657:F661)</f>
        <v>0.4</v>
      </c>
      <c r="G662" s="12">
        <f t="shared" ref="G662:J662" si="230">SUM(G657:G661)</f>
        <v>0</v>
      </c>
      <c r="H662" s="12">
        <f t="shared" si="230"/>
        <v>0</v>
      </c>
      <c r="I662" s="13">
        <f t="shared" si="230"/>
        <v>625.92000000000007</v>
      </c>
      <c r="J662" s="12">
        <f t="shared" si="230"/>
        <v>0</v>
      </c>
      <c r="K662" s="14">
        <f>SUM(H662,J662)</f>
        <v>0</v>
      </c>
    </row>
    <row r="663" spans="1:11" ht="21" customHeight="1" x14ac:dyDescent="0.2">
      <c r="A663" s="75" t="s">
        <v>891</v>
      </c>
      <c r="B663" s="75"/>
      <c r="C663" s="2" t="s">
        <v>17</v>
      </c>
      <c r="D663" s="3">
        <v>0</v>
      </c>
      <c r="E663" s="36"/>
      <c r="F663" s="1"/>
      <c r="G663" s="1"/>
      <c r="H663" s="1"/>
      <c r="I663" s="1"/>
      <c r="J663" s="1"/>
      <c r="K663" s="1"/>
    </row>
    <row r="664" spans="1:11" ht="12.2" hidden="1" customHeight="1" outlineLevel="1" x14ac:dyDescent="0.2">
      <c r="A664" s="77" t="s">
        <v>391</v>
      </c>
      <c r="B664" s="77"/>
      <c r="C664" s="1" t="s">
        <v>17</v>
      </c>
      <c r="D664" s="38">
        <v>1</v>
      </c>
      <c r="E664" s="9">
        <f>$D$663*D664</f>
        <v>0</v>
      </c>
      <c r="F664" s="33">
        <v>0.2</v>
      </c>
      <c r="G664" s="9">
        <f>$D$663*F664</f>
        <v>0</v>
      </c>
      <c r="H664" s="9">
        <f>$L$2*G664</f>
        <v>0</v>
      </c>
      <c r="I664" s="33">
        <v>352.32</v>
      </c>
      <c r="J664" s="9">
        <f>$D$663*I664</f>
        <v>0</v>
      </c>
      <c r="K664" s="9">
        <f t="shared" ref="K664:K667" si="231">SUM(H664,J664)</f>
        <v>0</v>
      </c>
    </row>
    <row r="665" spans="1:11" ht="12.2" hidden="1" customHeight="1" outlineLevel="1" x14ac:dyDescent="0.2">
      <c r="A665" s="77" t="s">
        <v>841</v>
      </c>
      <c r="B665" s="77"/>
      <c r="C665" s="1" t="s">
        <v>17</v>
      </c>
      <c r="D665" s="38">
        <v>1</v>
      </c>
      <c r="E665" s="9">
        <f>$D$663*D665</f>
        <v>0</v>
      </c>
      <c r="F665" s="33">
        <v>0.1</v>
      </c>
      <c r="G665" s="9">
        <f>$D$663*F665</f>
        <v>0</v>
      </c>
      <c r="H665" s="9">
        <f>$L$2*G665</f>
        <v>0</v>
      </c>
      <c r="I665" s="33">
        <v>54.72</v>
      </c>
      <c r="J665" s="9">
        <f>$D$663*I665</f>
        <v>0</v>
      </c>
      <c r="K665" s="9">
        <f t="shared" si="231"/>
        <v>0</v>
      </c>
    </row>
    <row r="666" spans="1:11" ht="12.2" hidden="1" customHeight="1" outlineLevel="1" x14ac:dyDescent="0.2">
      <c r="A666" s="77" t="s">
        <v>889</v>
      </c>
      <c r="B666" s="77"/>
      <c r="C666" s="1" t="s">
        <v>17</v>
      </c>
      <c r="D666" s="38">
        <v>2</v>
      </c>
      <c r="E666" s="9">
        <f>$D$663*D666</f>
        <v>0</v>
      </c>
      <c r="F666" s="33">
        <v>0.08</v>
      </c>
      <c r="G666" s="9">
        <f>$D$663*F666</f>
        <v>0</v>
      </c>
      <c r="H666" s="9">
        <f>$L$2*G666</f>
        <v>0</v>
      </c>
      <c r="I666" s="33">
        <v>218.88</v>
      </c>
      <c r="J666" s="9">
        <f>$D$663*I666</f>
        <v>0</v>
      </c>
      <c r="K666" s="9">
        <f t="shared" si="231"/>
        <v>0</v>
      </c>
    </row>
    <row r="667" spans="1:11" ht="12.2" hidden="1" customHeight="1" outlineLevel="1" x14ac:dyDescent="0.2">
      <c r="A667" s="77" t="s">
        <v>890</v>
      </c>
      <c r="B667" s="77"/>
      <c r="C667" s="1" t="s">
        <v>139</v>
      </c>
      <c r="D667" s="38">
        <v>1</v>
      </c>
      <c r="E667" s="9">
        <f>$D$663*D667</f>
        <v>0</v>
      </c>
      <c r="F667" s="33">
        <v>0</v>
      </c>
      <c r="G667" s="9">
        <f>$D$663*F667</f>
        <v>0</v>
      </c>
      <c r="H667" s="9">
        <f>$L$2*G667</f>
        <v>0</v>
      </c>
      <c r="I667" s="33">
        <v>0</v>
      </c>
      <c r="J667" s="9">
        <f>$D$663*I667</f>
        <v>0</v>
      </c>
      <c r="K667" s="9">
        <f t="shared" si="231"/>
        <v>0</v>
      </c>
    </row>
    <row r="668" spans="1:11" ht="12.2" customHeight="1" collapsed="1" x14ac:dyDescent="0.2">
      <c r="A668" s="75" t="s">
        <v>19</v>
      </c>
      <c r="B668" s="75"/>
      <c r="C668" s="1"/>
      <c r="D668" s="7"/>
      <c r="E668" s="9"/>
      <c r="F668" s="13">
        <f>SUM(F664:F667)</f>
        <v>0.38000000000000006</v>
      </c>
      <c r="G668" s="12">
        <f t="shared" ref="G668:J668" si="232">SUM(G664:G667)</f>
        <v>0</v>
      </c>
      <c r="H668" s="12">
        <f t="shared" si="232"/>
        <v>0</v>
      </c>
      <c r="I668" s="13">
        <f t="shared" si="232"/>
        <v>625.91999999999996</v>
      </c>
      <c r="J668" s="12">
        <f t="shared" si="232"/>
        <v>0</v>
      </c>
      <c r="K668" s="14">
        <f>SUM(H668,J668)</f>
        <v>0</v>
      </c>
    </row>
    <row r="669" spans="1:11" ht="21" customHeight="1" x14ac:dyDescent="0.2">
      <c r="A669" s="75" t="s">
        <v>892</v>
      </c>
      <c r="B669" s="75"/>
      <c r="C669" s="2" t="s">
        <v>17</v>
      </c>
      <c r="D669" s="3">
        <v>0</v>
      </c>
      <c r="E669" s="36"/>
      <c r="F669" s="1"/>
      <c r="G669" s="1"/>
      <c r="H669" s="1"/>
      <c r="I669" s="1"/>
      <c r="J669" s="1"/>
      <c r="K669" s="1"/>
    </row>
    <row r="670" spans="1:11" ht="12.2" hidden="1" customHeight="1" outlineLevel="1" x14ac:dyDescent="0.2">
      <c r="A670" s="77" t="s">
        <v>890</v>
      </c>
      <c r="B670" s="77"/>
      <c r="C670" s="1" t="s">
        <v>139</v>
      </c>
      <c r="D670" s="38">
        <v>1</v>
      </c>
      <c r="E670" s="9">
        <f t="shared" ref="E670:E675" si="233">$D$669*D670</f>
        <v>0</v>
      </c>
      <c r="F670" s="33">
        <v>0</v>
      </c>
      <c r="G670" s="9">
        <f t="shared" ref="G670:G675" si="234">$D$669*F670</f>
        <v>0</v>
      </c>
      <c r="H670" s="9">
        <f t="shared" ref="H670:H674" si="235">$L$2*G670</f>
        <v>0</v>
      </c>
      <c r="I670" s="33">
        <v>0</v>
      </c>
      <c r="J670" s="9">
        <f t="shared" ref="J670:J675" si="236">$D$669*I670</f>
        <v>0</v>
      </c>
      <c r="K670" s="9">
        <f t="shared" ref="K670:K675" si="237">SUM(H670,J670)</f>
        <v>0</v>
      </c>
    </row>
    <row r="671" spans="1:11" ht="12.2" hidden="1" customHeight="1" outlineLevel="1" x14ac:dyDescent="0.2">
      <c r="A671" s="77" t="s">
        <v>893</v>
      </c>
      <c r="B671" s="77"/>
      <c r="C671" s="1" t="s">
        <v>17</v>
      </c>
      <c r="D671" s="38">
        <v>1</v>
      </c>
      <c r="E671" s="9">
        <f t="shared" si="233"/>
        <v>0</v>
      </c>
      <c r="F671" s="33">
        <v>0.18</v>
      </c>
      <c r="G671" s="9">
        <f t="shared" si="234"/>
        <v>0</v>
      </c>
      <c r="H671" s="9">
        <f t="shared" si="235"/>
        <v>0</v>
      </c>
      <c r="I671" s="33">
        <v>126.31</v>
      </c>
      <c r="J671" s="9">
        <f t="shared" si="236"/>
        <v>0</v>
      </c>
      <c r="K671" s="9">
        <f t="shared" si="237"/>
        <v>0</v>
      </c>
    </row>
    <row r="672" spans="1:11" ht="12.2" hidden="1" customHeight="1" outlineLevel="1" x14ac:dyDescent="0.2">
      <c r="A672" s="77" t="s">
        <v>722</v>
      </c>
      <c r="B672" s="77"/>
      <c r="C672" s="1" t="s">
        <v>17</v>
      </c>
      <c r="D672" s="38">
        <v>1</v>
      </c>
      <c r="E672" s="9">
        <f t="shared" si="233"/>
        <v>0</v>
      </c>
      <c r="F672" s="33">
        <v>0.08</v>
      </c>
      <c r="G672" s="9">
        <f t="shared" si="234"/>
        <v>0</v>
      </c>
      <c r="H672" s="9">
        <f t="shared" si="235"/>
        <v>0</v>
      </c>
      <c r="I672" s="33">
        <v>55.11</v>
      </c>
      <c r="J672" s="9">
        <f t="shared" si="236"/>
        <v>0</v>
      </c>
      <c r="K672" s="9">
        <f t="shared" si="237"/>
        <v>0</v>
      </c>
    </row>
    <row r="673" spans="1:11" ht="12.2" hidden="1" customHeight="1" outlineLevel="1" x14ac:dyDescent="0.2">
      <c r="A673" s="77" t="s">
        <v>894</v>
      </c>
      <c r="B673" s="77"/>
      <c r="C673" s="1" t="s">
        <v>17</v>
      </c>
      <c r="D673" s="38">
        <v>1</v>
      </c>
      <c r="E673" s="9">
        <f t="shared" si="233"/>
        <v>0</v>
      </c>
      <c r="F673" s="33">
        <v>0.05</v>
      </c>
      <c r="G673" s="9">
        <f t="shared" si="234"/>
        <v>0</v>
      </c>
      <c r="H673" s="9">
        <f t="shared" si="235"/>
        <v>0</v>
      </c>
      <c r="I673" s="33">
        <v>10.63</v>
      </c>
      <c r="J673" s="9">
        <f t="shared" si="236"/>
        <v>0</v>
      </c>
      <c r="K673" s="9">
        <f t="shared" si="237"/>
        <v>0</v>
      </c>
    </row>
    <row r="674" spans="1:11" ht="12.2" hidden="1" customHeight="1" outlineLevel="1" x14ac:dyDescent="0.2">
      <c r="A674" s="77" t="s">
        <v>356</v>
      </c>
      <c r="B674" s="77"/>
      <c r="C674" s="1" t="s">
        <v>17</v>
      </c>
      <c r="D674" s="38">
        <v>1</v>
      </c>
      <c r="E674" s="9">
        <f t="shared" si="233"/>
        <v>0</v>
      </c>
      <c r="F674" s="33">
        <v>0.37</v>
      </c>
      <c r="G674" s="9">
        <f t="shared" si="234"/>
        <v>0</v>
      </c>
      <c r="H674" s="9">
        <f t="shared" si="235"/>
        <v>0</v>
      </c>
      <c r="I674" s="33">
        <v>92.59</v>
      </c>
      <c r="J674" s="9">
        <f t="shared" si="236"/>
        <v>0</v>
      </c>
      <c r="K674" s="9">
        <f t="shared" si="237"/>
        <v>0</v>
      </c>
    </row>
    <row r="675" spans="1:11" ht="29.85" hidden="1" customHeight="1" outlineLevel="1" x14ac:dyDescent="0.2">
      <c r="A675" s="77" t="s">
        <v>655</v>
      </c>
      <c r="B675" s="77"/>
      <c r="C675" s="1" t="s">
        <v>17</v>
      </c>
      <c r="D675" s="38">
        <v>1</v>
      </c>
      <c r="E675" s="9">
        <f t="shared" si="233"/>
        <v>0</v>
      </c>
      <c r="F675" s="33">
        <v>0.55000000000000004</v>
      </c>
      <c r="G675" s="9">
        <f t="shared" si="234"/>
        <v>0</v>
      </c>
      <c r="H675" s="9">
        <f>$N$2*G675</f>
        <v>0</v>
      </c>
      <c r="I675" s="33">
        <v>153.21</v>
      </c>
      <c r="J675" s="9">
        <f t="shared" si="236"/>
        <v>0</v>
      </c>
      <c r="K675" s="9">
        <f t="shared" si="237"/>
        <v>0</v>
      </c>
    </row>
    <row r="676" spans="1:11" ht="12.2" customHeight="1" collapsed="1" x14ac:dyDescent="0.2">
      <c r="A676" s="75" t="s">
        <v>19</v>
      </c>
      <c r="B676" s="75"/>
      <c r="C676" s="1"/>
      <c r="D676" s="7"/>
      <c r="E676" s="9"/>
      <c r="F676" s="13">
        <f>SUM(F670:F675)</f>
        <v>1.23</v>
      </c>
      <c r="G676" s="12">
        <f t="shared" ref="G676:J676" si="238">SUM(G670:G675)</f>
        <v>0</v>
      </c>
      <c r="H676" s="12">
        <f t="shared" si="238"/>
        <v>0</v>
      </c>
      <c r="I676" s="13">
        <f t="shared" si="238"/>
        <v>437.85</v>
      </c>
      <c r="J676" s="12">
        <f t="shared" si="238"/>
        <v>0</v>
      </c>
      <c r="K676" s="14">
        <f>SUM(H676,J676)</f>
        <v>0</v>
      </c>
    </row>
    <row r="677" spans="1:11" ht="21" customHeight="1" x14ac:dyDescent="0.2">
      <c r="A677" s="75" t="s">
        <v>892</v>
      </c>
      <c r="B677" s="75"/>
      <c r="C677" s="2" t="s">
        <v>17</v>
      </c>
      <c r="D677" s="3">
        <v>0</v>
      </c>
      <c r="E677" s="36"/>
      <c r="F677" s="1"/>
      <c r="G677" s="1"/>
      <c r="H677" s="1"/>
      <c r="I677" s="1"/>
      <c r="J677" s="1"/>
      <c r="K677" s="1"/>
    </row>
    <row r="678" spans="1:11" ht="12.2" hidden="1" customHeight="1" outlineLevel="1" x14ac:dyDescent="0.2">
      <c r="A678" s="77" t="s">
        <v>890</v>
      </c>
      <c r="B678" s="77"/>
      <c r="C678" s="1" t="s">
        <v>139</v>
      </c>
      <c r="D678" s="38">
        <v>1</v>
      </c>
      <c r="E678" s="9">
        <f t="shared" ref="E678:E683" si="239">$D$677*D678</f>
        <v>0</v>
      </c>
      <c r="F678" s="33">
        <v>0</v>
      </c>
      <c r="G678" s="9">
        <f t="shared" ref="G678:G683" si="240">$D$677*F678</f>
        <v>0</v>
      </c>
      <c r="H678" s="9">
        <f t="shared" ref="H678:H682" si="241">$L$2*G678</f>
        <v>0</v>
      </c>
      <c r="I678" s="33">
        <v>0</v>
      </c>
      <c r="J678" s="9">
        <f t="shared" ref="J678:J683" si="242">$D$677*I678</f>
        <v>0</v>
      </c>
      <c r="K678" s="9">
        <f t="shared" ref="K678:K683" si="243">SUM(H678,J678)</f>
        <v>0</v>
      </c>
    </row>
    <row r="679" spans="1:11" ht="12.2" hidden="1" customHeight="1" outlineLevel="1" x14ac:dyDescent="0.2">
      <c r="A679" s="77" t="s">
        <v>893</v>
      </c>
      <c r="B679" s="77"/>
      <c r="C679" s="1" t="s">
        <v>17</v>
      </c>
      <c r="D679" s="38">
        <v>1</v>
      </c>
      <c r="E679" s="9">
        <f t="shared" si="239"/>
        <v>0</v>
      </c>
      <c r="F679" s="33">
        <v>0.18</v>
      </c>
      <c r="G679" s="9">
        <f t="shared" si="240"/>
        <v>0</v>
      </c>
      <c r="H679" s="9">
        <f t="shared" si="241"/>
        <v>0</v>
      </c>
      <c r="I679" s="33">
        <v>126.31</v>
      </c>
      <c r="J679" s="9">
        <f t="shared" si="242"/>
        <v>0</v>
      </c>
      <c r="K679" s="9">
        <f t="shared" si="243"/>
        <v>0</v>
      </c>
    </row>
    <row r="680" spans="1:11" ht="12.2" hidden="1" customHeight="1" outlineLevel="1" x14ac:dyDescent="0.2">
      <c r="A680" s="77" t="s">
        <v>722</v>
      </c>
      <c r="B680" s="77"/>
      <c r="C680" s="1" t="s">
        <v>17</v>
      </c>
      <c r="D680" s="38">
        <v>1</v>
      </c>
      <c r="E680" s="9">
        <f t="shared" si="239"/>
        <v>0</v>
      </c>
      <c r="F680" s="33">
        <v>0.08</v>
      </c>
      <c r="G680" s="9">
        <f t="shared" si="240"/>
        <v>0</v>
      </c>
      <c r="H680" s="9">
        <f t="shared" si="241"/>
        <v>0</v>
      </c>
      <c r="I680" s="33">
        <v>55.11</v>
      </c>
      <c r="J680" s="9">
        <f t="shared" si="242"/>
        <v>0</v>
      </c>
      <c r="K680" s="9">
        <f t="shared" si="243"/>
        <v>0</v>
      </c>
    </row>
    <row r="681" spans="1:11" ht="12.2" hidden="1" customHeight="1" outlineLevel="1" x14ac:dyDescent="0.2">
      <c r="A681" s="77" t="s">
        <v>894</v>
      </c>
      <c r="B681" s="77"/>
      <c r="C681" s="1" t="s">
        <v>17</v>
      </c>
      <c r="D681" s="38">
        <v>1</v>
      </c>
      <c r="E681" s="9">
        <f t="shared" si="239"/>
        <v>0</v>
      </c>
      <c r="F681" s="33">
        <v>0.05</v>
      </c>
      <c r="G681" s="9">
        <f t="shared" si="240"/>
        <v>0</v>
      </c>
      <c r="H681" s="9">
        <f t="shared" si="241"/>
        <v>0</v>
      </c>
      <c r="I681" s="33">
        <v>10.63</v>
      </c>
      <c r="J681" s="9">
        <f t="shared" si="242"/>
        <v>0</v>
      </c>
      <c r="K681" s="9">
        <f t="shared" si="243"/>
        <v>0</v>
      </c>
    </row>
    <row r="682" spans="1:11" ht="12.2" hidden="1" customHeight="1" outlineLevel="1" x14ac:dyDescent="0.2">
      <c r="A682" s="77" t="s">
        <v>346</v>
      </c>
      <c r="B682" s="77"/>
      <c r="C682" s="1" t="s">
        <v>17</v>
      </c>
      <c r="D682" s="38">
        <v>1</v>
      </c>
      <c r="E682" s="9">
        <f t="shared" si="239"/>
        <v>0</v>
      </c>
      <c r="F682" s="33">
        <v>0.27</v>
      </c>
      <c r="G682" s="9">
        <f t="shared" si="240"/>
        <v>0</v>
      </c>
      <c r="H682" s="9">
        <f t="shared" si="241"/>
        <v>0</v>
      </c>
      <c r="I682" s="33">
        <v>50.58</v>
      </c>
      <c r="J682" s="9">
        <f t="shared" si="242"/>
        <v>0</v>
      </c>
      <c r="K682" s="9">
        <f t="shared" si="243"/>
        <v>0</v>
      </c>
    </row>
    <row r="683" spans="1:11" ht="29.85" hidden="1" customHeight="1" outlineLevel="1" x14ac:dyDescent="0.2">
      <c r="A683" s="77" t="s">
        <v>655</v>
      </c>
      <c r="B683" s="77"/>
      <c r="C683" s="1" t="s">
        <v>17</v>
      </c>
      <c r="D683" s="38">
        <v>1</v>
      </c>
      <c r="E683" s="9">
        <f t="shared" si="239"/>
        <v>0</v>
      </c>
      <c r="F683" s="33">
        <v>0.55000000000000004</v>
      </c>
      <c r="G683" s="9">
        <f t="shared" si="240"/>
        <v>0</v>
      </c>
      <c r="H683" s="9">
        <f>$N$2*G683</f>
        <v>0</v>
      </c>
      <c r="I683" s="33">
        <v>153.21</v>
      </c>
      <c r="J683" s="9">
        <f t="shared" si="242"/>
        <v>0</v>
      </c>
      <c r="K683" s="9">
        <f t="shared" si="243"/>
        <v>0</v>
      </c>
    </row>
    <row r="684" spans="1:11" ht="12.2" customHeight="1" collapsed="1" x14ac:dyDescent="0.2">
      <c r="A684" s="75" t="s">
        <v>19</v>
      </c>
      <c r="B684" s="75"/>
      <c r="C684" s="1"/>
      <c r="D684" s="7"/>
      <c r="E684" s="9"/>
      <c r="F684" s="13">
        <f>SUM(F678:F683)</f>
        <v>1.1300000000000001</v>
      </c>
      <c r="G684" s="12">
        <f t="shared" ref="G684:J684" si="244">SUM(G678:G683)</f>
        <v>0</v>
      </c>
      <c r="H684" s="12">
        <f t="shared" si="244"/>
        <v>0</v>
      </c>
      <c r="I684" s="13">
        <f t="shared" si="244"/>
        <v>395.84000000000003</v>
      </c>
      <c r="J684" s="12">
        <f t="shared" si="244"/>
        <v>0</v>
      </c>
      <c r="K684" s="14">
        <f>SUM(H684,J684)</f>
        <v>0</v>
      </c>
    </row>
    <row r="685" spans="1:11" ht="21" customHeight="1" x14ac:dyDescent="0.2">
      <c r="A685" s="75" t="s">
        <v>892</v>
      </c>
      <c r="B685" s="75"/>
      <c r="C685" s="2" t="s">
        <v>17</v>
      </c>
      <c r="D685" s="3">
        <v>0</v>
      </c>
      <c r="E685" s="36"/>
      <c r="F685" s="1"/>
      <c r="G685" s="1"/>
      <c r="H685" s="1"/>
      <c r="I685" s="1"/>
      <c r="J685" s="1"/>
      <c r="K685" s="1"/>
    </row>
    <row r="686" spans="1:11" ht="12.2" hidden="1" customHeight="1" outlineLevel="1" x14ac:dyDescent="0.2">
      <c r="A686" s="77" t="s">
        <v>890</v>
      </c>
      <c r="B686" s="77"/>
      <c r="C686" s="1" t="s">
        <v>139</v>
      </c>
      <c r="D686" s="38">
        <v>1</v>
      </c>
      <c r="E686" s="9">
        <f>$D$685*D686</f>
        <v>0</v>
      </c>
      <c r="F686" s="33">
        <v>0</v>
      </c>
      <c r="G686" s="9">
        <f>$D$685*F686</f>
        <v>0</v>
      </c>
      <c r="H686" s="9">
        <f>$L$2*G686</f>
        <v>0</v>
      </c>
      <c r="I686" s="33">
        <v>0</v>
      </c>
      <c r="J686" s="9">
        <f>$D$685*I686</f>
        <v>0</v>
      </c>
      <c r="K686" s="9">
        <f t="shared" ref="K686:K690" si="245">SUM(H686,J686)</f>
        <v>0</v>
      </c>
    </row>
    <row r="687" spans="1:11" ht="12.2" hidden="1" customHeight="1" outlineLevel="1" x14ac:dyDescent="0.2">
      <c r="A687" s="77" t="s">
        <v>893</v>
      </c>
      <c r="B687" s="77"/>
      <c r="C687" s="1" t="s">
        <v>17</v>
      </c>
      <c r="D687" s="38">
        <v>1</v>
      </c>
      <c r="E687" s="9">
        <f>$D$685*D687</f>
        <v>0</v>
      </c>
      <c r="F687" s="33">
        <v>0.18</v>
      </c>
      <c r="G687" s="9">
        <f>$D$685*F687</f>
        <v>0</v>
      </c>
      <c r="H687" s="9">
        <f>$L$2*G687</f>
        <v>0</v>
      </c>
      <c r="I687" s="33">
        <v>126.31</v>
      </c>
      <c r="J687" s="9">
        <f>$D$685*I687</f>
        <v>0</v>
      </c>
      <c r="K687" s="9">
        <f t="shared" si="245"/>
        <v>0</v>
      </c>
    </row>
    <row r="688" spans="1:11" ht="12.2" hidden="1" customHeight="1" outlineLevel="1" x14ac:dyDescent="0.2">
      <c r="A688" s="77" t="s">
        <v>722</v>
      </c>
      <c r="B688" s="77"/>
      <c r="C688" s="1" t="s">
        <v>17</v>
      </c>
      <c r="D688" s="38">
        <v>1</v>
      </c>
      <c r="E688" s="9">
        <f>$D$685*D688</f>
        <v>0</v>
      </c>
      <c r="F688" s="33">
        <v>0.08</v>
      </c>
      <c r="G688" s="9">
        <f>$D$685*F688</f>
        <v>0</v>
      </c>
      <c r="H688" s="9">
        <f>$L$2*G688</f>
        <v>0</v>
      </c>
      <c r="I688" s="33">
        <v>55.11</v>
      </c>
      <c r="J688" s="9">
        <f>$D$685*I688</f>
        <v>0</v>
      </c>
      <c r="K688" s="9">
        <f t="shared" si="245"/>
        <v>0</v>
      </c>
    </row>
    <row r="689" spans="1:11" ht="12.2" hidden="1" customHeight="1" outlineLevel="1" x14ac:dyDescent="0.2">
      <c r="A689" s="77" t="s">
        <v>894</v>
      </c>
      <c r="B689" s="77"/>
      <c r="C689" s="1" t="s">
        <v>17</v>
      </c>
      <c r="D689" s="38">
        <v>1</v>
      </c>
      <c r="E689" s="9">
        <f>$D$685*D689</f>
        <v>0</v>
      </c>
      <c r="F689" s="33">
        <v>0.05</v>
      </c>
      <c r="G689" s="9">
        <f>$D$685*F689</f>
        <v>0</v>
      </c>
      <c r="H689" s="9">
        <f>$L$2*G689</f>
        <v>0</v>
      </c>
      <c r="I689" s="33">
        <v>10.63</v>
      </c>
      <c r="J689" s="9">
        <f>$D$685*I689</f>
        <v>0</v>
      </c>
      <c r="K689" s="9">
        <f t="shared" si="245"/>
        <v>0</v>
      </c>
    </row>
    <row r="690" spans="1:11" ht="12.2" hidden="1" customHeight="1" outlineLevel="1" x14ac:dyDescent="0.2">
      <c r="A690" s="77" t="s">
        <v>808</v>
      </c>
      <c r="B690" s="77"/>
      <c r="C690" s="1" t="s">
        <v>17</v>
      </c>
      <c r="D690" s="38">
        <v>1</v>
      </c>
      <c r="E690" s="9">
        <f>$D$685*D690</f>
        <v>0</v>
      </c>
      <c r="F690" s="33">
        <v>0.18</v>
      </c>
      <c r="G690" s="9">
        <f>$D$685*F690</f>
        <v>0</v>
      </c>
      <c r="H690" s="9">
        <f>$L$2*G690</f>
        <v>0</v>
      </c>
      <c r="I690" s="33">
        <v>188.37</v>
      </c>
      <c r="J690" s="9">
        <f>$D$685*I690</f>
        <v>0</v>
      </c>
      <c r="K690" s="9">
        <f t="shared" si="245"/>
        <v>0</v>
      </c>
    </row>
    <row r="691" spans="1:11" ht="12.2" customHeight="1" collapsed="1" x14ac:dyDescent="0.2">
      <c r="A691" s="75" t="s">
        <v>19</v>
      </c>
      <c r="B691" s="75"/>
      <c r="C691" s="1"/>
      <c r="D691" s="7"/>
      <c r="E691" s="9"/>
      <c r="F691" s="13">
        <f>SUM(F686:F690)</f>
        <v>0.49</v>
      </c>
      <c r="G691" s="12">
        <f t="shared" ref="G691:J691" si="246">SUM(G686:G690)</f>
        <v>0</v>
      </c>
      <c r="H691" s="12">
        <f t="shared" si="246"/>
        <v>0</v>
      </c>
      <c r="I691" s="13">
        <f t="shared" si="246"/>
        <v>380.42</v>
      </c>
      <c r="J691" s="12">
        <f t="shared" si="246"/>
        <v>0</v>
      </c>
      <c r="K691" s="14">
        <f>SUM(H691,J691)</f>
        <v>0</v>
      </c>
    </row>
    <row r="692" spans="1:11" ht="21" customHeight="1" x14ac:dyDescent="0.2">
      <c r="A692" s="75" t="s">
        <v>895</v>
      </c>
      <c r="B692" s="75"/>
      <c r="C692" s="2" t="s">
        <v>17</v>
      </c>
      <c r="D692" s="3">
        <v>0</v>
      </c>
      <c r="E692" s="36"/>
      <c r="F692" s="1"/>
      <c r="G692" s="1"/>
      <c r="H692" s="1"/>
      <c r="I692" s="1"/>
      <c r="J692" s="1"/>
      <c r="K692" s="1"/>
    </row>
    <row r="693" spans="1:11" ht="21" hidden="1" customHeight="1" outlineLevel="1" x14ac:dyDescent="0.2">
      <c r="A693" s="77" t="s">
        <v>896</v>
      </c>
      <c r="B693" s="77"/>
      <c r="C693" s="1" t="s">
        <v>17</v>
      </c>
      <c r="D693" s="38">
        <v>1</v>
      </c>
      <c r="E693" s="9">
        <f t="shared" ref="E693:E698" si="247">$D$692*D693</f>
        <v>0</v>
      </c>
      <c r="F693" s="33">
        <v>0.2</v>
      </c>
      <c r="G693" s="9">
        <f t="shared" ref="G693:G698" si="248">$D$692*F693</f>
        <v>0</v>
      </c>
      <c r="H693" s="9">
        <f t="shared" ref="H693:H698" si="249">$L$2*G693</f>
        <v>0</v>
      </c>
      <c r="I693" s="33">
        <v>512.35</v>
      </c>
      <c r="J693" s="9">
        <f t="shared" ref="J693:J698" si="250">$D$692*I693</f>
        <v>0</v>
      </c>
      <c r="K693" s="9">
        <f t="shared" ref="K693:K698" si="251">SUM(H693,J693)</f>
        <v>0</v>
      </c>
    </row>
    <row r="694" spans="1:11" ht="12.2" hidden="1" customHeight="1" outlineLevel="1" x14ac:dyDescent="0.2">
      <c r="A694" s="77" t="s">
        <v>897</v>
      </c>
      <c r="B694" s="77"/>
      <c r="C694" s="1" t="s">
        <v>17</v>
      </c>
      <c r="D694" s="38">
        <v>1</v>
      </c>
      <c r="E694" s="9">
        <f t="shared" si="247"/>
        <v>0</v>
      </c>
      <c r="F694" s="33">
        <v>0.16</v>
      </c>
      <c r="G694" s="9">
        <f t="shared" si="248"/>
        <v>0</v>
      </c>
      <c r="H694" s="9">
        <f t="shared" si="249"/>
        <v>0</v>
      </c>
      <c r="I694" s="33">
        <v>399.96</v>
      </c>
      <c r="J694" s="9">
        <f t="shared" si="250"/>
        <v>0</v>
      </c>
      <c r="K694" s="9">
        <f t="shared" si="251"/>
        <v>0</v>
      </c>
    </row>
    <row r="695" spans="1:11" ht="12.2" hidden="1" customHeight="1" outlineLevel="1" x14ac:dyDescent="0.2">
      <c r="A695" s="77" t="s">
        <v>898</v>
      </c>
      <c r="B695" s="77"/>
      <c r="C695" s="1" t="s">
        <v>17</v>
      </c>
      <c r="D695" s="38">
        <v>1</v>
      </c>
      <c r="E695" s="9">
        <f t="shared" si="247"/>
        <v>0</v>
      </c>
      <c r="F695" s="33">
        <v>0.12</v>
      </c>
      <c r="G695" s="9">
        <f t="shared" si="248"/>
        <v>0</v>
      </c>
      <c r="H695" s="9">
        <f t="shared" si="249"/>
        <v>0</v>
      </c>
      <c r="I695" s="33">
        <v>110.42</v>
      </c>
      <c r="J695" s="9">
        <f t="shared" si="250"/>
        <v>0</v>
      </c>
      <c r="K695" s="9">
        <f t="shared" si="251"/>
        <v>0</v>
      </c>
    </row>
    <row r="696" spans="1:11" ht="12.2" hidden="1" customHeight="1" outlineLevel="1" x14ac:dyDescent="0.2">
      <c r="A696" s="77" t="s">
        <v>899</v>
      </c>
      <c r="B696" s="77"/>
      <c r="C696" s="1" t="s">
        <v>17</v>
      </c>
      <c r="D696" s="38">
        <v>1</v>
      </c>
      <c r="E696" s="9">
        <f t="shared" si="247"/>
        <v>0</v>
      </c>
      <c r="F696" s="33">
        <v>0.04</v>
      </c>
      <c r="G696" s="9">
        <f t="shared" si="248"/>
        <v>0</v>
      </c>
      <c r="H696" s="9">
        <f t="shared" si="249"/>
        <v>0</v>
      </c>
      <c r="I696" s="33">
        <v>62.18</v>
      </c>
      <c r="J696" s="9">
        <f t="shared" si="250"/>
        <v>0</v>
      </c>
      <c r="K696" s="9">
        <f t="shared" si="251"/>
        <v>0</v>
      </c>
    </row>
    <row r="697" spans="1:11" ht="21" hidden="1" customHeight="1" outlineLevel="1" x14ac:dyDescent="0.2">
      <c r="A697" s="77" t="s">
        <v>900</v>
      </c>
      <c r="B697" s="77"/>
      <c r="C697" s="1" t="s">
        <v>17</v>
      </c>
      <c r="D697" s="38">
        <v>1</v>
      </c>
      <c r="E697" s="9">
        <f t="shared" si="247"/>
        <v>0</v>
      </c>
      <c r="F697" s="33">
        <v>0.09</v>
      </c>
      <c r="G697" s="9">
        <f t="shared" si="248"/>
        <v>0</v>
      </c>
      <c r="H697" s="9">
        <f t="shared" si="249"/>
        <v>0</v>
      </c>
      <c r="I697" s="33">
        <v>46.12</v>
      </c>
      <c r="J697" s="9">
        <f t="shared" si="250"/>
        <v>0</v>
      </c>
      <c r="K697" s="9">
        <f t="shared" si="251"/>
        <v>0</v>
      </c>
    </row>
    <row r="698" spans="1:11" ht="12.2" hidden="1" customHeight="1" outlineLevel="1" x14ac:dyDescent="0.2">
      <c r="A698" s="77" t="s">
        <v>890</v>
      </c>
      <c r="B698" s="77"/>
      <c r="C698" s="1" t="s">
        <v>139</v>
      </c>
      <c r="D698" s="38">
        <v>1</v>
      </c>
      <c r="E698" s="9">
        <f t="shared" si="247"/>
        <v>0</v>
      </c>
      <c r="F698" s="33">
        <v>0</v>
      </c>
      <c r="G698" s="9">
        <f t="shared" si="248"/>
        <v>0</v>
      </c>
      <c r="H698" s="9">
        <f t="shared" si="249"/>
        <v>0</v>
      </c>
      <c r="I698" s="33">
        <v>0</v>
      </c>
      <c r="J698" s="9">
        <f t="shared" si="250"/>
        <v>0</v>
      </c>
      <c r="K698" s="9">
        <f t="shared" si="251"/>
        <v>0</v>
      </c>
    </row>
    <row r="699" spans="1:11" ht="12.2" customHeight="1" collapsed="1" x14ac:dyDescent="0.2">
      <c r="A699" s="75" t="s">
        <v>19</v>
      </c>
      <c r="B699" s="75"/>
      <c r="C699" s="1"/>
      <c r="D699" s="7"/>
      <c r="E699" s="9"/>
      <c r="F699" s="13">
        <f>SUM(F693:F698)</f>
        <v>0.61</v>
      </c>
      <c r="G699" s="12">
        <f t="shared" ref="G699:J699" si="252">SUM(G693:G698)</f>
        <v>0</v>
      </c>
      <c r="H699" s="12">
        <f t="shared" si="252"/>
        <v>0</v>
      </c>
      <c r="I699" s="13">
        <f t="shared" si="252"/>
        <v>1131.0299999999997</v>
      </c>
      <c r="J699" s="12">
        <f t="shared" si="252"/>
        <v>0</v>
      </c>
      <c r="K699" s="14">
        <f>SUM(H699,J699)</f>
        <v>0</v>
      </c>
    </row>
    <row r="700" spans="1:11" ht="21" customHeight="1" x14ac:dyDescent="0.2">
      <c r="A700" s="75" t="s">
        <v>895</v>
      </c>
      <c r="B700" s="75"/>
      <c r="C700" s="2" t="s">
        <v>17</v>
      </c>
      <c r="D700" s="3">
        <v>0</v>
      </c>
      <c r="E700" s="36"/>
      <c r="F700" s="1"/>
      <c r="G700" s="1"/>
      <c r="H700" s="1"/>
      <c r="I700" s="1"/>
      <c r="J700" s="1"/>
      <c r="K700" s="1"/>
    </row>
    <row r="701" spans="1:11" ht="12.2" hidden="1" customHeight="1" outlineLevel="1" x14ac:dyDescent="0.2">
      <c r="A701" s="77" t="s">
        <v>901</v>
      </c>
      <c r="B701" s="77"/>
      <c r="C701" s="1" t="s">
        <v>17</v>
      </c>
      <c r="D701" s="38">
        <v>1</v>
      </c>
      <c r="E701" s="9">
        <f t="shared" ref="E701:E706" si="253">$D$700*D701</f>
        <v>0</v>
      </c>
      <c r="F701" s="33">
        <v>0.12</v>
      </c>
      <c r="G701" s="9">
        <f t="shared" ref="G701:G706" si="254">$D$700*F701</f>
        <v>0</v>
      </c>
      <c r="H701" s="9">
        <f t="shared" ref="H701:H706" si="255">$L$2*G701</f>
        <v>0</v>
      </c>
      <c r="I701" s="33">
        <v>124.49</v>
      </c>
      <c r="J701" s="9">
        <f t="shared" ref="J701:J706" si="256">$D$700*I701</f>
        <v>0</v>
      </c>
      <c r="K701" s="9">
        <f t="shared" ref="K701:K706" si="257">SUM(H701,J701)</f>
        <v>0</v>
      </c>
    </row>
    <row r="702" spans="1:11" ht="12.2" hidden="1" customHeight="1" outlineLevel="1" x14ac:dyDescent="0.2">
      <c r="A702" s="77" t="s">
        <v>898</v>
      </c>
      <c r="B702" s="77"/>
      <c r="C702" s="1" t="s">
        <v>17</v>
      </c>
      <c r="D702" s="38">
        <v>1</v>
      </c>
      <c r="E702" s="9">
        <f t="shared" si="253"/>
        <v>0</v>
      </c>
      <c r="F702" s="33">
        <v>0.12</v>
      </c>
      <c r="G702" s="9">
        <f t="shared" si="254"/>
        <v>0</v>
      </c>
      <c r="H702" s="9">
        <f t="shared" si="255"/>
        <v>0</v>
      </c>
      <c r="I702" s="33">
        <v>110.42</v>
      </c>
      <c r="J702" s="9">
        <f t="shared" si="256"/>
        <v>0</v>
      </c>
      <c r="K702" s="9">
        <f t="shared" si="257"/>
        <v>0</v>
      </c>
    </row>
    <row r="703" spans="1:11" ht="12.2" hidden="1" customHeight="1" outlineLevel="1" x14ac:dyDescent="0.2">
      <c r="A703" s="77" t="s">
        <v>897</v>
      </c>
      <c r="B703" s="77"/>
      <c r="C703" s="1" t="s">
        <v>17</v>
      </c>
      <c r="D703" s="38">
        <v>1</v>
      </c>
      <c r="E703" s="9">
        <f t="shared" si="253"/>
        <v>0</v>
      </c>
      <c r="F703" s="33">
        <v>0.16</v>
      </c>
      <c r="G703" s="9">
        <f t="shared" si="254"/>
        <v>0</v>
      </c>
      <c r="H703" s="9">
        <f t="shared" si="255"/>
        <v>0</v>
      </c>
      <c r="I703" s="33">
        <v>399.96</v>
      </c>
      <c r="J703" s="9">
        <f t="shared" si="256"/>
        <v>0</v>
      </c>
      <c r="K703" s="9">
        <f t="shared" si="257"/>
        <v>0</v>
      </c>
    </row>
    <row r="704" spans="1:11" ht="12.2" hidden="1" customHeight="1" outlineLevel="1" x14ac:dyDescent="0.2">
      <c r="A704" s="77" t="s">
        <v>899</v>
      </c>
      <c r="B704" s="77"/>
      <c r="C704" s="1" t="s">
        <v>17</v>
      </c>
      <c r="D704" s="38">
        <v>1</v>
      </c>
      <c r="E704" s="9">
        <f t="shared" si="253"/>
        <v>0</v>
      </c>
      <c r="F704" s="33">
        <v>0.04</v>
      </c>
      <c r="G704" s="9">
        <f t="shared" si="254"/>
        <v>0</v>
      </c>
      <c r="H704" s="9">
        <f t="shared" si="255"/>
        <v>0</v>
      </c>
      <c r="I704" s="33">
        <v>62.18</v>
      </c>
      <c r="J704" s="9">
        <f t="shared" si="256"/>
        <v>0</v>
      </c>
      <c r="K704" s="9">
        <f t="shared" si="257"/>
        <v>0</v>
      </c>
    </row>
    <row r="705" spans="1:11" ht="21" hidden="1" customHeight="1" outlineLevel="1" x14ac:dyDescent="0.2">
      <c r="A705" s="77" t="s">
        <v>900</v>
      </c>
      <c r="B705" s="77"/>
      <c r="C705" s="1" t="s">
        <v>17</v>
      </c>
      <c r="D705" s="38">
        <v>1</v>
      </c>
      <c r="E705" s="9">
        <f t="shared" si="253"/>
        <v>0</v>
      </c>
      <c r="F705" s="33">
        <v>0.09</v>
      </c>
      <c r="G705" s="9">
        <f t="shared" si="254"/>
        <v>0</v>
      </c>
      <c r="H705" s="9">
        <f t="shared" si="255"/>
        <v>0</v>
      </c>
      <c r="I705" s="33">
        <v>46.12</v>
      </c>
      <c r="J705" s="9">
        <f t="shared" si="256"/>
        <v>0</v>
      </c>
      <c r="K705" s="9">
        <f t="shared" si="257"/>
        <v>0</v>
      </c>
    </row>
    <row r="706" spans="1:11" ht="12" hidden="1" customHeight="1" outlineLevel="1" x14ac:dyDescent="0.2">
      <c r="A706" s="77" t="s">
        <v>890</v>
      </c>
      <c r="B706" s="77"/>
      <c r="C706" s="1" t="s">
        <v>139</v>
      </c>
      <c r="D706" s="38">
        <v>1</v>
      </c>
      <c r="E706" s="9">
        <f t="shared" si="253"/>
        <v>0</v>
      </c>
      <c r="F706" s="33">
        <v>0</v>
      </c>
      <c r="G706" s="9">
        <f t="shared" si="254"/>
        <v>0</v>
      </c>
      <c r="H706" s="9">
        <f t="shared" si="255"/>
        <v>0</v>
      </c>
      <c r="I706" s="33">
        <v>0</v>
      </c>
      <c r="J706" s="9">
        <f t="shared" si="256"/>
        <v>0</v>
      </c>
      <c r="K706" s="9">
        <f t="shared" si="257"/>
        <v>0</v>
      </c>
    </row>
    <row r="707" spans="1:11" ht="12.2" customHeight="1" collapsed="1" x14ac:dyDescent="0.2">
      <c r="A707" s="75" t="s">
        <v>19</v>
      </c>
      <c r="B707" s="75"/>
      <c r="C707" s="1"/>
      <c r="D707" s="7"/>
      <c r="E707" s="9"/>
      <c r="F707" s="13">
        <f>SUM(F701:F706)</f>
        <v>0.53</v>
      </c>
      <c r="G707" s="12">
        <f t="shared" ref="G707:J707" si="258">SUM(G701:G706)</f>
        <v>0</v>
      </c>
      <c r="H707" s="12">
        <f t="shared" si="258"/>
        <v>0</v>
      </c>
      <c r="I707" s="13">
        <f t="shared" si="258"/>
        <v>743.17</v>
      </c>
      <c r="J707" s="12">
        <f t="shared" si="258"/>
        <v>0</v>
      </c>
      <c r="K707" s="14">
        <f>SUM(H707,J707)</f>
        <v>0</v>
      </c>
    </row>
    <row r="708" spans="1:11" ht="21" customHeight="1" x14ac:dyDescent="0.2">
      <c r="A708" s="75" t="s">
        <v>895</v>
      </c>
      <c r="B708" s="75"/>
      <c r="C708" s="2" t="s">
        <v>17</v>
      </c>
      <c r="D708" s="3">
        <v>0</v>
      </c>
      <c r="E708" s="36"/>
      <c r="F708" s="1"/>
      <c r="G708" s="1"/>
      <c r="H708" s="1"/>
      <c r="I708" s="1"/>
      <c r="J708" s="1"/>
      <c r="K708" s="1"/>
    </row>
    <row r="709" spans="1:11" ht="12" hidden="1" customHeight="1" outlineLevel="1" x14ac:dyDescent="0.2">
      <c r="A709" s="77" t="s">
        <v>901</v>
      </c>
      <c r="B709" s="77"/>
      <c r="C709" s="1" t="s">
        <v>17</v>
      </c>
      <c r="D709" s="38">
        <v>1</v>
      </c>
      <c r="E709" s="9">
        <f t="shared" ref="E709:E714" si="259">$D$708*D709</f>
        <v>0</v>
      </c>
      <c r="F709" s="33">
        <v>0.12</v>
      </c>
      <c r="G709" s="9">
        <f t="shared" ref="G709:G714" si="260">$D$708*F709</f>
        <v>0</v>
      </c>
      <c r="H709" s="9">
        <f t="shared" ref="H709:H714" si="261">$L$2*G709</f>
        <v>0</v>
      </c>
      <c r="I709" s="33">
        <v>124.49</v>
      </c>
      <c r="J709" s="9">
        <f t="shared" ref="J709:J714" si="262">$D$708*I709</f>
        <v>0</v>
      </c>
      <c r="K709" s="9">
        <f t="shared" ref="K709:K714" si="263">SUM(H709,J709)</f>
        <v>0</v>
      </c>
    </row>
    <row r="710" spans="1:11" ht="12.2" hidden="1" customHeight="1" outlineLevel="1" x14ac:dyDescent="0.2">
      <c r="A710" s="77" t="s">
        <v>898</v>
      </c>
      <c r="B710" s="77"/>
      <c r="C710" s="1" t="s">
        <v>17</v>
      </c>
      <c r="D710" s="38">
        <v>1</v>
      </c>
      <c r="E710" s="9">
        <f t="shared" si="259"/>
        <v>0</v>
      </c>
      <c r="F710" s="33">
        <v>0.12</v>
      </c>
      <c r="G710" s="9">
        <f t="shared" si="260"/>
        <v>0</v>
      </c>
      <c r="H710" s="9">
        <f t="shared" si="261"/>
        <v>0</v>
      </c>
      <c r="I710" s="33">
        <v>110.42</v>
      </c>
      <c r="J710" s="9">
        <f t="shared" si="262"/>
        <v>0</v>
      </c>
      <c r="K710" s="9">
        <f t="shared" si="263"/>
        <v>0</v>
      </c>
    </row>
    <row r="711" spans="1:11" ht="12.2" hidden="1" customHeight="1" outlineLevel="1" x14ac:dyDescent="0.2">
      <c r="A711" s="77" t="s">
        <v>899</v>
      </c>
      <c r="B711" s="77"/>
      <c r="C711" s="1" t="s">
        <v>17</v>
      </c>
      <c r="D711" s="38">
        <v>1</v>
      </c>
      <c r="E711" s="9">
        <f t="shared" si="259"/>
        <v>0</v>
      </c>
      <c r="F711" s="33">
        <v>0.04</v>
      </c>
      <c r="G711" s="9">
        <f t="shared" si="260"/>
        <v>0</v>
      </c>
      <c r="H711" s="9">
        <f t="shared" si="261"/>
        <v>0</v>
      </c>
      <c r="I711" s="33">
        <v>62.18</v>
      </c>
      <c r="J711" s="9">
        <f t="shared" si="262"/>
        <v>0</v>
      </c>
      <c r="K711" s="9">
        <f t="shared" si="263"/>
        <v>0</v>
      </c>
    </row>
    <row r="712" spans="1:11" ht="21" hidden="1" customHeight="1" outlineLevel="1" x14ac:dyDescent="0.2">
      <c r="A712" s="77" t="s">
        <v>902</v>
      </c>
      <c r="B712" s="77"/>
      <c r="C712" s="1" t="s">
        <v>17</v>
      </c>
      <c r="D712" s="38">
        <v>1</v>
      </c>
      <c r="E712" s="9">
        <f t="shared" si="259"/>
        <v>0</v>
      </c>
      <c r="F712" s="33">
        <v>0.09</v>
      </c>
      <c r="G712" s="9">
        <f t="shared" si="260"/>
        <v>0</v>
      </c>
      <c r="H712" s="9">
        <f t="shared" si="261"/>
        <v>0</v>
      </c>
      <c r="I712" s="33">
        <v>46.12</v>
      </c>
      <c r="J712" s="9">
        <f t="shared" si="262"/>
        <v>0</v>
      </c>
      <c r="K712" s="9">
        <f t="shared" si="263"/>
        <v>0</v>
      </c>
    </row>
    <row r="713" spans="1:11" ht="12.2" hidden="1" customHeight="1" outlineLevel="1" x14ac:dyDescent="0.2">
      <c r="A713" s="77" t="s">
        <v>903</v>
      </c>
      <c r="B713" s="77"/>
      <c r="C713" s="1" t="s">
        <v>17</v>
      </c>
      <c r="D713" s="38">
        <v>1</v>
      </c>
      <c r="E713" s="9">
        <f t="shared" si="259"/>
        <v>0</v>
      </c>
      <c r="F713" s="33">
        <v>0.16</v>
      </c>
      <c r="G713" s="9">
        <f t="shared" si="260"/>
        <v>0</v>
      </c>
      <c r="H713" s="9">
        <f t="shared" si="261"/>
        <v>0</v>
      </c>
      <c r="I713" s="33">
        <v>151.51</v>
      </c>
      <c r="J713" s="9">
        <f t="shared" si="262"/>
        <v>0</v>
      </c>
      <c r="K713" s="9">
        <f t="shared" si="263"/>
        <v>0</v>
      </c>
    </row>
    <row r="714" spans="1:11" ht="12.2" hidden="1" customHeight="1" outlineLevel="1" x14ac:dyDescent="0.2">
      <c r="A714" s="77" t="s">
        <v>890</v>
      </c>
      <c r="B714" s="77"/>
      <c r="C714" s="1" t="s">
        <v>139</v>
      </c>
      <c r="D714" s="38">
        <v>1</v>
      </c>
      <c r="E714" s="9">
        <f t="shared" si="259"/>
        <v>0</v>
      </c>
      <c r="F714" s="33">
        <v>0</v>
      </c>
      <c r="G714" s="9">
        <f t="shared" si="260"/>
        <v>0</v>
      </c>
      <c r="H714" s="9">
        <f t="shared" si="261"/>
        <v>0</v>
      </c>
      <c r="I714" s="33">
        <v>0</v>
      </c>
      <c r="J714" s="9">
        <f t="shared" si="262"/>
        <v>0</v>
      </c>
      <c r="K714" s="9">
        <f t="shared" si="263"/>
        <v>0</v>
      </c>
    </row>
    <row r="715" spans="1:11" ht="12.2" customHeight="1" collapsed="1" x14ac:dyDescent="0.2">
      <c r="A715" s="75" t="s">
        <v>19</v>
      </c>
      <c r="B715" s="75"/>
      <c r="C715" s="1"/>
      <c r="D715" s="7"/>
      <c r="E715" s="9"/>
      <c r="F715" s="13">
        <f>SUM(F709:F714)</f>
        <v>0.53</v>
      </c>
      <c r="G715" s="12">
        <f t="shared" ref="G715:J715" si="264">SUM(G709:G714)</f>
        <v>0</v>
      </c>
      <c r="H715" s="12">
        <f t="shared" si="264"/>
        <v>0</v>
      </c>
      <c r="I715" s="13">
        <f t="shared" si="264"/>
        <v>494.71999999999997</v>
      </c>
      <c r="J715" s="12">
        <f t="shared" si="264"/>
        <v>0</v>
      </c>
      <c r="K715" s="14">
        <f>SUM(H715,J715)</f>
        <v>0</v>
      </c>
    </row>
    <row r="716" spans="1:11" ht="21" customHeight="1" x14ac:dyDescent="0.2">
      <c r="A716" s="75" t="s">
        <v>895</v>
      </c>
      <c r="B716" s="75"/>
      <c r="C716" s="2" t="s">
        <v>17</v>
      </c>
      <c r="D716" s="3">
        <v>0</v>
      </c>
      <c r="E716" s="36"/>
      <c r="F716" s="1"/>
      <c r="G716" s="1"/>
      <c r="H716" s="1"/>
      <c r="I716" s="1"/>
      <c r="J716" s="1"/>
      <c r="K716" s="1"/>
    </row>
    <row r="717" spans="1:11" ht="21" hidden="1" customHeight="1" outlineLevel="1" x14ac:dyDescent="0.2">
      <c r="A717" s="77" t="s">
        <v>904</v>
      </c>
      <c r="B717" s="77"/>
      <c r="C717" s="1" t="s">
        <v>17</v>
      </c>
      <c r="D717" s="38">
        <v>1</v>
      </c>
      <c r="E717" s="9">
        <f t="shared" ref="E717:E722" si="265">$D$716*D717</f>
        <v>0</v>
      </c>
      <c r="F717" s="33">
        <v>0.2</v>
      </c>
      <c r="G717" s="9">
        <f t="shared" ref="G717:G722" si="266">$D$716*F717</f>
        <v>0</v>
      </c>
      <c r="H717" s="9">
        <f t="shared" ref="H717:H722" si="267">$L$2*G717</f>
        <v>0</v>
      </c>
      <c r="I717" s="33">
        <v>512.35</v>
      </c>
      <c r="J717" s="9">
        <f t="shared" ref="J717:J722" si="268">$D$716*I717</f>
        <v>0</v>
      </c>
      <c r="K717" s="9">
        <f t="shared" ref="K717:K722" si="269">SUM(H717,J717)</f>
        <v>0</v>
      </c>
    </row>
    <row r="718" spans="1:11" ht="12.2" hidden="1" customHeight="1" outlineLevel="1" x14ac:dyDescent="0.2">
      <c r="A718" s="77" t="s">
        <v>903</v>
      </c>
      <c r="B718" s="77"/>
      <c r="C718" s="1" t="s">
        <v>17</v>
      </c>
      <c r="D718" s="38">
        <v>1</v>
      </c>
      <c r="E718" s="9">
        <f t="shared" si="265"/>
        <v>0</v>
      </c>
      <c r="F718" s="33">
        <v>0.16</v>
      </c>
      <c r="G718" s="9">
        <f t="shared" si="266"/>
        <v>0</v>
      </c>
      <c r="H718" s="9">
        <f t="shared" si="267"/>
        <v>0</v>
      </c>
      <c r="I718" s="33">
        <v>151.51</v>
      </c>
      <c r="J718" s="9">
        <f t="shared" si="268"/>
        <v>0</v>
      </c>
      <c r="K718" s="9">
        <f t="shared" si="269"/>
        <v>0</v>
      </c>
    </row>
    <row r="719" spans="1:11" ht="12.2" hidden="1" customHeight="1" outlineLevel="1" x14ac:dyDescent="0.2">
      <c r="A719" s="77" t="s">
        <v>898</v>
      </c>
      <c r="B719" s="77"/>
      <c r="C719" s="1" t="s">
        <v>17</v>
      </c>
      <c r="D719" s="38">
        <v>1</v>
      </c>
      <c r="E719" s="9">
        <f t="shared" si="265"/>
        <v>0</v>
      </c>
      <c r="F719" s="33">
        <v>0.12</v>
      </c>
      <c r="G719" s="9">
        <f t="shared" si="266"/>
        <v>0</v>
      </c>
      <c r="H719" s="9">
        <f t="shared" si="267"/>
        <v>0</v>
      </c>
      <c r="I719" s="33">
        <v>110.42</v>
      </c>
      <c r="J719" s="9">
        <f t="shared" si="268"/>
        <v>0</v>
      </c>
      <c r="K719" s="9">
        <f t="shared" si="269"/>
        <v>0</v>
      </c>
    </row>
    <row r="720" spans="1:11" ht="12.2" hidden="1" customHeight="1" outlineLevel="1" x14ac:dyDescent="0.2">
      <c r="A720" s="77" t="s">
        <v>899</v>
      </c>
      <c r="B720" s="77"/>
      <c r="C720" s="1" t="s">
        <v>17</v>
      </c>
      <c r="D720" s="38">
        <v>1</v>
      </c>
      <c r="E720" s="9">
        <f t="shared" si="265"/>
        <v>0</v>
      </c>
      <c r="F720" s="33">
        <v>0.04</v>
      </c>
      <c r="G720" s="9">
        <f t="shared" si="266"/>
        <v>0</v>
      </c>
      <c r="H720" s="9">
        <f t="shared" si="267"/>
        <v>0</v>
      </c>
      <c r="I720" s="33">
        <v>62.18</v>
      </c>
      <c r="J720" s="9">
        <f t="shared" si="268"/>
        <v>0</v>
      </c>
      <c r="K720" s="9">
        <f t="shared" si="269"/>
        <v>0</v>
      </c>
    </row>
    <row r="721" spans="1:11" ht="21" hidden="1" customHeight="1" outlineLevel="1" x14ac:dyDescent="0.2">
      <c r="A721" s="77" t="s">
        <v>902</v>
      </c>
      <c r="B721" s="77"/>
      <c r="C721" s="1" t="s">
        <v>17</v>
      </c>
      <c r="D721" s="38">
        <v>1</v>
      </c>
      <c r="E721" s="9">
        <f t="shared" si="265"/>
        <v>0</v>
      </c>
      <c r="F721" s="33">
        <v>0.09</v>
      </c>
      <c r="G721" s="9">
        <f t="shared" si="266"/>
        <v>0</v>
      </c>
      <c r="H721" s="9">
        <f t="shared" si="267"/>
        <v>0</v>
      </c>
      <c r="I721" s="33">
        <v>46.12</v>
      </c>
      <c r="J721" s="9">
        <f t="shared" si="268"/>
        <v>0</v>
      </c>
      <c r="K721" s="9">
        <f t="shared" si="269"/>
        <v>0</v>
      </c>
    </row>
    <row r="722" spans="1:11" ht="12.2" hidden="1" customHeight="1" outlineLevel="1" x14ac:dyDescent="0.2">
      <c r="A722" s="77" t="s">
        <v>890</v>
      </c>
      <c r="B722" s="77"/>
      <c r="C722" s="1" t="s">
        <v>139</v>
      </c>
      <c r="D722" s="38">
        <v>1</v>
      </c>
      <c r="E722" s="9">
        <f t="shared" si="265"/>
        <v>0</v>
      </c>
      <c r="F722" s="33">
        <v>0</v>
      </c>
      <c r="G722" s="9">
        <f t="shared" si="266"/>
        <v>0</v>
      </c>
      <c r="H722" s="9">
        <f t="shared" si="267"/>
        <v>0</v>
      </c>
      <c r="I722" s="33">
        <v>0</v>
      </c>
      <c r="J722" s="9">
        <f t="shared" si="268"/>
        <v>0</v>
      </c>
      <c r="K722" s="9">
        <f t="shared" si="269"/>
        <v>0</v>
      </c>
    </row>
    <row r="723" spans="1:11" ht="12.2" customHeight="1" collapsed="1" x14ac:dyDescent="0.2">
      <c r="A723" s="75" t="s">
        <v>19</v>
      </c>
      <c r="B723" s="75"/>
      <c r="C723" s="1"/>
      <c r="D723" s="7"/>
      <c r="E723" s="9"/>
      <c r="F723" s="13">
        <f>SUM(F717:F722)</f>
        <v>0.61</v>
      </c>
      <c r="G723" s="12">
        <f t="shared" ref="G723:J723" si="270">SUM(G717:G722)</f>
        <v>0</v>
      </c>
      <c r="H723" s="12">
        <f t="shared" si="270"/>
        <v>0</v>
      </c>
      <c r="I723" s="13">
        <f t="shared" si="270"/>
        <v>882.57999999999993</v>
      </c>
      <c r="J723" s="12">
        <f t="shared" si="270"/>
        <v>0</v>
      </c>
      <c r="K723" s="14">
        <f>SUM(H723,J723)</f>
        <v>0</v>
      </c>
    </row>
    <row r="724" spans="1:11" ht="21" customHeight="1" x14ac:dyDescent="0.2">
      <c r="A724" s="75" t="s">
        <v>895</v>
      </c>
      <c r="B724" s="75"/>
      <c r="C724" s="2" t="s">
        <v>17</v>
      </c>
      <c r="D724" s="3">
        <v>0</v>
      </c>
      <c r="E724" s="36"/>
      <c r="F724" s="1"/>
      <c r="G724" s="1"/>
      <c r="H724" s="1"/>
      <c r="I724" s="1"/>
      <c r="J724" s="1"/>
      <c r="K724" s="1"/>
    </row>
    <row r="725" spans="1:11" ht="21" hidden="1" customHeight="1" outlineLevel="1" x14ac:dyDescent="0.2">
      <c r="A725" s="77" t="s">
        <v>904</v>
      </c>
      <c r="B725" s="77"/>
      <c r="C725" s="1" t="s">
        <v>17</v>
      </c>
      <c r="D725" s="38">
        <v>1</v>
      </c>
      <c r="E725" s="9">
        <f t="shared" ref="E725:E730" si="271">$D$724*D725</f>
        <v>0</v>
      </c>
      <c r="F725" s="33">
        <v>0.2</v>
      </c>
      <c r="G725" s="9">
        <f t="shared" ref="G725:G730" si="272">$D$724*F725</f>
        <v>0</v>
      </c>
      <c r="H725" s="9">
        <f t="shared" ref="H725:H730" si="273">$L$2*G725</f>
        <v>0</v>
      </c>
      <c r="I725" s="33">
        <v>512.35</v>
      </c>
      <c r="J725" s="9">
        <f t="shared" ref="J725:J730" si="274">$D$724*I725</f>
        <v>0</v>
      </c>
      <c r="K725" s="9">
        <f t="shared" ref="K725:K730" si="275">SUM(H725,J725)</f>
        <v>0</v>
      </c>
    </row>
    <row r="726" spans="1:11" ht="12.2" hidden="1" customHeight="1" outlineLevel="1" x14ac:dyDescent="0.2">
      <c r="A726" s="77" t="s">
        <v>898</v>
      </c>
      <c r="B726" s="77"/>
      <c r="C726" s="1" t="s">
        <v>17</v>
      </c>
      <c r="D726" s="38">
        <v>1</v>
      </c>
      <c r="E726" s="9">
        <f t="shared" si="271"/>
        <v>0</v>
      </c>
      <c r="F726" s="33">
        <v>0.12</v>
      </c>
      <c r="G726" s="9">
        <f t="shared" si="272"/>
        <v>0</v>
      </c>
      <c r="H726" s="9">
        <f t="shared" si="273"/>
        <v>0</v>
      </c>
      <c r="I726" s="33">
        <v>110.42</v>
      </c>
      <c r="J726" s="9">
        <f t="shared" si="274"/>
        <v>0</v>
      </c>
      <c r="K726" s="9">
        <f t="shared" si="275"/>
        <v>0</v>
      </c>
    </row>
    <row r="727" spans="1:11" ht="12.2" hidden="1" customHeight="1" outlineLevel="1" x14ac:dyDescent="0.2">
      <c r="A727" s="77" t="s">
        <v>899</v>
      </c>
      <c r="B727" s="77"/>
      <c r="C727" s="1" t="s">
        <v>17</v>
      </c>
      <c r="D727" s="38">
        <v>1</v>
      </c>
      <c r="E727" s="9">
        <f t="shared" si="271"/>
        <v>0</v>
      </c>
      <c r="F727" s="33">
        <v>0.04</v>
      </c>
      <c r="G727" s="9">
        <f t="shared" si="272"/>
        <v>0</v>
      </c>
      <c r="H727" s="9">
        <f t="shared" si="273"/>
        <v>0</v>
      </c>
      <c r="I727" s="33">
        <v>62.18</v>
      </c>
      <c r="J727" s="9">
        <f t="shared" si="274"/>
        <v>0</v>
      </c>
      <c r="K727" s="9">
        <f t="shared" si="275"/>
        <v>0</v>
      </c>
    </row>
    <row r="728" spans="1:11" ht="12.2" hidden="1" customHeight="1" outlineLevel="1" x14ac:dyDescent="0.2">
      <c r="A728" s="77" t="s">
        <v>903</v>
      </c>
      <c r="B728" s="77"/>
      <c r="C728" s="1" t="s">
        <v>17</v>
      </c>
      <c r="D728" s="38">
        <v>1</v>
      </c>
      <c r="E728" s="9">
        <f t="shared" si="271"/>
        <v>0</v>
      </c>
      <c r="F728" s="33">
        <v>0.16</v>
      </c>
      <c r="G728" s="9">
        <f t="shared" si="272"/>
        <v>0</v>
      </c>
      <c r="H728" s="9">
        <f t="shared" si="273"/>
        <v>0</v>
      </c>
      <c r="I728" s="33">
        <v>151.51</v>
      </c>
      <c r="J728" s="9">
        <f t="shared" si="274"/>
        <v>0</v>
      </c>
      <c r="K728" s="9">
        <f t="shared" si="275"/>
        <v>0</v>
      </c>
    </row>
    <row r="729" spans="1:11" ht="21" hidden="1" customHeight="1" outlineLevel="1" x14ac:dyDescent="0.2">
      <c r="A729" s="77" t="s">
        <v>902</v>
      </c>
      <c r="B729" s="77"/>
      <c r="C729" s="1" t="s">
        <v>17</v>
      </c>
      <c r="D729" s="38">
        <v>1</v>
      </c>
      <c r="E729" s="9">
        <f t="shared" si="271"/>
        <v>0</v>
      </c>
      <c r="F729" s="33">
        <v>0.09</v>
      </c>
      <c r="G729" s="9">
        <f t="shared" si="272"/>
        <v>0</v>
      </c>
      <c r="H729" s="9">
        <f t="shared" si="273"/>
        <v>0</v>
      </c>
      <c r="I729" s="33">
        <v>46.12</v>
      </c>
      <c r="J729" s="9">
        <f t="shared" si="274"/>
        <v>0</v>
      </c>
      <c r="K729" s="9">
        <f t="shared" si="275"/>
        <v>0</v>
      </c>
    </row>
    <row r="730" spans="1:11" ht="12.2" hidden="1" customHeight="1" outlineLevel="1" x14ac:dyDescent="0.2">
      <c r="A730" s="77" t="s">
        <v>890</v>
      </c>
      <c r="B730" s="77"/>
      <c r="C730" s="1" t="s">
        <v>139</v>
      </c>
      <c r="D730" s="38">
        <v>1</v>
      </c>
      <c r="E730" s="9">
        <f t="shared" si="271"/>
        <v>0</v>
      </c>
      <c r="F730" s="33">
        <v>0</v>
      </c>
      <c r="G730" s="9">
        <f t="shared" si="272"/>
        <v>0</v>
      </c>
      <c r="H730" s="9">
        <f t="shared" si="273"/>
        <v>0</v>
      </c>
      <c r="I730" s="33">
        <v>0</v>
      </c>
      <c r="J730" s="9">
        <f t="shared" si="274"/>
        <v>0</v>
      </c>
      <c r="K730" s="9">
        <f t="shared" si="275"/>
        <v>0</v>
      </c>
    </row>
    <row r="731" spans="1:11" ht="12.2" customHeight="1" collapsed="1" x14ac:dyDescent="0.2">
      <c r="A731" s="75" t="s">
        <v>19</v>
      </c>
      <c r="B731" s="75"/>
      <c r="C731" s="1"/>
      <c r="D731" s="7"/>
      <c r="E731" s="9"/>
      <c r="F731" s="13">
        <f>SUM(F725:F730)</f>
        <v>0.61</v>
      </c>
      <c r="G731" s="12">
        <f t="shared" ref="G731:J731" si="276">SUM(G725:G730)</f>
        <v>0</v>
      </c>
      <c r="H731" s="12">
        <f t="shared" si="276"/>
        <v>0</v>
      </c>
      <c r="I731" s="13">
        <f t="shared" si="276"/>
        <v>882.57999999999993</v>
      </c>
      <c r="J731" s="12">
        <f t="shared" si="276"/>
        <v>0</v>
      </c>
      <c r="K731" s="14">
        <f>SUM(H731,J731)</f>
        <v>0</v>
      </c>
    </row>
    <row r="732" spans="1:11" ht="21" customHeight="1" x14ac:dyDescent="0.2">
      <c r="A732" s="75" t="s">
        <v>895</v>
      </c>
      <c r="B732" s="75"/>
      <c r="C732" s="2" t="s">
        <v>17</v>
      </c>
      <c r="D732" s="3">
        <v>0</v>
      </c>
      <c r="E732" s="36"/>
      <c r="F732" s="1"/>
      <c r="G732" s="1"/>
      <c r="H732" s="1"/>
      <c r="I732" s="1"/>
      <c r="J732" s="1"/>
      <c r="K732" s="1"/>
    </row>
    <row r="733" spans="1:11" ht="12.2" hidden="1" customHeight="1" outlineLevel="1" x14ac:dyDescent="0.2">
      <c r="A733" s="77" t="s">
        <v>903</v>
      </c>
      <c r="B733" s="77"/>
      <c r="C733" s="1" t="s">
        <v>17</v>
      </c>
      <c r="D733" s="38">
        <v>1</v>
      </c>
      <c r="E733" s="9">
        <f t="shared" ref="E733:E738" si="277">$D$732*D733</f>
        <v>0</v>
      </c>
      <c r="F733" s="33">
        <v>0.16</v>
      </c>
      <c r="G733" s="9">
        <f t="shared" ref="G733:G738" si="278">$D$732*F733</f>
        <v>0</v>
      </c>
      <c r="H733" s="9">
        <f t="shared" ref="H733:H738" si="279">$L$2*G733</f>
        <v>0</v>
      </c>
      <c r="I733" s="33">
        <v>151.51</v>
      </c>
      <c r="J733" s="9">
        <f t="shared" ref="J733:J738" si="280">$D$732*I733</f>
        <v>0</v>
      </c>
      <c r="K733" s="9">
        <f t="shared" ref="K733:K738" si="281">SUM(H733,J733)</f>
        <v>0</v>
      </c>
    </row>
    <row r="734" spans="1:11" ht="12.2" hidden="1" customHeight="1" outlineLevel="1" x14ac:dyDescent="0.2">
      <c r="A734" s="77" t="s">
        <v>898</v>
      </c>
      <c r="B734" s="77"/>
      <c r="C734" s="1" t="s">
        <v>17</v>
      </c>
      <c r="D734" s="38">
        <v>1</v>
      </c>
      <c r="E734" s="9">
        <f t="shared" si="277"/>
        <v>0</v>
      </c>
      <c r="F734" s="33">
        <v>0.12</v>
      </c>
      <c r="G734" s="9">
        <f t="shared" si="278"/>
        <v>0</v>
      </c>
      <c r="H734" s="9">
        <f t="shared" si="279"/>
        <v>0</v>
      </c>
      <c r="I734" s="33">
        <v>110.42</v>
      </c>
      <c r="J734" s="9">
        <f t="shared" si="280"/>
        <v>0</v>
      </c>
      <c r="K734" s="9">
        <f t="shared" si="281"/>
        <v>0</v>
      </c>
    </row>
    <row r="735" spans="1:11" ht="12.2" hidden="1" customHeight="1" outlineLevel="1" x14ac:dyDescent="0.2">
      <c r="A735" s="77" t="s">
        <v>901</v>
      </c>
      <c r="B735" s="77"/>
      <c r="C735" s="1" t="s">
        <v>17</v>
      </c>
      <c r="D735" s="38">
        <v>1</v>
      </c>
      <c r="E735" s="9">
        <f t="shared" si="277"/>
        <v>0</v>
      </c>
      <c r="F735" s="33">
        <v>0.12</v>
      </c>
      <c r="G735" s="9">
        <f t="shared" si="278"/>
        <v>0</v>
      </c>
      <c r="H735" s="9">
        <f t="shared" si="279"/>
        <v>0</v>
      </c>
      <c r="I735" s="33">
        <v>124.49</v>
      </c>
      <c r="J735" s="9">
        <f t="shared" si="280"/>
        <v>0</v>
      </c>
      <c r="K735" s="9">
        <f t="shared" si="281"/>
        <v>0</v>
      </c>
    </row>
    <row r="736" spans="1:11" ht="12.2" hidden="1" customHeight="1" outlineLevel="1" x14ac:dyDescent="0.2">
      <c r="A736" s="77" t="s">
        <v>899</v>
      </c>
      <c r="B736" s="77"/>
      <c r="C736" s="1" t="s">
        <v>17</v>
      </c>
      <c r="D736" s="38">
        <v>1</v>
      </c>
      <c r="E736" s="9">
        <f t="shared" si="277"/>
        <v>0</v>
      </c>
      <c r="F736" s="33">
        <v>0.04</v>
      </c>
      <c r="G736" s="9">
        <f t="shared" si="278"/>
        <v>0</v>
      </c>
      <c r="H736" s="9">
        <f t="shared" si="279"/>
        <v>0</v>
      </c>
      <c r="I736" s="33">
        <v>62.18</v>
      </c>
      <c r="J736" s="9">
        <f t="shared" si="280"/>
        <v>0</v>
      </c>
      <c r="K736" s="9">
        <f t="shared" si="281"/>
        <v>0</v>
      </c>
    </row>
    <row r="737" spans="1:11" ht="21" hidden="1" customHeight="1" outlineLevel="1" x14ac:dyDescent="0.2">
      <c r="A737" s="77" t="s">
        <v>902</v>
      </c>
      <c r="B737" s="77"/>
      <c r="C737" s="1" t="s">
        <v>17</v>
      </c>
      <c r="D737" s="38">
        <v>1</v>
      </c>
      <c r="E737" s="9">
        <f t="shared" si="277"/>
        <v>0</v>
      </c>
      <c r="F737" s="33">
        <v>0.09</v>
      </c>
      <c r="G737" s="9">
        <f t="shared" si="278"/>
        <v>0</v>
      </c>
      <c r="H737" s="9">
        <f t="shared" si="279"/>
        <v>0</v>
      </c>
      <c r="I737" s="33">
        <v>46.12</v>
      </c>
      <c r="J737" s="9">
        <f t="shared" si="280"/>
        <v>0</v>
      </c>
      <c r="K737" s="9">
        <f t="shared" si="281"/>
        <v>0</v>
      </c>
    </row>
    <row r="738" spans="1:11" ht="12.2" hidden="1" customHeight="1" outlineLevel="1" x14ac:dyDescent="0.2">
      <c r="A738" s="77" t="s">
        <v>890</v>
      </c>
      <c r="B738" s="77"/>
      <c r="C738" s="1" t="s">
        <v>139</v>
      </c>
      <c r="D738" s="38">
        <v>1</v>
      </c>
      <c r="E738" s="9">
        <f t="shared" si="277"/>
        <v>0</v>
      </c>
      <c r="F738" s="33">
        <v>0</v>
      </c>
      <c r="G738" s="9">
        <f t="shared" si="278"/>
        <v>0</v>
      </c>
      <c r="H738" s="9">
        <f t="shared" si="279"/>
        <v>0</v>
      </c>
      <c r="I738" s="33">
        <v>0</v>
      </c>
      <c r="J738" s="9">
        <f t="shared" si="280"/>
        <v>0</v>
      </c>
      <c r="K738" s="9">
        <f t="shared" si="281"/>
        <v>0</v>
      </c>
    </row>
    <row r="739" spans="1:11" ht="12.2" customHeight="1" collapsed="1" x14ac:dyDescent="0.2">
      <c r="A739" s="75" t="s">
        <v>19</v>
      </c>
      <c r="B739" s="75"/>
      <c r="C739" s="1"/>
      <c r="D739" s="7"/>
      <c r="E739" s="9"/>
      <c r="F739" s="13">
        <f>SUM(F733:F738)</f>
        <v>0.53</v>
      </c>
      <c r="G739" s="12">
        <f t="shared" ref="G739:J739" si="282">SUM(G733:G738)</f>
        <v>0</v>
      </c>
      <c r="H739" s="12">
        <f t="shared" si="282"/>
        <v>0</v>
      </c>
      <c r="I739" s="13">
        <f t="shared" si="282"/>
        <v>494.72</v>
      </c>
      <c r="J739" s="12">
        <f t="shared" si="282"/>
        <v>0</v>
      </c>
      <c r="K739" s="14">
        <f>SUM(H739,J739)</f>
        <v>0</v>
      </c>
    </row>
    <row r="740" spans="1:11" ht="21" customHeight="1" x14ac:dyDescent="0.2">
      <c r="A740" s="75" t="s">
        <v>905</v>
      </c>
      <c r="B740" s="75"/>
      <c r="C740" s="2" t="s">
        <v>17</v>
      </c>
      <c r="D740" s="3">
        <v>0</v>
      </c>
      <c r="E740" s="36"/>
      <c r="F740" s="1"/>
      <c r="G740" s="1"/>
      <c r="H740" s="1"/>
      <c r="I740" s="1"/>
      <c r="J740" s="1"/>
      <c r="K740" s="1"/>
    </row>
    <row r="741" spans="1:11" ht="12" hidden="1" customHeight="1" outlineLevel="1" x14ac:dyDescent="0.2">
      <c r="A741" s="77" t="s">
        <v>906</v>
      </c>
      <c r="B741" s="77"/>
      <c r="C741" s="1" t="s">
        <v>60</v>
      </c>
      <c r="D741" s="38">
        <v>1</v>
      </c>
      <c r="E741" s="9">
        <f>$D$740*D741</f>
        <v>0</v>
      </c>
      <c r="F741" s="33">
        <v>0.05</v>
      </c>
      <c r="G741" s="9">
        <f>$D$740*F741</f>
        <v>0</v>
      </c>
      <c r="H741" s="9">
        <f t="shared" ref="H741:H747" si="283">$L$2*G741</f>
        <v>0</v>
      </c>
      <c r="I741" s="33">
        <v>167.78</v>
      </c>
      <c r="J741" s="9">
        <f>$D$740*I741</f>
        <v>0</v>
      </c>
      <c r="K741" s="9">
        <f t="shared" ref="K741:K747" si="284">SUM(H741,J741)</f>
        <v>0</v>
      </c>
    </row>
    <row r="742" spans="1:11" ht="21" hidden="1" customHeight="1" outlineLevel="1" x14ac:dyDescent="0.2">
      <c r="A742" s="77" t="s">
        <v>415</v>
      </c>
      <c r="B742" s="77"/>
      <c r="C742" s="1" t="s">
        <v>17</v>
      </c>
      <c r="D742" s="38">
        <v>1</v>
      </c>
      <c r="E742" s="9">
        <f t="shared" ref="E742:E747" si="285">$D$740*D742</f>
        <v>0</v>
      </c>
      <c r="F742" s="33">
        <v>0.25</v>
      </c>
      <c r="G742" s="9">
        <f t="shared" ref="G742:G747" si="286">$D$740*F742</f>
        <v>0</v>
      </c>
      <c r="H742" s="9">
        <f t="shared" si="283"/>
        <v>0</v>
      </c>
      <c r="I742" s="33">
        <v>124.94</v>
      </c>
      <c r="J742" s="9">
        <f t="shared" ref="J742:J747" si="287">$D$740*I742</f>
        <v>0</v>
      </c>
      <c r="K742" s="9">
        <f t="shared" si="284"/>
        <v>0</v>
      </c>
    </row>
    <row r="743" spans="1:11" ht="12.2" hidden="1" customHeight="1" outlineLevel="1" x14ac:dyDescent="0.2">
      <c r="A743" s="77" t="s">
        <v>907</v>
      </c>
      <c r="B743" s="77"/>
      <c r="C743" s="1" t="s">
        <v>17</v>
      </c>
      <c r="D743" s="38">
        <v>1</v>
      </c>
      <c r="E743" s="9">
        <f t="shared" si="285"/>
        <v>0</v>
      </c>
      <c r="F743" s="33">
        <v>0.11</v>
      </c>
      <c r="G743" s="9">
        <f t="shared" si="286"/>
        <v>0</v>
      </c>
      <c r="H743" s="9">
        <f t="shared" si="283"/>
        <v>0</v>
      </c>
      <c r="I743" s="33">
        <v>32.090000000000003</v>
      </c>
      <c r="J743" s="9">
        <f t="shared" si="287"/>
        <v>0</v>
      </c>
      <c r="K743" s="9">
        <f t="shared" si="284"/>
        <v>0</v>
      </c>
    </row>
    <row r="744" spans="1:11" ht="12.2" hidden="1" customHeight="1" outlineLevel="1" x14ac:dyDescent="0.2">
      <c r="A744" s="77" t="s">
        <v>899</v>
      </c>
      <c r="B744" s="77"/>
      <c r="C744" s="1" t="s">
        <v>17</v>
      </c>
      <c r="D744" s="38">
        <v>1</v>
      </c>
      <c r="E744" s="9">
        <f t="shared" si="285"/>
        <v>0</v>
      </c>
      <c r="F744" s="33">
        <v>0.04</v>
      </c>
      <c r="G744" s="9">
        <f t="shared" si="286"/>
        <v>0</v>
      </c>
      <c r="H744" s="9">
        <f t="shared" si="283"/>
        <v>0</v>
      </c>
      <c r="I744" s="33">
        <v>62.18</v>
      </c>
      <c r="J744" s="9">
        <f t="shared" si="287"/>
        <v>0</v>
      </c>
      <c r="K744" s="9">
        <f t="shared" si="284"/>
        <v>0</v>
      </c>
    </row>
    <row r="745" spans="1:11" ht="21" hidden="1" customHeight="1" outlineLevel="1" x14ac:dyDescent="0.2">
      <c r="A745" s="77" t="s">
        <v>902</v>
      </c>
      <c r="B745" s="77"/>
      <c r="C745" s="1" t="s">
        <v>17</v>
      </c>
      <c r="D745" s="38">
        <v>1</v>
      </c>
      <c r="E745" s="9">
        <f t="shared" si="285"/>
        <v>0</v>
      </c>
      <c r="F745" s="33">
        <v>0.09</v>
      </c>
      <c r="G745" s="9">
        <f t="shared" si="286"/>
        <v>0</v>
      </c>
      <c r="H745" s="9">
        <f t="shared" si="283"/>
        <v>0</v>
      </c>
      <c r="I745" s="33">
        <v>46.12</v>
      </c>
      <c r="J745" s="9">
        <f t="shared" si="287"/>
        <v>0</v>
      </c>
      <c r="K745" s="9">
        <f t="shared" si="284"/>
        <v>0</v>
      </c>
    </row>
    <row r="746" spans="1:11" ht="12" hidden="1" customHeight="1" outlineLevel="1" x14ac:dyDescent="0.2">
      <c r="A746" s="77" t="s">
        <v>903</v>
      </c>
      <c r="B746" s="77"/>
      <c r="C746" s="1" t="s">
        <v>17</v>
      </c>
      <c r="D746" s="38">
        <v>1</v>
      </c>
      <c r="E746" s="9">
        <f t="shared" si="285"/>
        <v>0</v>
      </c>
      <c r="F746" s="33">
        <v>0.16</v>
      </c>
      <c r="G746" s="9">
        <f t="shared" si="286"/>
        <v>0</v>
      </c>
      <c r="H746" s="9">
        <f t="shared" si="283"/>
        <v>0</v>
      </c>
      <c r="I746" s="33">
        <v>151.51</v>
      </c>
      <c r="J746" s="9">
        <f t="shared" si="287"/>
        <v>0</v>
      </c>
      <c r="K746" s="9">
        <f t="shared" si="284"/>
        <v>0</v>
      </c>
    </row>
    <row r="747" spans="1:11" ht="12.2" hidden="1" customHeight="1" outlineLevel="1" x14ac:dyDescent="0.2">
      <c r="A747" s="77" t="s">
        <v>890</v>
      </c>
      <c r="B747" s="77"/>
      <c r="C747" s="1" t="s">
        <v>139</v>
      </c>
      <c r="D747" s="38">
        <v>1</v>
      </c>
      <c r="E747" s="9">
        <f t="shared" si="285"/>
        <v>0</v>
      </c>
      <c r="F747" s="33">
        <v>0</v>
      </c>
      <c r="G747" s="9">
        <f t="shared" si="286"/>
        <v>0</v>
      </c>
      <c r="H747" s="9">
        <f t="shared" si="283"/>
        <v>0</v>
      </c>
      <c r="I747" s="33">
        <v>0</v>
      </c>
      <c r="J747" s="9">
        <f t="shared" si="287"/>
        <v>0</v>
      </c>
      <c r="K747" s="9">
        <f t="shared" si="284"/>
        <v>0</v>
      </c>
    </row>
    <row r="748" spans="1:11" ht="12.2" customHeight="1" collapsed="1" x14ac:dyDescent="0.2">
      <c r="A748" s="75" t="s">
        <v>19</v>
      </c>
      <c r="B748" s="75"/>
      <c r="C748" s="1"/>
      <c r="D748" s="7"/>
      <c r="E748" s="9"/>
      <c r="F748" s="13">
        <f>SUM(F741:F747)</f>
        <v>0.7</v>
      </c>
      <c r="G748" s="12">
        <f t="shared" ref="G748:J748" si="288">SUM(G741:G747)</f>
        <v>0</v>
      </c>
      <c r="H748" s="12">
        <f t="shared" si="288"/>
        <v>0</v>
      </c>
      <c r="I748" s="13">
        <f t="shared" si="288"/>
        <v>584.62000000000012</v>
      </c>
      <c r="J748" s="12">
        <f t="shared" si="288"/>
        <v>0</v>
      </c>
      <c r="K748" s="14">
        <f>SUM(H748,J748)</f>
        <v>0</v>
      </c>
    </row>
    <row r="749" spans="1:11" ht="21" customHeight="1" x14ac:dyDescent="0.2">
      <c r="A749" s="75" t="s">
        <v>908</v>
      </c>
      <c r="B749" s="75"/>
      <c r="C749" s="2" t="s">
        <v>17</v>
      </c>
      <c r="D749" s="3">
        <v>0</v>
      </c>
      <c r="E749" s="36"/>
      <c r="F749" s="1"/>
      <c r="G749" s="1"/>
      <c r="H749" s="1"/>
      <c r="I749" s="1"/>
      <c r="J749" s="1"/>
      <c r="K749" s="1"/>
    </row>
    <row r="750" spans="1:11" ht="21" hidden="1" customHeight="1" outlineLevel="1" x14ac:dyDescent="0.2">
      <c r="A750" s="77" t="s">
        <v>909</v>
      </c>
      <c r="B750" s="77"/>
      <c r="C750" s="1" t="s">
        <v>17</v>
      </c>
      <c r="D750" s="38">
        <v>1</v>
      </c>
      <c r="E750" s="9">
        <f t="shared" ref="E750:E755" si="289">$D$749*D750</f>
        <v>0</v>
      </c>
      <c r="F750" s="33">
        <v>0.16</v>
      </c>
      <c r="G750" s="9">
        <f t="shared" ref="G750:G755" si="290">$D$749*F750</f>
        <v>0</v>
      </c>
      <c r="H750" s="9">
        <f t="shared" ref="H750:H755" si="291">$L$2*G750</f>
        <v>0</v>
      </c>
      <c r="I750" s="33">
        <v>140.79</v>
      </c>
      <c r="J750" s="9">
        <f t="shared" ref="J750:J755" si="292">$D$749*I750</f>
        <v>0</v>
      </c>
      <c r="K750" s="9">
        <f t="shared" ref="K750:K755" si="293">SUM(H750,J750)</f>
        <v>0</v>
      </c>
    </row>
    <row r="751" spans="1:11" ht="21" hidden="1" customHeight="1" outlineLevel="1" x14ac:dyDescent="0.2">
      <c r="A751" s="77" t="s">
        <v>902</v>
      </c>
      <c r="B751" s="77"/>
      <c r="C751" s="1" t="s">
        <v>17</v>
      </c>
      <c r="D751" s="38">
        <v>1</v>
      </c>
      <c r="E751" s="9">
        <f t="shared" si="289"/>
        <v>0</v>
      </c>
      <c r="F751" s="33">
        <v>0.09</v>
      </c>
      <c r="G751" s="9">
        <f t="shared" si="290"/>
        <v>0</v>
      </c>
      <c r="H751" s="9">
        <f t="shared" si="291"/>
        <v>0</v>
      </c>
      <c r="I751" s="33">
        <v>46.12</v>
      </c>
      <c r="J751" s="9">
        <f t="shared" si="292"/>
        <v>0</v>
      </c>
      <c r="K751" s="9">
        <f t="shared" si="293"/>
        <v>0</v>
      </c>
    </row>
    <row r="752" spans="1:11" ht="21" hidden="1" customHeight="1" outlineLevel="1" x14ac:dyDescent="0.2">
      <c r="A752" s="77" t="s">
        <v>414</v>
      </c>
      <c r="B752" s="77"/>
      <c r="C752" s="1" t="s">
        <v>17</v>
      </c>
      <c r="D752" s="38">
        <v>1</v>
      </c>
      <c r="E752" s="9">
        <f t="shared" si="289"/>
        <v>0</v>
      </c>
      <c r="F752" s="33">
        <v>0.25</v>
      </c>
      <c r="G752" s="9">
        <f t="shared" si="290"/>
        <v>0</v>
      </c>
      <c r="H752" s="9">
        <f t="shared" si="291"/>
        <v>0</v>
      </c>
      <c r="I752" s="33">
        <v>232.32</v>
      </c>
      <c r="J752" s="9">
        <f t="shared" si="292"/>
        <v>0</v>
      </c>
      <c r="K752" s="9">
        <f t="shared" si="293"/>
        <v>0</v>
      </c>
    </row>
    <row r="753" spans="1:11" ht="12.2" hidden="1" customHeight="1" outlineLevel="1" x14ac:dyDescent="0.2">
      <c r="A753" s="77" t="s">
        <v>529</v>
      </c>
      <c r="B753" s="77"/>
      <c r="C753" s="1" t="s">
        <v>60</v>
      </c>
      <c r="D753" s="38">
        <v>1</v>
      </c>
      <c r="E753" s="9">
        <f t="shared" si="289"/>
        <v>0</v>
      </c>
      <c r="F753" s="33">
        <v>0.05</v>
      </c>
      <c r="G753" s="9">
        <f t="shared" si="290"/>
        <v>0</v>
      </c>
      <c r="H753" s="9">
        <f t="shared" si="291"/>
        <v>0</v>
      </c>
      <c r="I753" s="33">
        <v>218.24</v>
      </c>
      <c r="J753" s="9">
        <f t="shared" si="292"/>
        <v>0</v>
      </c>
      <c r="K753" s="9">
        <f t="shared" si="293"/>
        <v>0</v>
      </c>
    </row>
    <row r="754" spans="1:11" ht="12.2" hidden="1" customHeight="1" outlineLevel="1" x14ac:dyDescent="0.2">
      <c r="A754" s="77" t="s">
        <v>910</v>
      </c>
      <c r="B754" s="77"/>
      <c r="C754" s="1" t="s">
        <v>60</v>
      </c>
      <c r="D754" s="38">
        <v>1</v>
      </c>
      <c r="E754" s="9">
        <f t="shared" si="289"/>
        <v>0</v>
      </c>
      <c r="F754" s="33">
        <v>0.13</v>
      </c>
      <c r="G754" s="9">
        <f t="shared" si="290"/>
        <v>0</v>
      </c>
      <c r="H754" s="9">
        <f t="shared" si="291"/>
        <v>0</v>
      </c>
      <c r="I754" s="33">
        <v>58.99</v>
      </c>
      <c r="J754" s="9">
        <f t="shared" si="292"/>
        <v>0</v>
      </c>
      <c r="K754" s="9">
        <f t="shared" si="293"/>
        <v>0</v>
      </c>
    </row>
    <row r="755" spans="1:11" ht="12.2" hidden="1" customHeight="1" outlineLevel="1" x14ac:dyDescent="0.2">
      <c r="A755" s="77" t="s">
        <v>911</v>
      </c>
      <c r="B755" s="77"/>
      <c r="C755" s="1" t="s">
        <v>42</v>
      </c>
      <c r="D755" s="38">
        <v>1</v>
      </c>
      <c r="E755" s="9">
        <f t="shared" si="289"/>
        <v>0</v>
      </c>
      <c r="F755" s="33">
        <v>0.04</v>
      </c>
      <c r="G755" s="9">
        <f t="shared" si="290"/>
        <v>0</v>
      </c>
      <c r="H755" s="9">
        <f t="shared" si="291"/>
        <v>0</v>
      </c>
      <c r="I755" s="33">
        <v>58.14</v>
      </c>
      <c r="J755" s="9">
        <f t="shared" si="292"/>
        <v>0</v>
      </c>
      <c r="K755" s="9">
        <f t="shared" si="293"/>
        <v>0</v>
      </c>
    </row>
    <row r="756" spans="1:11" ht="12.2" customHeight="1" collapsed="1" x14ac:dyDescent="0.2">
      <c r="A756" s="75" t="s">
        <v>19</v>
      </c>
      <c r="B756" s="75"/>
      <c r="C756" s="1"/>
      <c r="D756" s="7"/>
      <c r="E756" s="9"/>
      <c r="F756" s="13">
        <f>SUM(F750:F755)</f>
        <v>0.72000000000000008</v>
      </c>
      <c r="G756" s="12">
        <f t="shared" ref="G756:J756" si="294">SUM(G750:G755)</f>
        <v>0</v>
      </c>
      <c r="H756" s="12">
        <f t="shared" si="294"/>
        <v>0</v>
      </c>
      <c r="I756" s="13">
        <f t="shared" si="294"/>
        <v>754.6</v>
      </c>
      <c r="J756" s="12">
        <f t="shared" si="294"/>
        <v>0</v>
      </c>
      <c r="K756" s="14">
        <f>SUM(H756,J756)</f>
        <v>0</v>
      </c>
    </row>
    <row r="757" spans="1:11" ht="21" customHeight="1" x14ac:dyDescent="0.2">
      <c r="A757" s="75" t="s">
        <v>912</v>
      </c>
      <c r="B757" s="75"/>
      <c r="C757" s="2" t="s">
        <v>42</v>
      </c>
      <c r="D757" s="3">
        <v>0</v>
      </c>
      <c r="E757" s="36"/>
      <c r="F757" s="1"/>
      <c r="G757" s="1"/>
      <c r="H757" s="1"/>
      <c r="I757" s="1"/>
      <c r="J757" s="1"/>
      <c r="K757" s="1"/>
    </row>
    <row r="758" spans="1:11" ht="12.2" hidden="1" customHeight="1" outlineLevel="1" x14ac:dyDescent="0.2">
      <c r="A758" s="77" t="s">
        <v>913</v>
      </c>
      <c r="B758" s="77"/>
      <c r="C758" s="1" t="s">
        <v>42</v>
      </c>
      <c r="D758" s="38">
        <v>1</v>
      </c>
      <c r="E758" s="9">
        <f>$D$757*D758</f>
        <v>0</v>
      </c>
      <c r="F758" s="33">
        <v>0.52</v>
      </c>
      <c r="G758" s="9">
        <f>$D$757*F758</f>
        <v>0</v>
      </c>
      <c r="H758" s="9">
        <f>$L$2*G758</f>
        <v>0</v>
      </c>
      <c r="I758" s="33">
        <v>0</v>
      </c>
      <c r="J758" s="9">
        <f>$D$757*I758</f>
        <v>0</v>
      </c>
      <c r="K758" s="9">
        <f t="shared" ref="K758:K760" si="295">SUM(H758,J758)</f>
        <v>0</v>
      </c>
    </row>
    <row r="759" spans="1:11" ht="21" hidden="1" customHeight="1" outlineLevel="1" x14ac:dyDescent="0.2">
      <c r="A759" s="77" t="s">
        <v>914</v>
      </c>
      <c r="B759" s="77"/>
      <c r="C759" s="1" t="s">
        <v>42</v>
      </c>
      <c r="D759" s="38">
        <v>1</v>
      </c>
      <c r="E759" s="9">
        <f>$D$757*D759</f>
        <v>0</v>
      </c>
      <c r="F759" s="33">
        <v>4.3499999999999996</v>
      </c>
      <c r="G759" s="9">
        <f>$D$757*F759</f>
        <v>0</v>
      </c>
      <c r="H759" s="9">
        <f>$L$2*G759</f>
        <v>0</v>
      </c>
      <c r="I759" s="33">
        <v>6143.32</v>
      </c>
      <c r="J759" s="9">
        <f>$D$757*I759</f>
        <v>0</v>
      </c>
      <c r="K759" s="9">
        <f t="shared" si="295"/>
        <v>0</v>
      </c>
    </row>
    <row r="760" spans="1:11" ht="21" hidden="1" customHeight="1" outlineLevel="1" x14ac:dyDescent="0.2">
      <c r="A760" s="77" t="s">
        <v>915</v>
      </c>
      <c r="B760" s="77"/>
      <c r="C760" s="1" t="s">
        <v>42</v>
      </c>
      <c r="D760" s="38">
        <v>1</v>
      </c>
      <c r="E760" s="9">
        <f>$D$757*D760</f>
        <v>0</v>
      </c>
      <c r="F760" s="33">
        <v>4</v>
      </c>
      <c r="G760" s="9">
        <f>$D$757*F760</f>
        <v>0</v>
      </c>
      <c r="H760" s="9">
        <f>$L$2*G760</f>
        <v>0</v>
      </c>
      <c r="I760" s="33">
        <v>2901.49</v>
      </c>
      <c r="J760" s="9">
        <f>$D$757*I760</f>
        <v>0</v>
      </c>
      <c r="K760" s="9">
        <f t="shared" si="295"/>
        <v>0</v>
      </c>
    </row>
    <row r="761" spans="1:11" ht="12.2" customHeight="1" collapsed="1" x14ac:dyDescent="0.2">
      <c r="A761" s="75" t="s">
        <v>19</v>
      </c>
      <c r="B761" s="75"/>
      <c r="C761" s="1"/>
      <c r="D761" s="7"/>
      <c r="E761" s="9"/>
      <c r="F761" s="13">
        <f>SUM(F758:F760)</f>
        <v>8.8699999999999992</v>
      </c>
      <c r="G761" s="12">
        <f t="shared" ref="G761:J761" si="296">SUM(G758:G760)</f>
        <v>0</v>
      </c>
      <c r="H761" s="12">
        <f t="shared" si="296"/>
        <v>0</v>
      </c>
      <c r="I761" s="13">
        <f t="shared" si="296"/>
        <v>9044.81</v>
      </c>
      <c r="J761" s="12">
        <f t="shared" si="296"/>
        <v>0</v>
      </c>
      <c r="K761" s="14">
        <f>SUM(H761,J761)</f>
        <v>0</v>
      </c>
    </row>
    <row r="762" spans="1:11" ht="21" customHeight="1" x14ac:dyDescent="0.2">
      <c r="A762" s="75" t="s">
        <v>916</v>
      </c>
      <c r="B762" s="75"/>
      <c r="C762" s="2" t="s">
        <v>42</v>
      </c>
      <c r="D762" s="3">
        <v>0</v>
      </c>
      <c r="E762" s="36"/>
      <c r="F762" s="1"/>
      <c r="G762" s="1"/>
      <c r="H762" s="1"/>
      <c r="I762" s="1"/>
      <c r="J762" s="1"/>
      <c r="K762" s="1"/>
    </row>
    <row r="763" spans="1:11" ht="12.2" hidden="1" customHeight="1" outlineLevel="1" x14ac:dyDescent="0.2">
      <c r="A763" s="77" t="s">
        <v>913</v>
      </c>
      <c r="B763" s="77"/>
      <c r="C763" s="1" t="s">
        <v>42</v>
      </c>
      <c r="D763" s="38">
        <v>1</v>
      </c>
      <c r="E763" s="9">
        <f>$D$762*D763</f>
        <v>0</v>
      </c>
      <c r="F763" s="33">
        <v>0.52</v>
      </c>
      <c r="G763" s="9">
        <f>$D$762*F763</f>
        <v>0</v>
      </c>
      <c r="H763" s="9">
        <f>$L$2*G763</f>
        <v>0</v>
      </c>
      <c r="I763" s="33">
        <v>0</v>
      </c>
      <c r="J763" s="9">
        <f>$D$762*I763</f>
        <v>0</v>
      </c>
      <c r="K763" s="9">
        <f t="shared" ref="K763:K766" si="297">SUM(H763,J763)</f>
        <v>0</v>
      </c>
    </row>
    <row r="764" spans="1:11" ht="21" hidden="1" customHeight="1" outlineLevel="1" x14ac:dyDescent="0.2">
      <c r="A764" s="77" t="s">
        <v>917</v>
      </c>
      <c r="B764" s="77"/>
      <c r="C764" s="1" t="s">
        <v>42</v>
      </c>
      <c r="D764" s="38">
        <v>1</v>
      </c>
      <c r="E764" s="9">
        <f>$D$762*D764</f>
        <v>0</v>
      </c>
      <c r="F764" s="33">
        <v>2</v>
      </c>
      <c r="G764" s="9">
        <f>$D$762*F764</f>
        <v>0</v>
      </c>
      <c r="H764" s="9">
        <f>$L$2*G764</f>
        <v>0</v>
      </c>
      <c r="I764" s="33">
        <v>1636.47</v>
      </c>
      <c r="J764" s="9">
        <f>$D$762*I764</f>
        <v>0</v>
      </c>
      <c r="K764" s="9">
        <f t="shared" si="297"/>
        <v>0</v>
      </c>
    </row>
    <row r="765" spans="1:11" ht="21" hidden="1" customHeight="1" outlineLevel="1" x14ac:dyDescent="0.2">
      <c r="A765" s="77" t="s">
        <v>914</v>
      </c>
      <c r="B765" s="77"/>
      <c r="C765" s="1" t="s">
        <v>42</v>
      </c>
      <c r="D765" s="38">
        <v>1</v>
      </c>
      <c r="E765" s="9">
        <f>$D$762*D765</f>
        <v>0</v>
      </c>
      <c r="F765" s="33">
        <v>4.3499999999999996</v>
      </c>
      <c r="G765" s="9">
        <f>$D$762*F765</f>
        <v>0</v>
      </c>
      <c r="H765" s="9">
        <f>$L$2*G765</f>
        <v>0</v>
      </c>
      <c r="I765" s="33">
        <v>6143.32</v>
      </c>
      <c r="J765" s="9">
        <f>$D$762*I765</f>
        <v>0</v>
      </c>
      <c r="K765" s="9">
        <f t="shared" si="297"/>
        <v>0</v>
      </c>
    </row>
    <row r="766" spans="1:11" ht="21" hidden="1" customHeight="1" outlineLevel="1" x14ac:dyDescent="0.2">
      <c r="A766" s="77" t="s">
        <v>915</v>
      </c>
      <c r="B766" s="77"/>
      <c r="C766" s="1" t="s">
        <v>42</v>
      </c>
      <c r="D766" s="38">
        <v>1</v>
      </c>
      <c r="E766" s="9">
        <f>$D$762*D766</f>
        <v>0</v>
      </c>
      <c r="F766" s="33">
        <v>4</v>
      </c>
      <c r="G766" s="9">
        <f>$D$762*F766</f>
        <v>0</v>
      </c>
      <c r="H766" s="9">
        <f>$L$2*G766</f>
        <v>0</v>
      </c>
      <c r="I766" s="33">
        <v>2901.49</v>
      </c>
      <c r="J766" s="9">
        <f>$D$762*I766</f>
        <v>0</v>
      </c>
      <c r="K766" s="9">
        <f t="shared" si="297"/>
        <v>0</v>
      </c>
    </row>
    <row r="767" spans="1:11" ht="12.2" customHeight="1" collapsed="1" x14ac:dyDescent="0.2">
      <c r="A767" s="75" t="s">
        <v>19</v>
      </c>
      <c r="B767" s="75"/>
      <c r="C767" s="1"/>
      <c r="D767" s="7"/>
      <c r="E767" s="9"/>
      <c r="F767" s="13">
        <f>SUM(F763:F766)</f>
        <v>10.87</v>
      </c>
      <c r="G767" s="12">
        <f t="shared" ref="G767:J767" si="298">SUM(G763:G766)</f>
        <v>0</v>
      </c>
      <c r="H767" s="12">
        <f t="shared" si="298"/>
        <v>0</v>
      </c>
      <c r="I767" s="13">
        <f t="shared" si="298"/>
        <v>10681.279999999999</v>
      </c>
      <c r="J767" s="12">
        <f t="shared" si="298"/>
        <v>0</v>
      </c>
      <c r="K767" s="14">
        <f>SUM(H767,J767)</f>
        <v>0</v>
      </c>
    </row>
    <row r="768" spans="1:11" ht="21" customHeight="1" x14ac:dyDescent="0.2">
      <c r="A768" s="75" t="s">
        <v>916</v>
      </c>
      <c r="B768" s="75"/>
      <c r="C768" s="2" t="s">
        <v>42</v>
      </c>
      <c r="D768" s="3">
        <v>0</v>
      </c>
      <c r="E768" s="36"/>
      <c r="F768" s="1"/>
      <c r="G768" s="1"/>
      <c r="H768" s="1"/>
      <c r="I768" s="1"/>
      <c r="J768" s="1"/>
      <c r="K768" s="1"/>
    </row>
    <row r="769" spans="1:11" ht="12.2" hidden="1" customHeight="1" outlineLevel="1" x14ac:dyDescent="0.2">
      <c r="A769" s="77" t="s">
        <v>913</v>
      </c>
      <c r="B769" s="77"/>
      <c r="C769" s="1" t="s">
        <v>42</v>
      </c>
      <c r="D769" s="38">
        <v>1</v>
      </c>
      <c r="E769" s="9">
        <f>$D$768*D769</f>
        <v>0</v>
      </c>
      <c r="F769" s="33">
        <v>0.52</v>
      </c>
      <c r="G769" s="9">
        <f>$D$768*F769</f>
        <v>0</v>
      </c>
      <c r="H769" s="9">
        <f>$L$2*G769</f>
        <v>0</v>
      </c>
      <c r="I769" s="33">
        <v>0</v>
      </c>
      <c r="J769" s="9">
        <f>$D$768*I769</f>
        <v>0</v>
      </c>
      <c r="K769" s="9">
        <f t="shared" ref="K769:K772" si="299">SUM(H769,J769)</f>
        <v>0</v>
      </c>
    </row>
    <row r="770" spans="1:11" ht="21" hidden="1" customHeight="1" outlineLevel="1" x14ac:dyDescent="0.2">
      <c r="A770" s="77" t="s">
        <v>918</v>
      </c>
      <c r="B770" s="77"/>
      <c r="C770" s="1" t="s">
        <v>42</v>
      </c>
      <c r="D770" s="38">
        <v>1</v>
      </c>
      <c r="E770" s="9">
        <f>$D$768*D770</f>
        <v>0</v>
      </c>
      <c r="F770" s="33">
        <v>4</v>
      </c>
      <c r="G770" s="9">
        <f>$D$768*F770</f>
        <v>0</v>
      </c>
      <c r="H770" s="9">
        <f>$L$2*G770</f>
        <v>0</v>
      </c>
      <c r="I770" s="33">
        <v>3045.49</v>
      </c>
      <c r="J770" s="9">
        <f>$D$768*I770</f>
        <v>0</v>
      </c>
      <c r="K770" s="9">
        <f t="shared" si="299"/>
        <v>0</v>
      </c>
    </row>
    <row r="771" spans="1:11" ht="21" hidden="1" customHeight="1" outlineLevel="1" x14ac:dyDescent="0.2">
      <c r="A771" s="77" t="s">
        <v>919</v>
      </c>
      <c r="B771" s="77"/>
      <c r="C771" s="1" t="s">
        <v>42</v>
      </c>
      <c r="D771" s="38">
        <v>1</v>
      </c>
      <c r="E771" s="9">
        <f>$D$768*D771</f>
        <v>0</v>
      </c>
      <c r="F771" s="33">
        <v>4.3499999999999996</v>
      </c>
      <c r="G771" s="9">
        <f>$D$768*F771</f>
        <v>0</v>
      </c>
      <c r="H771" s="9">
        <f>$L$2*G771</f>
        <v>0</v>
      </c>
      <c r="I771" s="33">
        <v>9775.32</v>
      </c>
      <c r="J771" s="9">
        <f>$D$768*I771</f>
        <v>0</v>
      </c>
      <c r="K771" s="9">
        <f t="shared" si="299"/>
        <v>0</v>
      </c>
    </row>
    <row r="772" spans="1:11" ht="21" hidden="1" customHeight="1" outlineLevel="1" x14ac:dyDescent="0.2">
      <c r="A772" s="77" t="s">
        <v>917</v>
      </c>
      <c r="B772" s="77"/>
      <c r="C772" s="1" t="s">
        <v>42</v>
      </c>
      <c r="D772" s="38">
        <v>1</v>
      </c>
      <c r="E772" s="9">
        <f>$D$768*D772</f>
        <v>0</v>
      </c>
      <c r="F772" s="33">
        <v>2</v>
      </c>
      <c r="G772" s="9">
        <f>$D$768*F772</f>
        <v>0</v>
      </c>
      <c r="H772" s="9">
        <f>$L$2*G772</f>
        <v>0</v>
      </c>
      <c r="I772" s="33">
        <v>1636.47</v>
      </c>
      <c r="J772" s="9">
        <f>$D$768*I772</f>
        <v>0</v>
      </c>
      <c r="K772" s="9">
        <f t="shared" si="299"/>
        <v>0</v>
      </c>
    </row>
    <row r="773" spans="1:11" ht="12" customHeight="1" collapsed="1" x14ac:dyDescent="0.2">
      <c r="A773" s="75" t="s">
        <v>19</v>
      </c>
      <c r="B773" s="75"/>
      <c r="C773" s="1"/>
      <c r="D773" s="7"/>
      <c r="E773" s="9"/>
      <c r="F773" s="13">
        <f>SUM(F769:F772)</f>
        <v>10.87</v>
      </c>
      <c r="G773" s="12">
        <f t="shared" ref="G773:J773" si="300">SUM(G769:G772)</f>
        <v>0</v>
      </c>
      <c r="H773" s="12">
        <f t="shared" si="300"/>
        <v>0</v>
      </c>
      <c r="I773" s="13">
        <f t="shared" si="300"/>
        <v>14457.279999999999</v>
      </c>
      <c r="J773" s="12">
        <f t="shared" si="300"/>
        <v>0</v>
      </c>
      <c r="K773" s="14">
        <f>SUM(H773,J773)</f>
        <v>0</v>
      </c>
    </row>
    <row r="774" spans="1:11" ht="21" customHeight="1" x14ac:dyDescent="0.2">
      <c r="A774" s="75" t="s">
        <v>916</v>
      </c>
      <c r="B774" s="75"/>
      <c r="C774" s="2" t="s">
        <v>42</v>
      </c>
      <c r="D774" s="3">
        <v>0</v>
      </c>
      <c r="E774" s="36"/>
      <c r="F774" s="1"/>
      <c r="G774" s="1"/>
      <c r="H774" s="1"/>
      <c r="I774" s="1"/>
      <c r="J774" s="1"/>
      <c r="K774" s="1"/>
    </row>
    <row r="775" spans="1:11" ht="12" hidden="1" customHeight="1" outlineLevel="1" x14ac:dyDescent="0.2">
      <c r="A775" s="77" t="s">
        <v>913</v>
      </c>
      <c r="B775" s="77"/>
      <c r="C775" s="1" t="s">
        <v>42</v>
      </c>
      <c r="D775" s="38">
        <v>1</v>
      </c>
      <c r="E775" s="9">
        <f>$D$774*D775</f>
        <v>0</v>
      </c>
      <c r="F775" s="33">
        <v>0.52</v>
      </c>
      <c r="G775" s="9">
        <f>$D$774*F775</f>
        <v>0</v>
      </c>
      <c r="H775" s="9">
        <f>$L$2*G775</f>
        <v>0</v>
      </c>
      <c r="I775" s="33">
        <v>0</v>
      </c>
      <c r="J775" s="9">
        <f>$D$774*I775</f>
        <v>0</v>
      </c>
      <c r="K775" s="9">
        <f t="shared" ref="K775:K778" si="301">SUM(H775,J775)</f>
        <v>0</v>
      </c>
    </row>
    <row r="776" spans="1:11" ht="21" hidden="1" customHeight="1" outlineLevel="1" x14ac:dyDescent="0.2">
      <c r="A776" s="77" t="s">
        <v>917</v>
      </c>
      <c r="B776" s="77"/>
      <c r="C776" s="1" t="s">
        <v>42</v>
      </c>
      <c r="D776" s="38">
        <v>1</v>
      </c>
      <c r="E776" s="9">
        <f>$D$774*D776</f>
        <v>0</v>
      </c>
      <c r="F776" s="33">
        <v>2</v>
      </c>
      <c r="G776" s="9">
        <f>$D$774*F776</f>
        <v>0</v>
      </c>
      <c r="H776" s="9">
        <f>$L$2*G776</f>
        <v>0</v>
      </c>
      <c r="I776" s="33">
        <v>1636.47</v>
      </c>
      <c r="J776" s="9">
        <f>$D$774*I776</f>
        <v>0</v>
      </c>
      <c r="K776" s="9">
        <f t="shared" si="301"/>
        <v>0</v>
      </c>
    </row>
    <row r="777" spans="1:11" ht="21" hidden="1" customHeight="1" outlineLevel="1" x14ac:dyDescent="0.2">
      <c r="A777" s="77" t="s">
        <v>920</v>
      </c>
      <c r="B777" s="77"/>
      <c r="C777" s="1" t="s">
        <v>42</v>
      </c>
      <c r="D777" s="38">
        <v>1</v>
      </c>
      <c r="E777" s="9">
        <f>$D$774*D777</f>
        <v>0</v>
      </c>
      <c r="F777" s="33">
        <v>4.3499999999999996</v>
      </c>
      <c r="G777" s="9">
        <f>$D$774*F777</f>
        <v>0</v>
      </c>
      <c r="H777" s="9">
        <f>$L$2*G777</f>
        <v>0</v>
      </c>
      <c r="I777" s="33">
        <v>8274.52</v>
      </c>
      <c r="J777" s="9">
        <f>$D$774*I777</f>
        <v>0</v>
      </c>
      <c r="K777" s="9">
        <f t="shared" si="301"/>
        <v>0</v>
      </c>
    </row>
    <row r="778" spans="1:11" ht="21" hidden="1" customHeight="1" outlineLevel="1" x14ac:dyDescent="0.2">
      <c r="A778" s="77" t="s">
        <v>921</v>
      </c>
      <c r="B778" s="77"/>
      <c r="C778" s="1" t="s">
        <v>42</v>
      </c>
      <c r="D778" s="38">
        <v>1</v>
      </c>
      <c r="E778" s="9">
        <f>$D$774*D778</f>
        <v>0</v>
      </c>
      <c r="F778" s="33">
        <v>4</v>
      </c>
      <c r="G778" s="9">
        <f>$D$774*F778</f>
        <v>0</v>
      </c>
      <c r="H778" s="9">
        <f>$L$2*G778</f>
        <v>0</v>
      </c>
      <c r="I778" s="33">
        <v>3197.49</v>
      </c>
      <c r="J778" s="9">
        <f>$D$774*I778</f>
        <v>0</v>
      </c>
      <c r="K778" s="9">
        <f t="shared" si="301"/>
        <v>0</v>
      </c>
    </row>
    <row r="779" spans="1:11" ht="12.2" customHeight="1" collapsed="1" x14ac:dyDescent="0.2">
      <c r="A779" s="75" t="s">
        <v>19</v>
      </c>
      <c r="B779" s="75"/>
      <c r="C779" s="1"/>
      <c r="D779" s="7"/>
      <c r="E779" s="9"/>
      <c r="F779" s="13">
        <f>SUM(F775:F778)</f>
        <v>10.87</v>
      </c>
      <c r="G779" s="12">
        <f t="shared" ref="G779:J779" si="302">SUM(G775:G778)</f>
        <v>0</v>
      </c>
      <c r="H779" s="12">
        <f t="shared" si="302"/>
        <v>0</v>
      </c>
      <c r="I779" s="13">
        <f t="shared" si="302"/>
        <v>13108.48</v>
      </c>
      <c r="J779" s="12">
        <f t="shared" si="302"/>
        <v>0</v>
      </c>
      <c r="K779" s="14">
        <f>SUM(H779,J779)</f>
        <v>0</v>
      </c>
    </row>
    <row r="780" spans="1:11" ht="21" customHeight="1" x14ac:dyDescent="0.2">
      <c r="A780" s="75" t="s">
        <v>922</v>
      </c>
      <c r="B780" s="75"/>
      <c r="C780" s="2" t="s">
        <v>42</v>
      </c>
      <c r="D780" s="3">
        <v>0</v>
      </c>
      <c r="E780" s="36"/>
      <c r="F780" s="1"/>
      <c r="G780" s="1"/>
      <c r="H780" s="1"/>
      <c r="I780" s="1"/>
      <c r="J780" s="1"/>
      <c r="K780" s="1"/>
    </row>
    <row r="781" spans="1:11" ht="12.2" hidden="1" customHeight="1" outlineLevel="1" x14ac:dyDescent="0.2">
      <c r="A781" s="77" t="s">
        <v>913</v>
      </c>
      <c r="B781" s="77"/>
      <c r="C781" s="1" t="s">
        <v>42</v>
      </c>
      <c r="D781" s="38">
        <v>1</v>
      </c>
      <c r="E781" s="9">
        <f>$D$780*D781</f>
        <v>0</v>
      </c>
      <c r="F781" s="33">
        <v>0.52</v>
      </c>
      <c r="G781" s="9">
        <f>$D$780*F781</f>
        <v>0</v>
      </c>
      <c r="H781" s="9">
        <f>$L$2*G781</f>
        <v>0</v>
      </c>
      <c r="I781" s="33">
        <v>0</v>
      </c>
      <c r="J781" s="9">
        <f>$D$780*I781</f>
        <v>0</v>
      </c>
      <c r="K781" s="9">
        <f t="shared" ref="K781:K784" si="303">SUM(H781,J781)</f>
        <v>0</v>
      </c>
    </row>
    <row r="782" spans="1:11" ht="21" hidden="1" customHeight="1" outlineLevel="1" x14ac:dyDescent="0.2">
      <c r="A782" s="77" t="s">
        <v>923</v>
      </c>
      <c r="B782" s="77"/>
      <c r="C782" s="1" t="s">
        <v>42</v>
      </c>
      <c r="D782" s="38">
        <v>0</v>
      </c>
      <c r="E782" s="9">
        <f>$D$780*D782</f>
        <v>0</v>
      </c>
      <c r="F782" s="33">
        <v>0</v>
      </c>
      <c r="G782" s="9">
        <f>$D$780*F782</f>
        <v>0</v>
      </c>
      <c r="H782" s="9">
        <f>$L$2*G782</f>
        <v>0</v>
      </c>
      <c r="I782" s="33">
        <v>0</v>
      </c>
      <c r="J782" s="9">
        <f>$D$780*I782</f>
        <v>0</v>
      </c>
      <c r="K782" s="9">
        <f t="shared" si="303"/>
        <v>0</v>
      </c>
    </row>
    <row r="783" spans="1:11" ht="21" hidden="1" customHeight="1" outlineLevel="1" x14ac:dyDescent="0.2">
      <c r="A783" s="77" t="s">
        <v>924</v>
      </c>
      <c r="B783" s="77"/>
      <c r="C783" s="1" t="s">
        <v>42</v>
      </c>
      <c r="D783" s="38">
        <v>1</v>
      </c>
      <c r="E783" s="9">
        <f>$D$780*D783</f>
        <v>0</v>
      </c>
      <c r="F783" s="33">
        <v>4.3499999999999996</v>
      </c>
      <c r="G783" s="9">
        <f>$D$780*F783</f>
        <v>0</v>
      </c>
      <c r="H783" s="9">
        <f>$L$2*G783</f>
        <v>0</v>
      </c>
      <c r="I783" s="33">
        <v>11356.12</v>
      </c>
      <c r="J783" s="9">
        <f>$D$780*I783</f>
        <v>0</v>
      </c>
      <c r="K783" s="9">
        <f t="shared" si="303"/>
        <v>0</v>
      </c>
    </row>
    <row r="784" spans="1:11" ht="21" hidden="1" customHeight="1" outlineLevel="1" x14ac:dyDescent="0.2">
      <c r="A784" s="77" t="s">
        <v>925</v>
      </c>
      <c r="B784" s="77"/>
      <c r="C784" s="1" t="s">
        <v>42</v>
      </c>
      <c r="D784" s="38">
        <v>1</v>
      </c>
      <c r="E784" s="9">
        <f>$D$780*D784</f>
        <v>0</v>
      </c>
      <c r="F784" s="33">
        <v>4</v>
      </c>
      <c r="G784" s="9">
        <f>$D$780*F784</f>
        <v>0</v>
      </c>
      <c r="H784" s="9">
        <f>$L$2*G784</f>
        <v>0</v>
      </c>
      <c r="I784" s="33">
        <v>3264.69</v>
      </c>
      <c r="J784" s="9">
        <f>$D$780*I784</f>
        <v>0</v>
      </c>
      <c r="K784" s="9">
        <f t="shared" si="303"/>
        <v>0</v>
      </c>
    </row>
    <row r="785" spans="1:11" ht="12.2" customHeight="1" collapsed="1" x14ac:dyDescent="0.2">
      <c r="A785" s="75" t="s">
        <v>19</v>
      </c>
      <c r="B785" s="75"/>
      <c r="C785" s="1"/>
      <c r="D785" s="7"/>
      <c r="E785" s="9"/>
      <c r="F785" s="13">
        <f>SUM(F781:F784)</f>
        <v>8.8699999999999992</v>
      </c>
      <c r="G785" s="12">
        <f t="shared" ref="G785:J785" si="304">SUM(G781:G784)</f>
        <v>0</v>
      </c>
      <c r="H785" s="12">
        <f t="shared" si="304"/>
        <v>0</v>
      </c>
      <c r="I785" s="13">
        <f t="shared" si="304"/>
        <v>14620.810000000001</v>
      </c>
      <c r="J785" s="12">
        <f t="shared" si="304"/>
        <v>0</v>
      </c>
      <c r="K785" s="14">
        <f>SUM(H785,J785)</f>
        <v>0</v>
      </c>
    </row>
    <row r="786" spans="1:11" ht="21" customHeight="1" x14ac:dyDescent="0.2">
      <c r="A786" s="75" t="s">
        <v>922</v>
      </c>
      <c r="B786" s="75"/>
      <c r="C786" s="2" t="s">
        <v>42</v>
      </c>
      <c r="D786" s="3">
        <v>0</v>
      </c>
      <c r="E786" s="36"/>
      <c r="F786" s="1"/>
      <c r="G786" s="1"/>
      <c r="H786" s="1"/>
      <c r="I786" s="1"/>
      <c r="J786" s="1"/>
      <c r="K786" s="1"/>
    </row>
    <row r="787" spans="1:11" ht="12.2" hidden="1" customHeight="1" outlineLevel="1" x14ac:dyDescent="0.2">
      <c r="A787" s="77" t="s">
        <v>913</v>
      </c>
      <c r="B787" s="77"/>
      <c r="C787" s="1" t="s">
        <v>42</v>
      </c>
      <c r="D787" s="38">
        <v>1</v>
      </c>
      <c r="E787" s="9">
        <f>$D$786*D787</f>
        <v>0</v>
      </c>
      <c r="F787" s="33">
        <v>0.52</v>
      </c>
      <c r="G787" s="9">
        <f>$D$786*F787</f>
        <v>0</v>
      </c>
      <c r="H787" s="9">
        <f>$L$2*G787</f>
        <v>0</v>
      </c>
      <c r="I787" s="33">
        <v>0</v>
      </c>
      <c r="J787" s="9">
        <f>$D$786*I787</f>
        <v>0</v>
      </c>
      <c r="K787" s="9">
        <f t="shared" ref="K787:K790" si="305">SUM(H787,J787)</f>
        <v>0</v>
      </c>
    </row>
    <row r="788" spans="1:11" ht="21" hidden="1" customHeight="1" outlineLevel="1" x14ac:dyDescent="0.2">
      <c r="A788" s="77" t="s">
        <v>926</v>
      </c>
      <c r="B788" s="77"/>
      <c r="C788" s="1" t="s">
        <v>42</v>
      </c>
      <c r="D788" s="38">
        <v>0</v>
      </c>
      <c r="E788" s="9">
        <f>$D$786*D788</f>
        <v>0</v>
      </c>
      <c r="F788" s="33">
        <v>0</v>
      </c>
      <c r="G788" s="9">
        <f>$D$786*F788</f>
        <v>0</v>
      </c>
      <c r="H788" s="9">
        <f>$L$2*G788</f>
        <v>0</v>
      </c>
      <c r="I788" s="33">
        <v>0</v>
      </c>
      <c r="J788" s="9">
        <f>$D$786*I788</f>
        <v>0</v>
      </c>
      <c r="K788" s="9">
        <f t="shared" si="305"/>
        <v>0</v>
      </c>
    </row>
    <row r="789" spans="1:11" ht="21" hidden="1" customHeight="1" outlineLevel="1" x14ac:dyDescent="0.2">
      <c r="A789" s="77" t="s">
        <v>927</v>
      </c>
      <c r="B789" s="77"/>
      <c r="C789" s="1" t="s">
        <v>42</v>
      </c>
      <c r="D789" s="38">
        <v>1</v>
      </c>
      <c r="E789" s="9">
        <f>$D$786*D789</f>
        <v>0</v>
      </c>
      <c r="F789" s="33">
        <v>4.3499999999999996</v>
      </c>
      <c r="G789" s="9">
        <f>$D$786*F789</f>
        <v>0</v>
      </c>
      <c r="H789" s="9">
        <f>$L$2*G789</f>
        <v>0</v>
      </c>
      <c r="I789" s="33">
        <v>8978.52</v>
      </c>
      <c r="J789" s="9">
        <f>$D$786*I789</f>
        <v>0</v>
      </c>
      <c r="K789" s="9">
        <f t="shared" si="305"/>
        <v>0</v>
      </c>
    </row>
    <row r="790" spans="1:11" ht="21" hidden="1" customHeight="1" outlineLevel="1" x14ac:dyDescent="0.2">
      <c r="A790" s="77" t="s">
        <v>928</v>
      </c>
      <c r="B790" s="77"/>
      <c r="C790" s="1" t="s">
        <v>42</v>
      </c>
      <c r="D790" s="38">
        <v>1</v>
      </c>
      <c r="E790" s="9">
        <f>$D$786*D790</f>
        <v>0</v>
      </c>
      <c r="F790" s="33">
        <v>4</v>
      </c>
      <c r="G790" s="9">
        <f>$D$786*F790</f>
        <v>0</v>
      </c>
      <c r="H790" s="9">
        <f>$L$2*G790</f>
        <v>0</v>
      </c>
      <c r="I790" s="33">
        <v>3197.49</v>
      </c>
      <c r="J790" s="9">
        <f>$D$786*I790</f>
        <v>0</v>
      </c>
      <c r="K790" s="9">
        <f t="shared" si="305"/>
        <v>0</v>
      </c>
    </row>
    <row r="791" spans="1:11" ht="12" customHeight="1" collapsed="1" x14ac:dyDescent="0.2">
      <c r="A791" s="75" t="s">
        <v>19</v>
      </c>
      <c r="B791" s="75"/>
      <c r="C791" s="1"/>
      <c r="D791" s="7"/>
      <c r="E791" s="9"/>
      <c r="F791" s="13">
        <f>SUM(F787:F790)</f>
        <v>8.8699999999999992</v>
      </c>
      <c r="G791" s="12">
        <f t="shared" ref="G791:J791" si="306">SUM(G787:G790)</f>
        <v>0</v>
      </c>
      <c r="H791" s="12">
        <f t="shared" si="306"/>
        <v>0</v>
      </c>
      <c r="I791" s="13">
        <f t="shared" si="306"/>
        <v>12176.01</v>
      </c>
      <c r="J791" s="12">
        <f t="shared" si="306"/>
        <v>0</v>
      </c>
      <c r="K791" s="14">
        <f>SUM(H791,J791)</f>
        <v>0</v>
      </c>
    </row>
    <row r="792" spans="1:11" ht="21" customHeight="1" x14ac:dyDescent="0.2">
      <c r="A792" s="75" t="s">
        <v>922</v>
      </c>
      <c r="B792" s="75"/>
      <c r="C792" s="2" t="s">
        <v>42</v>
      </c>
      <c r="D792" s="3">
        <v>0</v>
      </c>
      <c r="E792" s="36"/>
      <c r="F792" s="1"/>
      <c r="G792" s="1"/>
      <c r="H792" s="1"/>
      <c r="I792" s="1"/>
      <c r="J792" s="1"/>
      <c r="K792" s="1"/>
    </row>
    <row r="793" spans="1:11" ht="12" hidden="1" customHeight="1" outlineLevel="1" x14ac:dyDescent="0.2">
      <c r="A793" s="77" t="s">
        <v>913</v>
      </c>
      <c r="B793" s="77"/>
      <c r="C793" s="1" t="s">
        <v>42</v>
      </c>
      <c r="D793" s="38">
        <v>1</v>
      </c>
      <c r="E793" s="9">
        <f>$D$792*D793</f>
        <v>0</v>
      </c>
      <c r="F793" s="33">
        <v>0.52</v>
      </c>
      <c r="G793" s="9">
        <f>$D$792*F793</f>
        <v>0</v>
      </c>
      <c r="H793" s="9">
        <f>$L$2*G793</f>
        <v>0</v>
      </c>
      <c r="I793" s="33">
        <v>0</v>
      </c>
      <c r="J793" s="9">
        <f>$D$792*I793</f>
        <v>0</v>
      </c>
      <c r="K793" s="9">
        <f t="shared" ref="K793:K796" si="307">SUM(H793,J793)</f>
        <v>0</v>
      </c>
    </row>
    <row r="794" spans="1:11" ht="21" hidden="1" customHeight="1" outlineLevel="1" x14ac:dyDescent="0.2">
      <c r="A794" s="77" t="s">
        <v>926</v>
      </c>
      <c r="B794" s="77"/>
      <c r="C794" s="1" t="s">
        <v>42</v>
      </c>
      <c r="D794" s="38">
        <v>0</v>
      </c>
      <c r="E794" s="9">
        <f>$D$792*D794</f>
        <v>0</v>
      </c>
      <c r="F794" s="33">
        <v>0</v>
      </c>
      <c r="G794" s="9">
        <f>$D$792*F794</f>
        <v>0</v>
      </c>
      <c r="H794" s="9">
        <f>$L$2*G794</f>
        <v>0</v>
      </c>
      <c r="I794" s="33">
        <v>0</v>
      </c>
      <c r="J794" s="9">
        <f>$D$792*I794</f>
        <v>0</v>
      </c>
      <c r="K794" s="9">
        <f t="shared" si="307"/>
        <v>0</v>
      </c>
    </row>
    <row r="795" spans="1:11" ht="21" hidden="1" customHeight="1" outlineLevel="1" x14ac:dyDescent="0.2">
      <c r="A795" s="77" t="s">
        <v>929</v>
      </c>
      <c r="B795" s="77"/>
      <c r="C795" s="1" t="s">
        <v>42</v>
      </c>
      <c r="D795" s="38">
        <v>1</v>
      </c>
      <c r="E795" s="9">
        <f>$D$792*D795</f>
        <v>0</v>
      </c>
      <c r="F795" s="33">
        <v>5.35</v>
      </c>
      <c r="G795" s="9">
        <f>$D$792*F795</f>
        <v>0</v>
      </c>
      <c r="H795" s="9">
        <f>$L$2*G795</f>
        <v>0</v>
      </c>
      <c r="I795" s="33">
        <v>12513.23</v>
      </c>
      <c r="J795" s="9">
        <f>$D$792*I795</f>
        <v>0</v>
      </c>
      <c r="K795" s="9">
        <f t="shared" si="307"/>
        <v>0</v>
      </c>
    </row>
    <row r="796" spans="1:11" ht="21" hidden="1" customHeight="1" outlineLevel="1" x14ac:dyDescent="0.2">
      <c r="A796" s="77" t="s">
        <v>930</v>
      </c>
      <c r="B796" s="77"/>
      <c r="C796" s="1" t="s">
        <v>42</v>
      </c>
      <c r="D796" s="38">
        <v>1</v>
      </c>
      <c r="E796" s="9">
        <f>$D$792*D796</f>
        <v>0</v>
      </c>
      <c r="F796" s="33">
        <v>4</v>
      </c>
      <c r="G796" s="9">
        <f>$D$792*F796</f>
        <v>0</v>
      </c>
      <c r="H796" s="9">
        <f>$L$2*G796</f>
        <v>0</v>
      </c>
      <c r="I796" s="33">
        <v>3341.49</v>
      </c>
      <c r="J796" s="9">
        <f>$D$792*I796</f>
        <v>0</v>
      </c>
      <c r="K796" s="9">
        <f t="shared" si="307"/>
        <v>0</v>
      </c>
    </row>
    <row r="797" spans="1:11" ht="12.2" customHeight="1" collapsed="1" x14ac:dyDescent="0.2">
      <c r="A797" s="75" t="s">
        <v>19</v>
      </c>
      <c r="B797" s="75"/>
      <c r="C797" s="1"/>
      <c r="D797" s="7"/>
      <c r="E797" s="9"/>
      <c r="F797" s="13">
        <f>SUM(F793:F796)</f>
        <v>9.8699999999999992</v>
      </c>
      <c r="G797" s="12">
        <f t="shared" ref="G797:J797" si="308">SUM(G793:G796)</f>
        <v>0</v>
      </c>
      <c r="H797" s="12">
        <f t="shared" si="308"/>
        <v>0</v>
      </c>
      <c r="I797" s="13">
        <f t="shared" si="308"/>
        <v>15854.72</v>
      </c>
      <c r="J797" s="12">
        <f t="shared" si="308"/>
        <v>0</v>
      </c>
      <c r="K797" s="14">
        <f>SUM(H797,J797)</f>
        <v>0</v>
      </c>
    </row>
    <row r="798" spans="1:11" ht="16.7" customHeight="1" x14ac:dyDescent="0.2">
      <c r="A798" s="81" t="s">
        <v>931</v>
      </c>
      <c r="B798" s="81"/>
      <c r="C798" s="82"/>
      <c r="D798" s="82"/>
      <c r="E798" s="82"/>
      <c r="F798" s="82"/>
      <c r="G798" s="82"/>
      <c r="H798" s="82"/>
      <c r="I798" s="82"/>
      <c r="J798" s="82"/>
      <c r="K798" s="82"/>
    </row>
    <row r="799" spans="1:11" ht="12.2" customHeight="1" x14ac:dyDescent="0.2">
      <c r="A799" s="75" t="s">
        <v>8</v>
      </c>
      <c r="B799" s="75"/>
      <c r="C799" s="2" t="s">
        <v>9</v>
      </c>
      <c r="D799" s="2" t="s">
        <v>10</v>
      </c>
      <c r="E799" s="2" t="s">
        <v>10</v>
      </c>
      <c r="F799" s="42" t="s">
        <v>11</v>
      </c>
      <c r="G799" s="42" t="s">
        <v>11</v>
      </c>
      <c r="H799" s="42" t="s">
        <v>1123</v>
      </c>
      <c r="I799" s="42" t="s">
        <v>13</v>
      </c>
      <c r="J799" s="42" t="s">
        <v>13</v>
      </c>
      <c r="K799" s="42" t="s">
        <v>1124</v>
      </c>
    </row>
    <row r="800" spans="1:11" ht="21" customHeight="1" x14ac:dyDescent="0.2">
      <c r="A800" s="75" t="s">
        <v>932</v>
      </c>
      <c r="B800" s="75"/>
      <c r="C800" s="2" t="s">
        <v>17</v>
      </c>
      <c r="D800" s="3">
        <v>0</v>
      </c>
      <c r="E800" s="36"/>
      <c r="F800" s="1"/>
      <c r="G800" s="1"/>
      <c r="H800" s="1"/>
      <c r="I800" s="1"/>
      <c r="J800" s="1"/>
      <c r="K800" s="1"/>
    </row>
    <row r="801" spans="1:11" ht="12.2" hidden="1" customHeight="1" outlineLevel="1" x14ac:dyDescent="0.2">
      <c r="A801" s="77" t="s">
        <v>933</v>
      </c>
      <c r="B801" s="77"/>
      <c r="C801" s="1" t="s">
        <v>17</v>
      </c>
      <c r="D801" s="38">
        <v>1</v>
      </c>
      <c r="E801" s="9">
        <f t="shared" ref="E801:E806" si="309">$D$800*D801</f>
        <v>0</v>
      </c>
      <c r="F801" s="33">
        <v>0.23</v>
      </c>
      <c r="G801" s="9">
        <f t="shared" ref="G801:G806" si="310">$D$800*F801</f>
        <v>0</v>
      </c>
      <c r="H801" s="9">
        <f>$M$2*G801</f>
        <v>0</v>
      </c>
      <c r="I801" s="33">
        <v>0</v>
      </c>
      <c r="J801" s="9">
        <f t="shared" ref="J801:J806" si="311">$D$800*I801</f>
        <v>0</v>
      </c>
      <c r="K801" s="9">
        <f t="shared" ref="K801:K806" si="312">SUM(H801,J801)</f>
        <v>0</v>
      </c>
    </row>
    <row r="802" spans="1:11" ht="12.2" hidden="1" customHeight="1" outlineLevel="1" x14ac:dyDescent="0.2">
      <c r="A802" s="77" t="s">
        <v>934</v>
      </c>
      <c r="B802" s="77"/>
      <c r="C802" s="1" t="s">
        <v>17</v>
      </c>
      <c r="D802" s="38">
        <v>1</v>
      </c>
      <c r="E802" s="9">
        <f t="shared" si="309"/>
        <v>0</v>
      </c>
      <c r="F802" s="33">
        <v>0.2</v>
      </c>
      <c r="G802" s="9">
        <f t="shared" si="310"/>
        <v>0</v>
      </c>
      <c r="H802" s="9">
        <f t="shared" ref="H802:H806" si="313">$M$2*G802</f>
        <v>0</v>
      </c>
      <c r="I802" s="33">
        <v>0</v>
      </c>
      <c r="J802" s="9">
        <f t="shared" si="311"/>
        <v>0</v>
      </c>
      <c r="K802" s="9">
        <f t="shared" si="312"/>
        <v>0</v>
      </c>
    </row>
    <row r="803" spans="1:11" ht="12.2" hidden="1" customHeight="1" outlineLevel="1" x14ac:dyDescent="0.2">
      <c r="A803" s="77" t="s">
        <v>935</v>
      </c>
      <c r="B803" s="77"/>
      <c r="C803" s="1" t="s">
        <v>17</v>
      </c>
      <c r="D803" s="38">
        <v>1</v>
      </c>
      <c r="E803" s="9">
        <f t="shared" si="309"/>
        <v>0</v>
      </c>
      <c r="F803" s="33">
        <v>0.1</v>
      </c>
      <c r="G803" s="9">
        <f t="shared" si="310"/>
        <v>0</v>
      </c>
      <c r="H803" s="9">
        <f t="shared" si="313"/>
        <v>0</v>
      </c>
      <c r="I803" s="33">
        <v>0</v>
      </c>
      <c r="J803" s="9">
        <f t="shared" si="311"/>
        <v>0</v>
      </c>
      <c r="K803" s="9">
        <f t="shared" si="312"/>
        <v>0</v>
      </c>
    </row>
    <row r="804" spans="1:11" ht="12.2" hidden="1" customHeight="1" outlineLevel="1" x14ac:dyDescent="0.2">
      <c r="A804" s="77" t="s">
        <v>936</v>
      </c>
      <c r="B804" s="77"/>
      <c r="C804" s="1" t="s">
        <v>17</v>
      </c>
      <c r="D804" s="38">
        <v>1</v>
      </c>
      <c r="E804" s="9">
        <f t="shared" si="309"/>
        <v>0</v>
      </c>
      <c r="F804" s="33">
        <v>0.03</v>
      </c>
      <c r="G804" s="9">
        <f t="shared" si="310"/>
        <v>0</v>
      </c>
      <c r="H804" s="9">
        <f t="shared" si="313"/>
        <v>0</v>
      </c>
      <c r="I804" s="33">
        <v>0</v>
      </c>
      <c r="J804" s="9">
        <f t="shared" si="311"/>
        <v>0</v>
      </c>
      <c r="K804" s="9">
        <f t="shared" si="312"/>
        <v>0</v>
      </c>
    </row>
    <row r="805" spans="1:11" ht="12.2" hidden="1" customHeight="1" outlineLevel="1" x14ac:dyDescent="0.2">
      <c r="A805" s="77" t="s">
        <v>937</v>
      </c>
      <c r="B805" s="77"/>
      <c r="C805" s="1" t="s">
        <v>17</v>
      </c>
      <c r="D805" s="38">
        <v>1</v>
      </c>
      <c r="E805" s="9">
        <f t="shared" si="309"/>
        <v>0</v>
      </c>
      <c r="F805" s="33">
        <v>0.08</v>
      </c>
      <c r="G805" s="9">
        <f t="shared" si="310"/>
        <v>0</v>
      </c>
      <c r="H805" s="9">
        <f t="shared" si="313"/>
        <v>0</v>
      </c>
      <c r="I805" s="33">
        <v>0</v>
      </c>
      <c r="J805" s="9">
        <f t="shared" si="311"/>
        <v>0</v>
      </c>
      <c r="K805" s="9">
        <f t="shared" si="312"/>
        <v>0</v>
      </c>
    </row>
    <row r="806" spans="1:11" ht="12.2" hidden="1" customHeight="1" outlineLevel="1" x14ac:dyDescent="0.2">
      <c r="A806" s="77" t="s">
        <v>938</v>
      </c>
      <c r="B806" s="77"/>
      <c r="C806" s="1" t="s">
        <v>17</v>
      </c>
      <c r="D806" s="38">
        <v>1</v>
      </c>
      <c r="E806" s="9">
        <f t="shared" si="309"/>
        <v>0</v>
      </c>
      <c r="F806" s="33">
        <v>0.35</v>
      </c>
      <c r="G806" s="9">
        <f t="shared" si="310"/>
        <v>0</v>
      </c>
      <c r="H806" s="9">
        <f t="shared" si="313"/>
        <v>0</v>
      </c>
      <c r="I806" s="33">
        <v>0</v>
      </c>
      <c r="J806" s="9">
        <f t="shared" si="311"/>
        <v>0</v>
      </c>
      <c r="K806" s="9">
        <f t="shared" si="312"/>
        <v>0</v>
      </c>
    </row>
    <row r="807" spans="1:11" ht="12.2" customHeight="1" collapsed="1" x14ac:dyDescent="0.2">
      <c r="A807" s="75" t="s">
        <v>19</v>
      </c>
      <c r="B807" s="75"/>
      <c r="C807" s="1"/>
      <c r="D807" s="7"/>
      <c r="E807" s="9"/>
      <c r="F807" s="13">
        <f>SUM(F801:F806)</f>
        <v>0.99</v>
      </c>
      <c r="G807" s="12">
        <f t="shared" ref="G807:J807" si="314">SUM(G801:G806)</f>
        <v>0</v>
      </c>
      <c r="H807" s="12">
        <f t="shared" si="314"/>
        <v>0</v>
      </c>
      <c r="I807" s="13">
        <f t="shared" si="314"/>
        <v>0</v>
      </c>
      <c r="J807" s="12">
        <f t="shared" si="314"/>
        <v>0</v>
      </c>
      <c r="K807" s="14">
        <f>SUM(H807,J807)</f>
        <v>0</v>
      </c>
    </row>
    <row r="808" spans="1:11" ht="21" customHeight="1" x14ac:dyDescent="0.2">
      <c r="A808" s="75" t="s">
        <v>939</v>
      </c>
      <c r="B808" s="75"/>
      <c r="C808" s="2" t="s">
        <v>17</v>
      </c>
      <c r="D808" s="3">
        <v>0</v>
      </c>
      <c r="E808" s="36"/>
      <c r="F808" s="1"/>
      <c r="G808" s="1"/>
      <c r="H808" s="1"/>
      <c r="I808" s="1"/>
      <c r="J808" s="1"/>
      <c r="K808" s="1"/>
    </row>
    <row r="809" spans="1:11" ht="12.2" hidden="1" customHeight="1" outlineLevel="1" x14ac:dyDescent="0.2">
      <c r="A809" s="77" t="s">
        <v>940</v>
      </c>
      <c r="B809" s="77"/>
      <c r="C809" s="1" t="s">
        <v>17</v>
      </c>
      <c r="D809" s="38">
        <v>1</v>
      </c>
      <c r="E809" s="9">
        <f t="shared" ref="E809:E814" si="315">$D$808*D809</f>
        <v>0</v>
      </c>
      <c r="F809" s="33">
        <v>0.1</v>
      </c>
      <c r="G809" s="9">
        <f t="shared" ref="G809:G814" si="316">$D$808*F809</f>
        <v>0</v>
      </c>
      <c r="H809" s="9">
        <f>$M$2*G809</f>
        <v>0</v>
      </c>
      <c r="I809" s="33">
        <v>0</v>
      </c>
      <c r="J809" s="9">
        <f t="shared" ref="J809:J814" si="317">$D$808*I809</f>
        <v>0</v>
      </c>
      <c r="K809" s="9">
        <f t="shared" ref="K809:K814" si="318">SUM(H809,J809)</f>
        <v>0</v>
      </c>
    </row>
    <row r="810" spans="1:11" ht="12.2" hidden="1" customHeight="1" outlineLevel="1" x14ac:dyDescent="0.2">
      <c r="A810" s="77" t="s">
        <v>935</v>
      </c>
      <c r="B810" s="77"/>
      <c r="C810" s="1" t="s">
        <v>17</v>
      </c>
      <c r="D810" s="38">
        <v>1</v>
      </c>
      <c r="E810" s="9">
        <f t="shared" si="315"/>
        <v>0</v>
      </c>
      <c r="F810" s="33">
        <v>0.1</v>
      </c>
      <c r="G810" s="9">
        <f t="shared" si="316"/>
        <v>0</v>
      </c>
      <c r="H810" s="9">
        <f t="shared" ref="H810:H814" si="319">$M$2*G810</f>
        <v>0</v>
      </c>
      <c r="I810" s="33">
        <v>0</v>
      </c>
      <c r="J810" s="9">
        <f t="shared" si="317"/>
        <v>0</v>
      </c>
      <c r="K810" s="9">
        <f t="shared" si="318"/>
        <v>0</v>
      </c>
    </row>
    <row r="811" spans="1:11" ht="12.2" hidden="1" customHeight="1" outlineLevel="1" x14ac:dyDescent="0.2">
      <c r="A811" s="77" t="s">
        <v>936</v>
      </c>
      <c r="B811" s="77"/>
      <c r="C811" s="1" t="s">
        <v>17</v>
      </c>
      <c r="D811" s="38">
        <v>1</v>
      </c>
      <c r="E811" s="9">
        <f t="shared" si="315"/>
        <v>0</v>
      </c>
      <c r="F811" s="33">
        <v>0.03</v>
      </c>
      <c r="G811" s="9">
        <f t="shared" si="316"/>
        <v>0</v>
      </c>
      <c r="H811" s="9">
        <f t="shared" si="319"/>
        <v>0</v>
      </c>
      <c r="I811" s="33">
        <v>0</v>
      </c>
      <c r="J811" s="9">
        <f t="shared" si="317"/>
        <v>0</v>
      </c>
      <c r="K811" s="9">
        <f t="shared" si="318"/>
        <v>0</v>
      </c>
    </row>
    <row r="812" spans="1:11" ht="12.2" hidden="1" customHeight="1" outlineLevel="1" x14ac:dyDescent="0.2">
      <c r="A812" s="77" t="s">
        <v>937</v>
      </c>
      <c r="B812" s="77"/>
      <c r="C812" s="1" t="s">
        <v>17</v>
      </c>
      <c r="D812" s="38">
        <v>1</v>
      </c>
      <c r="E812" s="9">
        <f t="shared" si="315"/>
        <v>0</v>
      </c>
      <c r="F812" s="33">
        <v>0.08</v>
      </c>
      <c r="G812" s="9">
        <f t="shared" si="316"/>
        <v>0</v>
      </c>
      <c r="H812" s="9">
        <f t="shared" si="319"/>
        <v>0</v>
      </c>
      <c r="I812" s="33">
        <v>0</v>
      </c>
      <c r="J812" s="9">
        <f t="shared" si="317"/>
        <v>0</v>
      </c>
      <c r="K812" s="9">
        <f t="shared" si="318"/>
        <v>0</v>
      </c>
    </row>
    <row r="813" spans="1:11" ht="12.2" hidden="1" customHeight="1" outlineLevel="1" x14ac:dyDescent="0.2">
      <c r="A813" s="77" t="s">
        <v>933</v>
      </c>
      <c r="B813" s="77"/>
      <c r="C813" s="1" t="s">
        <v>17</v>
      </c>
      <c r="D813" s="38">
        <v>1</v>
      </c>
      <c r="E813" s="9">
        <f t="shared" si="315"/>
        <v>0</v>
      </c>
      <c r="F813" s="33">
        <v>0.23</v>
      </c>
      <c r="G813" s="9">
        <f t="shared" si="316"/>
        <v>0</v>
      </c>
      <c r="H813" s="9">
        <f t="shared" si="319"/>
        <v>0</v>
      </c>
      <c r="I813" s="33">
        <v>0</v>
      </c>
      <c r="J813" s="9">
        <f t="shared" si="317"/>
        <v>0</v>
      </c>
      <c r="K813" s="9">
        <f t="shared" si="318"/>
        <v>0</v>
      </c>
    </row>
    <row r="814" spans="1:11" ht="12.2" hidden="1" customHeight="1" outlineLevel="1" x14ac:dyDescent="0.2">
      <c r="A814" s="77" t="s">
        <v>938</v>
      </c>
      <c r="B814" s="77"/>
      <c r="C814" s="1" t="s">
        <v>17</v>
      </c>
      <c r="D814" s="38">
        <v>1</v>
      </c>
      <c r="E814" s="9">
        <f t="shared" si="315"/>
        <v>0</v>
      </c>
      <c r="F814" s="33">
        <v>0.35</v>
      </c>
      <c r="G814" s="9">
        <f t="shared" si="316"/>
        <v>0</v>
      </c>
      <c r="H814" s="9">
        <f t="shared" si="319"/>
        <v>0</v>
      </c>
      <c r="I814" s="33">
        <v>0</v>
      </c>
      <c r="J814" s="9">
        <f t="shared" si="317"/>
        <v>0</v>
      </c>
      <c r="K814" s="9">
        <f t="shared" si="318"/>
        <v>0</v>
      </c>
    </row>
    <row r="815" spans="1:11" ht="12.2" customHeight="1" collapsed="1" x14ac:dyDescent="0.2">
      <c r="A815" s="75" t="s">
        <v>19</v>
      </c>
      <c r="B815" s="75"/>
      <c r="C815" s="1"/>
      <c r="D815" s="7"/>
      <c r="E815" s="9"/>
      <c r="F815" s="13">
        <f>SUM(F809:F814)</f>
        <v>0.89</v>
      </c>
      <c r="G815" s="12">
        <f t="shared" ref="G815:J815" si="320">SUM(G809:G814)</f>
        <v>0</v>
      </c>
      <c r="H815" s="12">
        <f t="shared" si="320"/>
        <v>0</v>
      </c>
      <c r="I815" s="13">
        <f t="shared" si="320"/>
        <v>0</v>
      </c>
      <c r="J815" s="12">
        <f t="shared" si="320"/>
        <v>0</v>
      </c>
      <c r="K815" s="14">
        <f>SUM(H815,J815)</f>
        <v>0</v>
      </c>
    </row>
    <row r="816" spans="1:11" ht="21" customHeight="1" x14ac:dyDescent="0.2">
      <c r="A816" s="75" t="s">
        <v>941</v>
      </c>
      <c r="B816" s="75"/>
      <c r="C816" s="2" t="s">
        <v>17</v>
      </c>
      <c r="D816" s="3">
        <v>0</v>
      </c>
      <c r="E816" s="36"/>
      <c r="F816" s="1"/>
      <c r="G816" s="1"/>
      <c r="H816" s="1"/>
      <c r="I816" s="1"/>
      <c r="J816" s="1"/>
      <c r="K816" s="1"/>
    </row>
    <row r="817" spans="1:11" ht="12.2" hidden="1" customHeight="1" outlineLevel="1" x14ac:dyDescent="0.2">
      <c r="A817" s="77" t="s">
        <v>940</v>
      </c>
      <c r="B817" s="77"/>
      <c r="C817" s="1" t="s">
        <v>17</v>
      </c>
      <c r="D817" s="38">
        <v>1</v>
      </c>
      <c r="E817" s="9">
        <f>$D$816*D817</f>
        <v>0</v>
      </c>
      <c r="F817" s="33">
        <v>0.1</v>
      </c>
      <c r="G817" s="9">
        <f>$D$816*F817</f>
        <v>0</v>
      </c>
      <c r="H817" s="9">
        <f>$M$2*G817</f>
        <v>0</v>
      </c>
      <c r="I817" s="33">
        <v>0</v>
      </c>
      <c r="J817" s="9">
        <f>$D$816*I817</f>
        <v>0</v>
      </c>
      <c r="K817" s="9">
        <f t="shared" ref="K817:K819" si="321">SUM(H817,J817)</f>
        <v>0</v>
      </c>
    </row>
    <row r="818" spans="1:11" ht="12.2" hidden="1" customHeight="1" outlineLevel="1" x14ac:dyDescent="0.2">
      <c r="A818" s="77" t="s">
        <v>935</v>
      </c>
      <c r="B818" s="77"/>
      <c r="C818" s="1" t="s">
        <v>17</v>
      </c>
      <c r="D818" s="38">
        <v>1</v>
      </c>
      <c r="E818" s="9">
        <f>$D$816*D818</f>
        <v>0</v>
      </c>
      <c r="F818" s="33">
        <v>0.1</v>
      </c>
      <c r="G818" s="9">
        <f>$D$816*F818</f>
        <v>0</v>
      </c>
      <c r="H818" s="9">
        <f t="shared" ref="H818:H819" si="322">$M$2*G818</f>
        <v>0</v>
      </c>
      <c r="I818" s="33">
        <v>0</v>
      </c>
      <c r="J818" s="9">
        <f>$D$816*I818</f>
        <v>0</v>
      </c>
      <c r="K818" s="9">
        <f t="shared" si="321"/>
        <v>0</v>
      </c>
    </row>
    <row r="819" spans="1:11" ht="12.2" hidden="1" customHeight="1" outlineLevel="1" x14ac:dyDescent="0.2">
      <c r="A819" s="77" t="s">
        <v>933</v>
      </c>
      <c r="B819" s="77"/>
      <c r="C819" s="1" t="s">
        <v>17</v>
      </c>
      <c r="D819" s="38">
        <v>1</v>
      </c>
      <c r="E819" s="9">
        <f>$D$816*D819</f>
        <v>0</v>
      </c>
      <c r="F819" s="33">
        <v>0.23</v>
      </c>
      <c r="G819" s="9">
        <f>$D$816*F819</f>
        <v>0</v>
      </c>
      <c r="H819" s="9">
        <f t="shared" si="322"/>
        <v>0</v>
      </c>
      <c r="I819" s="33">
        <v>0</v>
      </c>
      <c r="J819" s="9">
        <f>$D$816*I819</f>
        <v>0</v>
      </c>
      <c r="K819" s="9">
        <f t="shared" si="321"/>
        <v>0</v>
      </c>
    </row>
    <row r="820" spans="1:11" ht="12.2" customHeight="1" collapsed="1" x14ac:dyDescent="0.2">
      <c r="A820" s="75" t="s">
        <v>19</v>
      </c>
      <c r="B820" s="75"/>
      <c r="C820" s="1"/>
      <c r="D820" s="7"/>
      <c r="E820" s="9"/>
      <c r="F820" s="13">
        <f>SUM(F817:F819)</f>
        <v>0.43000000000000005</v>
      </c>
      <c r="G820" s="12">
        <f t="shared" ref="G820:J820" si="323">SUM(G817:G819)</f>
        <v>0</v>
      </c>
      <c r="H820" s="12">
        <f t="shared" si="323"/>
        <v>0</v>
      </c>
      <c r="I820" s="13">
        <f t="shared" si="323"/>
        <v>0</v>
      </c>
      <c r="J820" s="12">
        <f t="shared" si="323"/>
        <v>0</v>
      </c>
      <c r="K820" s="14">
        <f>SUM(H820,J820)</f>
        <v>0</v>
      </c>
    </row>
    <row r="821" spans="1:11" ht="21" customHeight="1" x14ac:dyDescent="0.2">
      <c r="A821" s="75" t="s">
        <v>942</v>
      </c>
      <c r="B821" s="75"/>
      <c r="C821" s="2" t="s">
        <v>17</v>
      </c>
      <c r="D821" s="3">
        <v>0</v>
      </c>
      <c r="E821" s="36"/>
      <c r="F821" s="1"/>
      <c r="G821" s="1"/>
      <c r="H821" s="1"/>
      <c r="I821" s="1"/>
      <c r="J821" s="1"/>
      <c r="K821" s="1"/>
    </row>
    <row r="822" spans="1:11" ht="12.2" hidden="1" customHeight="1" outlineLevel="1" x14ac:dyDescent="0.2">
      <c r="A822" s="77" t="s">
        <v>940</v>
      </c>
      <c r="B822" s="77"/>
      <c r="C822" s="1" t="s">
        <v>17</v>
      </c>
      <c r="D822" s="38">
        <v>1</v>
      </c>
      <c r="E822" s="9">
        <f>$D$821*D822</f>
        <v>0</v>
      </c>
      <c r="F822" s="33">
        <v>0.1</v>
      </c>
      <c r="G822" s="9">
        <f>$D$821*F822</f>
        <v>0</v>
      </c>
      <c r="H822" s="9">
        <f>$M$2*G822</f>
        <v>0</v>
      </c>
      <c r="I822" s="33">
        <v>0</v>
      </c>
      <c r="J822" s="9">
        <f>$D$821*I822</f>
        <v>0</v>
      </c>
      <c r="K822" s="9">
        <f t="shared" ref="K822:K824" si="324">SUM(H822,J822)</f>
        <v>0</v>
      </c>
    </row>
    <row r="823" spans="1:11" ht="12.2" hidden="1" customHeight="1" outlineLevel="1" x14ac:dyDescent="0.2">
      <c r="A823" s="77" t="s">
        <v>943</v>
      </c>
      <c r="B823" s="77"/>
      <c r="C823" s="1" t="s">
        <v>17</v>
      </c>
      <c r="D823" s="38">
        <v>1</v>
      </c>
      <c r="E823" s="9">
        <f>$D$821*D823</f>
        <v>0</v>
      </c>
      <c r="F823" s="33">
        <v>0.08</v>
      </c>
      <c r="G823" s="9">
        <f>$D$821*F823</f>
        <v>0</v>
      </c>
      <c r="H823" s="9">
        <f t="shared" ref="H823:H824" si="325">$M$2*G823</f>
        <v>0</v>
      </c>
      <c r="I823" s="33">
        <v>0</v>
      </c>
      <c r="J823" s="9">
        <f>$D$821*I823</f>
        <v>0</v>
      </c>
      <c r="K823" s="9">
        <f t="shared" si="324"/>
        <v>0</v>
      </c>
    </row>
    <row r="824" spans="1:11" ht="21" hidden="1" customHeight="1" outlineLevel="1" x14ac:dyDescent="0.2">
      <c r="A824" s="77" t="s">
        <v>944</v>
      </c>
      <c r="B824" s="77"/>
      <c r="C824" s="1" t="s">
        <v>17</v>
      </c>
      <c r="D824" s="38">
        <v>1</v>
      </c>
      <c r="E824" s="9">
        <f>$D$821*D824</f>
        <v>0</v>
      </c>
      <c r="F824" s="33">
        <v>0.2</v>
      </c>
      <c r="G824" s="9">
        <f>$D$821*F824</f>
        <v>0</v>
      </c>
      <c r="H824" s="9">
        <f t="shared" si="325"/>
        <v>0</v>
      </c>
      <c r="I824" s="33">
        <v>0</v>
      </c>
      <c r="J824" s="9">
        <f>$D$821*I824</f>
        <v>0</v>
      </c>
      <c r="K824" s="9">
        <f t="shared" si="324"/>
        <v>0</v>
      </c>
    </row>
    <row r="825" spans="1:11" ht="12.2" customHeight="1" collapsed="1" x14ac:dyDescent="0.2">
      <c r="A825" s="75" t="s">
        <v>19</v>
      </c>
      <c r="B825" s="75"/>
      <c r="C825" s="1"/>
      <c r="D825" s="7"/>
      <c r="E825" s="9"/>
      <c r="F825" s="13">
        <f>SUM(F822:F824)</f>
        <v>0.38</v>
      </c>
      <c r="G825" s="12">
        <f t="shared" ref="G825:J825" si="326">SUM(G822:G824)</f>
        <v>0</v>
      </c>
      <c r="H825" s="12">
        <f t="shared" si="326"/>
        <v>0</v>
      </c>
      <c r="I825" s="13">
        <f t="shared" si="326"/>
        <v>0</v>
      </c>
      <c r="J825" s="12">
        <f t="shared" si="326"/>
        <v>0</v>
      </c>
      <c r="K825" s="14">
        <f>SUM(H825,J825)</f>
        <v>0</v>
      </c>
    </row>
    <row r="826" spans="1:11" ht="21" customHeight="1" x14ac:dyDescent="0.2">
      <c r="A826" s="75" t="s">
        <v>945</v>
      </c>
      <c r="B826" s="75"/>
      <c r="C826" s="2" t="s">
        <v>17</v>
      </c>
      <c r="D826" s="3">
        <v>0</v>
      </c>
      <c r="E826" s="36"/>
      <c r="F826" s="1"/>
      <c r="G826" s="1"/>
      <c r="H826" s="1"/>
      <c r="I826" s="1"/>
      <c r="J826" s="1"/>
      <c r="K826" s="1"/>
    </row>
    <row r="827" spans="1:11" ht="21" hidden="1" customHeight="1" outlineLevel="1" x14ac:dyDescent="0.2">
      <c r="A827" s="77" t="s">
        <v>946</v>
      </c>
      <c r="B827" s="77"/>
      <c r="C827" s="1" t="s">
        <v>17</v>
      </c>
      <c r="D827" s="38">
        <v>1</v>
      </c>
      <c r="E827" s="9">
        <f>$D$826*D827</f>
        <v>0</v>
      </c>
      <c r="F827" s="33">
        <v>0.16</v>
      </c>
      <c r="G827" s="9">
        <f>$D$826*F827</f>
        <v>0</v>
      </c>
      <c r="H827" s="9">
        <f>$M$2*G827</f>
        <v>0</v>
      </c>
      <c r="I827" s="33">
        <v>0</v>
      </c>
      <c r="J827" s="9">
        <f>$D$826*I827</f>
        <v>0</v>
      </c>
      <c r="K827" s="9">
        <f t="shared" ref="K827:K829" si="327">SUM(H827,J827)</f>
        <v>0</v>
      </c>
    </row>
    <row r="828" spans="1:11" ht="12.2" hidden="1" customHeight="1" outlineLevel="1" x14ac:dyDescent="0.2">
      <c r="A828" s="77" t="s">
        <v>940</v>
      </c>
      <c r="B828" s="77"/>
      <c r="C828" s="1" t="s">
        <v>17</v>
      </c>
      <c r="D828" s="38">
        <v>1</v>
      </c>
      <c r="E828" s="9">
        <f>$D$826*D828</f>
        <v>0</v>
      </c>
      <c r="F828" s="33">
        <v>0.1</v>
      </c>
      <c r="G828" s="9">
        <f>$D$826*F828</f>
        <v>0</v>
      </c>
      <c r="H828" s="9">
        <f t="shared" ref="H828:H829" si="328">$M$2*G828</f>
        <v>0</v>
      </c>
      <c r="I828" s="33">
        <v>0</v>
      </c>
      <c r="J828" s="9">
        <f>$D$826*I828</f>
        <v>0</v>
      </c>
      <c r="K828" s="9">
        <f t="shared" si="327"/>
        <v>0</v>
      </c>
    </row>
    <row r="829" spans="1:11" ht="12.2" hidden="1" customHeight="1" outlineLevel="1" x14ac:dyDescent="0.2">
      <c r="A829" s="77" t="s">
        <v>943</v>
      </c>
      <c r="B829" s="77"/>
      <c r="C829" s="1" t="s">
        <v>17</v>
      </c>
      <c r="D829" s="38">
        <v>1</v>
      </c>
      <c r="E829" s="9">
        <f>$D$826*D829</f>
        <v>0</v>
      </c>
      <c r="F829" s="33">
        <v>0.08</v>
      </c>
      <c r="G829" s="9">
        <f>$D$826*F829</f>
        <v>0</v>
      </c>
      <c r="H829" s="9">
        <f t="shared" si="328"/>
        <v>0</v>
      </c>
      <c r="I829" s="33">
        <v>0</v>
      </c>
      <c r="J829" s="9">
        <f>$D$826*I829</f>
        <v>0</v>
      </c>
      <c r="K829" s="9">
        <f t="shared" si="327"/>
        <v>0</v>
      </c>
    </row>
    <row r="830" spans="1:11" ht="12.2" customHeight="1" collapsed="1" x14ac:dyDescent="0.2">
      <c r="A830" s="75" t="s">
        <v>19</v>
      </c>
      <c r="B830" s="75"/>
      <c r="C830" s="1"/>
      <c r="D830" s="7"/>
      <c r="E830" s="9"/>
      <c r="F830" s="13">
        <f>SUM(F827:F829)</f>
        <v>0.34</v>
      </c>
      <c r="G830" s="12">
        <f t="shared" ref="G830:J830" si="329">SUM(G827:G829)</f>
        <v>0</v>
      </c>
      <c r="H830" s="12">
        <f t="shared" si="329"/>
        <v>0</v>
      </c>
      <c r="I830" s="13">
        <f t="shared" si="329"/>
        <v>0</v>
      </c>
      <c r="J830" s="12">
        <f t="shared" si="329"/>
        <v>0</v>
      </c>
      <c r="K830" s="14">
        <f>SUM(H830,J830)</f>
        <v>0</v>
      </c>
    </row>
    <row r="831" spans="1:11" ht="21" customHeight="1" x14ac:dyDescent="0.2">
      <c r="A831" s="75" t="s">
        <v>947</v>
      </c>
      <c r="B831" s="75"/>
      <c r="C831" s="2" t="s">
        <v>15</v>
      </c>
      <c r="D831" s="3">
        <v>0</v>
      </c>
      <c r="E831" s="36"/>
      <c r="F831" s="1"/>
      <c r="G831" s="1"/>
      <c r="H831" s="1"/>
      <c r="I831" s="1"/>
      <c r="J831" s="1"/>
      <c r="K831" s="1"/>
    </row>
    <row r="832" spans="1:11" ht="21" hidden="1" customHeight="1" outlineLevel="1" x14ac:dyDescent="0.2">
      <c r="A832" s="77" t="s">
        <v>948</v>
      </c>
      <c r="B832" s="77"/>
      <c r="C832" s="1" t="s">
        <v>60</v>
      </c>
      <c r="D832" s="38">
        <v>1</v>
      </c>
      <c r="E832" s="9">
        <f>$D$831*D832</f>
        <v>0</v>
      </c>
      <c r="F832" s="33">
        <v>0.15</v>
      </c>
      <c r="G832" s="9">
        <f>$D$831*F832</f>
        <v>0</v>
      </c>
      <c r="H832" s="9">
        <f>$M$2*G832</f>
        <v>0</v>
      </c>
      <c r="I832" s="33">
        <v>0</v>
      </c>
      <c r="J832" s="9">
        <f>$D$831*I832</f>
        <v>0</v>
      </c>
      <c r="K832" s="9">
        <f t="shared" ref="K832:K836" si="330">SUM(H832,J832)</f>
        <v>0</v>
      </c>
    </row>
    <row r="833" spans="1:11" ht="21" hidden="1" customHeight="1" outlineLevel="1" x14ac:dyDescent="0.2">
      <c r="A833" s="77" t="s">
        <v>949</v>
      </c>
      <c r="B833" s="77"/>
      <c r="C833" s="1" t="s">
        <v>60</v>
      </c>
      <c r="D833" s="38">
        <v>1</v>
      </c>
      <c r="E833" s="9">
        <f>$D$831*D833</f>
        <v>0</v>
      </c>
      <c r="F833" s="33">
        <v>0.1</v>
      </c>
      <c r="G833" s="9">
        <f>$D$831*F833</f>
        <v>0</v>
      </c>
      <c r="H833" s="9">
        <f t="shared" ref="H833:H836" si="331">$M$2*G833</f>
        <v>0</v>
      </c>
      <c r="I833" s="33">
        <v>0</v>
      </c>
      <c r="J833" s="9">
        <f>$D$831*I833</f>
        <v>0</v>
      </c>
      <c r="K833" s="9">
        <f t="shared" si="330"/>
        <v>0</v>
      </c>
    </row>
    <row r="834" spans="1:11" ht="12.2" hidden="1" customHeight="1" outlineLevel="1" x14ac:dyDescent="0.2">
      <c r="A834" s="77" t="s">
        <v>950</v>
      </c>
      <c r="B834" s="77"/>
      <c r="C834" s="1" t="s">
        <v>17</v>
      </c>
      <c r="D834" s="38">
        <v>0.6</v>
      </c>
      <c r="E834" s="9">
        <f>$D$831*D834</f>
        <v>0</v>
      </c>
      <c r="F834" s="33">
        <v>0.13</v>
      </c>
      <c r="G834" s="9">
        <f>$D$831*F834</f>
        <v>0</v>
      </c>
      <c r="H834" s="9">
        <f t="shared" si="331"/>
        <v>0</v>
      </c>
      <c r="I834" s="33">
        <v>0</v>
      </c>
      <c r="J834" s="9">
        <f>$D$831*I834</f>
        <v>0</v>
      </c>
      <c r="K834" s="9">
        <f t="shared" si="330"/>
        <v>0</v>
      </c>
    </row>
    <row r="835" spans="1:11" ht="21" hidden="1" customHeight="1" outlineLevel="1" x14ac:dyDescent="0.2">
      <c r="A835" s="77" t="s">
        <v>951</v>
      </c>
      <c r="B835" s="77"/>
      <c r="C835" s="1" t="s">
        <v>42</v>
      </c>
      <c r="D835" s="38">
        <v>0.3</v>
      </c>
      <c r="E835" s="9">
        <f>$D$831*D835</f>
        <v>0</v>
      </c>
      <c r="F835" s="33">
        <v>0.01</v>
      </c>
      <c r="G835" s="9">
        <f>$D$831*F835</f>
        <v>0</v>
      </c>
      <c r="H835" s="9">
        <f t="shared" si="331"/>
        <v>0</v>
      </c>
      <c r="I835" s="33">
        <v>0</v>
      </c>
      <c r="J835" s="9">
        <f>$D$831*I835</f>
        <v>0</v>
      </c>
      <c r="K835" s="9">
        <f t="shared" si="330"/>
        <v>0</v>
      </c>
    </row>
    <row r="836" spans="1:11" ht="12" hidden="1" customHeight="1" outlineLevel="1" x14ac:dyDescent="0.2">
      <c r="A836" s="77" t="s">
        <v>775</v>
      </c>
      <c r="B836" s="77"/>
      <c r="C836" s="1" t="s">
        <v>17</v>
      </c>
      <c r="D836" s="38">
        <v>0.6</v>
      </c>
      <c r="E836" s="9">
        <f>$D$831*D836</f>
        <v>0</v>
      </c>
      <c r="F836" s="33">
        <v>0.02</v>
      </c>
      <c r="G836" s="9">
        <f>$D$831*F836</f>
        <v>0</v>
      </c>
      <c r="H836" s="9">
        <f t="shared" si="331"/>
        <v>0</v>
      </c>
      <c r="I836" s="33">
        <v>0</v>
      </c>
      <c r="J836" s="9">
        <f>$D$831*I836</f>
        <v>0</v>
      </c>
      <c r="K836" s="9">
        <f t="shared" si="330"/>
        <v>0</v>
      </c>
    </row>
    <row r="837" spans="1:11" ht="12.2" customHeight="1" collapsed="1" x14ac:dyDescent="0.2">
      <c r="A837" s="75" t="s">
        <v>19</v>
      </c>
      <c r="B837" s="75"/>
      <c r="C837" s="1"/>
      <c r="D837" s="7"/>
      <c r="E837" s="9"/>
      <c r="F837" s="13">
        <f>SUM(F832:F836)</f>
        <v>0.41000000000000003</v>
      </c>
      <c r="G837" s="12">
        <f t="shared" ref="G837:J837" si="332">SUM(G832:G836)</f>
        <v>0</v>
      </c>
      <c r="H837" s="12">
        <f t="shared" si="332"/>
        <v>0</v>
      </c>
      <c r="I837" s="13">
        <f t="shared" si="332"/>
        <v>0</v>
      </c>
      <c r="J837" s="12">
        <f t="shared" si="332"/>
        <v>0</v>
      </c>
      <c r="K837" s="14">
        <f>SUM(H837,J837)</f>
        <v>0</v>
      </c>
    </row>
    <row r="838" spans="1:11" ht="21" customHeight="1" x14ac:dyDescent="0.2">
      <c r="A838" s="75" t="s">
        <v>952</v>
      </c>
      <c r="B838" s="75"/>
      <c r="C838" s="2" t="s">
        <v>17</v>
      </c>
      <c r="D838" s="3">
        <v>0</v>
      </c>
      <c r="E838" s="36"/>
      <c r="F838" s="1"/>
      <c r="G838" s="1"/>
      <c r="H838" s="1"/>
      <c r="I838" s="1"/>
      <c r="J838" s="1"/>
      <c r="K838" s="1"/>
    </row>
    <row r="839" spans="1:11" ht="12.2" hidden="1" customHeight="1" outlineLevel="1" x14ac:dyDescent="0.2">
      <c r="A839" s="77" t="s">
        <v>953</v>
      </c>
      <c r="B839" s="77"/>
      <c r="C839" s="1" t="s">
        <v>17</v>
      </c>
      <c r="D839" s="38">
        <v>1</v>
      </c>
      <c r="E839" s="9">
        <f t="shared" ref="E839:E844" si="333">$D$838*D839</f>
        <v>0</v>
      </c>
      <c r="F839" s="33">
        <v>0.23</v>
      </c>
      <c r="G839" s="9">
        <f t="shared" ref="G839:G844" si="334">$D$838*F839</f>
        <v>0</v>
      </c>
      <c r="H839" s="9">
        <f>$M$2*G839</f>
        <v>0</v>
      </c>
      <c r="I839" s="33">
        <v>0</v>
      </c>
      <c r="J839" s="9">
        <f t="shared" ref="J839:J844" si="335">$D$838*I839</f>
        <v>0</v>
      </c>
      <c r="K839" s="9">
        <f t="shared" ref="K839:K844" si="336">SUM(H839,J839)</f>
        <v>0</v>
      </c>
    </row>
    <row r="840" spans="1:11" ht="12.2" hidden="1" customHeight="1" outlineLevel="1" x14ac:dyDescent="0.2">
      <c r="A840" s="77" t="s">
        <v>935</v>
      </c>
      <c r="B840" s="77"/>
      <c r="C840" s="1" t="s">
        <v>17</v>
      </c>
      <c r="D840" s="38">
        <v>1</v>
      </c>
      <c r="E840" s="9">
        <f t="shared" si="333"/>
        <v>0</v>
      </c>
      <c r="F840" s="33">
        <v>0.1</v>
      </c>
      <c r="G840" s="9">
        <f t="shared" si="334"/>
        <v>0</v>
      </c>
      <c r="H840" s="9">
        <f t="shared" ref="H840:H844" si="337">$M$2*G840</f>
        <v>0</v>
      </c>
      <c r="I840" s="33">
        <v>0</v>
      </c>
      <c r="J840" s="9">
        <f t="shared" si="335"/>
        <v>0</v>
      </c>
      <c r="K840" s="9">
        <f t="shared" si="336"/>
        <v>0</v>
      </c>
    </row>
    <row r="841" spans="1:11" ht="12.2" hidden="1" customHeight="1" outlineLevel="1" x14ac:dyDescent="0.2">
      <c r="A841" s="77" t="s">
        <v>954</v>
      </c>
      <c r="B841" s="77"/>
      <c r="C841" s="1" t="s">
        <v>17</v>
      </c>
      <c r="D841" s="38">
        <v>1</v>
      </c>
      <c r="E841" s="9">
        <f t="shared" si="333"/>
        <v>0</v>
      </c>
      <c r="F841" s="33">
        <v>0.1</v>
      </c>
      <c r="G841" s="9">
        <f t="shared" si="334"/>
        <v>0</v>
      </c>
      <c r="H841" s="9">
        <f t="shared" si="337"/>
        <v>0</v>
      </c>
      <c r="I841" s="33">
        <v>0</v>
      </c>
      <c r="J841" s="9">
        <f t="shared" si="335"/>
        <v>0</v>
      </c>
      <c r="K841" s="9">
        <f t="shared" si="336"/>
        <v>0</v>
      </c>
    </row>
    <row r="842" spans="1:11" ht="12.2" hidden="1" customHeight="1" outlineLevel="1" x14ac:dyDescent="0.2">
      <c r="A842" s="77" t="s">
        <v>936</v>
      </c>
      <c r="B842" s="77"/>
      <c r="C842" s="1" t="s">
        <v>17</v>
      </c>
      <c r="D842" s="38">
        <v>1</v>
      </c>
      <c r="E842" s="9">
        <f t="shared" si="333"/>
        <v>0</v>
      </c>
      <c r="F842" s="33">
        <v>0.03</v>
      </c>
      <c r="G842" s="9">
        <f t="shared" si="334"/>
        <v>0</v>
      </c>
      <c r="H842" s="9">
        <f t="shared" si="337"/>
        <v>0</v>
      </c>
      <c r="I842" s="33">
        <v>0</v>
      </c>
      <c r="J842" s="9">
        <f t="shared" si="335"/>
        <v>0</v>
      </c>
      <c r="K842" s="9">
        <f t="shared" si="336"/>
        <v>0</v>
      </c>
    </row>
    <row r="843" spans="1:11" ht="12.2" hidden="1" customHeight="1" outlineLevel="1" x14ac:dyDescent="0.2">
      <c r="A843" s="77" t="s">
        <v>955</v>
      </c>
      <c r="B843" s="77"/>
      <c r="C843" s="1" t="s">
        <v>17</v>
      </c>
      <c r="D843" s="38">
        <v>1</v>
      </c>
      <c r="E843" s="9">
        <f t="shared" si="333"/>
        <v>0</v>
      </c>
      <c r="F843" s="33">
        <v>0.1</v>
      </c>
      <c r="G843" s="9">
        <f t="shared" si="334"/>
        <v>0</v>
      </c>
      <c r="H843" s="9">
        <f t="shared" si="337"/>
        <v>0</v>
      </c>
      <c r="I843" s="33">
        <v>0</v>
      </c>
      <c r="J843" s="9">
        <f t="shared" si="335"/>
        <v>0</v>
      </c>
      <c r="K843" s="9">
        <f t="shared" si="336"/>
        <v>0</v>
      </c>
    </row>
    <row r="844" spans="1:11" ht="12.2" hidden="1" customHeight="1" outlineLevel="1" x14ac:dyDescent="0.2">
      <c r="A844" s="77" t="s">
        <v>956</v>
      </c>
      <c r="B844" s="77"/>
      <c r="C844" s="1" t="s">
        <v>17</v>
      </c>
      <c r="D844" s="38">
        <v>1</v>
      </c>
      <c r="E844" s="9">
        <f t="shared" si="333"/>
        <v>0</v>
      </c>
      <c r="F844" s="33">
        <v>0.04</v>
      </c>
      <c r="G844" s="9">
        <f t="shared" si="334"/>
        <v>0</v>
      </c>
      <c r="H844" s="9">
        <f t="shared" si="337"/>
        <v>0</v>
      </c>
      <c r="I844" s="33">
        <v>0</v>
      </c>
      <c r="J844" s="9">
        <f t="shared" si="335"/>
        <v>0</v>
      </c>
      <c r="K844" s="9">
        <f t="shared" si="336"/>
        <v>0</v>
      </c>
    </row>
    <row r="845" spans="1:11" ht="12.2" customHeight="1" collapsed="1" x14ac:dyDescent="0.2">
      <c r="A845" s="75" t="s">
        <v>19</v>
      </c>
      <c r="B845" s="75"/>
      <c r="C845" s="1"/>
      <c r="D845" s="7"/>
      <c r="E845" s="9"/>
      <c r="F845" s="13">
        <f>SUM(F839:F844)</f>
        <v>0.60000000000000009</v>
      </c>
      <c r="G845" s="12">
        <f t="shared" ref="G845:J845" si="338">SUM(G839:G844)</f>
        <v>0</v>
      </c>
      <c r="H845" s="12">
        <f t="shared" si="338"/>
        <v>0</v>
      </c>
      <c r="I845" s="13">
        <f t="shared" si="338"/>
        <v>0</v>
      </c>
      <c r="J845" s="12">
        <f t="shared" si="338"/>
        <v>0</v>
      </c>
      <c r="K845" s="14">
        <f>SUM(H845,J845)</f>
        <v>0</v>
      </c>
    </row>
    <row r="846" spans="1:11" ht="29.25" customHeight="1" x14ac:dyDescent="0.2">
      <c r="A846" s="75" t="s">
        <v>957</v>
      </c>
      <c r="B846" s="75"/>
      <c r="C846" s="2" t="s">
        <v>17</v>
      </c>
      <c r="D846" s="3">
        <v>0</v>
      </c>
      <c r="E846" s="36"/>
      <c r="F846" s="1"/>
      <c r="G846" s="1"/>
      <c r="H846" s="1"/>
      <c r="I846" s="1"/>
      <c r="J846" s="1"/>
      <c r="K846" s="1"/>
    </row>
    <row r="847" spans="1:11" ht="12.2" hidden="1" customHeight="1" outlineLevel="1" x14ac:dyDescent="0.2">
      <c r="A847" s="77" t="s">
        <v>953</v>
      </c>
      <c r="B847" s="77"/>
      <c r="C847" s="1" t="s">
        <v>17</v>
      </c>
      <c r="D847" s="38">
        <v>1</v>
      </c>
      <c r="E847" s="9">
        <f t="shared" ref="E847:E852" si="339">$D$846*D847</f>
        <v>0</v>
      </c>
      <c r="F847" s="33">
        <v>0.23</v>
      </c>
      <c r="G847" s="9">
        <f t="shared" ref="G847:G852" si="340">$D$846*F847</f>
        <v>0</v>
      </c>
      <c r="H847" s="9">
        <f>$M$2*G847</f>
        <v>0</v>
      </c>
      <c r="I847" s="33">
        <v>0</v>
      </c>
      <c r="J847" s="9">
        <f t="shared" ref="J847:J852" si="341">$D$846*I847</f>
        <v>0</v>
      </c>
      <c r="K847" s="9">
        <f t="shared" ref="K847:K852" si="342">SUM(H847,J847)</f>
        <v>0</v>
      </c>
    </row>
    <row r="848" spans="1:11" ht="12.2" hidden="1" customHeight="1" outlineLevel="1" x14ac:dyDescent="0.2">
      <c r="A848" s="77" t="s">
        <v>935</v>
      </c>
      <c r="B848" s="77"/>
      <c r="C848" s="1" t="s">
        <v>17</v>
      </c>
      <c r="D848" s="38">
        <v>1</v>
      </c>
      <c r="E848" s="9">
        <f t="shared" si="339"/>
        <v>0</v>
      </c>
      <c r="F848" s="33">
        <v>0.1</v>
      </c>
      <c r="G848" s="9">
        <f t="shared" si="340"/>
        <v>0</v>
      </c>
      <c r="H848" s="9">
        <f t="shared" ref="H848:H852" si="343">$M$2*G848</f>
        <v>0</v>
      </c>
      <c r="I848" s="33">
        <v>0</v>
      </c>
      <c r="J848" s="9">
        <f t="shared" si="341"/>
        <v>0</v>
      </c>
      <c r="K848" s="9">
        <f t="shared" si="342"/>
        <v>0</v>
      </c>
    </row>
    <row r="849" spans="1:11" ht="21" hidden="1" customHeight="1" outlineLevel="1" x14ac:dyDescent="0.2">
      <c r="A849" s="77" t="s">
        <v>946</v>
      </c>
      <c r="B849" s="77"/>
      <c r="C849" s="1" t="s">
        <v>17</v>
      </c>
      <c r="D849" s="38">
        <v>1</v>
      </c>
      <c r="E849" s="9">
        <f t="shared" si="339"/>
        <v>0</v>
      </c>
      <c r="F849" s="33">
        <v>0.16</v>
      </c>
      <c r="G849" s="9">
        <f t="shared" si="340"/>
        <v>0</v>
      </c>
      <c r="H849" s="9">
        <f t="shared" si="343"/>
        <v>0</v>
      </c>
      <c r="I849" s="33">
        <v>0</v>
      </c>
      <c r="J849" s="9">
        <f t="shared" si="341"/>
        <v>0</v>
      </c>
      <c r="K849" s="9">
        <f t="shared" si="342"/>
        <v>0</v>
      </c>
    </row>
    <row r="850" spans="1:11" ht="12.2" hidden="1" customHeight="1" outlineLevel="1" x14ac:dyDescent="0.2">
      <c r="A850" s="77" t="s">
        <v>955</v>
      </c>
      <c r="B850" s="77"/>
      <c r="C850" s="1" t="s">
        <v>17</v>
      </c>
      <c r="D850" s="38">
        <v>1</v>
      </c>
      <c r="E850" s="9">
        <f t="shared" si="339"/>
        <v>0</v>
      </c>
      <c r="F850" s="33">
        <v>0.1</v>
      </c>
      <c r="G850" s="9">
        <f t="shared" si="340"/>
        <v>0</v>
      </c>
      <c r="H850" s="9">
        <f t="shared" si="343"/>
        <v>0</v>
      </c>
      <c r="I850" s="33">
        <v>0</v>
      </c>
      <c r="J850" s="9">
        <f t="shared" si="341"/>
        <v>0</v>
      </c>
      <c r="K850" s="9">
        <f t="shared" si="342"/>
        <v>0</v>
      </c>
    </row>
    <row r="851" spans="1:11" ht="12.2" hidden="1" customHeight="1" outlineLevel="1" x14ac:dyDescent="0.2">
      <c r="A851" s="77" t="s">
        <v>956</v>
      </c>
      <c r="B851" s="77"/>
      <c r="C851" s="1" t="s">
        <v>17</v>
      </c>
      <c r="D851" s="38">
        <v>1</v>
      </c>
      <c r="E851" s="9">
        <f t="shared" si="339"/>
        <v>0</v>
      </c>
      <c r="F851" s="33">
        <v>0.04</v>
      </c>
      <c r="G851" s="9">
        <f t="shared" si="340"/>
        <v>0</v>
      </c>
      <c r="H851" s="9">
        <f t="shared" si="343"/>
        <v>0</v>
      </c>
      <c r="I851" s="33">
        <v>0</v>
      </c>
      <c r="J851" s="9">
        <f t="shared" si="341"/>
        <v>0</v>
      </c>
      <c r="K851" s="9">
        <f t="shared" si="342"/>
        <v>0</v>
      </c>
    </row>
    <row r="852" spans="1:11" ht="12.2" hidden="1" customHeight="1" outlineLevel="1" x14ac:dyDescent="0.2">
      <c r="A852" s="77" t="s">
        <v>936</v>
      </c>
      <c r="B852" s="77"/>
      <c r="C852" s="1" t="s">
        <v>17</v>
      </c>
      <c r="D852" s="38">
        <v>1</v>
      </c>
      <c r="E852" s="9">
        <f t="shared" si="339"/>
        <v>0</v>
      </c>
      <c r="F852" s="33">
        <v>0.03</v>
      </c>
      <c r="G852" s="9">
        <f t="shared" si="340"/>
        <v>0</v>
      </c>
      <c r="H852" s="9">
        <f t="shared" si="343"/>
        <v>0</v>
      </c>
      <c r="I852" s="33">
        <v>0</v>
      </c>
      <c r="J852" s="9">
        <f t="shared" si="341"/>
        <v>0</v>
      </c>
      <c r="K852" s="9">
        <f t="shared" si="342"/>
        <v>0</v>
      </c>
    </row>
    <row r="853" spans="1:11" ht="12.2" customHeight="1" collapsed="1" x14ac:dyDescent="0.2">
      <c r="A853" s="75" t="s">
        <v>19</v>
      </c>
      <c r="B853" s="75"/>
      <c r="C853" s="1"/>
      <c r="D853" s="7"/>
      <c r="E853" s="9"/>
      <c r="F853" s="13">
        <f>SUM(F847:F852)</f>
        <v>0.66</v>
      </c>
      <c r="G853" s="12">
        <f t="shared" ref="G853:J853" si="344">SUM(G847:G852)</f>
        <v>0</v>
      </c>
      <c r="H853" s="12">
        <f t="shared" si="344"/>
        <v>0</v>
      </c>
      <c r="I853" s="13">
        <f t="shared" si="344"/>
        <v>0</v>
      </c>
      <c r="J853" s="12">
        <f t="shared" si="344"/>
        <v>0</v>
      </c>
      <c r="K853" s="14">
        <f>SUM(H853,J853)</f>
        <v>0</v>
      </c>
    </row>
    <row r="854" spans="1:11" ht="21" customHeight="1" x14ac:dyDescent="0.2">
      <c r="A854" s="75" t="s">
        <v>958</v>
      </c>
      <c r="B854" s="75"/>
      <c r="C854" s="2" t="s">
        <v>17</v>
      </c>
      <c r="D854" s="3">
        <v>0</v>
      </c>
      <c r="E854" s="36"/>
      <c r="F854" s="1"/>
      <c r="G854" s="1"/>
      <c r="H854" s="1"/>
      <c r="I854" s="1"/>
      <c r="J854" s="1"/>
      <c r="K854" s="1"/>
    </row>
    <row r="855" spans="1:11" ht="12" hidden="1" customHeight="1" outlineLevel="1" x14ac:dyDescent="0.2">
      <c r="A855" s="77" t="s">
        <v>940</v>
      </c>
      <c r="B855" s="77"/>
      <c r="C855" s="1" t="s">
        <v>17</v>
      </c>
      <c r="D855" s="38">
        <v>1</v>
      </c>
      <c r="E855" s="9">
        <f>$D$854*D855</f>
        <v>0</v>
      </c>
      <c r="F855" s="33">
        <v>0.1</v>
      </c>
      <c r="G855" s="9">
        <f>$D$854*F855</f>
        <v>0</v>
      </c>
      <c r="H855" s="9">
        <f>$M$2*G855</f>
        <v>0</v>
      </c>
      <c r="I855" s="33">
        <v>0</v>
      </c>
      <c r="J855" s="9">
        <f>$D$854*I855</f>
        <v>0</v>
      </c>
      <c r="K855" s="9">
        <f t="shared" ref="K855:K857" si="345">SUM(H855,J855)</f>
        <v>0</v>
      </c>
    </row>
    <row r="856" spans="1:11" ht="12.2" hidden="1" customHeight="1" outlineLevel="1" x14ac:dyDescent="0.2">
      <c r="A856" s="77" t="s">
        <v>935</v>
      </c>
      <c r="B856" s="77"/>
      <c r="C856" s="1" t="s">
        <v>17</v>
      </c>
      <c r="D856" s="38">
        <v>1</v>
      </c>
      <c r="E856" s="9">
        <f>$D$854*D856</f>
        <v>0</v>
      </c>
      <c r="F856" s="33">
        <v>0.1</v>
      </c>
      <c r="G856" s="9">
        <f>$D$854*F856</f>
        <v>0</v>
      </c>
      <c r="H856" s="9">
        <f t="shared" ref="H856:H857" si="346">$M$2*G856</f>
        <v>0</v>
      </c>
      <c r="I856" s="33">
        <v>0</v>
      </c>
      <c r="J856" s="9">
        <f>$D$854*I856</f>
        <v>0</v>
      </c>
      <c r="K856" s="9">
        <f t="shared" si="345"/>
        <v>0</v>
      </c>
    </row>
    <row r="857" spans="1:11" ht="12.2" hidden="1" customHeight="1" outlineLevel="1" x14ac:dyDescent="0.2">
      <c r="A857" s="77" t="s">
        <v>953</v>
      </c>
      <c r="B857" s="77"/>
      <c r="C857" s="1" t="s">
        <v>17</v>
      </c>
      <c r="D857" s="38">
        <v>1</v>
      </c>
      <c r="E857" s="9">
        <f>$D$854*D857</f>
        <v>0</v>
      </c>
      <c r="F857" s="33">
        <v>0.23</v>
      </c>
      <c r="G857" s="9">
        <f>$D$854*F857</f>
        <v>0</v>
      </c>
      <c r="H857" s="9">
        <f t="shared" si="346"/>
        <v>0</v>
      </c>
      <c r="I857" s="33">
        <v>0</v>
      </c>
      <c r="J857" s="9">
        <f>$D$854*I857</f>
        <v>0</v>
      </c>
      <c r="K857" s="9">
        <f t="shared" si="345"/>
        <v>0</v>
      </c>
    </row>
    <row r="858" spans="1:11" ht="12.2" customHeight="1" collapsed="1" x14ac:dyDescent="0.2">
      <c r="A858" s="75" t="s">
        <v>19</v>
      </c>
      <c r="B858" s="75"/>
      <c r="C858" s="1"/>
      <c r="D858" s="7"/>
      <c r="E858" s="9"/>
      <c r="F858" s="13">
        <f>SUM(F855:F857)</f>
        <v>0.43000000000000005</v>
      </c>
      <c r="G858" s="12">
        <f t="shared" ref="G858:J858" si="347">SUM(G855:G857)</f>
        <v>0</v>
      </c>
      <c r="H858" s="12">
        <f t="shared" si="347"/>
        <v>0</v>
      </c>
      <c r="I858" s="13">
        <f t="shared" si="347"/>
        <v>0</v>
      </c>
      <c r="J858" s="12">
        <f t="shared" si="347"/>
        <v>0</v>
      </c>
      <c r="K858" s="14">
        <f>SUM(H858,J858)</f>
        <v>0</v>
      </c>
    </row>
    <row r="859" spans="1:11" ht="21" customHeight="1" x14ac:dyDescent="0.2">
      <c r="A859" s="75" t="s">
        <v>959</v>
      </c>
      <c r="B859" s="75"/>
      <c r="C859" s="2" t="s">
        <v>17</v>
      </c>
      <c r="D859" s="3">
        <v>0</v>
      </c>
      <c r="E859" s="36"/>
      <c r="F859" s="1"/>
      <c r="G859" s="1"/>
      <c r="H859" s="1"/>
      <c r="I859" s="1"/>
      <c r="J859" s="1"/>
      <c r="K859" s="1"/>
    </row>
    <row r="860" spans="1:11" ht="12.2" hidden="1" customHeight="1" outlineLevel="1" x14ac:dyDescent="0.2">
      <c r="A860" s="77" t="s">
        <v>936</v>
      </c>
      <c r="B860" s="77"/>
      <c r="C860" s="1" t="s">
        <v>17</v>
      </c>
      <c r="D860" s="38">
        <v>1</v>
      </c>
      <c r="E860" s="9">
        <f>$D$859*D860</f>
        <v>0</v>
      </c>
      <c r="F860" s="33">
        <v>0.03</v>
      </c>
      <c r="G860" s="9">
        <f>$D$859*F860</f>
        <v>0</v>
      </c>
      <c r="H860" s="9">
        <f>$M$2*G860</f>
        <v>0</v>
      </c>
      <c r="I860" s="33">
        <v>0</v>
      </c>
      <c r="J860" s="9">
        <f>$D$859*I860</f>
        <v>0</v>
      </c>
      <c r="K860" s="9">
        <f t="shared" ref="K860:K863" si="348">SUM(H860,J860)</f>
        <v>0</v>
      </c>
    </row>
    <row r="861" spans="1:11" ht="12.2" hidden="1" customHeight="1" outlineLevel="1" x14ac:dyDescent="0.2">
      <c r="A861" s="77" t="s">
        <v>956</v>
      </c>
      <c r="B861" s="77"/>
      <c r="C861" s="1" t="s">
        <v>17</v>
      </c>
      <c r="D861" s="38">
        <v>1</v>
      </c>
      <c r="E861" s="9">
        <f>$D$859*D861</f>
        <v>0</v>
      </c>
      <c r="F861" s="33">
        <v>0.04</v>
      </c>
      <c r="G861" s="9">
        <f>$D$859*F861</f>
        <v>0</v>
      </c>
      <c r="H861" s="9">
        <f t="shared" ref="H861:H863" si="349">$M$2*G861</f>
        <v>0</v>
      </c>
      <c r="I861" s="33">
        <v>0</v>
      </c>
      <c r="J861" s="9">
        <f>$D$859*I861</f>
        <v>0</v>
      </c>
      <c r="K861" s="9">
        <f t="shared" si="348"/>
        <v>0</v>
      </c>
    </row>
    <row r="862" spans="1:11" ht="12.2" hidden="1" customHeight="1" outlineLevel="1" x14ac:dyDescent="0.2">
      <c r="A862" s="77" t="s">
        <v>955</v>
      </c>
      <c r="B862" s="77"/>
      <c r="C862" s="1" t="s">
        <v>17</v>
      </c>
      <c r="D862" s="38">
        <v>1</v>
      </c>
      <c r="E862" s="9">
        <f>$D$859*D862</f>
        <v>0</v>
      </c>
      <c r="F862" s="33">
        <v>0.1</v>
      </c>
      <c r="G862" s="9">
        <f>$D$859*F862</f>
        <v>0</v>
      </c>
      <c r="H862" s="9">
        <f t="shared" si="349"/>
        <v>0</v>
      </c>
      <c r="I862" s="33">
        <v>0</v>
      </c>
      <c r="J862" s="9">
        <f>$D$859*I862</f>
        <v>0</v>
      </c>
      <c r="K862" s="9">
        <f t="shared" si="348"/>
        <v>0</v>
      </c>
    </row>
    <row r="863" spans="1:11" ht="12.2" hidden="1" customHeight="1" outlineLevel="1" x14ac:dyDescent="0.2">
      <c r="A863" s="77" t="s">
        <v>960</v>
      </c>
      <c r="B863" s="77"/>
      <c r="C863" s="1" t="s">
        <v>17</v>
      </c>
      <c r="D863" s="38">
        <v>1</v>
      </c>
      <c r="E863" s="9">
        <f>$D$859*D863</f>
        <v>0</v>
      </c>
      <c r="F863" s="33">
        <v>0.33</v>
      </c>
      <c r="G863" s="9">
        <f>$D$859*F863</f>
        <v>0</v>
      </c>
      <c r="H863" s="9">
        <f t="shared" si="349"/>
        <v>0</v>
      </c>
      <c r="I863" s="33">
        <v>0</v>
      </c>
      <c r="J863" s="9">
        <f>$D$859*I863</f>
        <v>0</v>
      </c>
      <c r="K863" s="9">
        <f t="shared" si="348"/>
        <v>0</v>
      </c>
    </row>
    <row r="864" spans="1:11" ht="12.2" customHeight="1" collapsed="1" x14ac:dyDescent="0.2">
      <c r="A864" s="75" t="s">
        <v>19</v>
      </c>
      <c r="B864" s="75"/>
      <c r="C864" s="1"/>
      <c r="D864" s="7"/>
      <c r="E864" s="9"/>
      <c r="F864" s="13">
        <f>SUM(F860:F863)</f>
        <v>0.5</v>
      </c>
      <c r="G864" s="12">
        <f t="shared" ref="G864:J864" si="350">SUM(G860:G863)</f>
        <v>0</v>
      </c>
      <c r="H864" s="12">
        <f t="shared" si="350"/>
        <v>0</v>
      </c>
      <c r="I864" s="13">
        <f t="shared" si="350"/>
        <v>0</v>
      </c>
      <c r="J864" s="12">
        <f t="shared" si="350"/>
        <v>0</v>
      </c>
      <c r="K864" s="14">
        <f>SUM(H864,J864)</f>
        <v>0</v>
      </c>
    </row>
    <row r="865" spans="1:11" ht="12.2" customHeight="1" x14ac:dyDescent="0.2">
      <c r="A865" s="75" t="s">
        <v>961</v>
      </c>
      <c r="B865" s="75"/>
      <c r="C865" s="2" t="s">
        <v>17</v>
      </c>
      <c r="D865" s="3">
        <v>0</v>
      </c>
      <c r="E865" s="36"/>
      <c r="F865" s="1"/>
      <c r="G865" s="1"/>
      <c r="H865" s="1"/>
      <c r="I865" s="1"/>
      <c r="J865" s="1"/>
      <c r="K865" s="1"/>
    </row>
    <row r="866" spans="1:11" ht="12.2" hidden="1" customHeight="1" outlineLevel="1" x14ac:dyDescent="0.2">
      <c r="A866" s="77" t="s">
        <v>940</v>
      </c>
      <c r="B866" s="77"/>
      <c r="C866" s="1" t="s">
        <v>17</v>
      </c>
      <c r="D866" s="38">
        <v>1</v>
      </c>
      <c r="E866" s="9">
        <f>$D$865*D866</f>
        <v>0</v>
      </c>
      <c r="F866" s="33">
        <v>0.1</v>
      </c>
      <c r="G866" s="9">
        <f>$D$865*F866</f>
        <v>0</v>
      </c>
      <c r="H866" s="9">
        <f>$M$2*G866</f>
        <v>0</v>
      </c>
      <c r="I866" s="33">
        <v>0</v>
      </c>
      <c r="J866" s="9">
        <f>$D$865*I866</f>
        <v>0</v>
      </c>
      <c r="K866" s="9">
        <f t="shared" ref="K866:K867" si="351">SUM(H866,J866)</f>
        <v>0</v>
      </c>
    </row>
    <row r="867" spans="1:11" ht="12.2" hidden="1" customHeight="1" outlineLevel="1" x14ac:dyDescent="0.2">
      <c r="A867" s="77" t="s">
        <v>936</v>
      </c>
      <c r="B867" s="77"/>
      <c r="C867" s="1" t="s">
        <v>17</v>
      </c>
      <c r="D867" s="38">
        <v>1</v>
      </c>
      <c r="E867" s="9">
        <f>$D$865*D867</f>
        <v>0</v>
      </c>
      <c r="F867" s="33">
        <v>0.03</v>
      </c>
      <c r="G867" s="9">
        <f>$D$865*F867</f>
        <v>0</v>
      </c>
      <c r="H867" s="9">
        <f>$M$2*G867</f>
        <v>0</v>
      </c>
      <c r="I867" s="33">
        <v>0</v>
      </c>
      <c r="J867" s="9">
        <f>$D$865*I867</f>
        <v>0</v>
      </c>
      <c r="K867" s="9">
        <f t="shared" si="351"/>
        <v>0</v>
      </c>
    </row>
    <row r="868" spans="1:11" ht="12.2" customHeight="1" collapsed="1" x14ac:dyDescent="0.2">
      <c r="A868" s="75" t="s">
        <v>19</v>
      </c>
      <c r="B868" s="75"/>
      <c r="C868" s="1"/>
      <c r="D868" s="7"/>
      <c r="E868" s="9"/>
      <c r="F868" s="13">
        <f>SUM(F866:F867)</f>
        <v>0.13</v>
      </c>
      <c r="G868" s="12">
        <f t="shared" ref="G868:J868" si="352">SUM(G866:G867)</f>
        <v>0</v>
      </c>
      <c r="H868" s="12">
        <f t="shared" si="352"/>
        <v>0</v>
      </c>
      <c r="I868" s="13">
        <f t="shared" si="352"/>
        <v>0</v>
      </c>
      <c r="J868" s="12">
        <f t="shared" si="352"/>
        <v>0</v>
      </c>
      <c r="K868" s="14">
        <f>SUM(H868,J868)</f>
        <v>0</v>
      </c>
    </row>
    <row r="869" spans="1:11" ht="12.2" customHeight="1" x14ac:dyDescent="0.2">
      <c r="A869" s="75" t="s">
        <v>962</v>
      </c>
      <c r="B869" s="75"/>
      <c r="C869" s="2" t="s">
        <v>17</v>
      </c>
      <c r="D869" s="3">
        <v>0</v>
      </c>
      <c r="E869" s="36"/>
      <c r="F869" s="1"/>
      <c r="G869" s="1"/>
      <c r="H869" s="1"/>
      <c r="I869" s="1"/>
      <c r="J869" s="1"/>
      <c r="K869" s="1"/>
    </row>
    <row r="870" spans="1:11" ht="12.2" hidden="1" customHeight="1" outlineLevel="1" x14ac:dyDescent="0.2">
      <c r="A870" s="77" t="s">
        <v>954</v>
      </c>
      <c r="B870" s="77"/>
      <c r="C870" s="1" t="s">
        <v>17</v>
      </c>
      <c r="D870" s="38">
        <v>1</v>
      </c>
      <c r="E870" s="9">
        <f>$D$869*D870</f>
        <v>0</v>
      </c>
      <c r="F870" s="33">
        <v>0.1</v>
      </c>
      <c r="G870" s="9">
        <f>$D$869*F870</f>
        <v>0</v>
      </c>
      <c r="H870" s="9">
        <f>$M$2*G870</f>
        <v>0</v>
      </c>
      <c r="I870" s="33">
        <v>0</v>
      </c>
      <c r="J870" s="9">
        <f>$D$869*I870</f>
        <v>0</v>
      </c>
      <c r="K870" s="9">
        <f t="shared" ref="K870:K873" si="353">SUM(H870,J870)</f>
        <v>0</v>
      </c>
    </row>
    <row r="871" spans="1:11" ht="12.2" hidden="1" customHeight="1" outlineLevel="1" x14ac:dyDescent="0.2">
      <c r="A871" s="77" t="s">
        <v>956</v>
      </c>
      <c r="B871" s="77"/>
      <c r="C871" s="1" t="s">
        <v>17</v>
      </c>
      <c r="D871" s="38">
        <v>1</v>
      </c>
      <c r="E871" s="9">
        <f>$D$869*D871</f>
        <v>0</v>
      </c>
      <c r="F871" s="33">
        <v>0.04</v>
      </c>
      <c r="G871" s="9">
        <f>$D$869*F871</f>
        <v>0</v>
      </c>
      <c r="H871" s="9">
        <f t="shared" ref="H871:H873" si="354">$M$2*G871</f>
        <v>0</v>
      </c>
      <c r="I871" s="33">
        <v>0</v>
      </c>
      <c r="J871" s="9">
        <f>$D$869*I871</f>
        <v>0</v>
      </c>
      <c r="K871" s="9">
        <f t="shared" si="353"/>
        <v>0</v>
      </c>
    </row>
    <row r="872" spans="1:11" ht="12.2" hidden="1" customHeight="1" outlineLevel="1" x14ac:dyDescent="0.2">
      <c r="A872" s="77" t="s">
        <v>955</v>
      </c>
      <c r="B872" s="77"/>
      <c r="C872" s="1" t="s">
        <v>17</v>
      </c>
      <c r="D872" s="38">
        <v>1</v>
      </c>
      <c r="E872" s="9">
        <f>$D$869*D872</f>
        <v>0</v>
      </c>
      <c r="F872" s="33">
        <v>0.1</v>
      </c>
      <c r="G872" s="9">
        <f>$D$869*F872</f>
        <v>0</v>
      </c>
      <c r="H872" s="9">
        <f t="shared" si="354"/>
        <v>0</v>
      </c>
      <c r="I872" s="33">
        <v>0</v>
      </c>
      <c r="J872" s="9">
        <f>$D$869*I872</f>
        <v>0</v>
      </c>
      <c r="K872" s="9">
        <f t="shared" si="353"/>
        <v>0</v>
      </c>
    </row>
    <row r="873" spans="1:11" ht="12.2" hidden="1" customHeight="1" outlineLevel="1" x14ac:dyDescent="0.2">
      <c r="A873" s="77" t="s">
        <v>936</v>
      </c>
      <c r="B873" s="77"/>
      <c r="C873" s="1" t="s">
        <v>17</v>
      </c>
      <c r="D873" s="38">
        <v>1</v>
      </c>
      <c r="E873" s="9">
        <f>$D$869*D873</f>
        <v>0</v>
      </c>
      <c r="F873" s="33">
        <v>0.03</v>
      </c>
      <c r="G873" s="9">
        <f>$D$869*F873</f>
        <v>0</v>
      </c>
      <c r="H873" s="9">
        <f t="shared" si="354"/>
        <v>0</v>
      </c>
      <c r="I873" s="33">
        <v>0</v>
      </c>
      <c r="J873" s="9">
        <f>$D$869*I873</f>
        <v>0</v>
      </c>
      <c r="K873" s="9">
        <f t="shared" si="353"/>
        <v>0</v>
      </c>
    </row>
    <row r="874" spans="1:11" ht="12.2" customHeight="1" collapsed="1" x14ac:dyDescent="0.2">
      <c r="A874" s="75" t="s">
        <v>19</v>
      </c>
      <c r="B874" s="75"/>
      <c r="C874" s="1"/>
      <c r="D874" s="7"/>
      <c r="E874" s="9"/>
      <c r="F874" s="13">
        <f>SUM(F870:F873)</f>
        <v>0.27</v>
      </c>
      <c r="G874" s="12">
        <f t="shared" ref="G874:J874" si="355">SUM(G870:G873)</f>
        <v>0</v>
      </c>
      <c r="H874" s="12">
        <f t="shared" si="355"/>
        <v>0</v>
      </c>
      <c r="I874" s="13">
        <f t="shared" si="355"/>
        <v>0</v>
      </c>
      <c r="J874" s="12">
        <f t="shared" si="355"/>
        <v>0</v>
      </c>
      <c r="K874" s="14">
        <f>SUM(H874,J874)</f>
        <v>0</v>
      </c>
    </row>
    <row r="875" spans="1:11" ht="21" customHeight="1" x14ac:dyDescent="0.2">
      <c r="A875" s="75" t="s">
        <v>963</v>
      </c>
      <c r="B875" s="75"/>
      <c r="C875" s="2" t="s">
        <v>17</v>
      </c>
      <c r="D875" s="3">
        <v>0</v>
      </c>
      <c r="E875" s="36"/>
      <c r="F875" s="1"/>
      <c r="G875" s="1"/>
      <c r="H875" s="1"/>
      <c r="I875" s="1"/>
      <c r="J875" s="1"/>
      <c r="K875" s="1"/>
    </row>
    <row r="876" spans="1:11" ht="12.2" hidden="1" customHeight="1" outlineLevel="1" x14ac:dyDescent="0.2">
      <c r="A876" s="77" t="s">
        <v>936</v>
      </c>
      <c r="B876" s="77"/>
      <c r="C876" s="1" t="s">
        <v>17</v>
      </c>
      <c r="D876" s="38">
        <v>1</v>
      </c>
      <c r="E876" s="9">
        <f>$D$875*D876</f>
        <v>0</v>
      </c>
      <c r="F876" s="33">
        <v>0.03</v>
      </c>
      <c r="G876" s="9">
        <f>$D$875*F876</f>
        <v>0</v>
      </c>
      <c r="H876" s="9">
        <f>$M$2*G876</f>
        <v>0</v>
      </c>
      <c r="I876" s="33">
        <v>0</v>
      </c>
      <c r="J876" s="9">
        <f>$D$875*I876</f>
        <v>0</v>
      </c>
      <c r="K876" s="9">
        <f t="shared" ref="K876:K879" si="356">SUM(H876,J876)</f>
        <v>0</v>
      </c>
    </row>
    <row r="877" spans="1:11" ht="21" hidden="1" customHeight="1" outlineLevel="1" x14ac:dyDescent="0.2">
      <c r="A877" s="77" t="s">
        <v>946</v>
      </c>
      <c r="B877" s="77"/>
      <c r="C877" s="1" t="s">
        <v>17</v>
      </c>
      <c r="D877" s="38">
        <v>1</v>
      </c>
      <c r="E877" s="9">
        <f>$D$875*D877</f>
        <v>0</v>
      </c>
      <c r="F877" s="33">
        <v>0.16</v>
      </c>
      <c r="G877" s="9">
        <f>$D$875*F877</f>
        <v>0</v>
      </c>
      <c r="H877" s="9">
        <f t="shared" ref="H877:H879" si="357">$M$2*G877</f>
        <v>0</v>
      </c>
      <c r="I877" s="33">
        <v>0</v>
      </c>
      <c r="J877" s="9">
        <f>$D$875*I877</f>
        <v>0</v>
      </c>
      <c r="K877" s="9">
        <f t="shared" si="356"/>
        <v>0</v>
      </c>
    </row>
    <row r="878" spans="1:11" ht="12.2" hidden="1" customHeight="1" outlineLevel="1" x14ac:dyDescent="0.2">
      <c r="A878" s="77" t="s">
        <v>956</v>
      </c>
      <c r="B878" s="77"/>
      <c r="C878" s="1" t="s">
        <v>17</v>
      </c>
      <c r="D878" s="38">
        <v>1</v>
      </c>
      <c r="E878" s="9">
        <f>$D$875*D878</f>
        <v>0</v>
      </c>
      <c r="F878" s="33">
        <v>0.04</v>
      </c>
      <c r="G878" s="9">
        <f>$D$875*F878</f>
        <v>0</v>
      </c>
      <c r="H878" s="9">
        <f t="shared" si="357"/>
        <v>0</v>
      </c>
      <c r="I878" s="33">
        <v>0</v>
      </c>
      <c r="J878" s="9">
        <f>$D$875*I878</f>
        <v>0</v>
      </c>
      <c r="K878" s="9">
        <f t="shared" si="356"/>
        <v>0</v>
      </c>
    </row>
    <row r="879" spans="1:11" ht="12.2" hidden="1" customHeight="1" outlineLevel="1" x14ac:dyDescent="0.2">
      <c r="A879" s="77" t="s">
        <v>955</v>
      </c>
      <c r="B879" s="77"/>
      <c r="C879" s="1" t="s">
        <v>17</v>
      </c>
      <c r="D879" s="38">
        <v>1</v>
      </c>
      <c r="E879" s="9">
        <f>$D$875*D879</f>
        <v>0</v>
      </c>
      <c r="F879" s="33">
        <v>0.1</v>
      </c>
      <c r="G879" s="9">
        <f>$D$875*F879</f>
        <v>0</v>
      </c>
      <c r="H879" s="9">
        <f t="shared" si="357"/>
        <v>0</v>
      </c>
      <c r="I879" s="33">
        <v>0</v>
      </c>
      <c r="J879" s="9">
        <f>$D$875*I879</f>
        <v>0</v>
      </c>
      <c r="K879" s="9">
        <f t="shared" si="356"/>
        <v>0</v>
      </c>
    </row>
    <row r="880" spans="1:11" ht="12.2" customHeight="1" collapsed="1" x14ac:dyDescent="0.2">
      <c r="A880" s="75" t="s">
        <v>19</v>
      </c>
      <c r="B880" s="75"/>
      <c r="C880" s="1"/>
      <c r="D880" s="7"/>
      <c r="E880" s="9"/>
      <c r="F880" s="13">
        <f>SUM(F876:F879)</f>
        <v>0.33</v>
      </c>
      <c r="G880" s="12">
        <f t="shared" ref="G880:J880" si="358">SUM(G876:G879)</f>
        <v>0</v>
      </c>
      <c r="H880" s="12">
        <f t="shared" si="358"/>
        <v>0</v>
      </c>
      <c r="I880" s="13">
        <f t="shared" si="358"/>
        <v>0</v>
      </c>
      <c r="J880" s="12">
        <f t="shared" si="358"/>
        <v>0</v>
      </c>
      <c r="K880" s="14">
        <f>SUM(H880,J880)</f>
        <v>0</v>
      </c>
    </row>
    <row r="881" spans="1:11" ht="21" customHeight="1" x14ac:dyDescent="0.2">
      <c r="A881" s="75" t="s">
        <v>964</v>
      </c>
      <c r="B881" s="75"/>
      <c r="C881" s="2" t="s">
        <v>17</v>
      </c>
      <c r="D881" s="3">
        <v>0</v>
      </c>
      <c r="E881" s="36"/>
      <c r="F881" s="1"/>
      <c r="G881" s="1"/>
      <c r="H881" s="1"/>
      <c r="I881" s="1"/>
      <c r="J881" s="1"/>
      <c r="K881" s="1"/>
    </row>
    <row r="882" spans="1:11" ht="12.2" hidden="1" customHeight="1" outlineLevel="1" x14ac:dyDescent="0.2">
      <c r="A882" s="77" t="s">
        <v>965</v>
      </c>
      <c r="B882" s="77"/>
      <c r="C882" s="1" t="s">
        <v>60</v>
      </c>
      <c r="D882" s="38">
        <v>1</v>
      </c>
      <c r="E882" s="9">
        <f>$D$881*D882</f>
        <v>0</v>
      </c>
      <c r="F882" s="33">
        <v>7.0000000000000007E-2</v>
      </c>
      <c r="G882" s="9">
        <f>$D$881*F882</f>
        <v>0</v>
      </c>
      <c r="H882" s="9">
        <f>$M$2*G882</f>
        <v>0</v>
      </c>
      <c r="I882" s="33">
        <v>0</v>
      </c>
      <c r="J882" s="9">
        <f>$D$881*I882</f>
        <v>0</v>
      </c>
      <c r="K882" s="9">
        <f t="shared" ref="K882:K891" si="359">SUM(H882,J882)</f>
        <v>0</v>
      </c>
    </row>
    <row r="883" spans="1:11" ht="12.2" hidden="1" customHeight="1" outlineLevel="1" x14ac:dyDescent="0.2">
      <c r="A883" s="77" t="s">
        <v>954</v>
      </c>
      <c r="B883" s="77"/>
      <c r="C883" s="1" t="s">
        <v>17</v>
      </c>
      <c r="D883" s="38">
        <v>1</v>
      </c>
      <c r="E883" s="9">
        <f t="shared" ref="E883:E891" si="360">$D$881*D883</f>
        <v>0</v>
      </c>
      <c r="F883" s="33">
        <v>0.1</v>
      </c>
      <c r="G883" s="9">
        <f t="shared" ref="G883:G891" si="361">$D$881*F883</f>
        <v>0</v>
      </c>
      <c r="H883" s="9">
        <f t="shared" ref="H883:H891" si="362">$M$2*G883</f>
        <v>0</v>
      </c>
      <c r="I883" s="33">
        <v>0</v>
      </c>
      <c r="J883" s="9">
        <f t="shared" ref="J883:J891" si="363">$D$881*I883</f>
        <v>0</v>
      </c>
      <c r="K883" s="9">
        <f t="shared" si="359"/>
        <v>0</v>
      </c>
    </row>
    <row r="884" spans="1:11" ht="12.2" hidden="1" customHeight="1" outlineLevel="1" x14ac:dyDescent="0.2">
      <c r="A884" s="77" t="s">
        <v>956</v>
      </c>
      <c r="B884" s="77"/>
      <c r="C884" s="1" t="s">
        <v>17</v>
      </c>
      <c r="D884" s="38">
        <v>1</v>
      </c>
      <c r="E884" s="9">
        <f t="shared" si="360"/>
        <v>0</v>
      </c>
      <c r="F884" s="33">
        <v>0.04</v>
      </c>
      <c r="G884" s="9">
        <f t="shared" si="361"/>
        <v>0</v>
      </c>
      <c r="H884" s="9">
        <f t="shared" si="362"/>
        <v>0</v>
      </c>
      <c r="I884" s="33">
        <v>0</v>
      </c>
      <c r="J884" s="9">
        <f t="shared" si="363"/>
        <v>0</v>
      </c>
      <c r="K884" s="9">
        <f t="shared" si="359"/>
        <v>0</v>
      </c>
    </row>
    <row r="885" spans="1:11" ht="12.2" hidden="1" customHeight="1" outlineLevel="1" x14ac:dyDescent="0.2">
      <c r="A885" s="77" t="s">
        <v>955</v>
      </c>
      <c r="B885" s="77"/>
      <c r="C885" s="1" t="s">
        <v>17</v>
      </c>
      <c r="D885" s="38">
        <v>1</v>
      </c>
      <c r="E885" s="9">
        <f t="shared" si="360"/>
        <v>0</v>
      </c>
      <c r="F885" s="33">
        <v>0.1</v>
      </c>
      <c r="G885" s="9">
        <f t="shared" si="361"/>
        <v>0</v>
      </c>
      <c r="H885" s="9">
        <f t="shared" si="362"/>
        <v>0</v>
      </c>
      <c r="I885" s="33">
        <v>0</v>
      </c>
      <c r="J885" s="9">
        <f t="shared" si="363"/>
        <v>0</v>
      </c>
      <c r="K885" s="9">
        <f t="shared" si="359"/>
        <v>0</v>
      </c>
    </row>
    <row r="886" spans="1:11" ht="12.2" hidden="1" customHeight="1" outlineLevel="1" x14ac:dyDescent="0.2">
      <c r="A886" s="77" t="s">
        <v>936</v>
      </c>
      <c r="B886" s="77"/>
      <c r="C886" s="1" t="s">
        <v>17</v>
      </c>
      <c r="D886" s="38">
        <v>1</v>
      </c>
      <c r="E886" s="9">
        <f t="shared" si="360"/>
        <v>0</v>
      </c>
      <c r="F886" s="33">
        <v>0.03</v>
      </c>
      <c r="G886" s="9">
        <f t="shared" si="361"/>
        <v>0</v>
      </c>
      <c r="H886" s="9">
        <f t="shared" si="362"/>
        <v>0</v>
      </c>
      <c r="I886" s="33">
        <v>0</v>
      </c>
      <c r="J886" s="9">
        <f t="shared" si="363"/>
        <v>0</v>
      </c>
      <c r="K886" s="9">
        <f t="shared" si="359"/>
        <v>0</v>
      </c>
    </row>
    <row r="887" spans="1:11" ht="12.2" hidden="1" customHeight="1" outlineLevel="1" x14ac:dyDescent="0.2">
      <c r="A887" s="77" t="s">
        <v>935</v>
      </c>
      <c r="B887" s="77"/>
      <c r="C887" s="1" t="s">
        <v>17</v>
      </c>
      <c r="D887" s="38">
        <v>1</v>
      </c>
      <c r="E887" s="9">
        <f t="shared" si="360"/>
        <v>0</v>
      </c>
      <c r="F887" s="33">
        <v>0.1</v>
      </c>
      <c r="G887" s="9">
        <f t="shared" si="361"/>
        <v>0</v>
      </c>
      <c r="H887" s="9">
        <f t="shared" si="362"/>
        <v>0</v>
      </c>
      <c r="I887" s="33">
        <v>0</v>
      </c>
      <c r="J887" s="9">
        <f t="shared" si="363"/>
        <v>0</v>
      </c>
      <c r="K887" s="9">
        <f t="shared" si="359"/>
        <v>0</v>
      </c>
    </row>
    <row r="888" spans="1:11" ht="12.2" hidden="1" customHeight="1" outlineLevel="1" x14ac:dyDescent="0.2">
      <c r="A888" s="77" t="s">
        <v>966</v>
      </c>
      <c r="B888" s="77"/>
      <c r="C888" s="1" t="s">
        <v>60</v>
      </c>
      <c r="D888" s="38">
        <v>1</v>
      </c>
      <c r="E888" s="9">
        <f t="shared" si="360"/>
        <v>0</v>
      </c>
      <c r="F888" s="33">
        <v>0.1</v>
      </c>
      <c r="G888" s="9">
        <f t="shared" si="361"/>
        <v>0</v>
      </c>
      <c r="H888" s="9">
        <f t="shared" si="362"/>
        <v>0</v>
      </c>
      <c r="I888" s="33">
        <v>0</v>
      </c>
      <c r="J888" s="9">
        <f t="shared" si="363"/>
        <v>0</v>
      </c>
      <c r="K888" s="9">
        <f t="shared" si="359"/>
        <v>0</v>
      </c>
    </row>
    <row r="889" spans="1:11" ht="21" hidden="1" customHeight="1" outlineLevel="1" x14ac:dyDescent="0.2">
      <c r="A889" s="77" t="s">
        <v>949</v>
      </c>
      <c r="B889" s="77"/>
      <c r="C889" s="1" t="s">
        <v>60</v>
      </c>
      <c r="D889" s="38">
        <v>1</v>
      </c>
      <c r="E889" s="9">
        <f t="shared" si="360"/>
        <v>0</v>
      </c>
      <c r="F889" s="33">
        <v>0.1</v>
      </c>
      <c r="G889" s="9">
        <f t="shared" si="361"/>
        <v>0</v>
      </c>
      <c r="H889" s="9">
        <f t="shared" si="362"/>
        <v>0</v>
      </c>
      <c r="I889" s="33">
        <v>0</v>
      </c>
      <c r="J889" s="9">
        <f t="shared" si="363"/>
        <v>0</v>
      </c>
      <c r="K889" s="9">
        <f t="shared" si="359"/>
        <v>0</v>
      </c>
    </row>
    <row r="890" spans="1:11" ht="21" hidden="1" customHeight="1" outlineLevel="1" x14ac:dyDescent="0.2">
      <c r="A890" s="77" t="s">
        <v>948</v>
      </c>
      <c r="B890" s="77"/>
      <c r="C890" s="1" t="s">
        <v>60</v>
      </c>
      <c r="D890" s="38">
        <v>1</v>
      </c>
      <c r="E890" s="9">
        <f t="shared" si="360"/>
        <v>0</v>
      </c>
      <c r="F890" s="33">
        <v>0.15</v>
      </c>
      <c r="G890" s="9">
        <f t="shared" si="361"/>
        <v>0</v>
      </c>
      <c r="H890" s="9">
        <f t="shared" si="362"/>
        <v>0</v>
      </c>
      <c r="I890" s="33">
        <v>0</v>
      </c>
      <c r="J890" s="9">
        <f t="shared" si="363"/>
        <v>0</v>
      </c>
      <c r="K890" s="9">
        <f t="shared" si="359"/>
        <v>0</v>
      </c>
    </row>
    <row r="891" spans="1:11" ht="21" hidden="1" customHeight="1" outlineLevel="1" x14ac:dyDescent="0.2">
      <c r="A891" s="77" t="s">
        <v>967</v>
      </c>
      <c r="B891" s="77"/>
      <c r="C891" s="1" t="s">
        <v>60</v>
      </c>
      <c r="D891" s="38">
        <v>1</v>
      </c>
      <c r="E891" s="9">
        <f t="shared" si="360"/>
        <v>0</v>
      </c>
      <c r="F891" s="33">
        <v>0.06</v>
      </c>
      <c r="G891" s="9">
        <f t="shared" si="361"/>
        <v>0</v>
      </c>
      <c r="H891" s="9">
        <f t="shared" si="362"/>
        <v>0</v>
      </c>
      <c r="I891" s="33">
        <v>0</v>
      </c>
      <c r="J891" s="9">
        <f t="shared" si="363"/>
        <v>0</v>
      </c>
      <c r="K891" s="9">
        <f t="shared" si="359"/>
        <v>0</v>
      </c>
    </row>
    <row r="892" spans="1:11" ht="12" customHeight="1" collapsed="1" x14ac:dyDescent="0.2">
      <c r="A892" s="75" t="s">
        <v>19</v>
      </c>
      <c r="B892" s="75"/>
      <c r="C892" s="1"/>
      <c r="D892" s="7"/>
      <c r="E892" s="9"/>
      <c r="F892" s="13">
        <f>SUM(F882:F891)</f>
        <v>0.85000000000000009</v>
      </c>
      <c r="G892" s="12">
        <f t="shared" ref="G892:J892" si="364">SUM(G882:G891)</f>
        <v>0</v>
      </c>
      <c r="H892" s="12">
        <f t="shared" si="364"/>
        <v>0</v>
      </c>
      <c r="I892" s="13">
        <f t="shared" si="364"/>
        <v>0</v>
      </c>
      <c r="J892" s="12">
        <f t="shared" si="364"/>
        <v>0</v>
      </c>
      <c r="K892" s="14">
        <f>SUM(H892,J892)</f>
        <v>0</v>
      </c>
    </row>
    <row r="893" spans="1:11" ht="21" customHeight="1" x14ac:dyDescent="0.2">
      <c r="A893" s="75" t="s">
        <v>968</v>
      </c>
      <c r="B893" s="75"/>
      <c r="C893" s="2" t="s">
        <v>15</v>
      </c>
      <c r="D893" s="3">
        <v>0</v>
      </c>
      <c r="E893" s="36"/>
      <c r="F893" s="1"/>
      <c r="G893" s="1"/>
      <c r="H893" s="1"/>
      <c r="I893" s="1"/>
      <c r="J893" s="1"/>
      <c r="K893" s="1"/>
    </row>
    <row r="894" spans="1:11" ht="12.2" hidden="1" customHeight="1" outlineLevel="1" x14ac:dyDescent="0.2">
      <c r="A894" s="77" t="s">
        <v>966</v>
      </c>
      <c r="B894" s="77"/>
      <c r="C894" s="1" t="s">
        <v>60</v>
      </c>
      <c r="D894" s="38">
        <v>1</v>
      </c>
      <c r="E894" s="9">
        <f>$D$893*D894</f>
        <v>0</v>
      </c>
      <c r="F894" s="33">
        <v>0.1</v>
      </c>
      <c r="G894" s="9">
        <f>$D$893*F894</f>
        <v>0</v>
      </c>
      <c r="H894" s="9">
        <f>$M$2*G894</f>
        <v>0</v>
      </c>
      <c r="I894" s="33">
        <v>0</v>
      </c>
      <c r="J894" s="9">
        <f>$D$893*I894</f>
        <v>0</v>
      </c>
      <c r="K894" s="9">
        <f t="shared" ref="K894:K897" si="365">SUM(H894,J894)</f>
        <v>0</v>
      </c>
    </row>
    <row r="895" spans="1:11" ht="12.2" hidden="1" customHeight="1" outlineLevel="1" x14ac:dyDescent="0.2">
      <c r="A895" s="77" t="s">
        <v>969</v>
      </c>
      <c r="B895" s="77"/>
      <c r="C895" s="1" t="s">
        <v>60</v>
      </c>
      <c r="D895" s="38">
        <v>1</v>
      </c>
      <c r="E895" s="9">
        <f>$D$893*D895</f>
        <v>0</v>
      </c>
      <c r="F895" s="33">
        <v>0.1</v>
      </c>
      <c r="G895" s="9">
        <f>$D$893*F895</f>
        <v>0</v>
      </c>
      <c r="H895" s="9">
        <f t="shared" ref="H895:H897" si="366">$M$2*G895</f>
        <v>0</v>
      </c>
      <c r="I895" s="33">
        <v>0</v>
      </c>
      <c r="J895" s="9">
        <f>$D$893*I895</f>
        <v>0</v>
      </c>
      <c r="K895" s="9">
        <f t="shared" si="365"/>
        <v>0</v>
      </c>
    </row>
    <row r="896" spans="1:11" ht="12.2" hidden="1" customHeight="1" outlineLevel="1" x14ac:dyDescent="0.2">
      <c r="A896" s="77" t="s">
        <v>950</v>
      </c>
      <c r="B896" s="77"/>
      <c r="C896" s="1" t="s">
        <v>17</v>
      </c>
      <c r="D896" s="38">
        <v>0.3</v>
      </c>
      <c r="E896" s="9">
        <f>$D$893*D896</f>
        <v>0</v>
      </c>
      <c r="F896" s="33">
        <v>0.06</v>
      </c>
      <c r="G896" s="9">
        <f>$D$893*F896</f>
        <v>0</v>
      </c>
      <c r="H896" s="9">
        <f t="shared" si="366"/>
        <v>0</v>
      </c>
      <c r="I896" s="33">
        <v>0</v>
      </c>
      <c r="J896" s="9">
        <f>$D$893*I896</f>
        <v>0</v>
      </c>
      <c r="K896" s="9">
        <f t="shared" si="365"/>
        <v>0</v>
      </c>
    </row>
    <row r="897" spans="1:11" ht="12.2" hidden="1" customHeight="1" outlineLevel="1" x14ac:dyDescent="0.2">
      <c r="A897" s="77" t="s">
        <v>775</v>
      </c>
      <c r="B897" s="77"/>
      <c r="C897" s="1" t="s">
        <v>17</v>
      </c>
      <c r="D897" s="38">
        <v>0.3</v>
      </c>
      <c r="E897" s="9">
        <f>$D$893*D897</f>
        <v>0</v>
      </c>
      <c r="F897" s="33">
        <v>0.01</v>
      </c>
      <c r="G897" s="9">
        <f>$D$893*F897</f>
        <v>0</v>
      </c>
      <c r="H897" s="9">
        <f t="shared" si="366"/>
        <v>0</v>
      </c>
      <c r="I897" s="33">
        <v>0</v>
      </c>
      <c r="J897" s="9">
        <f>$D$893*I897</f>
        <v>0</v>
      </c>
      <c r="K897" s="9">
        <f t="shared" si="365"/>
        <v>0</v>
      </c>
    </row>
    <row r="898" spans="1:11" ht="12.2" customHeight="1" collapsed="1" x14ac:dyDescent="0.2">
      <c r="A898" s="75" t="s">
        <v>19</v>
      </c>
      <c r="B898" s="75"/>
      <c r="C898" s="1"/>
      <c r="D898" s="7"/>
      <c r="E898" s="9"/>
      <c r="F898" s="13">
        <f>SUM(F894:F897)</f>
        <v>0.27</v>
      </c>
      <c r="G898" s="12">
        <f t="shared" ref="G898:J898" si="367">SUM(G894:G897)</f>
        <v>0</v>
      </c>
      <c r="H898" s="12">
        <f t="shared" si="367"/>
        <v>0</v>
      </c>
      <c r="I898" s="13">
        <f t="shared" si="367"/>
        <v>0</v>
      </c>
      <c r="J898" s="12">
        <f t="shared" si="367"/>
        <v>0</v>
      </c>
      <c r="K898" s="14">
        <f>SUM(H898,J898)</f>
        <v>0</v>
      </c>
    </row>
    <row r="899" spans="1:11" ht="21" customHeight="1" x14ac:dyDescent="0.2">
      <c r="A899" s="75" t="s">
        <v>970</v>
      </c>
      <c r="B899" s="75"/>
      <c r="C899" s="2" t="s">
        <v>17</v>
      </c>
      <c r="D899" s="3">
        <v>0</v>
      </c>
      <c r="E899" s="36"/>
      <c r="F899" s="1"/>
      <c r="G899" s="1"/>
      <c r="H899" s="1"/>
      <c r="I899" s="1"/>
      <c r="J899" s="1"/>
      <c r="K899" s="1"/>
    </row>
    <row r="900" spans="1:11" ht="12.2" hidden="1" customHeight="1" outlineLevel="1" x14ac:dyDescent="0.2">
      <c r="A900" s="77" t="s">
        <v>940</v>
      </c>
      <c r="B900" s="77"/>
      <c r="C900" s="1" t="s">
        <v>17</v>
      </c>
      <c r="D900" s="38">
        <v>1</v>
      </c>
      <c r="E900" s="9">
        <f>$D$899*D900</f>
        <v>0</v>
      </c>
      <c r="F900" s="33">
        <v>0.1</v>
      </c>
      <c r="G900" s="9">
        <f>$D$899*F900</f>
        <v>0</v>
      </c>
      <c r="H900" s="9">
        <f>$M$2*G900</f>
        <v>0</v>
      </c>
      <c r="I900" s="33">
        <v>0</v>
      </c>
      <c r="J900" s="9">
        <f>$D$899*I900</f>
        <v>0</v>
      </c>
      <c r="K900" s="9">
        <f t="shared" ref="K900:K902" si="368">SUM(H900,J900)</f>
        <v>0</v>
      </c>
    </row>
    <row r="901" spans="1:11" ht="12.2" hidden="1" customHeight="1" outlineLevel="1" x14ac:dyDescent="0.2">
      <c r="A901" s="77" t="s">
        <v>935</v>
      </c>
      <c r="B901" s="77"/>
      <c r="C901" s="1" t="s">
        <v>17</v>
      </c>
      <c r="D901" s="38">
        <v>1</v>
      </c>
      <c r="E901" s="9">
        <f>$D$899*D901</f>
        <v>0</v>
      </c>
      <c r="F901" s="33">
        <v>0.1</v>
      </c>
      <c r="G901" s="9">
        <f>$D$899*F901</f>
        <v>0</v>
      </c>
      <c r="H901" s="9">
        <f t="shared" ref="H901:H902" si="369">$M$2*G901</f>
        <v>0</v>
      </c>
      <c r="I901" s="33">
        <v>0</v>
      </c>
      <c r="J901" s="9">
        <f>$D$899*I901</f>
        <v>0</v>
      </c>
      <c r="K901" s="9">
        <f t="shared" si="368"/>
        <v>0</v>
      </c>
    </row>
    <row r="902" spans="1:11" ht="12.2" hidden="1" customHeight="1" outlineLevel="1" x14ac:dyDescent="0.2">
      <c r="A902" s="77" t="s">
        <v>971</v>
      </c>
      <c r="B902" s="77"/>
      <c r="C902" s="1" t="s">
        <v>17</v>
      </c>
      <c r="D902" s="38">
        <v>1</v>
      </c>
      <c r="E902" s="9">
        <f>$D$899*D902</f>
        <v>0</v>
      </c>
      <c r="F902" s="33">
        <v>0.4</v>
      </c>
      <c r="G902" s="9">
        <f>$D$899*F902</f>
        <v>0</v>
      </c>
      <c r="H902" s="9">
        <f t="shared" si="369"/>
        <v>0</v>
      </c>
      <c r="I902" s="33">
        <v>0</v>
      </c>
      <c r="J902" s="9">
        <f>$D$899*I902</f>
        <v>0</v>
      </c>
      <c r="K902" s="9">
        <f t="shared" si="368"/>
        <v>0</v>
      </c>
    </row>
    <row r="903" spans="1:11" ht="12.2" customHeight="1" collapsed="1" x14ac:dyDescent="0.2">
      <c r="A903" s="75" t="s">
        <v>19</v>
      </c>
      <c r="B903" s="75"/>
      <c r="C903" s="1"/>
      <c r="D903" s="7"/>
      <c r="E903" s="9"/>
      <c r="F903" s="13">
        <f>SUM(F900:F902)</f>
        <v>0.60000000000000009</v>
      </c>
      <c r="G903" s="12">
        <f t="shared" ref="G903:J903" si="370">SUM(G900:G902)</f>
        <v>0</v>
      </c>
      <c r="H903" s="12">
        <f t="shared" si="370"/>
        <v>0</v>
      </c>
      <c r="I903" s="13">
        <f t="shared" si="370"/>
        <v>0</v>
      </c>
      <c r="J903" s="12">
        <f t="shared" si="370"/>
        <v>0</v>
      </c>
      <c r="K903" s="14">
        <f>SUM(H903,J903)</f>
        <v>0</v>
      </c>
    </row>
    <row r="904" spans="1:11" ht="21" customHeight="1" x14ac:dyDescent="0.2">
      <c r="A904" s="75" t="s">
        <v>972</v>
      </c>
      <c r="B904" s="75"/>
      <c r="C904" s="2" t="s">
        <v>17</v>
      </c>
      <c r="D904" s="3">
        <v>0</v>
      </c>
      <c r="E904" s="36"/>
      <c r="F904" s="1"/>
      <c r="G904" s="1"/>
      <c r="H904" s="1"/>
      <c r="I904" s="1"/>
      <c r="J904" s="1"/>
      <c r="K904" s="1"/>
    </row>
    <row r="905" spans="1:11" ht="12.2" hidden="1" customHeight="1" outlineLevel="1" x14ac:dyDescent="0.2">
      <c r="A905" s="77" t="s">
        <v>971</v>
      </c>
      <c r="B905" s="77"/>
      <c r="C905" s="1" t="s">
        <v>17</v>
      </c>
      <c r="D905" s="38">
        <v>1</v>
      </c>
      <c r="E905" s="9">
        <f>$D$904*D905</f>
        <v>0</v>
      </c>
      <c r="F905" s="33">
        <v>0.4</v>
      </c>
      <c r="G905" s="9">
        <f>$D$904*F905</f>
        <v>0</v>
      </c>
      <c r="H905" s="9">
        <f>$M$2*G905</f>
        <v>0</v>
      </c>
      <c r="I905" s="33">
        <v>0</v>
      </c>
      <c r="J905" s="9">
        <f>$D$904*I905</f>
        <v>0</v>
      </c>
      <c r="K905" s="9">
        <f t="shared" ref="K905:K907" si="371">SUM(H905,J905)</f>
        <v>0</v>
      </c>
    </row>
    <row r="906" spans="1:11" ht="12.2" hidden="1" customHeight="1" outlineLevel="1" x14ac:dyDescent="0.2">
      <c r="A906" s="77" t="s">
        <v>973</v>
      </c>
      <c r="B906" s="77"/>
      <c r="C906" s="1" t="s">
        <v>17</v>
      </c>
      <c r="D906" s="38">
        <v>1</v>
      </c>
      <c r="E906" s="9">
        <f>$D$904*D906</f>
        <v>0</v>
      </c>
      <c r="F906" s="33">
        <v>0.2</v>
      </c>
      <c r="G906" s="9">
        <f>$D$904*F906</f>
        <v>0</v>
      </c>
      <c r="H906" s="9">
        <f t="shared" ref="H906:H907" si="372">$M$2*G906</f>
        <v>0</v>
      </c>
      <c r="I906" s="33">
        <v>0</v>
      </c>
      <c r="J906" s="9">
        <f>$D$904*I906</f>
        <v>0</v>
      </c>
      <c r="K906" s="9">
        <f t="shared" si="371"/>
        <v>0</v>
      </c>
    </row>
    <row r="907" spans="1:11" ht="12.2" hidden="1" customHeight="1" outlineLevel="1" x14ac:dyDescent="0.2">
      <c r="A907" s="77" t="s">
        <v>935</v>
      </c>
      <c r="B907" s="77"/>
      <c r="C907" s="1" t="s">
        <v>17</v>
      </c>
      <c r="D907" s="38">
        <v>1</v>
      </c>
      <c r="E907" s="9">
        <f>$D$904*D907</f>
        <v>0</v>
      </c>
      <c r="F907" s="33">
        <v>0.1</v>
      </c>
      <c r="G907" s="9">
        <f>$D$904*F907</f>
        <v>0</v>
      </c>
      <c r="H907" s="9">
        <f t="shared" si="372"/>
        <v>0</v>
      </c>
      <c r="I907" s="33">
        <v>0</v>
      </c>
      <c r="J907" s="9">
        <f>$D$904*I907</f>
        <v>0</v>
      </c>
      <c r="K907" s="9">
        <f t="shared" si="371"/>
        <v>0</v>
      </c>
    </row>
    <row r="908" spans="1:11" ht="12.2" customHeight="1" collapsed="1" x14ac:dyDescent="0.2">
      <c r="A908" s="75" t="s">
        <v>19</v>
      </c>
      <c r="B908" s="75"/>
      <c r="C908" s="1"/>
      <c r="D908" s="7"/>
      <c r="E908" s="9"/>
      <c r="F908" s="13">
        <f>SUM(F905:F907)</f>
        <v>0.70000000000000007</v>
      </c>
      <c r="G908" s="12">
        <f t="shared" ref="G908:J908" si="373">SUM(G905:G907)</f>
        <v>0</v>
      </c>
      <c r="H908" s="12">
        <f t="shared" si="373"/>
        <v>0</v>
      </c>
      <c r="I908" s="13">
        <f t="shared" si="373"/>
        <v>0</v>
      </c>
      <c r="J908" s="12">
        <f t="shared" si="373"/>
        <v>0</v>
      </c>
      <c r="K908" s="14">
        <f>SUM(H908,J908)</f>
        <v>0</v>
      </c>
    </row>
    <row r="909" spans="1:11" s="17" customFormat="1" ht="12.4" customHeight="1" x14ac:dyDescent="0.2">
      <c r="A909" s="74" t="s">
        <v>591</v>
      </c>
      <c r="B909" s="74"/>
      <c r="C909" s="15"/>
      <c r="D909" s="15"/>
      <c r="E909" s="15"/>
      <c r="F909" s="19">
        <f>SUM(F25,F39,F54,F69,F83,F97,F109,F121,F133,F145,F157,F168,F183,F198,F213,F228,F242,F256,F270,F284,F295,F306,F317,F330,F343,F356,F369,F382,F395,F401,F407,F413,F429,F445,F461,F477,F486,F495,F504,F513,F520,F527,F534,F542,F550,F555,F560,F565,F570,F580,F585,F595,F601,F607,F613,F619,F626,F632,F638,F643,F648,F653,F662,F668,F676,F684,F691,F699,F707,F715,F723,F731,F739,F748,F756,F761,F767,F773,F779,F785,F791,F797,F807,F815,F820,F825,F830,F837,F845,F853,F858,F864,F868,F874,F880,F892,F898,F903,F908)</f>
        <v>217.34</v>
      </c>
      <c r="G909" s="22">
        <f t="shared" ref="G909:K909" si="374">SUM(G25,G39,G54,G69,G83,G97,G109,G121,G133,G145,G157,G168,G183,G198,G213,G228,G242,G256,G270,G284,G295,G306,G317,G330,G343,G356,G369,G382,G395,G401,G407,G413,G429,G445,G461,G477,G486,G495,G504,G513,G520,G527,G534,G542,G550,G555,G560,G565,G570,G580,G585,G595,G601,G607,G613,G619,G626,G632,G638,G643,G648,G653,G662,G668,G676,G684,G691,G699,G707,G715,G723,G731,G739,G748,G756,G761,G767,G773,G779,G785,G791,G797,G807,G815,G820,G825,G830,G837,G845,G853,G858,G864,G868,G874,G880,G892,G898,G903,G908)</f>
        <v>5.1899999999999995</v>
      </c>
      <c r="H909" s="22">
        <f t="shared" si="374"/>
        <v>2854.4999999999995</v>
      </c>
      <c r="I909" s="19">
        <f t="shared" si="374"/>
        <v>216822.84</v>
      </c>
      <c r="J909" s="22">
        <f t="shared" si="374"/>
        <v>4423.9799999999996</v>
      </c>
      <c r="K909" s="23">
        <f t="shared" si="374"/>
        <v>7278.48</v>
      </c>
    </row>
  </sheetData>
  <mergeCells count="909">
    <mergeCell ref="A908:B908"/>
    <mergeCell ref="A899:B899"/>
    <mergeCell ref="A900:B900"/>
    <mergeCell ref="A901:B901"/>
    <mergeCell ref="A902:B902"/>
    <mergeCell ref="A903:B903"/>
    <mergeCell ref="A904:B904"/>
    <mergeCell ref="A905:B905"/>
    <mergeCell ref="A906:B906"/>
    <mergeCell ref="A907:B907"/>
    <mergeCell ref="A890:B890"/>
    <mergeCell ref="A891:B891"/>
    <mergeCell ref="A892:B892"/>
    <mergeCell ref="A893:B893"/>
    <mergeCell ref="A894:B894"/>
    <mergeCell ref="A895:B895"/>
    <mergeCell ref="A896:B896"/>
    <mergeCell ref="A897:B897"/>
    <mergeCell ref="A898:B898"/>
    <mergeCell ref="A881:B881"/>
    <mergeCell ref="A882:B882"/>
    <mergeCell ref="A883:B883"/>
    <mergeCell ref="A884:B884"/>
    <mergeCell ref="A885:B885"/>
    <mergeCell ref="A886:B886"/>
    <mergeCell ref="A887:B887"/>
    <mergeCell ref="A888:B888"/>
    <mergeCell ref="A889:B889"/>
    <mergeCell ref="A872:B872"/>
    <mergeCell ref="A873:B873"/>
    <mergeCell ref="A874:B874"/>
    <mergeCell ref="A875:B875"/>
    <mergeCell ref="A876:B876"/>
    <mergeCell ref="A877:B877"/>
    <mergeCell ref="A878:B878"/>
    <mergeCell ref="A879:B879"/>
    <mergeCell ref="A880:B880"/>
    <mergeCell ref="A863:B863"/>
    <mergeCell ref="A864:B864"/>
    <mergeCell ref="A865:B865"/>
    <mergeCell ref="A866:B866"/>
    <mergeCell ref="A867:B867"/>
    <mergeCell ref="A868:B868"/>
    <mergeCell ref="A869:B869"/>
    <mergeCell ref="A870:B870"/>
    <mergeCell ref="A871:B871"/>
    <mergeCell ref="A854:B854"/>
    <mergeCell ref="A855:B855"/>
    <mergeCell ref="A856:B856"/>
    <mergeCell ref="A857:B857"/>
    <mergeCell ref="A858:B858"/>
    <mergeCell ref="A859:B859"/>
    <mergeCell ref="A860:B860"/>
    <mergeCell ref="A861:B861"/>
    <mergeCell ref="A862:B862"/>
    <mergeCell ref="A845:B845"/>
    <mergeCell ref="A846:B846"/>
    <mergeCell ref="A847:B847"/>
    <mergeCell ref="A848:B848"/>
    <mergeCell ref="A849:B849"/>
    <mergeCell ref="A850:B850"/>
    <mergeCell ref="A851:B851"/>
    <mergeCell ref="A852:B852"/>
    <mergeCell ref="A853:B853"/>
    <mergeCell ref="A836:B836"/>
    <mergeCell ref="A837:B837"/>
    <mergeCell ref="A838:B838"/>
    <mergeCell ref="A839:B839"/>
    <mergeCell ref="A840:B840"/>
    <mergeCell ref="A841:B841"/>
    <mergeCell ref="A842:B842"/>
    <mergeCell ref="A843:B843"/>
    <mergeCell ref="A844:B844"/>
    <mergeCell ref="A827:B827"/>
    <mergeCell ref="A828:B828"/>
    <mergeCell ref="A829:B829"/>
    <mergeCell ref="A830:B830"/>
    <mergeCell ref="A831:B831"/>
    <mergeCell ref="A832:B832"/>
    <mergeCell ref="A833:B833"/>
    <mergeCell ref="A834:B834"/>
    <mergeCell ref="A835:B835"/>
    <mergeCell ref="A818:B818"/>
    <mergeCell ref="A819:B819"/>
    <mergeCell ref="A820:B820"/>
    <mergeCell ref="A821:B821"/>
    <mergeCell ref="A822:B822"/>
    <mergeCell ref="A823:B823"/>
    <mergeCell ref="A824:B824"/>
    <mergeCell ref="A825:B825"/>
    <mergeCell ref="A826:B826"/>
    <mergeCell ref="A809:B809"/>
    <mergeCell ref="A810:B810"/>
    <mergeCell ref="A811:B811"/>
    <mergeCell ref="A812:B812"/>
    <mergeCell ref="A813:B813"/>
    <mergeCell ref="A814:B814"/>
    <mergeCell ref="A815:B815"/>
    <mergeCell ref="A816:B816"/>
    <mergeCell ref="A817:B817"/>
    <mergeCell ref="A800:B800"/>
    <mergeCell ref="A801:B801"/>
    <mergeCell ref="A802:B802"/>
    <mergeCell ref="A803:B803"/>
    <mergeCell ref="A804:B804"/>
    <mergeCell ref="A805:B805"/>
    <mergeCell ref="A806:B806"/>
    <mergeCell ref="A807:B807"/>
    <mergeCell ref="A808:B808"/>
    <mergeCell ref="A791:B791"/>
    <mergeCell ref="A792:B792"/>
    <mergeCell ref="A793:B793"/>
    <mergeCell ref="A794:B794"/>
    <mergeCell ref="A795:B795"/>
    <mergeCell ref="A796:B796"/>
    <mergeCell ref="A797:B797"/>
    <mergeCell ref="A798:K798"/>
    <mergeCell ref="A799:B799"/>
    <mergeCell ref="A782:B782"/>
    <mergeCell ref="A783:B783"/>
    <mergeCell ref="A784:B784"/>
    <mergeCell ref="A785:B785"/>
    <mergeCell ref="A786:B786"/>
    <mergeCell ref="A787:B787"/>
    <mergeCell ref="A788:B788"/>
    <mergeCell ref="A789:B789"/>
    <mergeCell ref="A790:B790"/>
    <mergeCell ref="A773:B773"/>
    <mergeCell ref="A774:B774"/>
    <mergeCell ref="A775:B775"/>
    <mergeCell ref="A776:B776"/>
    <mergeCell ref="A777:B777"/>
    <mergeCell ref="A778:B778"/>
    <mergeCell ref="A779:B779"/>
    <mergeCell ref="A780:B780"/>
    <mergeCell ref="A781:B781"/>
    <mergeCell ref="A764:B764"/>
    <mergeCell ref="A765:B765"/>
    <mergeCell ref="A766:B766"/>
    <mergeCell ref="A767:B767"/>
    <mergeCell ref="A768:B768"/>
    <mergeCell ref="A769:B769"/>
    <mergeCell ref="A770:B770"/>
    <mergeCell ref="A771:B771"/>
    <mergeCell ref="A772:B772"/>
    <mergeCell ref="A755:B755"/>
    <mergeCell ref="A756:B756"/>
    <mergeCell ref="A757:B757"/>
    <mergeCell ref="A758:B758"/>
    <mergeCell ref="A759:B759"/>
    <mergeCell ref="A760:B760"/>
    <mergeCell ref="A761:B761"/>
    <mergeCell ref="A762:B762"/>
    <mergeCell ref="A763:B763"/>
    <mergeCell ref="A746:B746"/>
    <mergeCell ref="A747:B747"/>
    <mergeCell ref="A748:B748"/>
    <mergeCell ref="A749:B749"/>
    <mergeCell ref="A750:B750"/>
    <mergeCell ref="A751:B751"/>
    <mergeCell ref="A752:B752"/>
    <mergeCell ref="A753:B753"/>
    <mergeCell ref="A754:B754"/>
    <mergeCell ref="A737:B737"/>
    <mergeCell ref="A738:B738"/>
    <mergeCell ref="A739:B739"/>
    <mergeCell ref="A740:B740"/>
    <mergeCell ref="A741:B741"/>
    <mergeCell ref="A742:B742"/>
    <mergeCell ref="A743:B743"/>
    <mergeCell ref="A744:B744"/>
    <mergeCell ref="A745:B745"/>
    <mergeCell ref="A728:B728"/>
    <mergeCell ref="A729:B729"/>
    <mergeCell ref="A730:B730"/>
    <mergeCell ref="A731:B731"/>
    <mergeCell ref="A732:B732"/>
    <mergeCell ref="A733:B733"/>
    <mergeCell ref="A734:B734"/>
    <mergeCell ref="A735:B735"/>
    <mergeCell ref="A736:B736"/>
    <mergeCell ref="A719:B719"/>
    <mergeCell ref="A720:B720"/>
    <mergeCell ref="A721:B721"/>
    <mergeCell ref="A722:B722"/>
    <mergeCell ref="A723:B723"/>
    <mergeCell ref="A724:B724"/>
    <mergeCell ref="A725:B725"/>
    <mergeCell ref="A726:B726"/>
    <mergeCell ref="A727:B727"/>
    <mergeCell ref="A710:B710"/>
    <mergeCell ref="A711:B711"/>
    <mergeCell ref="A712:B712"/>
    <mergeCell ref="A713:B713"/>
    <mergeCell ref="A714:B714"/>
    <mergeCell ref="A715:B715"/>
    <mergeCell ref="A716:B716"/>
    <mergeCell ref="A717:B717"/>
    <mergeCell ref="A718:B718"/>
    <mergeCell ref="A701:B701"/>
    <mergeCell ref="A702:B702"/>
    <mergeCell ref="A703:B703"/>
    <mergeCell ref="A704:B704"/>
    <mergeCell ref="A705:B705"/>
    <mergeCell ref="A706:B706"/>
    <mergeCell ref="A707:B707"/>
    <mergeCell ref="A708:B708"/>
    <mergeCell ref="A709:B709"/>
    <mergeCell ref="A692:B692"/>
    <mergeCell ref="A693:B693"/>
    <mergeCell ref="A694:B694"/>
    <mergeCell ref="A695:B695"/>
    <mergeCell ref="A696:B696"/>
    <mergeCell ref="A697:B697"/>
    <mergeCell ref="A698:B698"/>
    <mergeCell ref="A699:B699"/>
    <mergeCell ref="A700:B700"/>
    <mergeCell ref="A683:B683"/>
    <mergeCell ref="A684:B684"/>
    <mergeCell ref="A685:B685"/>
    <mergeCell ref="A686:B686"/>
    <mergeCell ref="A687:B687"/>
    <mergeCell ref="A688:B688"/>
    <mergeCell ref="A689:B689"/>
    <mergeCell ref="A690:B690"/>
    <mergeCell ref="A691:B691"/>
    <mergeCell ref="A674:B674"/>
    <mergeCell ref="A675:B675"/>
    <mergeCell ref="A676:B676"/>
    <mergeCell ref="A677:B677"/>
    <mergeCell ref="A678:B678"/>
    <mergeCell ref="A679:B679"/>
    <mergeCell ref="A680:B680"/>
    <mergeCell ref="A681:B681"/>
    <mergeCell ref="A682:B682"/>
    <mergeCell ref="A665:B665"/>
    <mergeCell ref="A666:B666"/>
    <mergeCell ref="A667:B667"/>
    <mergeCell ref="A668:B668"/>
    <mergeCell ref="A669:B669"/>
    <mergeCell ref="A670:B670"/>
    <mergeCell ref="A671:B671"/>
    <mergeCell ref="A672:B672"/>
    <mergeCell ref="A673:B673"/>
    <mergeCell ref="A1:J1"/>
    <mergeCell ref="B2:K2"/>
    <mergeCell ref="B3:K3"/>
    <mergeCell ref="B4:K4"/>
    <mergeCell ref="A5:K5"/>
    <mergeCell ref="A6:K6"/>
    <mergeCell ref="A12:B12"/>
    <mergeCell ref="A13:B13"/>
    <mergeCell ref="A14:B14"/>
    <mergeCell ref="A15:B15"/>
    <mergeCell ref="A16:B16"/>
    <mergeCell ref="A17:B17"/>
    <mergeCell ref="A10:K10"/>
    <mergeCell ref="A11:B11"/>
    <mergeCell ref="A7:K7"/>
    <mergeCell ref="B8:K8"/>
    <mergeCell ref="B9:K9"/>
    <mergeCell ref="A24:B24"/>
    <mergeCell ref="A25:B25"/>
    <mergeCell ref="A26:B26"/>
    <mergeCell ref="A27:B27"/>
    <mergeCell ref="A28:B28"/>
    <mergeCell ref="A29:B29"/>
    <mergeCell ref="A18:B18"/>
    <mergeCell ref="A19:B19"/>
    <mergeCell ref="A20:B20"/>
    <mergeCell ref="A21:B21"/>
    <mergeCell ref="A22:B22"/>
    <mergeCell ref="A23:B23"/>
    <mergeCell ref="A36:B36"/>
    <mergeCell ref="A37:B37"/>
    <mergeCell ref="A38:B38"/>
    <mergeCell ref="A39:B39"/>
    <mergeCell ref="A40:B40"/>
    <mergeCell ref="A41:B41"/>
    <mergeCell ref="A30:B30"/>
    <mergeCell ref="A31:B31"/>
    <mergeCell ref="A32:B32"/>
    <mergeCell ref="A33:B33"/>
    <mergeCell ref="A34:B34"/>
    <mergeCell ref="A35:B35"/>
    <mergeCell ref="A48:B48"/>
    <mergeCell ref="A49:B49"/>
    <mergeCell ref="A50:B50"/>
    <mergeCell ref="A51:B51"/>
    <mergeCell ref="A52:B52"/>
    <mergeCell ref="A53:B53"/>
    <mergeCell ref="A42:B42"/>
    <mergeCell ref="A43:B43"/>
    <mergeCell ref="A44:B44"/>
    <mergeCell ref="A45:B45"/>
    <mergeCell ref="A46:B46"/>
    <mergeCell ref="A47:B47"/>
    <mergeCell ref="A60:B60"/>
    <mergeCell ref="A61:B61"/>
    <mergeCell ref="A62:B62"/>
    <mergeCell ref="A63:B63"/>
    <mergeCell ref="A64:B64"/>
    <mergeCell ref="A65:B65"/>
    <mergeCell ref="A54:B54"/>
    <mergeCell ref="A55:B55"/>
    <mergeCell ref="A56:B56"/>
    <mergeCell ref="A57:B57"/>
    <mergeCell ref="A58:B58"/>
    <mergeCell ref="A59:B59"/>
    <mergeCell ref="A72:B72"/>
    <mergeCell ref="A73:B73"/>
    <mergeCell ref="A74:B74"/>
    <mergeCell ref="A75:B75"/>
    <mergeCell ref="A76:B76"/>
    <mergeCell ref="A77:B77"/>
    <mergeCell ref="A66:B66"/>
    <mergeCell ref="A67:B67"/>
    <mergeCell ref="A68:B68"/>
    <mergeCell ref="A69:B69"/>
    <mergeCell ref="A70:B70"/>
    <mergeCell ref="A71:B71"/>
    <mergeCell ref="A84:B84"/>
    <mergeCell ref="A85:B85"/>
    <mergeCell ref="A86:B86"/>
    <mergeCell ref="A87:B87"/>
    <mergeCell ref="A88:B88"/>
    <mergeCell ref="A89:B89"/>
    <mergeCell ref="A78:B78"/>
    <mergeCell ref="A79:B79"/>
    <mergeCell ref="A80:B80"/>
    <mergeCell ref="A81:B81"/>
    <mergeCell ref="A82:B82"/>
    <mergeCell ref="A83:B83"/>
    <mergeCell ref="A96:B96"/>
    <mergeCell ref="A97:B97"/>
    <mergeCell ref="A98:B98"/>
    <mergeCell ref="A99:B99"/>
    <mergeCell ref="A100:B100"/>
    <mergeCell ref="A101:B101"/>
    <mergeCell ref="A90:B90"/>
    <mergeCell ref="A91:B91"/>
    <mergeCell ref="A92:B92"/>
    <mergeCell ref="A93:B93"/>
    <mergeCell ref="A94:B94"/>
    <mergeCell ref="A95:B95"/>
    <mergeCell ref="A108:B108"/>
    <mergeCell ref="A109:B109"/>
    <mergeCell ref="A110:B110"/>
    <mergeCell ref="A111:B111"/>
    <mergeCell ref="A112:B112"/>
    <mergeCell ref="A113:B113"/>
    <mergeCell ref="A102:B102"/>
    <mergeCell ref="A103:B103"/>
    <mergeCell ref="A104:B104"/>
    <mergeCell ref="A105:B105"/>
    <mergeCell ref="A106:B106"/>
    <mergeCell ref="A107:B107"/>
    <mergeCell ref="A120:B120"/>
    <mergeCell ref="A121:B121"/>
    <mergeCell ref="A122:B122"/>
    <mergeCell ref="A123:B123"/>
    <mergeCell ref="A124:B124"/>
    <mergeCell ref="A125:B125"/>
    <mergeCell ref="A114:B114"/>
    <mergeCell ref="A115:B115"/>
    <mergeCell ref="A116:B116"/>
    <mergeCell ref="A117:B117"/>
    <mergeCell ref="A118:B118"/>
    <mergeCell ref="A119:B119"/>
    <mergeCell ref="A132:B132"/>
    <mergeCell ref="A133:B133"/>
    <mergeCell ref="A134:B134"/>
    <mergeCell ref="A135:B135"/>
    <mergeCell ref="A136:B136"/>
    <mergeCell ref="A137:B137"/>
    <mergeCell ref="A126:B126"/>
    <mergeCell ref="A127:B127"/>
    <mergeCell ref="A128:B128"/>
    <mergeCell ref="A129:B129"/>
    <mergeCell ref="A130:B130"/>
    <mergeCell ref="A131:B131"/>
    <mergeCell ref="A144:B144"/>
    <mergeCell ref="A145:B145"/>
    <mergeCell ref="A146:B146"/>
    <mergeCell ref="A147:B147"/>
    <mergeCell ref="A148:B148"/>
    <mergeCell ref="A149:B149"/>
    <mergeCell ref="A138:B138"/>
    <mergeCell ref="A139:B139"/>
    <mergeCell ref="A140:B140"/>
    <mergeCell ref="A141:B141"/>
    <mergeCell ref="A142:B142"/>
    <mergeCell ref="A143:B143"/>
    <mergeCell ref="A156:B156"/>
    <mergeCell ref="A157:B157"/>
    <mergeCell ref="A158:B158"/>
    <mergeCell ref="A159:B159"/>
    <mergeCell ref="A160:B160"/>
    <mergeCell ref="A161:B161"/>
    <mergeCell ref="A150:B150"/>
    <mergeCell ref="A151:B151"/>
    <mergeCell ref="A152:B152"/>
    <mergeCell ref="A153:B153"/>
    <mergeCell ref="A154:B154"/>
    <mergeCell ref="A155:B155"/>
    <mergeCell ref="A168:B168"/>
    <mergeCell ref="A169:B169"/>
    <mergeCell ref="A170:B170"/>
    <mergeCell ref="A171:B171"/>
    <mergeCell ref="A172:B172"/>
    <mergeCell ref="A173:B173"/>
    <mergeCell ref="A162:B162"/>
    <mergeCell ref="A163:B163"/>
    <mergeCell ref="A164:B164"/>
    <mergeCell ref="A165:B165"/>
    <mergeCell ref="A166:B166"/>
    <mergeCell ref="A167:B167"/>
    <mergeCell ref="A180:B180"/>
    <mergeCell ref="A181:B181"/>
    <mergeCell ref="A182:B182"/>
    <mergeCell ref="A183:B183"/>
    <mergeCell ref="A184:B184"/>
    <mergeCell ref="A185:B185"/>
    <mergeCell ref="A174:B174"/>
    <mergeCell ref="A175:B175"/>
    <mergeCell ref="A176:B176"/>
    <mergeCell ref="A177:B177"/>
    <mergeCell ref="A178:B178"/>
    <mergeCell ref="A179:B179"/>
    <mergeCell ref="A192:B192"/>
    <mergeCell ref="A193:B193"/>
    <mergeCell ref="A194:B194"/>
    <mergeCell ref="A195:B195"/>
    <mergeCell ref="A196:B196"/>
    <mergeCell ref="A197:B197"/>
    <mergeCell ref="A186:B186"/>
    <mergeCell ref="A187:B187"/>
    <mergeCell ref="A188:B188"/>
    <mergeCell ref="A189:B189"/>
    <mergeCell ref="A190:B190"/>
    <mergeCell ref="A191:B191"/>
    <mergeCell ref="A204:B204"/>
    <mergeCell ref="A205:B205"/>
    <mergeCell ref="A206:B206"/>
    <mergeCell ref="A207:B207"/>
    <mergeCell ref="A208:B208"/>
    <mergeCell ref="A209:B209"/>
    <mergeCell ref="A198:B198"/>
    <mergeCell ref="A199:B199"/>
    <mergeCell ref="A200:B200"/>
    <mergeCell ref="A201:B201"/>
    <mergeCell ref="A202:B202"/>
    <mergeCell ref="A203:B203"/>
    <mergeCell ref="A216:B216"/>
    <mergeCell ref="A217:B217"/>
    <mergeCell ref="A218:B218"/>
    <mergeCell ref="A219:B219"/>
    <mergeCell ref="A220:B220"/>
    <mergeCell ref="A221:B221"/>
    <mergeCell ref="A210:B210"/>
    <mergeCell ref="A211:B211"/>
    <mergeCell ref="A212:B212"/>
    <mergeCell ref="A213:B213"/>
    <mergeCell ref="A214:B214"/>
    <mergeCell ref="A215:B215"/>
    <mergeCell ref="A228:B228"/>
    <mergeCell ref="A229:B229"/>
    <mergeCell ref="A230:B230"/>
    <mergeCell ref="A231:B231"/>
    <mergeCell ref="A232:B232"/>
    <mergeCell ref="A233:B233"/>
    <mergeCell ref="A222:B222"/>
    <mergeCell ref="A223:B223"/>
    <mergeCell ref="A224:B224"/>
    <mergeCell ref="A225:B225"/>
    <mergeCell ref="A226:B226"/>
    <mergeCell ref="A227:B227"/>
    <mergeCell ref="A240:B240"/>
    <mergeCell ref="A241:B241"/>
    <mergeCell ref="A242:B242"/>
    <mergeCell ref="A243:B243"/>
    <mergeCell ref="A244:B244"/>
    <mergeCell ref="A245:B245"/>
    <mergeCell ref="A234:B234"/>
    <mergeCell ref="A235:B235"/>
    <mergeCell ref="A236:B236"/>
    <mergeCell ref="A237:B237"/>
    <mergeCell ref="A238:B238"/>
    <mergeCell ref="A239:B239"/>
    <mergeCell ref="A252:B252"/>
    <mergeCell ref="A253:B253"/>
    <mergeCell ref="A254:B254"/>
    <mergeCell ref="A255:B255"/>
    <mergeCell ref="A256:B256"/>
    <mergeCell ref="A257:B257"/>
    <mergeCell ref="A246:B246"/>
    <mergeCell ref="A247:B247"/>
    <mergeCell ref="A248:B248"/>
    <mergeCell ref="A249:B249"/>
    <mergeCell ref="A250:B250"/>
    <mergeCell ref="A251:B251"/>
    <mergeCell ref="A264:B264"/>
    <mergeCell ref="A265:B265"/>
    <mergeCell ref="A266:B266"/>
    <mergeCell ref="A267:B267"/>
    <mergeCell ref="A268:B268"/>
    <mergeCell ref="A269:B269"/>
    <mergeCell ref="A258:B258"/>
    <mergeCell ref="A259:B259"/>
    <mergeCell ref="A260:B260"/>
    <mergeCell ref="A261:B261"/>
    <mergeCell ref="A262:B262"/>
    <mergeCell ref="A263:B263"/>
    <mergeCell ref="A276:B276"/>
    <mergeCell ref="A277:B277"/>
    <mergeCell ref="A278:B278"/>
    <mergeCell ref="A279:B279"/>
    <mergeCell ref="A280:B280"/>
    <mergeCell ref="A281:B281"/>
    <mergeCell ref="A270:B270"/>
    <mergeCell ref="A271:B271"/>
    <mergeCell ref="A272:B272"/>
    <mergeCell ref="A273:B273"/>
    <mergeCell ref="A274:B274"/>
    <mergeCell ref="A275:B275"/>
    <mergeCell ref="A288:B288"/>
    <mergeCell ref="A289:B289"/>
    <mergeCell ref="A290:B290"/>
    <mergeCell ref="A291:B291"/>
    <mergeCell ref="A292:B292"/>
    <mergeCell ref="A293:B293"/>
    <mergeCell ref="A282:B282"/>
    <mergeCell ref="A283:B283"/>
    <mergeCell ref="A284:B284"/>
    <mergeCell ref="A285:B285"/>
    <mergeCell ref="A286:B286"/>
    <mergeCell ref="A287:B287"/>
    <mergeCell ref="A300:B300"/>
    <mergeCell ref="A301:B301"/>
    <mergeCell ref="A302:B302"/>
    <mergeCell ref="A303:B303"/>
    <mergeCell ref="A304:B304"/>
    <mergeCell ref="A305:B305"/>
    <mergeCell ref="A294:B294"/>
    <mergeCell ref="A295:B295"/>
    <mergeCell ref="A296:B296"/>
    <mergeCell ref="A297:B297"/>
    <mergeCell ref="A298:B298"/>
    <mergeCell ref="A299:B299"/>
    <mergeCell ref="A312:B312"/>
    <mergeCell ref="A313:B313"/>
    <mergeCell ref="A314:B314"/>
    <mergeCell ref="A315:B315"/>
    <mergeCell ref="A316:B316"/>
    <mergeCell ref="A317:B317"/>
    <mergeCell ref="A306:B306"/>
    <mergeCell ref="A307:B307"/>
    <mergeCell ref="A308:B308"/>
    <mergeCell ref="A309:B309"/>
    <mergeCell ref="A310:B310"/>
    <mergeCell ref="A311:B311"/>
    <mergeCell ref="A324:B324"/>
    <mergeCell ref="A325:B325"/>
    <mergeCell ref="A326:B326"/>
    <mergeCell ref="A327:B327"/>
    <mergeCell ref="A328:B328"/>
    <mergeCell ref="A329:B329"/>
    <mergeCell ref="A318:B318"/>
    <mergeCell ref="A319:B319"/>
    <mergeCell ref="A320:B320"/>
    <mergeCell ref="A321:B321"/>
    <mergeCell ref="A322:B322"/>
    <mergeCell ref="A323:B323"/>
    <mergeCell ref="A336:B336"/>
    <mergeCell ref="A337:B337"/>
    <mergeCell ref="A338:B338"/>
    <mergeCell ref="A339:B339"/>
    <mergeCell ref="A340:B340"/>
    <mergeCell ref="A341:B341"/>
    <mergeCell ref="A330:B330"/>
    <mergeCell ref="A331:B331"/>
    <mergeCell ref="A332:B332"/>
    <mergeCell ref="A333:B333"/>
    <mergeCell ref="A334:B334"/>
    <mergeCell ref="A335:B335"/>
    <mergeCell ref="A348:B348"/>
    <mergeCell ref="A349:B349"/>
    <mergeCell ref="A350:B350"/>
    <mergeCell ref="A351:B351"/>
    <mergeCell ref="A352:B352"/>
    <mergeCell ref="A353:B353"/>
    <mergeCell ref="A342:B342"/>
    <mergeCell ref="A343:B343"/>
    <mergeCell ref="A344:B344"/>
    <mergeCell ref="A345:B345"/>
    <mergeCell ref="A346:B346"/>
    <mergeCell ref="A347:B347"/>
    <mergeCell ref="A360:B360"/>
    <mergeCell ref="A361:B361"/>
    <mergeCell ref="A362:B362"/>
    <mergeCell ref="A363:B363"/>
    <mergeCell ref="A364:B364"/>
    <mergeCell ref="A365:B365"/>
    <mergeCell ref="A354:B354"/>
    <mergeCell ref="A355:B355"/>
    <mergeCell ref="A356:B356"/>
    <mergeCell ref="A357:B357"/>
    <mergeCell ref="A358:B358"/>
    <mergeCell ref="A359:B359"/>
    <mergeCell ref="A372:B372"/>
    <mergeCell ref="A373:B373"/>
    <mergeCell ref="A374:B374"/>
    <mergeCell ref="A375:B375"/>
    <mergeCell ref="A376:B376"/>
    <mergeCell ref="A377:B377"/>
    <mergeCell ref="A366:B366"/>
    <mergeCell ref="A367:B367"/>
    <mergeCell ref="A368:B368"/>
    <mergeCell ref="A369:B369"/>
    <mergeCell ref="A370:B370"/>
    <mergeCell ref="A371:B371"/>
    <mergeCell ref="A384:B384"/>
    <mergeCell ref="A385:B385"/>
    <mergeCell ref="A386:B386"/>
    <mergeCell ref="A387:B387"/>
    <mergeCell ref="A388:B388"/>
    <mergeCell ref="A389:B389"/>
    <mergeCell ref="A378:B378"/>
    <mergeCell ref="A379:B379"/>
    <mergeCell ref="A380:B380"/>
    <mergeCell ref="A381:B381"/>
    <mergeCell ref="A382:B382"/>
    <mergeCell ref="A383:B383"/>
    <mergeCell ref="A396:B396"/>
    <mergeCell ref="A397:B397"/>
    <mergeCell ref="A398:B398"/>
    <mergeCell ref="A399:B399"/>
    <mergeCell ref="A400:B400"/>
    <mergeCell ref="A401:B401"/>
    <mergeCell ref="A390:B390"/>
    <mergeCell ref="A391:B391"/>
    <mergeCell ref="A392:B392"/>
    <mergeCell ref="A393:B393"/>
    <mergeCell ref="A394:B394"/>
    <mergeCell ref="A395:B395"/>
    <mergeCell ref="A408:B408"/>
    <mergeCell ref="A409:B409"/>
    <mergeCell ref="A410:B410"/>
    <mergeCell ref="A411:B411"/>
    <mergeCell ref="A412:B412"/>
    <mergeCell ref="A413:B413"/>
    <mergeCell ref="A402:B402"/>
    <mergeCell ref="A403:B403"/>
    <mergeCell ref="A404:B404"/>
    <mergeCell ref="A405:B405"/>
    <mergeCell ref="A406:B406"/>
    <mergeCell ref="A407:B407"/>
    <mergeCell ref="A420:B420"/>
    <mergeCell ref="A421:B421"/>
    <mergeCell ref="A422:B422"/>
    <mergeCell ref="A423:B423"/>
    <mergeCell ref="A424:B424"/>
    <mergeCell ref="A425:B425"/>
    <mergeCell ref="A414:B414"/>
    <mergeCell ref="A415:B415"/>
    <mergeCell ref="A416:B416"/>
    <mergeCell ref="A417:B417"/>
    <mergeCell ref="A418:B418"/>
    <mergeCell ref="A419:B419"/>
    <mergeCell ref="A432:B432"/>
    <mergeCell ref="A433:B433"/>
    <mergeCell ref="A434:B434"/>
    <mergeCell ref="A435:B435"/>
    <mergeCell ref="A436:B436"/>
    <mergeCell ref="A437:B437"/>
    <mergeCell ref="A426:B426"/>
    <mergeCell ref="A427:B427"/>
    <mergeCell ref="A428:B428"/>
    <mergeCell ref="A429:B429"/>
    <mergeCell ref="A430:B430"/>
    <mergeCell ref="A431:B431"/>
    <mergeCell ref="A444:B444"/>
    <mergeCell ref="A445:B445"/>
    <mergeCell ref="A446:B446"/>
    <mergeCell ref="A447:B447"/>
    <mergeCell ref="A448:B448"/>
    <mergeCell ref="A449:B449"/>
    <mergeCell ref="A438:B438"/>
    <mergeCell ref="A439:B439"/>
    <mergeCell ref="A440:B440"/>
    <mergeCell ref="A441:B441"/>
    <mergeCell ref="A442:B442"/>
    <mergeCell ref="A443:B443"/>
    <mergeCell ref="A456:B456"/>
    <mergeCell ref="A457:B457"/>
    <mergeCell ref="A458:B458"/>
    <mergeCell ref="A459:B459"/>
    <mergeCell ref="A460:B460"/>
    <mergeCell ref="A461:B461"/>
    <mergeCell ref="A450:B450"/>
    <mergeCell ref="A451:B451"/>
    <mergeCell ref="A452:B452"/>
    <mergeCell ref="A453:B453"/>
    <mergeCell ref="A454:B454"/>
    <mergeCell ref="A455:B455"/>
    <mergeCell ref="A468:B468"/>
    <mergeCell ref="A469:B469"/>
    <mergeCell ref="A470:B470"/>
    <mergeCell ref="A471:B471"/>
    <mergeCell ref="A472:B472"/>
    <mergeCell ref="A473:B473"/>
    <mergeCell ref="A462:B462"/>
    <mergeCell ref="A463:B463"/>
    <mergeCell ref="A464:B464"/>
    <mergeCell ref="A465:B465"/>
    <mergeCell ref="A466:B466"/>
    <mergeCell ref="A467:B467"/>
    <mergeCell ref="A480:B480"/>
    <mergeCell ref="A481:B481"/>
    <mergeCell ref="A482:B482"/>
    <mergeCell ref="A483:B483"/>
    <mergeCell ref="A484:B484"/>
    <mergeCell ref="A485:B485"/>
    <mergeCell ref="A474:B474"/>
    <mergeCell ref="A475:B475"/>
    <mergeCell ref="A476:B476"/>
    <mergeCell ref="A477:B477"/>
    <mergeCell ref="A478:B478"/>
    <mergeCell ref="A479:B479"/>
    <mergeCell ref="A492:B492"/>
    <mergeCell ref="A493:B493"/>
    <mergeCell ref="A494:B494"/>
    <mergeCell ref="A495:B495"/>
    <mergeCell ref="A496:B496"/>
    <mergeCell ref="A497:B497"/>
    <mergeCell ref="A486:B486"/>
    <mergeCell ref="A487:B487"/>
    <mergeCell ref="A488:B488"/>
    <mergeCell ref="A489:B489"/>
    <mergeCell ref="A490:B490"/>
    <mergeCell ref="A491:B491"/>
    <mergeCell ref="A504:B504"/>
    <mergeCell ref="A505:B505"/>
    <mergeCell ref="A506:B506"/>
    <mergeCell ref="A507:B507"/>
    <mergeCell ref="A508:B508"/>
    <mergeCell ref="A509:B509"/>
    <mergeCell ref="A498:B498"/>
    <mergeCell ref="A499:B499"/>
    <mergeCell ref="A500:B500"/>
    <mergeCell ref="A501:B501"/>
    <mergeCell ref="A502:B502"/>
    <mergeCell ref="A503:B503"/>
    <mergeCell ref="A516:B516"/>
    <mergeCell ref="A517:B517"/>
    <mergeCell ref="A518:B518"/>
    <mergeCell ref="A519:B519"/>
    <mergeCell ref="A520:B520"/>
    <mergeCell ref="A521:B521"/>
    <mergeCell ref="A510:B510"/>
    <mergeCell ref="A511:B511"/>
    <mergeCell ref="A512:B512"/>
    <mergeCell ref="A513:B513"/>
    <mergeCell ref="A514:B514"/>
    <mergeCell ref="A515:B515"/>
    <mergeCell ref="A528:B528"/>
    <mergeCell ref="A529:B529"/>
    <mergeCell ref="A530:B530"/>
    <mergeCell ref="A531:B531"/>
    <mergeCell ref="A532:B532"/>
    <mergeCell ref="A533:B533"/>
    <mergeCell ref="A522:B522"/>
    <mergeCell ref="A523:B523"/>
    <mergeCell ref="A524:B524"/>
    <mergeCell ref="A525:B525"/>
    <mergeCell ref="A526:B526"/>
    <mergeCell ref="A527:B527"/>
    <mergeCell ref="A540:B540"/>
    <mergeCell ref="A541:B541"/>
    <mergeCell ref="A542:B542"/>
    <mergeCell ref="A543:B543"/>
    <mergeCell ref="A544:B544"/>
    <mergeCell ref="A545:B545"/>
    <mergeCell ref="A534:B534"/>
    <mergeCell ref="A535:B535"/>
    <mergeCell ref="A536:B536"/>
    <mergeCell ref="A537:B537"/>
    <mergeCell ref="A538:B538"/>
    <mergeCell ref="A539:B539"/>
    <mergeCell ref="A552:B552"/>
    <mergeCell ref="A553:B553"/>
    <mergeCell ref="A554:B554"/>
    <mergeCell ref="A555:B555"/>
    <mergeCell ref="A556:B556"/>
    <mergeCell ref="A557:B557"/>
    <mergeCell ref="A546:B546"/>
    <mergeCell ref="A547:B547"/>
    <mergeCell ref="A548:B548"/>
    <mergeCell ref="A549:B549"/>
    <mergeCell ref="A550:B550"/>
    <mergeCell ref="A551:B551"/>
    <mergeCell ref="A564:B564"/>
    <mergeCell ref="A565:B565"/>
    <mergeCell ref="A566:B566"/>
    <mergeCell ref="A567:B567"/>
    <mergeCell ref="A568:B568"/>
    <mergeCell ref="A569:B569"/>
    <mergeCell ref="A558:B558"/>
    <mergeCell ref="A559:B559"/>
    <mergeCell ref="A560:B560"/>
    <mergeCell ref="A561:B561"/>
    <mergeCell ref="A562:B562"/>
    <mergeCell ref="A563:B563"/>
    <mergeCell ref="A576:B576"/>
    <mergeCell ref="A577:B577"/>
    <mergeCell ref="A578:B578"/>
    <mergeCell ref="A579:B579"/>
    <mergeCell ref="A580:B580"/>
    <mergeCell ref="A581:B581"/>
    <mergeCell ref="A570:B570"/>
    <mergeCell ref="A571:B571"/>
    <mergeCell ref="A572:B572"/>
    <mergeCell ref="A573:B573"/>
    <mergeCell ref="A574:B574"/>
    <mergeCell ref="A575:B575"/>
    <mergeCell ref="A588:B588"/>
    <mergeCell ref="A589:B589"/>
    <mergeCell ref="A590:B590"/>
    <mergeCell ref="A591:B591"/>
    <mergeCell ref="A592:B592"/>
    <mergeCell ref="A593:B593"/>
    <mergeCell ref="A582:B582"/>
    <mergeCell ref="A583:B583"/>
    <mergeCell ref="A584:B584"/>
    <mergeCell ref="A585:B585"/>
    <mergeCell ref="A586:B586"/>
    <mergeCell ref="A587:B587"/>
    <mergeCell ref="A600:B600"/>
    <mergeCell ref="A601:B601"/>
    <mergeCell ref="A602:B602"/>
    <mergeCell ref="A603:B603"/>
    <mergeCell ref="A604:B604"/>
    <mergeCell ref="A605:B605"/>
    <mergeCell ref="A594:B594"/>
    <mergeCell ref="A595:B595"/>
    <mergeCell ref="A596:B596"/>
    <mergeCell ref="A597:B597"/>
    <mergeCell ref="A598:B598"/>
    <mergeCell ref="A599:B599"/>
    <mergeCell ref="A612:B612"/>
    <mergeCell ref="A613:B613"/>
    <mergeCell ref="A614:B614"/>
    <mergeCell ref="A615:B615"/>
    <mergeCell ref="A616:B616"/>
    <mergeCell ref="A617:B617"/>
    <mergeCell ref="A606:B606"/>
    <mergeCell ref="A607:B607"/>
    <mergeCell ref="A608:B608"/>
    <mergeCell ref="A609:B609"/>
    <mergeCell ref="A610:B610"/>
    <mergeCell ref="A611:B611"/>
    <mergeCell ref="A624:B624"/>
    <mergeCell ref="A625:B625"/>
    <mergeCell ref="A626:B626"/>
    <mergeCell ref="A627:B627"/>
    <mergeCell ref="A628:B628"/>
    <mergeCell ref="A629:B629"/>
    <mergeCell ref="A618:B618"/>
    <mergeCell ref="A619:B619"/>
    <mergeCell ref="A620:B620"/>
    <mergeCell ref="A621:B621"/>
    <mergeCell ref="A622:B622"/>
    <mergeCell ref="A623:B623"/>
    <mergeCell ref="A636:B636"/>
    <mergeCell ref="A637:B637"/>
    <mergeCell ref="A638:B638"/>
    <mergeCell ref="A639:B639"/>
    <mergeCell ref="A640:B640"/>
    <mergeCell ref="A641:B641"/>
    <mergeCell ref="A630:B630"/>
    <mergeCell ref="A631:B631"/>
    <mergeCell ref="A632:B632"/>
    <mergeCell ref="A633:B633"/>
    <mergeCell ref="A634:B634"/>
    <mergeCell ref="A635:B635"/>
    <mergeCell ref="A909:B909"/>
    <mergeCell ref="A648:B648"/>
    <mergeCell ref="A649:B649"/>
    <mergeCell ref="A650:B650"/>
    <mergeCell ref="A651:B651"/>
    <mergeCell ref="A652:B652"/>
    <mergeCell ref="A653:B653"/>
    <mergeCell ref="A642:B642"/>
    <mergeCell ref="A643:B643"/>
    <mergeCell ref="A644:B644"/>
    <mergeCell ref="A645:B645"/>
    <mergeCell ref="A646:B646"/>
    <mergeCell ref="A647:B647"/>
    <mergeCell ref="A654:K654"/>
    <mergeCell ref="A655:B655"/>
    <mergeCell ref="A656:B656"/>
    <mergeCell ref="A657:B657"/>
    <mergeCell ref="A658:B658"/>
    <mergeCell ref="A659:B659"/>
    <mergeCell ref="A660:B660"/>
    <mergeCell ref="A661:B661"/>
    <mergeCell ref="A662:B662"/>
    <mergeCell ref="A663:B663"/>
    <mergeCell ref="A664:B664"/>
  </mergeCells>
  <pageMargins left="0.4375" right="4.3749999999999997E-2" top="0.24027777777777801" bottom="0.24027777777777801" header="0.5" footer="0.5"/>
  <pageSetup orientation="portrait" r:id="rId1"/>
  <headerFooter alignWithMargins="0">
    <oddFooter>&amp;LSmartKalk 4.4.512.0&amp;C                          &amp;RSide 1 av 1</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C4C23-D4C4-4770-8DC6-AC2BBC8381DD}">
  <dimension ref="A1:K18"/>
  <sheetViews>
    <sheetView tabSelected="1" zoomScale="130" zoomScaleNormal="130" workbookViewId="0">
      <selection activeCell="L13" sqref="L13"/>
    </sheetView>
  </sheetViews>
  <sheetFormatPr defaultColWidth="9.140625" defaultRowHeight="12.75" x14ac:dyDescent="0.2"/>
  <cols>
    <col min="1" max="1" width="24.28515625" customWidth="1"/>
    <col min="2" max="2" width="6" customWidth="1"/>
    <col min="3" max="6" width="7.7109375" customWidth="1"/>
    <col min="7" max="7" width="9.7109375" customWidth="1"/>
    <col min="8" max="8" width="11.140625" customWidth="1"/>
    <col min="9" max="9" width="10.5703125" customWidth="1"/>
    <col min="10" max="11" width="11.7109375" customWidth="1"/>
  </cols>
  <sheetData>
    <row r="1" spans="1:11" ht="37.9" customHeight="1" x14ac:dyDescent="0.2">
      <c r="A1" s="78" t="s">
        <v>592</v>
      </c>
      <c r="B1" s="78"/>
      <c r="C1" s="78"/>
      <c r="D1" s="78"/>
      <c r="E1" s="78"/>
      <c r="F1" s="78"/>
      <c r="G1" s="78"/>
      <c r="H1" s="78"/>
      <c r="I1" s="78"/>
      <c r="J1" s="1"/>
      <c r="K1" s="10" t="s">
        <v>595</v>
      </c>
    </row>
    <row r="2" spans="1:11" ht="11.65" customHeight="1" x14ac:dyDescent="0.2">
      <c r="A2" s="18" t="s">
        <v>0</v>
      </c>
      <c r="B2" s="76"/>
      <c r="C2" s="76"/>
      <c r="D2" s="76"/>
      <c r="E2" s="76"/>
      <c r="F2" s="76"/>
      <c r="G2" s="76"/>
      <c r="H2" s="76"/>
      <c r="I2" s="76"/>
      <c r="J2" s="76"/>
      <c r="K2" s="11">
        <v>550</v>
      </c>
    </row>
    <row r="3" spans="1:11" ht="11.65" customHeight="1" x14ac:dyDescent="0.2">
      <c r="A3" s="18" t="s">
        <v>1</v>
      </c>
      <c r="B3" s="76"/>
      <c r="C3" s="76"/>
      <c r="D3" s="76"/>
      <c r="E3" s="76"/>
      <c r="F3" s="76"/>
      <c r="G3" s="76"/>
      <c r="H3" s="76"/>
      <c r="I3" s="76"/>
      <c r="J3" s="76"/>
    </row>
    <row r="4" spans="1:11" ht="11.65" customHeight="1" x14ac:dyDescent="0.2">
      <c r="A4" s="18" t="s">
        <v>2</v>
      </c>
      <c r="B4" s="76"/>
      <c r="C4" s="76"/>
      <c r="D4" s="76"/>
      <c r="E4" s="76"/>
      <c r="F4" s="76"/>
      <c r="G4" s="76"/>
      <c r="H4" s="76"/>
      <c r="I4" s="76"/>
      <c r="J4" s="76"/>
    </row>
    <row r="5" spans="1:11" ht="45.2" customHeight="1" x14ac:dyDescent="0.2">
      <c r="A5" s="79" t="s">
        <v>608</v>
      </c>
      <c r="B5" s="79"/>
      <c r="C5" s="79"/>
      <c r="D5" s="79"/>
      <c r="E5" s="79"/>
      <c r="F5" s="79"/>
      <c r="G5" s="79"/>
      <c r="H5" s="79"/>
      <c r="I5" s="79"/>
      <c r="J5" s="79"/>
    </row>
    <row r="6" spans="1:11" ht="11.45" customHeight="1" x14ac:dyDescent="0.2">
      <c r="A6" s="80" t="s">
        <v>4</v>
      </c>
      <c r="B6" s="80"/>
      <c r="C6" s="80"/>
      <c r="D6" s="80"/>
      <c r="E6" s="80"/>
      <c r="F6" s="80"/>
      <c r="G6" s="80"/>
      <c r="H6" s="80"/>
      <c r="I6" s="80"/>
      <c r="J6" s="80"/>
    </row>
    <row r="7" spans="1:11" ht="11.65" customHeight="1" x14ac:dyDescent="0.2">
      <c r="A7" s="75" t="s">
        <v>5</v>
      </c>
      <c r="B7" s="75"/>
      <c r="C7" s="75"/>
      <c r="D7" s="75"/>
      <c r="E7" s="75"/>
      <c r="F7" s="75"/>
      <c r="G7" s="75"/>
      <c r="H7" s="75"/>
      <c r="I7" s="75"/>
      <c r="J7" s="75"/>
    </row>
    <row r="8" spans="1:11" ht="11.65" customHeight="1" x14ac:dyDescent="0.2">
      <c r="A8" s="18" t="s">
        <v>6</v>
      </c>
      <c r="B8" s="76"/>
      <c r="C8" s="76"/>
      <c r="D8" s="76"/>
      <c r="E8" s="76"/>
      <c r="F8" s="76"/>
      <c r="G8" s="76"/>
      <c r="H8" s="76"/>
      <c r="I8" s="76"/>
      <c r="J8" s="76"/>
    </row>
    <row r="9" spans="1:11" ht="11.65" customHeight="1" x14ac:dyDescent="0.2">
      <c r="A9" s="18" t="s">
        <v>7</v>
      </c>
      <c r="B9" s="76"/>
      <c r="C9" s="76"/>
      <c r="D9" s="76"/>
      <c r="E9" s="76"/>
      <c r="F9" s="76"/>
      <c r="G9" s="76"/>
      <c r="H9" s="76"/>
      <c r="I9" s="76"/>
      <c r="J9" s="76"/>
    </row>
    <row r="10" spans="1:11" ht="16.899999999999999" customHeight="1" x14ac:dyDescent="0.2">
      <c r="A10" s="81" t="s">
        <v>608</v>
      </c>
      <c r="B10" s="81"/>
      <c r="C10" s="82"/>
      <c r="D10" s="82"/>
      <c r="E10" s="82"/>
      <c r="F10" s="82"/>
      <c r="G10" s="82"/>
      <c r="H10" s="82"/>
      <c r="I10" s="82"/>
      <c r="J10" s="82"/>
    </row>
    <row r="11" spans="1:11" ht="12.2" customHeight="1" x14ac:dyDescent="0.2">
      <c r="A11" s="75" t="s">
        <v>8</v>
      </c>
      <c r="B11" s="75"/>
      <c r="C11" s="2" t="s">
        <v>9</v>
      </c>
      <c r="D11" s="2" t="s">
        <v>10</v>
      </c>
      <c r="E11" s="42" t="s">
        <v>11</v>
      </c>
      <c r="F11" s="42" t="s">
        <v>11</v>
      </c>
      <c r="G11" s="42" t="s">
        <v>1123</v>
      </c>
      <c r="H11" s="42" t="s">
        <v>13</v>
      </c>
      <c r="I11" s="42" t="s">
        <v>13</v>
      </c>
      <c r="J11" s="42" t="s">
        <v>1124</v>
      </c>
    </row>
    <row r="12" spans="1:11" ht="12.2" customHeight="1" x14ac:dyDescent="0.2">
      <c r="A12" s="87" t="s">
        <v>376</v>
      </c>
      <c r="B12" s="87"/>
      <c r="C12" s="2" t="s">
        <v>17</v>
      </c>
      <c r="D12" s="3">
        <v>0</v>
      </c>
      <c r="E12" s="1"/>
      <c r="F12" s="1"/>
      <c r="G12" s="1"/>
      <c r="H12" s="1"/>
      <c r="I12" s="1"/>
      <c r="J12" s="1"/>
    </row>
    <row r="13" spans="1:11" ht="12.2" customHeight="1" x14ac:dyDescent="0.2">
      <c r="A13" s="76" t="s">
        <v>377</v>
      </c>
      <c r="B13" s="76"/>
      <c r="C13" s="4" t="s">
        <v>17</v>
      </c>
      <c r="D13" s="5">
        <v>1</v>
      </c>
      <c r="E13" s="6">
        <v>0.36</v>
      </c>
      <c r="F13" s="9">
        <f>$D$12*E13</f>
        <v>0</v>
      </c>
      <c r="G13" s="9">
        <f>$K$2*F13</f>
        <v>0</v>
      </c>
      <c r="H13" s="6">
        <v>528.29999999999995</v>
      </c>
      <c r="I13" s="9">
        <f>$D$12*H13</f>
        <v>0</v>
      </c>
      <c r="J13" s="9">
        <f>SUM(G13,I13)</f>
        <v>0</v>
      </c>
    </row>
    <row r="14" spans="1:11" ht="12.2" customHeight="1" x14ac:dyDescent="0.2">
      <c r="A14" s="75" t="s">
        <v>19</v>
      </c>
      <c r="B14" s="75"/>
      <c r="C14" s="1"/>
      <c r="D14" s="7"/>
      <c r="E14" s="13">
        <f>SUM(E13)</f>
        <v>0.36</v>
      </c>
      <c r="F14" s="12">
        <f>SUM(F13)</f>
        <v>0</v>
      </c>
      <c r="G14" s="12">
        <f>SUM(G13)</f>
        <v>0</v>
      </c>
      <c r="H14" s="13">
        <v>528.29999999999995</v>
      </c>
      <c r="I14" s="12">
        <f>SUM(I13)</f>
        <v>0</v>
      </c>
      <c r="J14" s="14">
        <f>SUM(G14,I14)</f>
        <v>0</v>
      </c>
    </row>
    <row r="15" spans="1:11" ht="12.2" customHeight="1" x14ac:dyDescent="0.2">
      <c r="A15" s="87" t="s">
        <v>614</v>
      </c>
      <c r="B15" s="87"/>
      <c r="C15" s="2" t="s">
        <v>17</v>
      </c>
      <c r="D15" s="3">
        <v>0</v>
      </c>
      <c r="E15" s="1"/>
      <c r="F15" s="1"/>
      <c r="G15" s="1"/>
      <c r="H15" s="1"/>
      <c r="I15" s="1"/>
      <c r="J15" s="1"/>
    </row>
    <row r="16" spans="1:11" ht="12.2" customHeight="1" x14ac:dyDescent="0.2">
      <c r="A16" s="77" t="s">
        <v>615</v>
      </c>
      <c r="B16" s="76"/>
      <c r="C16" s="4" t="s">
        <v>17</v>
      </c>
      <c r="D16" s="5">
        <v>1</v>
      </c>
      <c r="E16" s="6">
        <v>0.25</v>
      </c>
      <c r="F16" s="9">
        <f>$D$15*E16</f>
        <v>0</v>
      </c>
      <c r="G16" s="9">
        <f>$K$2*F16</f>
        <v>0</v>
      </c>
      <c r="H16" s="6">
        <v>0</v>
      </c>
      <c r="I16" s="9">
        <f>$D$15*H16</f>
        <v>0</v>
      </c>
      <c r="J16" s="9">
        <f>SUM(G16,I16)</f>
        <v>0</v>
      </c>
    </row>
    <row r="17" spans="1:10" ht="12.2" customHeight="1" x14ac:dyDescent="0.2">
      <c r="A17" s="75" t="s">
        <v>19</v>
      </c>
      <c r="B17" s="75"/>
      <c r="C17" s="1"/>
      <c r="D17" s="7"/>
      <c r="E17" s="13">
        <f>SUM(E16)</f>
        <v>0.25</v>
      </c>
      <c r="F17" s="12">
        <f>SUM(F16)</f>
        <v>0</v>
      </c>
      <c r="G17" s="12">
        <f>SUM(G16)</f>
        <v>0</v>
      </c>
      <c r="H17" s="13">
        <v>528.29999999999995</v>
      </c>
      <c r="I17" s="12">
        <f>SUM(I16)</f>
        <v>0</v>
      </c>
      <c r="J17" s="14">
        <f>SUM(G17,I17)</f>
        <v>0</v>
      </c>
    </row>
    <row r="18" spans="1:10" s="17" customFormat="1" ht="12.4" customHeight="1" x14ac:dyDescent="0.2">
      <c r="A18" s="74" t="s">
        <v>591</v>
      </c>
      <c r="B18" s="74"/>
      <c r="C18" s="15"/>
      <c r="D18" s="15"/>
      <c r="E18" s="19">
        <f t="shared" ref="E18:J18" si="0">SUM(E14,E17)</f>
        <v>0.61</v>
      </c>
      <c r="F18" s="22">
        <f t="shared" si="0"/>
        <v>0</v>
      </c>
      <c r="G18" s="22">
        <f t="shared" si="0"/>
        <v>0</v>
      </c>
      <c r="H18" s="19">
        <f t="shared" si="0"/>
        <v>1056.5999999999999</v>
      </c>
      <c r="I18" s="22">
        <f t="shared" si="0"/>
        <v>0</v>
      </c>
      <c r="J18" s="23">
        <f t="shared" si="0"/>
        <v>0</v>
      </c>
    </row>
  </sheetData>
  <mergeCells count="18">
    <mergeCell ref="A6:J6"/>
    <mergeCell ref="A1:I1"/>
    <mergeCell ref="B2:J2"/>
    <mergeCell ref="B3:J3"/>
    <mergeCell ref="B4:J4"/>
    <mergeCell ref="A5:J5"/>
    <mergeCell ref="A18:B18"/>
    <mergeCell ref="A12:B12"/>
    <mergeCell ref="A13:B13"/>
    <mergeCell ref="A14:B14"/>
    <mergeCell ref="A7:J7"/>
    <mergeCell ref="B8:J8"/>
    <mergeCell ref="B9:J9"/>
    <mergeCell ref="A10:J10"/>
    <mergeCell ref="A15:B15"/>
    <mergeCell ref="A16:B16"/>
    <mergeCell ref="A17:B17"/>
    <mergeCell ref="A11:B11"/>
  </mergeCells>
  <pageMargins left="0.4375" right="4.3749999999999997E-2" top="0.24027777777777801" bottom="0.24027777777777801" header="0.5" footer="0.5"/>
  <pageSetup orientation="portrait" r:id="rId1"/>
  <headerFooter alignWithMargins="0">
    <oddFooter>&amp;LSmartKalk 4.4.512.0&amp;C                          &amp;RSide 1 av 1</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 Grunn og fundamenter</vt:lpstr>
      <vt:lpstr>Bæresystemer</vt:lpstr>
      <vt:lpstr>Yttervegger</vt:lpstr>
      <vt:lpstr>Vinduer og ytterdører</vt:lpstr>
      <vt:lpstr>Innervegger</vt:lpstr>
      <vt:lpstr>Innedører</vt:lpstr>
      <vt:lpstr>Dekker</vt:lpstr>
      <vt:lpstr>Yttertak</vt:lpstr>
      <vt:lpstr> Parkett og laminat</vt:lpstr>
      <vt:lpstr>Kjøkken</vt:lpstr>
      <vt:lpstr>Sheet1</vt:lpstr>
      <vt:lpstr>Ventilasjon</vt:lpstr>
      <vt:lpstr>Terrasser,rekkverk og svalgang</vt:lpstr>
      <vt:lpstr>Innvendige trapper</vt:lpstr>
      <vt:lpstr>Flislegging</vt:lpstr>
      <vt:lpstr>Hulltaking</vt:lpstr>
      <vt:lpstr>Stillas monterig og demontering</vt:lpstr>
      <vt:lpstr>Avfall flytting</vt:lpstr>
      <vt:lpstr>Maling</vt:lpstr>
      <vt:lpstr>Budsjett</vt:lpstr>
      <vt:lpstr>Et tilbud</vt:lpstr>
    </vt:vector>
  </TitlesOfParts>
  <Company>LAPTOP-6O0856L6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Aleksas</dc:creator>
  <cp:lastModifiedBy>Benas Vasiliauskas</cp:lastModifiedBy>
  <dcterms:created xsi:type="dcterms:W3CDTF">2022-03-20T17:44:07Z</dcterms:created>
  <dcterms:modified xsi:type="dcterms:W3CDTF">2024-02-02T16:12:29Z</dcterms:modified>
</cp:coreProperties>
</file>