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9"/>
  </bookViews>
  <sheets>
    <sheet r:id="rId1" sheetId="1" name=" Grunn og fundamenter"/>
    <sheet r:id="rId2" sheetId="2" name="Bæresystemer"/>
    <sheet r:id="rId3" sheetId="3" name="Yttervegger"/>
    <sheet r:id="rId4" sheetId="4" name="Vinduer og ytterdører"/>
    <sheet r:id="rId5" sheetId="5" name="Innervegger"/>
    <sheet r:id="rId6" sheetId="6" name="Innedører"/>
    <sheet r:id="rId7" sheetId="7" name="Dekker"/>
    <sheet r:id="rId8" sheetId="8" name="Yttertak"/>
    <sheet r:id="rId9" sheetId="9" name=" Parkett og laminat"/>
    <sheet r:id="rId10" sheetId="10" name="Kjøkken"/>
    <sheet r:id="rId11" sheetId="11" name="Sheet1"/>
    <sheet r:id="rId12" sheetId="12" name="Ventilasjon"/>
    <sheet r:id="rId13" sheetId="13" name="Terrasser,rekkverk og svalgang"/>
    <sheet r:id="rId14" sheetId="14" name="Innvendige trapper"/>
    <sheet r:id="rId15" sheetId="15" name="Flislegging"/>
    <sheet r:id="rId16" sheetId="16" name="Hulltaking"/>
    <sheet r:id="rId17" sheetId="17" name="Stillas monterig og demontering"/>
    <sheet r:id="rId18" sheetId="18" name="Avfall flytting"/>
    <sheet r:id="rId19" sheetId="19" name="Maling"/>
    <sheet r:id="rId20" sheetId="20" name="Budsjett"/>
    <sheet r:id="rId21" sheetId="21" name="Et tilbud"/>
  </sheets>
  <definedNames>
    <definedName name="_xlnm._FilterDatabase" localSheetId="19">Budsjett!$A$1:$G$37</definedName>
    <definedName name="_xlnm._FilterDatabase" localSheetId="14">Flislegging!$A$1:$K$179</definedName>
    <definedName name="_xlnm._FilterDatabase" localSheetId="18">Maling!$A$1:$K$87</definedName>
  </definedNames>
  <calcPr fullCalcOnLoad="1"/>
</workbook>
</file>

<file path=xl/sharedStrings.xml><?xml version="1.0" encoding="utf-8"?>
<sst xmlns="http://schemas.openxmlformats.org/spreadsheetml/2006/main" count="9833" uniqueCount="1269">
  <si>
    <t>Firma navn</t>
  </si>
  <si>
    <t xml:space="preserve">Et tilbud til </t>
  </si>
  <si>
    <t>04.09.2022</t>
  </si>
  <si>
    <t>Viser til hyggelig kontakt, og sender som avtalt prisoverslag.</t>
  </si>
  <si>
    <t>Med i prisoverslaget</t>
  </si>
  <si>
    <t>Arbeider utført utover avtale utføres etter en avtalt timerate.</t>
  </si>
  <si>
    <t>Materialfortjeneste</t>
  </si>
  <si>
    <t>Det beregnes en materialfortjeneste på våre netto materialpriser. Dokumentasjon på våre nettopriser vedlegges faktura.</t>
  </si>
  <si>
    <t>Fakturering</t>
  </si>
  <si>
    <t>Vi fakturerer ut fra medgåtte materialer og timeforbruk til nærmere avtalte intervaller.</t>
  </si>
  <si>
    <t>Bygningsdel</t>
  </si>
  <si>
    <t>Sum eks mva.</t>
  </si>
  <si>
    <t>1. Grunn og fundamenter</t>
  </si>
  <si>
    <t>2. Bæresystemer</t>
  </si>
  <si>
    <t xml:space="preserve">3. Yttervegger </t>
  </si>
  <si>
    <t xml:space="preserve">4. Vinduer og ytterdører </t>
  </si>
  <si>
    <t xml:space="preserve">5. Innervegger </t>
  </si>
  <si>
    <t>6. Innedører</t>
  </si>
  <si>
    <t xml:space="preserve">7. Dekker </t>
  </si>
  <si>
    <t>8. Yttertak</t>
  </si>
  <si>
    <t>9. Parkett og laminat</t>
  </si>
  <si>
    <t>10. Kjøkken</t>
  </si>
  <si>
    <t>11. Ventilasjon</t>
  </si>
  <si>
    <t>12. Terraser,rekkverk og svalgang</t>
  </si>
  <si>
    <t>13. Innvendige trapper</t>
  </si>
  <si>
    <t>14. Flislegging</t>
  </si>
  <si>
    <t>15. Hulltaking</t>
  </si>
  <si>
    <t xml:space="preserve">16.Stillas montering og demontering </t>
  </si>
  <si>
    <t xml:space="preserve">17. Maling </t>
  </si>
  <si>
    <t>Sum (eks. mva.):</t>
  </si>
  <si>
    <t>Mva.:</t>
  </si>
  <si>
    <t>Sum (inkl. mva.):</t>
  </si>
  <si>
    <t>Timeregistrering</t>
  </si>
  <si>
    <t>Vi fører daglig en logg over medgåtte timer og utført arbeid.
Denne loggen gir dere som kunde mulighet for å følge framdriften og kostnader mellom faktureringsintervallene.</t>
  </si>
  <si>
    <t>Mulig tid for oppstart</t>
  </si>
  <si>
    <t>Ønsker dere å benytte dere av oss, send gjerne en tilbakemelding eller ring så raskt som mulig slik at vi får satt jobben inn på framdriftsplanen.
Vi håper dere finner tilbudet interessant og ser fram til en positiv tilbakemelding.</t>
  </si>
  <si>
    <t>Med vennlig hilsen</t>
  </si>
  <si>
    <t xml:space="preserve">Org.nr.: </t>
  </si>
  <si>
    <t>Adress:</t>
  </si>
  <si>
    <t>E-mail:</t>
  </si>
  <si>
    <t>Org.Nr.:</t>
  </si>
  <si>
    <t>Adresse:</t>
  </si>
  <si>
    <t>Epost:</t>
  </si>
  <si>
    <t>Budsjett</t>
  </si>
  <si>
    <t xml:space="preserve">   </t>
  </si>
  <si>
    <t>Informasjon</t>
  </si>
  <si>
    <t>Prosjekt:</t>
  </si>
  <si>
    <t>Kalkulasjon:</t>
  </si>
  <si>
    <t>Kontonr</t>
  </si>
  <si>
    <t>Kostnadsart</t>
  </si>
  <si>
    <t>Timer</t>
  </si>
  <si>
    <t>Arb.pris</t>
  </si>
  <si>
    <t>Materialkostnad</t>
  </si>
  <si>
    <t>Total pris</t>
  </si>
  <si>
    <t>Grunn og fundamenter</t>
  </si>
  <si>
    <t>Bæresystemer</t>
  </si>
  <si>
    <t>Yttervegger</t>
  </si>
  <si>
    <t>Vinduer og ytterdører</t>
  </si>
  <si>
    <t>Innervegger</t>
  </si>
  <si>
    <t>Innedører</t>
  </si>
  <si>
    <t>Dekker</t>
  </si>
  <si>
    <t>Yttertak</t>
  </si>
  <si>
    <t>Parkett og laminat</t>
  </si>
  <si>
    <t>Kjøkken</t>
  </si>
  <si>
    <t>Ventilasjon</t>
  </si>
  <si>
    <t>Terraser,rekkverk og svalgang</t>
  </si>
  <si>
    <t>Innvendige trapper</t>
  </si>
  <si>
    <t>Flislegging</t>
  </si>
  <si>
    <t>Hulltaking</t>
  </si>
  <si>
    <t>Stillas montering og demontering</t>
  </si>
  <si>
    <t>Maling</t>
  </si>
  <si>
    <t>Sum lønn</t>
  </si>
  <si>
    <t>Sum timer:</t>
  </si>
  <si>
    <t>Tidsfaktor</t>
  </si>
  <si>
    <t>Materialer påslag %</t>
  </si>
  <si>
    <t>Rigg og drift av byggeplass %</t>
  </si>
  <si>
    <t xml:space="preserve">Rigg og drift av byggeplass </t>
  </si>
  <si>
    <t>Sum materialkostnad</t>
  </si>
  <si>
    <t>Avfall flytting</t>
  </si>
  <si>
    <t>Materialer frakt</t>
  </si>
  <si>
    <t>Totale kostnader, (eksl. mva)</t>
  </si>
  <si>
    <t>Mva</t>
  </si>
  <si>
    <t>Totale kostnader, (inkl. mva)</t>
  </si>
  <si>
    <t>Time pris.    Val.kaina</t>
  </si>
  <si>
    <t>Sparklin og maling</t>
  </si>
  <si>
    <t xml:space="preserve">   Element Post</t>
  </si>
  <si>
    <t>Ny bygg.</t>
  </si>
  <si>
    <t>Beskrivelse</t>
  </si>
  <si>
    <t>Enhet</t>
  </si>
  <si>
    <t>Mengde</t>
  </si>
  <si>
    <t>Timeverk</t>
  </si>
  <si>
    <t xml:space="preserve">Arb.pris </t>
  </si>
  <si>
    <t>Material</t>
  </si>
  <si>
    <t>Armering med nett, 397K for fiberpuss</t>
  </si>
  <si>
    <t>kg</t>
  </si>
  <si>
    <t>Sparkling/tetting lettklinker lettvegger</t>
  </si>
  <si>
    <t>m²</t>
  </si>
  <si>
    <t>Grovslemming</t>
  </si>
  <si>
    <t>Kostrapping + slemming</t>
  </si>
  <si>
    <t>Slemming, støpt betong</t>
  </si>
  <si>
    <t>Brettpuss innvendig</t>
  </si>
  <si>
    <t>Brettpuss utvendig</t>
  </si>
  <si>
    <t>Fiberpuss + armering utvendig</t>
  </si>
  <si>
    <t>Finpuss tegl</t>
  </si>
  <si>
    <t>Kostet puss</t>
  </si>
  <si>
    <t>Kostet puss, innvendig</t>
  </si>
  <si>
    <t>Puss innvendig sparkel</t>
  </si>
  <si>
    <t>Puss, fiberarmert</t>
  </si>
  <si>
    <t>Puss, fiberarmert Jackon</t>
  </si>
  <si>
    <t>Puss, fiberpuss-armert</t>
  </si>
  <si>
    <t>Puss, finkornet lettklinker</t>
  </si>
  <si>
    <t>Puss, strukturert, støpt betong</t>
  </si>
  <si>
    <t>Pussing smyg, vindusutsparing</t>
  </si>
  <si>
    <t>stk</t>
  </si>
  <si>
    <t>Pusskonstruksjon – store flater</t>
  </si>
  <si>
    <t>Rengjøring slettpusset teglfasade, 25 %</t>
  </si>
  <si>
    <t>Rengjøring slettpusset teglfasade, 5 %</t>
  </si>
  <si>
    <t>2g. Helsparkling + 2 strøk maling</t>
  </si>
  <si>
    <t>Flekksparkling 1 gang.</t>
  </si>
  <si>
    <t>Flekksparkling 2 ganger.</t>
  </si>
  <si>
    <t>Flekksparkling 3 ganger.</t>
  </si>
  <si>
    <t>Helsparkling 1 gang</t>
  </si>
  <si>
    <t>Helsparkling 2 gang</t>
  </si>
  <si>
    <t>Helsparkling 3 gang</t>
  </si>
  <si>
    <t>Helsparkling 4 gang</t>
  </si>
  <si>
    <t>Helsparkling, grunning, 2 strøk maling</t>
  </si>
  <si>
    <t>Skjøtsparkling 1 gang</t>
  </si>
  <si>
    <t>Skjøtsparkling 2 gang</t>
  </si>
  <si>
    <t>Sparkling 3 ganger, fugetetting, + 3 strøk maling</t>
  </si>
  <si>
    <t>Sparkling 3 ganger, strimling, + 3 strøk maling</t>
  </si>
  <si>
    <t>Sparkling og oppsett av tapet på betongvegg</t>
  </si>
  <si>
    <t>Sparkling strimmel, flekksp.1, skjøtsp. 2, helsp.1, grunning. 2 strøk maling</t>
  </si>
  <si>
    <t>Sparkling strimmel, flekksp.1, skjøtsp.2, helsp.1, Overmalingpr. grunning. 2 strøk maling</t>
  </si>
  <si>
    <t>Sparkling, + Grunning, 2 strøk maling</t>
  </si>
  <si>
    <t>Sparkling, fugetetting + 2 strøk maling</t>
  </si>
  <si>
    <t>Sparkling, grunning, 2 strøk maling</t>
  </si>
  <si>
    <t>Sparkling-maling gipsplater himling</t>
  </si>
  <si>
    <t>1 kor.hind.grunnstrøk(Aluminiumsmaling)</t>
  </si>
  <si>
    <t>1 strøk fort. maling(Latex) + grenging</t>
  </si>
  <si>
    <t>1 strøk maling (Latex), bet.himling</t>
  </si>
  <si>
    <t>1 strøk maling (Latex), flater</t>
  </si>
  <si>
    <t>1 strøk maling (Latex), gipsplater</t>
  </si>
  <si>
    <t>1 strøk maling (Latex), innv. mur</t>
  </si>
  <si>
    <t>1 strøk maling (Latex), innv. tre</t>
  </si>
  <si>
    <t>1 strøk maling (Latex), pusset flate</t>
  </si>
  <si>
    <t>1 strøk maling (Latex), trefiberplater</t>
  </si>
  <si>
    <t>1 strøk maling (Latex/Alkyd), sponplater</t>
  </si>
  <si>
    <t>1 strøk maling (Latex/Alkyd), trefiberplater</t>
  </si>
  <si>
    <t>1 strøk maling på kanaler</t>
  </si>
  <si>
    <t>lm</t>
  </si>
  <si>
    <t>2 strøk klar maling (Latex)</t>
  </si>
  <si>
    <t>2 strøk maling (Alkyd), innv.dør</t>
  </si>
  <si>
    <t>2 strøk maling (Alkyd), innv.vindu</t>
  </si>
  <si>
    <t>m</t>
  </si>
  <si>
    <t>2 strøk maling (Alkyd), stålbjelker/søyler</t>
  </si>
  <si>
    <t>2 strøk maling (Latex), innv.betongelement</t>
  </si>
  <si>
    <t>2 strøk maling (Latex), innv.lettbetong</t>
  </si>
  <si>
    <t>2 strøk maling (Latex), innv.pussflate</t>
  </si>
  <si>
    <t>2 strøk maling (Latex/alkyd), gipsplater</t>
  </si>
  <si>
    <t>2 strøk maling (Latex/Alkyd), perf.gips</t>
  </si>
  <si>
    <t>2 strøk maling (Latex/Alkyd), trefiberplate</t>
  </si>
  <si>
    <t>2 strøk maling innvendig på mur-betong</t>
  </si>
  <si>
    <t>2 strøk maling innvendig på plater</t>
  </si>
  <si>
    <t>2 strøk maling innvendig på stål</t>
  </si>
  <si>
    <t>Malebehandling på pusset flate innvendig</t>
  </si>
  <si>
    <t>Rengjøring/skraping slettpuss fasade</t>
  </si>
  <si>
    <t>Seising +2 strøk maling edelpuss, enkel</t>
  </si>
  <si>
    <t>Seising +2 strøk maling edelpuss, normal</t>
  </si>
  <si>
    <t>Innpussing av rør etc</t>
  </si>
  <si>
    <t>Ombygg.</t>
  </si>
  <si>
    <t>Pussing smyg, dørutsp. 1stn.tegl</t>
  </si>
  <si>
    <t>Pussing smyg, dørutsp. bet.h.blokk</t>
  </si>
  <si>
    <t>Feielist furu, for maling</t>
  </si>
  <si>
    <t>Listverk hvitmalt/foliert</t>
  </si>
  <si>
    <t>2 strøk maling innvendig på tre</t>
  </si>
  <si>
    <t>2 strøk maling listverk (Alkyd)</t>
  </si>
  <si>
    <t>2 strøk maling mur akryl, utv.betong</t>
  </si>
  <si>
    <t>2 strøk maling panelvegg</t>
  </si>
  <si>
    <t>2 strøk maling på innv. utforing &gt;150mm</t>
  </si>
  <si>
    <t>2 strøk maling på kanaler</t>
  </si>
  <si>
    <t>2 strøk maling(Alkyd), på sink</t>
  </si>
  <si>
    <t>2 strøk maling, innv.ubeh. betongvegg</t>
  </si>
  <si>
    <t>3 strøk maling (Latex), innv.pusset flate</t>
  </si>
  <si>
    <t>3 strøk maling, innv.betong</t>
  </si>
  <si>
    <t>Fjerning av løstsittende maling - dørblad</t>
  </si>
  <si>
    <t>Fjerning av løstsittende maling, kalkmaling</t>
  </si>
  <si>
    <t>Fjerning av løstsittende maling, linoljemaling</t>
  </si>
  <si>
    <t>Helsparkling 4 ganger, 3 strøk maling</t>
  </si>
  <si>
    <t>Omsparkling vegg/himl, tre strøk</t>
  </si>
  <si>
    <t>Omsparkling vegg/himl., et strøk</t>
  </si>
  <si>
    <t>Omsparkling vegg/himl., to strøk</t>
  </si>
  <si>
    <t>Sparkling og 2 strøk maling på betong innvendig</t>
  </si>
  <si>
    <t>Syrevasking overflater</t>
  </si>
  <si>
    <t>Vasking før maling</t>
  </si>
  <si>
    <t>Vasking før maling, profilerte stålplater</t>
  </si>
  <si>
    <t>Vasking malte gulv før maling</t>
  </si>
  <si>
    <t>Vasking malte himlinger før maling</t>
  </si>
  <si>
    <t>Vasking malte vegger før maling</t>
  </si>
  <si>
    <t>Fjerning av maling til ren bunn, avluting</t>
  </si>
  <si>
    <t>Fjerning av maling til ren bunn, malingsfjerner</t>
  </si>
  <si>
    <t>Fjerning av maling til ren bunn, varmelampe</t>
  </si>
  <si>
    <t>2 strøk olje(Alkyd), innv.listverk</t>
  </si>
  <si>
    <t>3 strøk lakk listverk (Alkyd)</t>
  </si>
  <si>
    <t>4 strøk olje, utv.vindu edeltre</t>
  </si>
  <si>
    <t>Grunning, 2 strøk maling på mur</t>
  </si>
  <si>
    <t>Seising - grunning</t>
  </si>
  <si>
    <t>Total (eks. mva)</t>
  </si>
  <si>
    <t>Container 10 m³: Innhenting. Takst. og mur</t>
  </si>
  <si>
    <t>RS</t>
  </si>
  <si>
    <t>Container 10 m³: Innhenting. Rent treverk</t>
  </si>
  <si>
    <t>Container 10 m³: Utsetting</t>
  </si>
  <si>
    <t>Container 10 m³: Leie pr. Uke</t>
  </si>
  <si>
    <t>Container 10 m³: Tømme-avgift. Rent treverk</t>
  </si>
  <si>
    <t>Container 10 m³: Tømme-avgift. Takst. og mur</t>
  </si>
  <si>
    <t>Sum (eks. mva):</t>
  </si>
  <si>
    <t>Stillas monterig og demontering</t>
  </si>
  <si>
    <t>Dragere og søyler, limtre / stål - Enebolig</t>
  </si>
  <si>
    <t>Leie av stillas pr. m²/mnd. - 132m²</t>
  </si>
  <si>
    <t>Montering av Lett stillase</t>
  </si>
  <si>
    <t>Demontering av Lett stillase</t>
  </si>
  <si>
    <t>Hultaking</t>
  </si>
  <si>
    <t xml:space="preserve">Hulltaking enebolig 245m² BTA - 2 etg.(Beregn antall og velg materialtype), </t>
  </si>
  <si>
    <t xml:space="preserve">Hulltaking takboks sponplate </t>
  </si>
  <si>
    <t>Hulltaking takboks gipspl.</t>
  </si>
  <si>
    <t>Hulltaking takboks trepanel</t>
  </si>
  <si>
    <t>Hulltaking vegg - fliser</t>
  </si>
  <si>
    <t>Hulltaking vegg trepanel</t>
  </si>
  <si>
    <t>Hulltaking vegg sponplate</t>
  </si>
  <si>
    <t>Hulltaking vegg gipspl.</t>
  </si>
  <si>
    <t>Hulltaking for ventilasjon</t>
  </si>
  <si>
    <t xml:space="preserve">Time pris. Snekkerarbeid.   Val.kaina </t>
  </si>
  <si>
    <t xml:space="preserve">Time pris. Flislegging.   Val.kaina. Plyteliu kl.  </t>
  </si>
  <si>
    <t xml:space="preserve">Time pris. Maling.   Val.kaina. Dazymas.  </t>
  </si>
  <si>
    <t>Våtromsvegg m/panel - våtromspl. + flis 25x33</t>
  </si>
  <si>
    <t xml:space="preserve">    Våtromsplater Litex på vegger</t>
  </si>
  <si>
    <t xml:space="preserve">    Fliser, keram. på vegg, hvit</t>
  </si>
  <si>
    <t xml:space="preserve">    Spikerslag for membran i våtrom</t>
  </si>
  <si>
    <t xml:space="preserve">    Underpanel, gran, skrudd</t>
  </si>
  <si>
    <t xml:space="preserve">    Ifylling med fugemasse i hjørner</t>
  </si>
  <si>
    <t xml:space="preserve">    Smøremembran forsegl. av plater, vegg</t>
  </si>
  <si>
    <t>Våtromsvegg m/panel - våtromspl. + flis 20x30</t>
  </si>
  <si>
    <t>Våtromsvegg m/panel/gips + flis 20x30</t>
  </si>
  <si>
    <t xml:space="preserve">    Gipsplate på rupanel 2 x 13 mm våtrom</t>
  </si>
  <si>
    <t xml:space="preserve">    Smøremembran i våtsoner, vegg</t>
  </si>
  <si>
    <t xml:space="preserve"> Innervegger</t>
  </si>
  <si>
    <t>Innv. våtromsv. m/20 mm våtromspl +flis 20x20</t>
  </si>
  <si>
    <t xml:space="preserve">    Gulvlist furu, ferdig malt</t>
  </si>
  <si>
    <t xml:space="preserve">    Taklist furu, ferdig malt</t>
  </si>
  <si>
    <t xml:space="preserve">       Sparkling strimmel, flekksp.1, skjøtsp. 2, helsp.1, grunning. 2 strøk maling</t>
  </si>
  <si>
    <t xml:space="preserve">    Gipsplate innvendig kledning, enkel gips</t>
  </si>
  <si>
    <t xml:space="preserve">    Enkelt bindingsverk heltre u/spikerslag</t>
  </si>
  <si>
    <t xml:space="preserve">    Mineralull A-plate - vegg</t>
  </si>
  <si>
    <t>Innv. våtromsv. m/panel - gips + flis 20x20</t>
  </si>
  <si>
    <t xml:space="preserve">    Gipsplate på rupanel 1 x 13 mm våtrom</t>
  </si>
  <si>
    <t>Innv. våtromsv. m/ dobbel gips + flis 20x20</t>
  </si>
  <si>
    <t>Innv. våtromsvegg m/panel - våtromspl + flis 20x20</t>
  </si>
  <si>
    <t>Innv. våtromsvegg m/panel - våtromspl + flis grå 90x90</t>
  </si>
  <si>
    <t xml:space="preserve">    Fliser grå, keram. på vegg 90x90cm</t>
  </si>
  <si>
    <t>Innv. våtromsvegg m/panel - våtromspl + flis sort 90x90</t>
  </si>
  <si>
    <t>Innv. våtromsvegg m/panel - våtromspl + flis Wood, keramisk 20x120</t>
  </si>
  <si>
    <t xml:space="preserve">    Fliser grå, keram. på vegg 20x120cm</t>
  </si>
  <si>
    <t>Fliser, keram. på gulv-vegg 60x30</t>
  </si>
  <si>
    <t xml:space="preserve">    Fliser, keram. på vegg.</t>
  </si>
  <si>
    <t>Fliser grå, keram. på vegg 90x90</t>
  </si>
  <si>
    <t>Fliser sort, keram. på vegg 90x90</t>
  </si>
  <si>
    <t>Fliser, keram. på vegg, 10x10</t>
  </si>
  <si>
    <t>Fliser, keram. på vegg, dekorflis 10x20</t>
  </si>
  <si>
    <t>Fliser, keram. på vegg, dekorlister 7,5x60</t>
  </si>
  <si>
    <t>25. Dekker</t>
  </si>
  <si>
    <t>Overflate dekker våtrom fliser 10x20</t>
  </si>
  <si>
    <t xml:space="preserve">    Fliser, keram. på gulv, farvet</t>
  </si>
  <si>
    <t xml:space="preserve">    Smøremembran i våtsoner, gulv</t>
  </si>
  <si>
    <t xml:space="preserve">    Netting type kylling el lign.</t>
  </si>
  <si>
    <t xml:space="preserve">    Trinnlydplater, (Silencio el.l)</t>
  </si>
  <si>
    <t xml:space="preserve">    Betong B30 i påstøp på baderom</t>
  </si>
  <si>
    <t>Overflate dekker våtrom fliser 20x20</t>
  </si>
  <si>
    <t>Overflate dekker våtrom fliser 25x25</t>
  </si>
  <si>
    <t>Overflate dekker våtrom fliser 20x30</t>
  </si>
  <si>
    <t>Overflate dekker våtrom fliser 33x33</t>
  </si>
  <si>
    <t>Overflate dekker fliser 10x20</t>
  </si>
  <si>
    <t>Fliser, keram. på gulv 25x25</t>
  </si>
  <si>
    <t xml:space="preserve">    Fliser, keram. på gulv</t>
  </si>
  <si>
    <t>Fliser, keram. på gulv 33x33</t>
  </si>
  <si>
    <t>Fliser, keram. på gulv 20x20</t>
  </si>
  <si>
    <t xml:space="preserve">    Fliser, keram. på gulv.</t>
  </si>
  <si>
    <t>Fliser, keram. på gulv, farvet 30x60</t>
  </si>
  <si>
    <t>Fliser Beton, keram. på gulv 60x60</t>
  </si>
  <si>
    <t>Fliser, skifer. på gulv 30x60</t>
  </si>
  <si>
    <t>Fliser Wood, keramisk 20x120</t>
  </si>
  <si>
    <t>Trapper innvendig, tre rettløp</t>
  </si>
  <si>
    <t xml:space="preserve">    Åpninger i bjelkelag &gt;4 m²</t>
  </si>
  <si>
    <t xml:space="preserve">    Trapp rett hvit gr. prefab., furu eik toning</t>
  </si>
  <si>
    <t>Trapper innvendig, tre svingtrapp</t>
  </si>
  <si>
    <t xml:space="preserve">    Trapp 180° sving furu lakkert bxh:</t>
  </si>
  <si>
    <t>Trapper innvendig, tre toløp</t>
  </si>
  <si>
    <t xml:space="preserve">    Trapp pref.furu toløp kork bxh:</t>
  </si>
  <si>
    <t>Trapper innvendig, tre vinkeltrapp</t>
  </si>
  <si>
    <t xml:space="preserve">    Trapp 90° repos furu lakkert bxh:</t>
  </si>
  <si>
    <t xml:space="preserve"> Terrasser, rekkverk og svalgang</t>
  </si>
  <si>
    <t>Rekkverk av rustfritt stål og glass</t>
  </si>
  <si>
    <t xml:space="preserve">    Rekkverk, glass / Rustfritt stål - Icopal</t>
  </si>
  <si>
    <t>Rekkverk av trykkimpregnert tre</t>
  </si>
  <si>
    <t xml:space="preserve">      Rekkverk av trykkimpregnert tre</t>
  </si>
  <si>
    <t>Rekkverk av tre - liggende spiler</t>
  </si>
  <si>
    <t>Rekkverk liggende spiler, impregnert</t>
  </si>
  <si>
    <t>Rekkverk av tre - stående spiler</t>
  </si>
  <si>
    <t xml:space="preserve"> Rekkverk stående spiler, impregnert</t>
  </si>
  <si>
    <t>Levegg tett, bord på begge sider, høyde 1,8m</t>
  </si>
  <si>
    <t xml:space="preserve">    Levegg tett, bord på begge sider</t>
  </si>
  <si>
    <t xml:space="preserve">    Gipspl. utvendig, 9,5 mm underkledn. Glasroc</t>
  </si>
  <si>
    <t>Stakittgjerde med stolpespyd</t>
  </si>
  <si>
    <t xml:space="preserve"> Stakitt gjerde med stolpespyd</t>
  </si>
  <si>
    <t>Svalgang av treverk, b=1,5m, dekke, rekkverk og tak</t>
  </si>
  <si>
    <t xml:space="preserve">    Skottrenne, plastisert stål</t>
  </si>
  <si>
    <t xml:space="preserve">    Terrassegulv Kebony pr/lm, br 1,5m</t>
  </si>
  <si>
    <t xml:space="preserve">    Kile av heltre, for fall 1:40</t>
  </si>
  <si>
    <t xml:space="preserve">    Helsveiset membranfolie </t>
  </si>
  <si>
    <t xml:space="preserve">    Undergulv av sponplater, impr. </t>
  </si>
  <si>
    <t xml:space="preserve">    Bjelke av heltre, skråskjært for fall, 1,5m</t>
  </si>
  <si>
    <t xml:space="preserve">    Imp.bjelkelag balkong, c/c 600, pr. lm, br 1,5m</t>
  </si>
  <si>
    <t xml:space="preserve">    Mineralull Brannisolasjon for utv. dekke</t>
  </si>
  <si>
    <t xml:space="preserve">    Gipspl. utvendig, 15 mm underkledn. brann</t>
  </si>
  <si>
    <t xml:space="preserve">    Glattpanel, gran, for utv himling, 1,5m bredde</t>
  </si>
  <si>
    <t xml:space="preserve">    Stolper, inkl kledningsbord</t>
  </si>
  <si>
    <t xml:space="preserve">    Sperretak av heltre, pr/lm, br 1,75m</t>
  </si>
  <si>
    <t xml:space="preserve">    Taktro av bord pr/lm, br 1,75m</t>
  </si>
  <si>
    <t xml:space="preserve">    Undertaksbelegg Diffusjonstett D-super 1,75m</t>
  </si>
  <si>
    <t xml:space="preserve">    Sløyfer - tak pr/lm, br 1,75m</t>
  </si>
  <si>
    <t xml:space="preserve">    Lekter, for takstein c/c 350 - pr/m, 1,75m</t>
  </si>
  <si>
    <t xml:space="preserve">    Takstein dobbelkrom, sort, pr lm, 1,75m</t>
  </si>
  <si>
    <t xml:space="preserve">    Bordtakbeslag steintekking, plastis. stål</t>
  </si>
  <si>
    <t xml:space="preserve">    Kombikrok for takrenne, plastisert stål</t>
  </si>
  <si>
    <t xml:space="preserve">    Takrenner, plastisert stål</t>
  </si>
  <si>
    <t>Takterrasse, omvendt tak</t>
  </si>
  <si>
    <t xml:space="preserve">    Terrassegulv trykkimpregnert</t>
  </si>
  <si>
    <t xml:space="preserve">    Sløyfer, impregnert</t>
  </si>
  <si>
    <t xml:space="preserve">    Undertaksbelegg Diffusjonstett D-glass</t>
  </si>
  <si>
    <t xml:space="preserve">    Taktekking helsveiset membranfolie</t>
  </si>
  <si>
    <t xml:space="preserve">    Fuktbestandige sementbasert underplate</t>
  </si>
  <si>
    <t xml:space="preserve">    Taktekking isolasjon XPS, 300 kPa</t>
  </si>
  <si>
    <t xml:space="preserve">    Diffusjonstett plast (Himl.)</t>
  </si>
  <si>
    <t xml:space="preserve">    Taktro av kryssfinér</t>
  </si>
  <si>
    <t xml:space="preserve">    Bjelkelag, c/c 400 mm</t>
  </si>
  <si>
    <t xml:space="preserve">    Lekter for omvendt tak c/c 600</t>
  </si>
  <si>
    <t xml:space="preserve">    Mineralull A-plate</t>
  </si>
  <si>
    <t xml:space="preserve">    Sløyfer - tak</t>
  </si>
  <si>
    <t xml:space="preserve">    Gipsplater i himling, enkel </t>
  </si>
  <si>
    <t xml:space="preserve">    Helsparkling, grunning, 2 strøk maling</t>
  </si>
  <si>
    <t xml:space="preserve">    Bjelkelag, c/c 600 mm</t>
  </si>
  <si>
    <t>Terrasse av Impr. tre, ca 20 m²</t>
  </si>
  <si>
    <t xml:space="preserve">    Stolper, impr sammenspikret 2x48x98</t>
  </si>
  <si>
    <t xml:space="preserve">    Imp. bjelkelag balkong, c/c 600 48x198</t>
  </si>
  <si>
    <t xml:space="preserve">    Terrassegulv trykkimpregnert 21x95</t>
  </si>
  <si>
    <t xml:space="preserve">    Rekkverk av trykkimpregnert tre 48x73</t>
  </si>
  <si>
    <t xml:space="preserve">    Terrassegulv trykkimpregnert 28x95</t>
  </si>
  <si>
    <t xml:space="preserve">    Imp.bjelkelag balkong, c/c 600 48x148</t>
  </si>
  <si>
    <t xml:space="preserve">    Terrassegulv trykkimpregnert 28x120</t>
  </si>
  <si>
    <t>Terrasse av impregnert tre, furu impregert</t>
  </si>
  <si>
    <t xml:space="preserve">    Stolper, impr sammenspikret</t>
  </si>
  <si>
    <t xml:space="preserve">    Imp.bjelkelag balkong, c/c 600</t>
  </si>
  <si>
    <t xml:space="preserve">    Rekkverk av trykkimpregnert tre</t>
  </si>
  <si>
    <t>Plasser, terrassegulv på grus</t>
  </si>
  <si>
    <t xml:space="preserve">    Tilfarere, trykkimp. c/c 600</t>
  </si>
  <si>
    <t xml:space="preserve">    Bærelag grus &lt;1000 m²</t>
  </si>
  <si>
    <t>Balansert vent. m varmegjenv. 90 m²</t>
  </si>
  <si>
    <t xml:space="preserve">    Balansert vent. m varmegjenv. 90 m²</t>
  </si>
  <si>
    <t>Balansert vent. m varmegjenv. 120m²</t>
  </si>
  <si>
    <t xml:space="preserve">    Balansert vent. m varmegjenv. 120m²</t>
  </si>
  <si>
    <t>Balansert vent. m varmegjenv. 200m²</t>
  </si>
  <si>
    <t xml:space="preserve">    Balansert vent. m varmegjenv. 200m²</t>
  </si>
  <si>
    <t>Innredning i bolig, kjøkken overskap</t>
  </si>
  <si>
    <t xml:space="preserve">    Overskap furu 1 dør</t>
  </si>
  <si>
    <t xml:space="preserve">    Kjøkkenknotter pors. hvit</t>
  </si>
  <si>
    <t xml:space="preserve">    Lyslist overskap, profilert furu (2,4 lm)</t>
  </si>
  <si>
    <t xml:space="preserve">    Tillpassningstykke kjøkken eik folie</t>
  </si>
  <si>
    <t xml:space="preserve">    Overskap furu krydderhylle</t>
  </si>
  <si>
    <t xml:space="preserve">    Ventilator kjøkken for vegg</t>
  </si>
  <si>
    <t xml:space="preserve">    Overskap furu 2 dører</t>
  </si>
  <si>
    <t>Innredning i bolig, kjøkken underskap</t>
  </si>
  <si>
    <t xml:space="preserve">    Benkeplater bøk</t>
  </si>
  <si>
    <t xml:space="preserve">    Kjøkkensokkel, furu</t>
  </si>
  <si>
    <t xml:space="preserve">    Underskap furu 2 hyller</t>
  </si>
  <si>
    <t xml:space="preserve">    Underskap furu benkeskap + beslag</t>
  </si>
  <si>
    <t xml:space="preserve">    Underskap furu gryteskap</t>
  </si>
  <si>
    <t xml:space="preserve">    Underskap furu skuffseksjon</t>
  </si>
  <si>
    <t xml:space="preserve">    Høye skap furu matskap</t>
  </si>
  <si>
    <t>Overflate dekker parkett</t>
  </si>
  <si>
    <t xml:space="preserve">    Parkett på undergulv, eik</t>
  </si>
  <si>
    <t>Laminat gulv, eik</t>
  </si>
  <si>
    <t>Laminat gulv på undergulv, eik</t>
  </si>
  <si>
    <t>Time pris. Ny bygg og ombygging.    Val.kaina. Nauja statyba ir renovacija</t>
  </si>
  <si>
    <t>Time pris.Riving.    Val.kaina. Griovimo darbai.</t>
  </si>
  <si>
    <t>Time pris.Maling.    Val.kaina. Dazymo darbai.</t>
  </si>
  <si>
    <t xml:space="preserve"> Yttertak</t>
  </si>
  <si>
    <t xml:space="preserve"> Yttertak ny bygg.</t>
  </si>
  <si>
    <t xml:space="preserve">Sperretak av tre, shingel, gipsplater, </t>
  </si>
  <si>
    <t xml:space="preserve">    Taktekking shingel møneplate</t>
  </si>
  <si>
    <t xml:space="preserve">    Taktekking shingel takfotplate</t>
  </si>
  <si>
    <t xml:space="preserve">    Taktekking shingel kullsort</t>
  </si>
  <si>
    <t xml:space="preserve">    Taktro av vannfast finér</t>
  </si>
  <si>
    <t xml:space="preserve">    Oppforing av tak for luftespalte c/c 600</t>
  </si>
  <si>
    <t xml:space="preserve">    Undertak takfolie</t>
  </si>
  <si>
    <t xml:space="preserve">    Sperretak av heltre, c/c 600</t>
  </si>
  <si>
    <t xml:space="preserve">    Mineralull A-plate, m/papir</t>
  </si>
  <si>
    <t xml:space="preserve">    Nedforing av himling c/c 600</t>
  </si>
  <si>
    <t xml:space="preserve">    Mineralull A-plate i bjelkelag</t>
  </si>
  <si>
    <t xml:space="preserve">Sperretak av tre, shingel, skyggepanel, </t>
  </si>
  <si>
    <t xml:space="preserve">    Skyggepanel, furu, skrå, himling</t>
  </si>
  <si>
    <t>Sperretak av heltre 48x198+98, isolert, 2 lag papp, dobbel gips</t>
  </si>
  <si>
    <t xml:space="preserve">    Taktekking papp 2 lag</t>
  </si>
  <si>
    <t xml:space="preserve">    Sviller, gran</t>
  </si>
  <si>
    <t xml:space="preserve">    Gipsplater i himling, dobbelt lag</t>
  </si>
  <si>
    <t>Sperretak av heltre 48x198+98, isolert, 2 lag papp, gips</t>
  </si>
  <si>
    <t xml:space="preserve">   Sparkling strimmel, flekksp.1, skjøtsp. 2, helsp.1, grunning. 2 strøk maling</t>
  </si>
  <si>
    <t>Sperretak av heltre 48x198+98, isolert, 2 lag papp, panel</t>
  </si>
  <si>
    <t xml:space="preserve">    Underpanel i himling</t>
  </si>
  <si>
    <t>Sperretak av heltre 48x198+98, isolert, 2 lag papp, takess</t>
  </si>
  <si>
    <t xml:space="preserve">    Plater i himling, takess</t>
  </si>
  <si>
    <t>Sperretak av I-bjelker, opplektet membrantekking</t>
  </si>
  <si>
    <t xml:space="preserve">    Sperretak Huntonit I-bjelke HI 300</t>
  </si>
  <si>
    <t xml:space="preserve">    Mineralull I-plate A bjelkelag</t>
  </si>
  <si>
    <t xml:space="preserve">    Sparkling strimmel, flekksp.1, skjøtsp. 2, helsp.1, grunning. 2 strøk maling</t>
  </si>
  <si>
    <t xml:space="preserve">     Sparkling strimmel, flekksp.1, skjøtsp. 2, helsp.1, grunning. 2 strøk maling</t>
  </si>
  <si>
    <t>Sperretak av I-bjelker, papptekking, dobbel gips innv.</t>
  </si>
  <si>
    <t xml:space="preserve">      Sparkling strimmel, flekksp.1, skjøtsp. 2, helsp.1, grunning. 2 strøk maling</t>
  </si>
  <si>
    <t>Sperretak av I-bjelker, papptekking, gipsplater innv.</t>
  </si>
  <si>
    <t>Sperretak av I-bjelker, papptekking, takess innv.</t>
  </si>
  <si>
    <t>Sperretak av I-bjelker, opplektet stålplate</t>
  </si>
  <si>
    <t xml:space="preserve">    Lekter, for takstein c/c 350</t>
  </si>
  <si>
    <t xml:space="preserve">    Taksteinimitert stålplate</t>
  </si>
  <si>
    <t xml:space="preserve">    Undertaksbelegg Diffusjonstett D-pluss</t>
  </si>
  <si>
    <t xml:space="preserve">    Vindsperresjikt på bj.lag/tak, Windbreak</t>
  </si>
  <si>
    <t>Sperretak av I-bjelker, opplektet decra</t>
  </si>
  <si>
    <t xml:space="preserve">    Taktekking med decra Takplater</t>
  </si>
  <si>
    <t>Sperretak av I-bjelker, opplektet takstein</t>
  </si>
  <si>
    <t xml:space="preserve">    Takstein dobbelkrom, rustikk sort, Zanda</t>
  </si>
  <si>
    <t xml:space="preserve">    Takstein dobbeltkrom, beh, sort Benders</t>
  </si>
  <si>
    <t>Sperretak av I-bjelker, takbord av sibirsk lerk</t>
  </si>
  <si>
    <t xml:space="preserve">    Tekking med takbord - sibirsk lerk</t>
  </si>
  <si>
    <t xml:space="preserve">    Lekter, for takbord c/c 500 imp</t>
  </si>
  <si>
    <t xml:space="preserve">    Undertaksbelegg Diffusjonstett D-super</t>
  </si>
  <si>
    <t xml:space="preserve">    Sperretak Huntonit I-bjelke HI 400</t>
  </si>
  <si>
    <t xml:space="preserve">    Mineralull I-plate A  Bjelkelag</t>
  </si>
  <si>
    <t xml:space="preserve">    Skyggepanel, furu hvitmalt, skrå </t>
  </si>
  <si>
    <t>Sperretak av I-bjelker, takbord av sibirsk lerk, REI30</t>
  </si>
  <si>
    <t>Sperretak av I-bjelker, takbord av furu royal</t>
  </si>
  <si>
    <t xml:space="preserve">    Tekking med takbord - furu royal</t>
  </si>
  <si>
    <t>Sperretak av I-bjelker, takbord av furu impregnert</t>
  </si>
  <si>
    <t xml:space="preserve">    Tekking med takbord -  imp kl 1</t>
  </si>
  <si>
    <t>Sperretak av heltre, torvtekking</t>
  </si>
  <si>
    <t xml:space="preserve">    Taktekking med torv</t>
  </si>
  <si>
    <t xml:space="preserve">    Torvstokk imp</t>
  </si>
  <si>
    <t>Sperretak av tre med stålplater, prof., isolert, tekket</t>
  </si>
  <si>
    <t xml:space="preserve">    Profilert stålplate tak</t>
  </si>
  <si>
    <t xml:space="preserve">    Undertak Diff. åpen Brettex</t>
  </si>
  <si>
    <t xml:space="preserve">    Mineralull I-plate A i sperretak</t>
  </si>
  <si>
    <t xml:space="preserve">    Plater i himling mdf malt</t>
  </si>
  <si>
    <t>Sperretak av tre med stålplater, takstein prof., isolert, tekket</t>
  </si>
  <si>
    <t xml:space="preserve">    Profilert stålplate taksteinestimert sort</t>
  </si>
  <si>
    <t>Sperretak av limtre, oppforet åser, papptekking</t>
  </si>
  <si>
    <t xml:space="preserve">    Sperretak, limtre c/c 900</t>
  </si>
  <si>
    <t xml:space="preserve">    Åser, c/c 600</t>
  </si>
  <si>
    <t xml:space="preserve">    Glattpanel, gran, himling</t>
  </si>
  <si>
    <t xml:space="preserve">    Undertak Diff. åpen Tyvek</t>
  </si>
  <si>
    <t xml:space="preserve">    Vindsperresjikt på bjelkelag / tak, papp</t>
  </si>
  <si>
    <t xml:space="preserve">    Plater i himling gips 2-lag</t>
  </si>
  <si>
    <t>Sperretak 48x198, omvend isolert,  (m² takflate)</t>
  </si>
  <si>
    <t xml:space="preserve">    Taktekking, underlag D-polyester</t>
  </si>
  <si>
    <t xml:space="preserve">    Taktekking, Ettlag,  Selvbygger</t>
  </si>
  <si>
    <t xml:space="preserve">    Mineralull Brannisolasjon</t>
  </si>
  <si>
    <t xml:space="preserve">    Diffusjonstett plast (Gulv)</t>
  </si>
  <si>
    <t xml:space="preserve">    Taktro av bord</t>
  </si>
  <si>
    <t xml:space="preserve">    Taktekking, Ettlag,  Mestertekk</t>
  </si>
  <si>
    <t xml:space="preserve">    Taktekking, Ettlag,  Topsafe</t>
  </si>
  <si>
    <t>Sperretak, tre 48x148, uisolert, papptekking, vannfast finér 12mm</t>
  </si>
  <si>
    <t>Sperretak, tre 48x148, uisolert, papptekking, vannfast finér 18mm</t>
  </si>
  <si>
    <t>Sperretak, tre 48x148, uisolert, papptekking, rupanel 21mm</t>
  </si>
  <si>
    <t>Sperretak, tre 48x198, luftet, nedforet 100mm, stålplate</t>
  </si>
  <si>
    <t xml:space="preserve">    Taktro av fuktbest. OSB el.tilsv.</t>
  </si>
  <si>
    <t>Sperretak, tre 48x198, luftet, nedforet 100mm, Decra</t>
  </si>
  <si>
    <t>Sperretak, tre 73x198, luftet, nedforet 100mm, Zanda sort</t>
  </si>
  <si>
    <t>Sperretak, tre 48x198, luftet, nedforet 100mm, Benders sort</t>
  </si>
  <si>
    <t>Sperretak, tre 48x148, tegltakstein, uisolert, rupanel 21mm</t>
  </si>
  <si>
    <t xml:space="preserve">    Takstein dobbelfalset tegl </t>
  </si>
  <si>
    <t xml:space="preserve">    Lekter, for takstein c/c 350 imp.</t>
  </si>
  <si>
    <t>Sperretak, tre 48x148, tegltakstein, uisolert, vannfast finèr 12mm</t>
  </si>
  <si>
    <t>Sperretak, tre 48x148, tegltakstein, uisolert, OSB 15mm</t>
  </si>
  <si>
    <t>Gesims forkant, panel, netting, spikerslag, fugleband.</t>
  </si>
  <si>
    <t xml:space="preserve">    Spikerslag</t>
  </si>
  <si>
    <t xml:space="preserve">    Netting for lufting</t>
  </si>
  <si>
    <t xml:space="preserve">    Forkantbord på sperre-ender</t>
  </si>
  <si>
    <t xml:space="preserve">    Fuglelist for takstein Lafarge</t>
  </si>
  <si>
    <t xml:space="preserve">    Spaltepanel kasse i gavl b=600mm </t>
  </si>
  <si>
    <t xml:space="preserve">    Faspanel, gran, til gesimskasse</t>
  </si>
  <si>
    <t>Gesimsavslutning, flate tak inkl. beslag</t>
  </si>
  <si>
    <t xml:space="preserve">    Trekantlekter</t>
  </si>
  <si>
    <t xml:space="preserve">    Gesimsbeslag, galvanisert stål</t>
  </si>
  <si>
    <t xml:space="preserve">    Enkelt bindingsverk til gesims flate tak</t>
  </si>
  <si>
    <t>Vindskier, 19x148, 2 bord, inkl. beslag og kasse</t>
  </si>
  <si>
    <t xml:space="preserve">    Israftbeslag-dekkbord, plastisert stål</t>
  </si>
  <si>
    <t xml:space="preserve">    Vindskier av tre (2 bord i høyden)</t>
  </si>
  <si>
    <t xml:space="preserve">    Dekkbord på vindskier</t>
  </si>
  <si>
    <t xml:space="preserve">    Spaltepanel kasse i gavl b=300mm</t>
  </si>
  <si>
    <t xml:space="preserve">    Spikerslag c/c 600 til kasse i gavl</t>
  </si>
  <si>
    <t>Vindskier, 19x123, 3 bord, inkl. beslag og kasse</t>
  </si>
  <si>
    <t xml:space="preserve">    Vindskier av tre (3 bord i høyden)</t>
  </si>
  <si>
    <t>Takvindu komplett innsetting 55x78</t>
  </si>
  <si>
    <t xml:space="preserve">    Innvendig utforing og lister på takvindu</t>
  </si>
  <si>
    <t xml:space="preserve">    Takvindu midth. hvit, inkl utv. inndekning</t>
  </si>
  <si>
    <t xml:space="preserve">    Åpninger i bjelkelag 1-2 m²</t>
  </si>
  <si>
    <t>Takvindu komplett innsetting 78x140</t>
  </si>
  <si>
    <t>Takvindu komplett innsetting 94x118</t>
  </si>
  <si>
    <t>Takvindu komplett innsetting 114x140</t>
  </si>
  <si>
    <t>Takrenner, stål plastisert, 125mm</t>
  </si>
  <si>
    <t xml:space="preserve">    Endebunn H/V, plastisert stål</t>
  </si>
  <si>
    <t xml:space="preserve">    Skjøtestykke, Plastisert stål</t>
  </si>
  <si>
    <t xml:space="preserve">    Takrennevinkel plastisert stål, innv</t>
  </si>
  <si>
    <t xml:space="preserve">    Takrennevinkel plastisert stål, utv</t>
  </si>
  <si>
    <t xml:space="preserve">    Tappstykke takrenne, plastisert stål</t>
  </si>
  <si>
    <t>Takrenner, sink</t>
  </si>
  <si>
    <t xml:space="preserve">    Takrenner, sink, komplett</t>
  </si>
  <si>
    <t xml:space="preserve">    Tappstykke takrenne, sink</t>
  </si>
  <si>
    <t xml:space="preserve">    Takrennevinkel, sink</t>
  </si>
  <si>
    <t>Takrenner, kobber</t>
  </si>
  <si>
    <t xml:space="preserve">    Kassekrok m/ol. for takrenne, kobber</t>
  </si>
  <si>
    <t xml:space="preserve">    Løvsil for takrenne, Kobber</t>
  </si>
  <si>
    <t xml:space="preserve">    Takrenner, kobber, ekskl. krok/besl.</t>
  </si>
  <si>
    <t xml:space="preserve">    Tappstykke takrenne, kobber</t>
  </si>
  <si>
    <t xml:space="preserve">    Takrennevinkel, kobber</t>
  </si>
  <si>
    <t xml:space="preserve">    Bordtakbeslag steintekking, kobber</t>
  </si>
  <si>
    <t xml:space="preserve">    Endebunn  for takrenne, H/V, Kobber</t>
  </si>
  <si>
    <t xml:space="preserve">    Skjøtestykke, takrenne kobber</t>
  </si>
  <si>
    <t>Nedløp for takrenne, stål plastisert 75mm</t>
  </si>
  <si>
    <t xml:space="preserve">    Klammer for nedløpsrør, plastisert stål</t>
  </si>
  <si>
    <t xml:space="preserve">    Nedløp, plastisert stål</t>
  </si>
  <si>
    <t xml:space="preserve">    Utkast, Plastisert stål</t>
  </si>
  <si>
    <t xml:space="preserve">    Bend, Plastisert stål, 70º</t>
  </si>
  <si>
    <t>Nedløp for takrenne, stål plastisert 85mm</t>
  </si>
  <si>
    <t xml:space="preserve">    Bend, Plastisert stål, 60º</t>
  </si>
  <si>
    <t>Nedløp for takrenne, PVC-U 87mm</t>
  </si>
  <si>
    <t xml:space="preserve">    Nedløp, PVC-U, ekskl. fester/bend</t>
  </si>
  <si>
    <t xml:space="preserve">    Klammer for nedløpsrør, PVC</t>
  </si>
  <si>
    <t xml:space="preserve">    Bend, PVC-U, 60 º</t>
  </si>
  <si>
    <t xml:space="preserve">    Utkast, PVC-U</t>
  </si>
  <si>
    <t>Himling på undergurt, isolert, nedforet 73mm, plater</t>
  </si>
  <si>
    <t xml:space="preserve">    Plater i himling 11 mm antikk</t>
  </si>
  <si>
    <t>Himling på undergurt, isolert, nedforet 73mm, gips</t>
  </si>
  <si>
    <t xml:space="preserve">    Sparkling, grunning, 2 strøk maling</t>
  </si>
  <si>
    <t>Himling på undergurt, isolert, nedforet 73mm, skyggepanel</t>
  </si>
  <si>
    <t>Mønepanner, etc.</t>
  </si>
  <si>
    <t xml:space="preserve">    Møne og gavl tettebånd</t>
  </si>
  <si>
    <t xml:space="preserve">    Mønekam for takstein</t>
  </si>
  <si>
    <t xml:space="preserve">    Mønepanner glassert KDN Zanda</t>
  </si>
  <si>
    <t xml:space="preserve">    Mønepanner glassert GLS Nortegl</t>
  </si>
  <si>
    <t xml:space="preserve">    Mønepanner Rustikk - Zanda</t>
  </si>
  <si>
    <t xml:space="preserve"> Yttertak ombygging.</t>
  </si>
  <si>
    <t>Bjelkelag av tre, etterisol utv.+papptekking</t>
  </si>
  <si>
    <t xml:space="preserve">    Mineralull tung plate 150, 50mm</t>
  </si>
  <si>
    <t xml:space="preserve">    Steinull takisolasjon 50mm</t>
  </si>
  <si>
    <t xml:space="preserve">    Steinull takplate 100mm</t>
  </si>
  <si>
    <t xml:space="preserve">    Eksisterende takkonstruksjon</t>
  </si>
  <si>
    <t xml:space="preserve"> </t>
  </si>
  <si>
    <t>Stålplater, bærende, etterisol. utv +papptekking</t>
  </si>
  <si>
    <t>Taksperrer, tre, etterisolering innv.</t>
  </si>
  <si>
    <t xml:space="preserve">    Nedforing av himling c/c 600 48x98</t>
  </si>
  <si>
    <t xml:space="preserve">    Mineralull A-plate 100mm</t>
  </si>
  <si>
    <t xml:space="preserve">    Diffusjonstett plast (Himl.) 0,15mm</t>
  </si>
  <si>
    <t xml:space="preserve">    Plater i himling, takess 12mm</t>
  </si>
  <si>
    <t>Taksperrer, tre, ny taktro+ takplater</t>
  </si>
  <si>
    <t xml:space="preserve">    Taktekking med decra Takplater 369x1260</t>
  </si>
  <si>
    <t xml:space="preserve">    Taktro av bord 21x120</t>
  </si>
  <si>
    <t xml:space="preserve">    Lekter, for skifer tak c/c 250 36x48</t>
  </si>
  <si>
    <t xml:space="preserve">    Sløyfer, impregnert 36x48</t>
  </si>
  <si>
    <t xml:space="preserve">    Undertaksbelegg Diffusjonstett D-glass 1lag</t>
  </si>
  <si>
    <t xml:space="preserve">    Taksteinimitert stålplate 105x147</t>
  </si>
  <si>
    <t xml:space="preserve">    Undertaksbelegg Diffusjonstett D-glass 1 lag</t>
  </si>
  <si>
    <t xml:space="preserve">    Taktro av bord 21x145</t>
  </si>
  <si>
    <t xml:space="preserve">    Taktekking med decra Takplater 369x1260mm</t>
  </si>
  <si>
    <t>Taksperrer, tre, nytt undertak+betongtakstein</t>
  </si>
  <si>
    <t xml:space="preserve">    Mønepanner Benders, svart</t>
  </si>
  <si>
    <t xml:space="preserve">    Lekter, for takstein c/c 350 30x48</t>
  </si>
  <si>
    <t>Taktekking lekter og betongtakstein</t>
  </si>
  <si>
    <t xml:space="preserve">    Lekter og sløyfer imp. for takstein c/c350 30x36 imp</t>
  </si>
  <si>
    <t xml:space="preserve">    Mønekam for takstein 48x98</t>
  </si>
  <si>
    <t xml:space="preserve">    Fuglelist for takstein 1m</t>
  </si>
  <si>
    <t>Takvindu komplett utskifting i eksisterende åpning</t>
  </si>
  <si>
    <t xml:space="preserve">    Rive takvindu</t>
  </si>
  <si>
    <t xml:space="preserve">    Takvindu midth. hvit, inkl utv. inndekning 55x78</t>
  </si>
  <si>
    <t xml:space="preserve">    Innvendig utforing og lister på takvindu 55x78</t>
  </si>
  <si>
    <t>Takvindu lite, inkl utveksling og komplett utskifting</t>
  </si>
  <si>
    <t xml:space="preserve">    Sperretak utveksling av 1 sperre 1,20x1,20m</t>
  </si>
  <si>
    <t xml:space="preserve">    Innvendig utforing og lister på takvindu 78x98</t>
  </si>
  <si>
    <t xml:space="preserve">    Takvindu midth. hvit, inkl utv. inndekning 78x98</t>
  </si>
  <si>
    <t xml:space="preserve">    Takvindu midth. hvit, inkl utv. inndekning 78x140</t>
  </si>
  <si>
    <t xml:space="preserve">    Innvendig utforing og lister på takvindu 78x140</t>
  </si>
  <si>
    <t>Takvindu stort, inkl utveksling og komplett utskifting</t>
  </si>
  <si>
    <t xml:space="preserve">    Sperretak utveksling av 2 sperrer 1,80x1,20</t>
  </si>
  <si>
    <t xml:space="preserve">    Takvindu midth. hvit, inkl utv. inndekning 114x118</t>
  </si>
  <si>
    <t xml:space="preserve">    Innvendig utforing og lister på takvindu 114x118</t>
  </si>
  <si>
    <t xml:space="preserve">    Sperretak utveksling av 2 sperrer 1,80x1,20m</t>
  </si>
  <si>
    <t xml:space="preserve">    Takvindu midth. hvit, inkl utv. inndekning 94x118</t>
  </si>
  <si>
    <t xml:space="preserve">    Innvendig utforing og lister på takvindu 94x118</t>
  </si>
  <si>
    <t xml:space="preserve">    Takvindu midth. hvit, inkl utv. inndekning 114x140</t>
  </si>
  <si>
    <t xml:space="preserve">    Innvendig utforing og lister på takvindu 114x140</t>
  </si>
  <si>
    <t xml:space="preserve"> Yttertak riving.</t>
  </si>
  <si>
    <t>Riving flatt sperretak, isolert tekking, singel/folie på flate tak</t>
  </si>
  <si>
    <t xml:space="preserve">    Riving trebjelkelag (flate tak)</t>
  </si>
  <si>
    <t xml:space="preserve">    Riving singel/folie på flate tak</t>
  </si>
  <si>
    <t xml:space="preserve">    Riving taktro yttertak</t>
  </si>
  <si>
    <t xml:space="preserve">    Riving papp undertak</t>
  </si>
  <si>
    <t xml:space="preserve">    Riving isolasjon i ihimling</t>
  </si>
  <si>
    <t xml:space="preserve">    Riving himling yttertak</t>
  </si>
  <si>
    <t>Riving flatt sperretak, isolert tekking,  papp, taktekking</t>
  </si>
  <si>
    <t xml:space="preserve">    Riving papp, taktekking</t>
  </si>
  <si>
    <t>Riving flatt sperretak, uisolert tekking, papp, taktekking</t>
  </si>
  <si>
    <t>Riving stålplater H=100, bærende, isolert tekking, papp.</t>
  </si>
  <si>
    <t xml:space="preserve">    Riving isolasjon i yttervegger</t>
  </si>
  <si>
    <t xml:space="preserve">    Riving korrugerte stålplater, tak H=100</t>
  </si>
  <si>
    <t xml:space="preserve">Riving stålplater, bærende, isolert tekking, papp </t>
  </si>
  <si>
    <t xml:space="preserve">    Riving korrugerte stålplater, tak H=40</t>
  </si>
  <si>
    <t>Riving takrenner, forkant og gesimskasse</t>
  </si>
  <si>
    <t xml:space="preserve">    Riving takrenne, inkl. krok og beslag</t>
  </si>
  <si>
    <t xml:space="preserve">    Riving av forkantbord på sperreender</t>
  </si>
  <si>
    <t xml:space="preserve">    Riving trepanel tak</t>
  </si>
  <si>
    <t xml:space="preserve">    Riving bend/deler for takrenner/nedløp</t>
  </si>
  <si>
    <t xml:space="preserve">    Riving spikerslag vegger</t>
  </si>
  <si>
    <t>Riving taksperrer, taktro og tekking, takstein</t>
  </si>
  <si>
    <t xml:space="preserve">    Riving taksperrer skråtak</t>
  </si>
  <si>
    <t xml:space="preserve">    Riving takstein</t>
  </si>
  <si>
    <t xml:space="preserve">    Riving sløyfer yttervegg</t>
  </si>
  <si>
    <t xml:space="preserve">    Riving lekter yttertak</t>
  </si>
  <si>
    <t>Riving taksperrer, taktro og tekking,  korrugerte stålplater, tak H=40</t>
  </si>
  <si>
    <t>Riving taksperrer, taktro og tekking, papp</t>
  </si>
  <si>
    <t>Riving taktekking,  båndtekking, tak</t>
  </si>
  <si>
    <t xml:space="preserve">    Riving båndtekking, tak</t>
  </si>
  <si>
    <t>Riving taktekking, papp.</t>
  </si>
  <si>
    <t>Riving taktekking, takstein.</t>
  </si>
  <si>
    <t>Riving taktekking,  korrugerte stålplater, tak H=40</t>
  </si>
  <si>
    <t>Riving taktekking-forkant-vindski-takrenner</t>
  </si>
  <si>
    <t xml:space="preserve">    Riving bordtaksbeslag, takstein</t>
  </si>
  <si>
    <t xml:space="preserve">    Riving vindskier, 2 bord</t>
  </si>
  <si>
    <t xml:space="preserve">    Riving nedløp inkl. klammer og bend</t>
  </si>
  <si>
    <t>Riving vindski med beslag og kasse</t>
  </si>
  <si>
    <t xml:space="preserve">    Riving islektebeslag</t>
  </si>
  <si>
    <t>Riving w-takstol, taktro og tekking, papp</t>
  </si>
  <si>
    <t xml:space="preserve">    Riving W-takstol i tre</t>
  </si>
  <si>
    <t>Riving w-takstol, taktro og tekking, profilert stålpl. tak.</t>
  </si>
  <si>
    <t xml:space="preserve">    Riving profilert stålpl. tak</t>
  </si>
  <si>
    <t xml:space="preserve"> Dekker</t>
  </si>
  <si>
    <t xml:space="preserve"> Dekker ny bygg.</t>
  </si>
  <si>
    <t>Gulv på grunn, plasstøpt, isolert, påstøp</t>
  </si>
  <si>
    <t xml:space="preserve">    Avtrekking og stålgl. av betongoverflate</t>
  </si>
  <si>
    <t xml:space="preserve">    Armering med nett, K 131 (2,1 kg pr m²)</t>
  </si>
  <si>
    <t xml:space="preserve">    Betong B30 i gulv på grunn</t>
  </si>
  <si>
    <t>m³</t>
  </si>
  <si>
    <t xml:space="preserve">    Radonstopp på grunn</t>
  </si>
  <si>
    <t xml:space="preserve">    Polystyren m/fals, EPS, 150 kPa</t>
  </si>
  <si>
    <t xml:space="preserve">Gulv på grunn, plasstøpt, Radonstopp, </t>
  </si>
  <si>
    <t xml:space="preserve">    Armering med nett, K 257 (4,11 kg pr m²)</t>
  </si>
  <si>
    <t>Gulv på grunn, for garasje m/kantforst.</t>
  </si>
  <si>
    <t xml:space="preserve">    Lakk to lag to-komp. betonggulv</t>
  </si>
  <si>
    <t xml:space="preserve">    Armering med B500C&lt; 5 tonn</t>
  </si>
  <si>
    <t xml:space="preserve">    Polystyren, XPS, 300 kPa m/fals</t>
  </si>
  <si>
    <t xml:space="preserve">    Forskaling av dekkeforkanter, 250mm, valgfr.</t>
  </si>
  <si>
    <t>Bjelkelag av tre 48x198, fullisolert etasjeskille, - gips</t>
  </si>
  <si>
    <t xml:space="preserve">    Undergulv av sponplater, impr.</t>
  </si>
  <si>
    <t xml:space="preserve">    Kantbjelke av heltre</t>
  </si>
  <si>
    <t xml:space="preserve">        Sparkling strimmel, flekksp.1, skjøtsp. 2, helsp.1, grunning. 2 strøk maling</t>
  </si>
  <si>
    <t>Bjelkelag av tre 48x198, fullisolert over kjeller,- gips</t>
  </si>
  <si>
    <t xml:space="preserve">    Grunnmurspapp </t>
  </si>
  <si>
    <t xml:space="preserve">    Mineralull Lafteremse</t>
  </si>
  <si>
    <t>Bjelkelag av tre 48x198, lydkonstruksjon,- gips</t>
  </si>
  <si>
    <t xml:space="preserve">    Undergulv av plater, gips</t>
  </si>
  <si>
    <t xml:space="preserve">    Undergulv av sponplater, flytende</t>
  </si>
  <si>
    <t xml:space="preserve">    Lydbøyler type B til trebjelkelag</t>
  </si>
  <si>
    <t xml:space="preserve">    Fuging v/ lydvegg/tak m/fugem.</t>
  </si>
  <si>
    <t xml:space="preserve">Bjelkelag av tre 48x198, mot kryprom, påforet 98mm, </t>
  </si>
  <si>
    <t xml:space="preserve">    Undergulv av sponplater</t>
  </si>
  <si>
    <t xml:space="preserve">    Asfaltimp. trefiberplate, stubbloftplate</t>
  </si>
  <si>
    <t xml:space="preserve">    Bord under bjelker for stubbloft, impr.</t>
  </si>
  <si>
    <t xml:space="preserve">    Klemlist</t>
  </si>
  <si>
    <t>Bjelkelag av I-profil 70x250, fullisolert etasjeskiller,- gips</t>
  </si>
  <si>
    <t xml:space="preserve">    Kantbjelke av spon til I-bjelker</t>
  </si>
  <si>
    <t xml:space="preserve">    Bjelkelag, trebasert I-profil c/c 600</t>
  </si>
  <si>
    <t>Bjelkelag av I-profil 70x250, fullisolert over kjeller, - MDF plater</t>
  </si>
  <si>
    <t>Diverse</t>
  </si>
  <si>
    <t>Selvkost</t>
  </si>
  <si>
    <t xml:space="preserve">    Vindsperresjikt under svill</t>
  </si>
  <si>
    <t>Bjelkelag av I-profil 70x250, fullisolert over kjeller, - gips</t>
  </si>
  <si>
    <t>Bjelkelag av I-profil 70x250, fullisolert over kjeller,- dobbel gips</t>
  </si>
  <si>
    <t>Systemhimling Gyproc 2 lag gipspl</t>
  </si>
  <si>
    <t xml:space="preserve">    Systemhimling Gyproc 2 lag gipspl</t>
  </si>
  <si>
    <t>Systemhimling Gyproc 1 lag gipspl</t>
  </si>
  <si>
    <t xml:space="preserve">    Systemhimling Gyproc 1 lag gipspl</t>
  </si>
  <si>
    <t xml:space="preserve"> Dekker ombygging</t>
  </si>
  <si>
    <t>Bjelkelag av tre, etterisolering underside</t>
  </si>
  <si>
    <t xml:space="preserve">    Eksisterende konstruksjon</t>
  </si>
  <si>
    <t xml:space="preserve">    Mineralull 50mm</t>
  </si>
  <si>
    <t xml:space="preserve">    Nedforing av himling c/c 600 48x48</t>
  </si>
  <si>
    <t xml:space="preserve">    Vindsperresjikt på bjelkelag / tak, papp  1,25x16m</t>
  </si>
  <si>
    <t xml:space="preserve">    Mineralull  50mm</t>
  </si>
  <si>
    <t xml:space="preserve">    Vindsperresjikt på bjelkelag / tak, papp 1,25x16m</t>
  </si>
  <si>
    <t>Bjelkelag av tre, ny himling av plater</t>
  </si>
  <si>
    <t xml:space="preserve">    Nedforing av himling c/c 600 48x73</t>
  </si>
  <si>
    <t xml:space="preserve">    Nedforing av himling c/c 600 48x148</t>
  </si>
  <si>
    <t>Bjelkelag av tre, ny oppforing isolert</t>
  </si>
  <si>
    <t xml:space="preserve">    Flersjikts parkett på undergulv , eik</t>
  </si>
  <si>
    <t xml:space="preserve">    Tilfarere, trykkimp. c/c 600 48x98</t>
  </si>
  <si>
    <t xml:space="preserve">    Mineralull A-plate i bjelkelag 100mm</t>
  </si>
  <si>
    <t xml:space="preserve">    Heltre gulvbord furu natur 25mm</t>
  </si>
  <si>
    <t xml:space="preserve">    Bordgulv på bjelker/tilfarere 28x70mm</t>
  </si>
  <si>
    <t xml:space="preserve">    Undergulv av sponplater 22mm</t>
  </si>
  <si>
    <t>Bjelkelag av tre, trinnlyd-forbedring</t>
  </si>
  <si>
    <t xml:space="preserve">    Flersjikts parkett på undergulv, bøk</t>
  </si>
  <si>
    <t xml:space="preserve">    Trinnlydplater, (Silencio el.l) 12mm</t>
  </si>
  <si>
    <t xml:space="preserve">    Parkett på undergulv, ask</t>
  </si>
  <si>
    <t>Plasstøpte dekker, etterisolering mot loft</t>
  </si>
  <si>
    <t xml:space="preserve">    Mineralull A-plate, m/papir - vegg 150mm</t>
  </si>
  <si>
    <t xml:space="preserve">    Mineralull A-plate - vegg 200mm</t>
  </si>
  <si>
    <t>Plasstøpte dekker, ny påstøp, belegg</t>
  </si>
  <si>
    <t xml:space="preserve">    Linoleum 3,2mm</t>
  </si>
  <si>
    <t xml:space="preserve">    Maskinsliping og støvsuging av betong</t>
  </si>
  <si>
    <t xml:space="preserve">    Armering med nett, K 189 (3,02 kg pr m²)</t>
  </si>
  <si>
    <t xml:space="preserve">    Betong B30 i påstøp på gulv 50mm</t>
  </si>
  <si>
    <t xml:space="preserve">    Gummibelegg 1000x1000mm</t>
  </si>
  <si>
    <t xml:space="preserve">    Vinyl 2mm</t>
  </si>
  <si>
    <t xml:space="preserve">    Linoleum 2mm</t>
  </si>
  <si>
    <t>Plasstøpte dekker, nytt underg. og park. flytende</t>
  </si>
  <si>
    <t xml:space="preserve">    Undergulv av plater trefiber 6mm</t>
  </si>
  <si>
    <t xml:space="preserve">    Parkett på undergulv, ask 14mm</t>
  </si>
  <si>
    <t>Plasstøpte dekker, påstøp, tung mineralull, parkett</t>
  </si>
  <si>
    <t xml:space="preserve">    Parkett på undergulv, eik 14mm</t>
  </si>
  <si>
    <t xml:space="preserve">    Diffusjonstett plast (Gulv) 0,20mm</t>
  </si>
  <si>
    <t xml:space="preserve">    Betong B30 i påstøp på gulv 60mm</t>
  </si>
  <si>
    <t xml:space="preserve"> Dekker riving.</t>
  </si>
  <si>
    <t>Gulv på grunn, fjerning av påstøp, linoleum</t>
  </si>
  <si>
    <t xml:space="preserve">    Riving linoleum</t>
  </si>
  <si>
    <t xml:space="preserve">    Riving påstøp T=40</t>
  </si>
  <si>
    <t>Gulv på grunn, fjerning av påstøp, parkett</t>
  </si>
  <si>
    <t xml:space="preserve">    Riving parkett</t>
  </si>
  <si>
    <t>Riving bjelkelag av tre, bordgulv, inoleum</t>
  </si>
  <si>
    <t xml:space="preserve">    Riving trefiberplate hard</t>
  </si>
  <si>
    <t xml:space="preserve">    Riving bordgulv</t>
  </si>
  <si>
    <t xml:space="preserve">Riving bjelkelag av tre, bordgulv, tekstilteppe </t>
  </si>
  <si>
    <t xml:space="preserve">    Riving tekstilteppe </t>
  </si>
  <si>
    <t>Riving bjelkelag av tre, bordgulv, parkett</t>
  </si>
  <si>
    <t>Riving bjelkelag av tre, himling av plank, himling trepanel</t>
  </si>
  <si>
    <t xml:space="preserve">    Riving trebjelker</t>
  </si>
  <si>
    <t xml:space="preserve">    Riving himling trepanel</t>
  </si>
  <si>
    <t>Riving bjelkelag av tre, himling av plank</t>
  </si>
  <si>
    <t xml:space="preserve">    Riving nedforet himling</t>
  </si>
  <si>
    <t>Riving bjelkelag av tre, panel, linoleum</t>
  </si>
  <si>
    <t xml:space="preserve">    Riving panel</t>
  </si>
  <si>
    <t xml:space="preserve">    Riving papp</t>
  </si>
  <si>
    <t xml:space="preserve">    Riving trebjelker (3,0 lm/m2)</t>
  </si>
  <si>
    <t>Riving bjelkelag av tre, panel, keramikkfliser i mørtel</t>
  </si>
  <si>
    <t xml:space="preserve">    Riving keramikkfliser i mørtel</t>
  </si>
  <si>
    <t>Riving bjelkelag av tre, stubbloft, linoleum</t>
  </si>
  <si>
    <t xml:space="preserve">    Riving slamsuging stubbloftsleire</t>
  </si>
  <si>
    <t xml:space="preserve">    Riving bordgang UK stubbeloftsgulv</t>
  </si>
  <si>
    <t>Riving bjelkelag av tre, stubbloft, keramikkfliser i mørtel</t>
  </si>
  <si>
    <t>Riving dekkeelement, gassbetong 200mm. tilfarergulv</t>
  </si>
  <si>
    <t xml:space="preserve">    Riving gassbetong dekkeelement</t>
  </si>
  <si>
    <t xml:space="preserve">    Riving trefiberplate porøs</t>
  </si>
  <si>
    <t xml:space="preserve">    Riving tilfarergulv</t>
  </si>
  <si>
    <t>Riving dekkeelement, gassbetong 200mm. linoleum</t>
  </si>
  <si>
    <t>Riving dekkeelement, gassbetong 200mm. keramikkfliser i mørtel</t>
  </si>
  <si>
    <t>Riving dekkeelement, gassbetong 200mm. linoleum + påstøp 40 mm</t>
  </si>
  <si>
    <t xml:space="preserve">    Riving linoleum + påstøp 40 mm</t>
  </si>
  <si>
    <t>Riving plasstøpte dekker 160mm. tilfarergulv</t>
  </si>
  <si>
    <t xml:space="preserve">    Riving betongdekke armert</t>
  </si>
  <si>
    <t>Riving plasstøpte dekker 160mm. linoleum</t>
  </si>
  <si>
    <t>Riving plasstøpte dekker 160mm. keramikkfliser i mørtel</t>
  </si>
  <si>
    <t>Riving plasstøpte dekker 160mm.  linoleum + påstøp 40 mm</t>
  </si>
  <si>
    <t>Riving undergulv og banebelegg, tilfarergulv</t>
  </si>
  <si>
    <t>Riving undergulv og banebelegg, linoleum</t>
  </si>
  <si>
    <t xml:space="preserve">Riving undergulv og banebelegg, tekstilteppe </t>
  </si>
  <si>
    <t>Riving undergulv og banebelegg, keramikkfliser i mørtel</t>
  </si>
  <si>
    <t xml:space="preserve"> Innerdører</t>
  </si>
  <si>
    <t>Arb. pris</t>
  </si>
  <si>
    <t>Entredør, Lyd og brann, hvit 10x21</t>
  </si>
  <si>
    <t xml:space="preserve">    Åpninger i bindingsverk, 2-3 m²</t>
  </si>
  <si>
    <t xml:space="preserve">    Utforing furu dør/vindu</t>
  </si>
  <si>
    <t xml:space="preserve">    Dytteremse rundt dør</t>
  </si>
  <si>
    <t xml:space="preserve">    Entredør, Lyd og br.dør, hvit EI30C/30dB</t>
  </si>
  <si>
    <t xml:space="preserve">    Fuging m/ akryl fugem. vindu og dør</t>
  </si>
  <si>
    <t xml:space="preserve">    Fuging, bunnfyllingslist, vindu+dør</t>
  </si>
  <si>
    <t xml:space="preserve">    Feielist, eik lakkert, 9x20mm</t>
  </si>
  <si>
    <t xml:space="preserve">    Feielist, eik lakkert, 9x30mm</t>
  </si>
  <si>
    <t xml:space="preserve">    Dørvrider Innerdør</t>
  </si>
  <si>
    <t xml:space="preserve">    Karmlist furu, ferdig malt</t>
  </si>
  <si>
    <t>Entredør, Lyd og brann, hvit 9x21</t>
  </si>
  <si>
    <t xml:space="preserve">    Entredør, Lyd og br.dør, hvit EI30C/35dB</t>
  </si>
  <si>
    <t>Innerdør, furu 10x21</t>
  </si>
  <si>
    <t xml:space="preserve">    Åpninger i bindingsverk, 1-2 m²</t>
  </si>
  <si>
    <t xml:space="preserve">    Innerdør Furu</t>
  </si>
  <si>
    <t>Innerdør, furu 9x21</t>
  </si>
  <si>
    <t xml:space="preserve">      Innerdør hvitmalt Diplomat Emil</t>
  </si>
  <si>
    <t>Innerdør, branndør, koto 9x21</t>
  </si>
  <si>
    <t xml:space="preserve">    Innerdør, Branndør Koto EI30</t>
  </si>
  <si>
    <t>Innerdører med skåtefelt m/glass, hvit 9+4x21</t>
  </si>
  <si>
    <t xml:space="preserve">    Innerdør hvitmalt m/glass og skåtedel</t>
  </si>
  <si>
    <t>Innerdør, brann, hvit 9x21</t>
  </si>
  <si>
    <t xml:space="preserve">    Innerdør, Branndør Hvitmalt EI30</t>
  </si>
  <si>
    <t xml:space="preserve">    Utforing gran dør/vindu</t>
  </si>
  <si>
    <t xml:space="preserve">    Fuging, brannfuge, vindu og dør</t>
  </si>
  <si>
    <t>Tofløyet pocketdør, komplett laminat 18x20</t>
  </si>
  <si>
    <t xml:space="preserve">    Skyvedør laminat, inkl innbyggingskarm</t>
  </si>
  <si>
    <t>Tofløyet pocketdør, komplett, furu 18x21</t>
  </si>
  <si>
    <t xml:space="preserve">    Skyvedør furu, inkl innbyggingskarm</t>
  </si>
  <si>
    <t>Tofløyet pocketdør, komplett, malt 20x21</t>
  </si>
  <si>
    <t xml:space="preserve">    Skyvedør malt, inkl innbyggingskarm</t>
  </si>
  <si>
    <t>Tofløyet pocketdør, komplett, hvit med glassfelt, 20x21</t>
  </si>
  <si>
    <t xml:space="preserve">    Skyvedør hvit m/glass og innb.karm</t>
  </si>
  <si>
    <t>Innervegger ny bygg.</t>
  </si>
  <si>
    <t>Material mengde</t>
  </si>
  <si>
    <t>Arb.pris ( Darbo kaina)</t>
  </si>
  <si>
    <t>Bindingsverk av stål 2x75mm, dobbelt, isolert, gips</t>
  </si>
  <si>
    <t xml:space="preserve">    Sparkel fermacell gipsplater</t>
  </si>
  <si>
    <t xml:space="preserve">    Dobbelt bindingsverk, stål c/c 60</t>
  </si>
  <si>
    <t xml:space="preserve">    Mineralull i stålstender </t>
  </si>
  <si>
    <t>Bindingsverk av stål 2x100mm, dobbelt, isolert, gips</t>
  </si>
  <si>
    <t>Bindingsverk av stål 2x75mm, dobbelt, isolert, dobbel gips</t>
  </si>
  <si>
    <t xml:space="preserve">    Gipsplate innvendig kledning, dobbel gips</t>
  </si>
  <si>
    <t>Bindingsverk av stål 2x100mm, dobbelt, isolert, dobbel gips</t>
  </si>
  <si>
    <t>Bindingsverk av stål 2x75mm, dobbelt, isolert, sponplate</t>
  </si>
  <si>
    <t xml:space="preserve">    Sponplate innv. vegg Walls2Paint</t>
  </si>
  <si>
    <t>Bindingsverk av stål 2x100mm, dobbelt, isolert, sponplate</t>
  </si>
  <si>
    <t>Bindingsverk av stål 75mm, isolert, gips</t>
  </si>
  <si>
    <t xml:space="preserve">    Enkelt bindingsverk stål c/c 60</t>
  </si>
  <si>
    <t>Bindingsverk av stål 100mm, isolert, gips</t>
  </si>
  <si>
    <t>Bindingsverk av stål 75mm, isolert, trefiberplate hvit</t>
  </si>
  <si>
    <t xml:space="preserve">    Trefiberplate innv. vegg, hvit</t>
  </si>
  <si>
    <t>Bindingsverk av stål 100mm, isolert, trefiberplate hvit</t>
  </si>
  <si>
    <t>Bindingsverk av stål 75mm, isolert, sponplate</t>
  </si>
  <si>
    <t xml:space="preserve">    Sponplate innv. vegg</t>
  </si>
  <si>
    <t>Bindingsverk av stål 100mm, isolert, sponplate</t>
  </si>
  <si>
    <t>Bindingsverk av tre, 198mm, spon, isolert</t>
  </si>
  <si>
    <t>Bindingsverk av tre 48x98, dobbel lydvegg, dobbel gips</t>
  </si>
  <si>
    <t>Bindingsverk av tre 48x98, dobbel lydvegg, trefiber og gips</t>
  </si>
  <si>
    <t xml:space="preserve">    Trefiber- gipsplate innv. vegg</t>
  </si>
  <si>
    <t>Bindingsverk av tre 48x98, dobbel lydvegg, robust gips</t>
  </si>
  <si>
    <t xml:space="preserve">    Gipsplate protect F15 innvendig kledning</t>
  </si>
  <si>
    <t>Bindingsverk av tre 48x98, dobbel lydvegg, spon og gips</t>
  </si>
  <si>
    <t xml:space="preserve">    Spon-Gipsplate innvendig kledning</t>
  </si>
  <si>
    <t>Bindingsverk av tre, dobbelt/forskjøvet, isolert x 3</t>
  </si>
  <si>
    <t xml:space="preserve">    Forskjøvet bindingsv. heltre m/2 spikerslag</t>
  </si>
  <si>
    <t>Bindingsverk av tre 48x98, isolert, herregårdspanel, malt</t>
  </si>
  <si>
    <t xml:space="preserve">    Herregårdspanel furu, malt, stående</t>
  </si>
  <si>
    <t xml:space="preserve">    Enkelt bindingsverk heltre m/3 spikerslag</t>
  </si>
  <si>
    <t>Bindingsverk av tre 48x98, isolert, perlestaff</t>
  </si>
  <si>
    <t xml:space="preserve">    Perlestaff, furu, rett stående</t>
  </si>
  <si>
    <t>Bindingsverk av tre 48x98, isolert, skyggepanel, hvit</t>
  </si>
  <si>
    <t>Bindingsverk av tre 48x98, isolert, glattpanel</t>
  </si>
  <si>
    <t xml:space="preserve">    Glattpanel gran, stående</t>
  </si>
  <si>
    <t>Bindingsverk av tre 48x98, isolert, enkel gips</t>
  </si>
  <si>
    <t>Bindingsverk av tre 48x98, isolert, MDF skygge, hvit</t>
  </si>
  <si>
    <t xml:space="preserve">    MDF Tradisjon hvit Skyggepanel 5 bord</t>
  </si>
  <si>
    <t>Bindingsverk av tre 48x98, isolert,  sponplater, klar for maling</t>
  </si>
  <si>
    <t xml:space="preserve">    Enkelt bindingsverk heltre m/2 spikerslag</t>
  </si>
  <si>
    <t>Bindingsverk av tre 48x98, isolert, fermacell</t>
  </si>
  <si>
    <t xml:space="preserve">    Gipspl. innvendig Fermacell</t>
  </si>
  <si>
    <t xml:space="preserve">Bindingsverk av tre 36x148, isolert, gipsplater </t>
  </si>
  <si>
    <t>Bindingsverk av tre 48x98, precut h=2400, herregårdspanel stående</t>
  </si>
  <si>
    <t xml:space="preserve">    Enkelt bindingsverk heltre precut h=2,4m, 3 svill</t>
  </si>
  <si>
    <t xml:space="preserve">    Spikerslag c/c 600</t>
  </si>
  <si>
    <t>Bindingsverk av tre 48x98, precut h=2400, perlestaff stående</t>
  </si>
  <si>
    <t xml:space="preserve">    Perlestaff, furu, malt</t>
  </si>
  <si>
    <t>Bindingsverk av tre 48x98, precut h=2400, skyggepanel stående</t>
  </si>
  <si>
    <t>Bindingsverk av tre 48x98, precut h=2400, gips</t>
  </si>
  <si>
    <t>Bindingsverk av tre 48x98, precut h=2400, MDF skyggepanel</t>
  </si>
  <si>
    <t>Bindingsverk av tre 48x98, precut h=2400, sponplate</t>
  </si>
  <si>
    <t>Våtromsvegg 48x98, isolert, gipsplate - baderomspanel</t>
  </si>
  <si>
    <t xml:space="preserve">    Baderomspanel innv.vegg</t>
  </si>
  <si>
    <t>Innervegger ombygging.</t>
  </si>
  <si>
    <t>Murte vegger, utlektet kledning tosidig</t>
  </si>
  <si>
    <t xml:space="preserve">    Gulvlist furu, ferdig malt 12x58</t>
  </si>
  <si>
    <t xml:space="preserve">    Taklist furu, ferdig malt 21x45</t>
  </si>
  <si>
    <t xml:space="preserve">    Spikerslag 23x48</t>
  </si>
  <si>
    <t xml:space="preserve">    Eksisterende reisverksvegg</t>
  </si>
  <si>
    <t xml:space="preserve">    Taklist furu, ferdig malt 12x58</t>
  </si>
  <si>
    <t xml:space="preserve">    Gulvlist furu, ferdig malt 21x45</t>
  </si>
  <si>
    <t xml:space="preserve">    MDF Tradisjon hvit Skyggepanel 5 bord 11mm</t>
  </si>
  <si>
    <t xml:space="preserve">    Sponplate innv. vegg, falset 12mm</t>
  </si>
  <si>
    <t>Reisverk av tre, etterisolering ensidig</t>
  </si>
  <si>
    <t xml:space="preserve">    Enkelt bindingsverk 36x48</t>
  </si>
  <si>
    <t>Reisverk av tre, etterisolering tosidig</t>
  </si>
  <si>
    <t xml:space="preserve">    Taklist furu, ferdig malt 12x45</t>
  </si>
  <si>
    <t>Støpte vegger, etterisolering ensidig</t>
  </si>
  <si>
    <t xml:space="preserve">    Enkelt bindingsverk heltre 48x48</t>
  </si>
  <si>
    <t xml:space="preserve">    Våtromspl. sementbasert fuktbest. plate 8mm</t>
  </si>
  <si>
    <t xml:space="preserve">    Mineralull A-plate - vegg 70mm</t>
  </si>
  <si>
    <t xml:space="preserve">    Enkelt bindingsverk heltre u/spikerslag 48x73</t>
  </si>
  <si>
    <t>Innvegger riving.</t>
  </si>
  <si>
    <t>Riving av dør i innervegg komplett</t>
  </si>
  <si>
    <t xml:space="preserve">    Riving av utforinger &lt; 150mm</t>
  </si>
  <si>
    <t xml:space="preserve">    Riving av karmlister</t>
  </si>
  <si>
    <t xml:space="preserve">    Riving dør innvendig</t>
  </si>
  <si>
    <t>Riving innervegger av tre, underpanel 15mm+gipspl.13mm</t>
  </si>
  <si>
    <t xml:space="preserve">    Riving underpanel 15mm+gipspl.13mm</t>
  </si>
  <si>
    <t xml:space="preserve">    Riving isolasjon i innervegg</t>
  </si>
  <si>
    <t xml:space="preserve">    Riving bindingsverk</t>
  </si>
  <si>
    <t>Riving innervegger av tre,  gipsplater ferdigbehandlet</t>
  </si>
  <si>
    <t xml:space="preserve">    Riving gipsplater ferdigbehandlet</t>
  </si>
  <si>
    <t>Riving innervegger av tre,  dobbel gipsplater ferdigbehandlet</t>
  </si>
  <si>
    <t xml:space="preserve">    Riving dobbel gipsplater ferdigbehandlet</t>
  </si>
  <si>
    <t>Riving murte vegger, gassbetong pusset</t>
  </si>
  <si>
    <t xml:space="preserve">    Riving puss standard, innvendig</t>
  </si>
  <si>
    <t xml:space="preserve">    Riving gassbetong innervegger</t>
  </si>
  <si>
    <t>Riving murte vegger, tegl pusset</t>
  </si>
  <si>
    <t xml:space="preserve">    Riving teglforblend. 0,5 steins</t>
  </si>
  <si>
    <t xml:space="preserve"> Vinduer og ytterdører</t>
  </si>
  <si>
    <t>Vindu, trevegg toppsving 10x8</t>
  </si>
  <si>
    <t xml:space="preserve">    Utvendig karmlist dør/vindu</t>
  </si>
  <si>
    <t xml:space="preserve">    Vannbrettbeslag, galv. stål, over</t>
  </si>
  <si>
    <t xml:space="preserve">    Vannbrett gran for beslag</t>
  </si>
  <si>
    <t xml:space="preserve">    Vannbrettbeslag, galv. stål, under</t>
  </si>
  <si>
    <t xml:space="preserve">    Vindsperre-remse, tape</t>
  </si>
  <si>
    <t xml:space="preserve">    Åpninger i bindingsverk, &lt; 1m²</t>
  </si>
  <si>
    <t xml:space="preserve">    Membran smyg vinduer-dør</t>
  </si>
  <si>
    <t xml:space="preserve">    Vindu av furu, toppsv. hvitm.</t>
  </si>
  <si>
    <t xml:space="preserve">    Dytteremse rundt vindu</t>
  </si>
  <si>
    <t>Vindu, trevegg toppsving 10x10</t>
  </si>
  <si>
    <t>Vindu, trevegg toppsving 10x12</t>
  </si>
  <si>
    <t>Vindu, trevegg fastkram 10x15</t>
  </si>
  <si>
    <t xml:space="preserve">    Vindu av furu, fastkarm, hvitm.</t>
  </si>
  <si>
    <t>Vindu, trevegg fastkarm 10x18</t>
  </si>
  <si>
    <t>Vindu, trevegg fastkarm 10x20</t>
  </si>
  <si>
    <t>Vinduer passivhus, toppsving, 12x5</t>
  </si>
  <si>
    <t xml:space="preserve">    Utforing dør/vindu furu limtre</t>
  </si>
  <si>
    <t>Vindu, trevegg toppsving 12x8</t>
  </si>
  <si>
    <t>Vindu, trevegg toppsving 12x10</t>
  </si>
  <si>
    <t>Vindu, trevegg toppsving 12x12</t>
  </si>
  <si>
    <t>Vindu, trevegg toppsving 12x16</t>
  </si>
  <si>
    <t>Vindu, trevegg fastkarm 12x20</t>
  </si>
  <si>
    <t>Vindu, trevegg toppsving 14x6</t>
  </si>
  <si>
    <t>Vindu, trevegg toppsving14x8</t>
  </si>
  <si>
    <t>Vindu, trevegg toppsving 14x11</t>
  </si>
  <si>
    <t>Vindu, trevegg fastkarm 14x17</t>
  </si>
  <si>
    <t xml:space="preserve">    Klemlist 2</t>
  </si>
  <si>
    <t xml:space="preserve">    Fuging, polyure. fugem. vindu+dør</t>
  </si>
  <si>
    <t xml:space="preserve">    Vindu av furu, fastkarm. hvitm.</t>
  </si>
  <si>
    <t>Vindu i trevegg toppsving 16x9</t>
  </si>
  <si>
    <t>Vindu, trevegg toppsving 16x13</t>
  </si>
  <si>
    <t>Vindu, trevegg fastkarm 16x16</t>
  </si>
  <si>
    <t>Vindu, trevegg fastkarm 16x20</t>
  </si>
  <si>
    <t xml:space="preserve">    Karmlist eik rund</t>
  </si>
  <si>
    <t xml:space="preserve">    Vindu av furu, fastkarm hvitm. </t>
  </si>
  <si>
    <t>Vindu i trevegg, 18x12, faskarm</t>
  </si>
  <si>
    <t xml:space="preserve">    Mineralull Dytteremse</t>
  </si>
  <si>
    <t>Vindu, trevegg toppsving 6x6</t>
  </si>
  <si>
    <t>Vindu, trevegg toppsving 6x12</t>
  </si>
  <si>
    <t>Vindu, trevegg fastkarm 6x15</t>
  </si>
  <si>
    <t>Vindu, trevegg fastkarm 6x18</t>
  </si>
  <si>
    <t xml:space="preserve">    Vindu, furu, fastkarm, hvit </t>
  </si>
  <si>
    <t>Vindu, trevegg fastkarm 6x20</t>
  </si>
  <si>
    <t>Vindu, trevegg Toppsving 8x6</t>
  </si>
  <si>
    <t>Vindu, trevegg Toppsving 8x8</t>
  </si>
  <si>
    <t>Vindu, trevegg Toppsving 8x10</t>
  </si>
  <si>
    <t>Vindu, trevegg Toppsving 8x12</t>
  </si>
  <si>
    <t>Vindu, trevegg Toppsving 8x14</t>
  </si>
  <si>
    <t>Vindu i murvegg 6x6 Toppsving</t>
  </si>
  <si>
    <t xml:space="preserve">    Utvendig karmlist dør/vindu, tilpasses i bredden</t>
  </si>
  <si>
    <t xml:space="preserve">    Sålebenkbeslag, plastisert stål (1m)</t>
  </si>
  <si>
    <t xml:space="preserve">    Pussing smyg, vindusutsparing</t>
  </si>
  <si>
    <t>Vindu i murvegg 6x8 Toppsving</t>
  </si>
  <si>
    <t>Vindu i murvegg 6x10 Toppsving</t>
  </si>
  <si>
    <t>Vindu i murvegg 6x12 Toppsving</t>
  </si>
  <si>
    <t>Vindu i murvegg 6x14 Toppsving</t>
  </si>
  <si>
    <t>Vindu i murvegg 8x6 Toppsving</t>
  </si>
  <si>
    <t>Vindu i murvegg 8x8 Toppsving</t>
  </si>
  <si>
    <t>Vindu i murvegg 8x10 Toppsving</t>
  </si>
  <si>
    <t>Vindu i murvegg 8x12 Toppsving</t>
  </si>
  <si>
    <t>Vindu i murvegg 8x14 Toppsving</t>
  </si>
  <si>
    <t>Vindu i murvegg 10x6 Toppsving</t>
  </si>
  <si>
    <t>Vindu i murvegg 10x8 Toppsving</t>
  </si>
  <si>
    <t>Vindu i murvegg 10x10 Toppsving</t>
  </si>
  <si>
    <t>Vindu i murvegg 10x12 Toppsving</t>
  </si>
  <si>
    <t>Vindu i murvegg 12x6 Toppsving</t>
  </si>
  <si>
    <t>Vindu i murvegg 12x8 Toppsving</t>
  </si>
  <si>
    <t>Vindu i murvegg 12x10 Toppsving</t>
  </si>
  <si>
    <t xml:space="preserve">    Utforing dør/vindu furu limtre - tilpasses</t>
  </si>
  <si>
    <t>Vindu i murvegg 12x12 Toppsving</t>
  </si>
  <si>
    <t>Vindu i murvegg 12x16 Toppsving</t>
  </si>
  <si>
    <t>Vindu i murvegg 14x6 Toppsving</t>
  </si>
  <si>
    <t>Vindu i murvegg 14x8 Toppsving</t>
  </si>
  <si>
    <t>Vindu i murvegg 14x12 Toppsving</t>
  </si>
  <si>
    <t>Vindu i murvegg 14x14 Toppsving</t>
  </si>
  <si>
    <t>Vindu i murvegg 16x6 Toppsving</t>
  </si>
  <si>
    <t>Vindu i murvegg 16x9 Toppsving</t>
  </si>
  <si>
    <t>Vindu i murvegg 16x12 Toppsving</t>
  </si>
  <si>
    <t>Vindu i murvegg 16x14 Toppsving</t>
  </si>
  <si>
    <t>Vindu i murvegg 12x18 Fastkarm</t>
  </si>
  <si>
    <t xml:space="preserve">    Vindu av furu, fastkarm hvitm.</t>
  </si>
  <si>
    <t>Vindu i murvegg 20x18 Fastkarm</t>
  </si>
  <si>
    <t>Vindu i murvegg 18x09 Fastkarm</t>
  </si>
  <si>
    <t>Vindu i murvegg 18x06 Fastkarm</t>
  </si>
  <si>
    <t>Vindu i murvegg 18x11 Fastkarm</t>
  </si>
  <si>
    <t>Vindu i murvegg 9x18 Fastkarm</t>
  </si>
  <si>
    <t>Vindu i murvegg 6x18 Fastkarm</t>
  </si>
  <si>
    <t>Vindu i murvegg 14x17 Fastkarm</t>
  </si>
  <si>
    <t>Vindu i murvegg 18x12 Fastkarm</t>
  </si>
  <si>
    <t>Ytterdør av tre, i bindingsverksvegg, hvit, 10x21</t>
  </si>
  <si>
    <t xml:space="preserve">    Terskelbeslag 1 knekk, plastisert stål </t>
  </si>
  <si>
    <t xml:space="preserve">    Ytterdør, hvit</t>
  </si>
  <si>
    <t xml:space="preserve">    Dørvrider Ytterdør</t>
  </si>
  <si>
    <t xml:space="preserve">    Feielist, eik lakkert, 9x50mm</t>
  </si>
  <si>
    <t>Ytterdør av aluminium, i betongvegg, 10x21</t>
  </si>
  <si>
    <t xml:space="preserve">    Balkongdør av alu/tre, tofløyet</t>
  </si>
  <si>
    <t xml:space="preserve">    Vannbrett furu imp. for beslag</t>
  </si>
  <si>
    <t xml:space="preserve">    Forskaling for dørutsparinger</t>
  </si>
  <si>
    <t xml:space="preserve">    Dørlukker, DL 240 uten arm</t>
  </si>
  <si>
    <t>Hovedinngangsdør med sidefelter i murvegg, sidefelt 4x21</t>
  </si>
  <si>
    <t xml:space="preserve">    Sidefelt, malt</t>
  </si>
  <si>
    <t xml:space="preserve">    Ytterdør, hvit m/ glass</t>
  </si>
  <si>
    <t>Sidefelt for ytterdør tre, i bindingsverksvegg 4x21</t>
  </si>
  <si>
    <t>Sidefelt for ytterdør tre, i bindingsverksvegg 3x21</t>
  </si>
  <si>
    <t xml:space="preserve">    Sidefelt, furu m/glass</t>
  </si>
  <si>
    <t>Tofløyet ytterdør av tre, hvit, i bindingsverksvegg 14x21</t>
  </si>
  <si>
    <t xml:space="preserve">    Ytterdør, hvit, tofløyet</t>
  </si>
  <si>
    <t xml:space="preserve"> Yttervegger ny bygg.</t>
  </si>
  <si>
    <t>Lønn</t>
  </si>
  <si>
    <t>Bindingsverk av tre 48x198, 50mm påforing, dobbel vindtetting, Tømmermannspanel, gips</t>
  </si>
  <si>
    <t xml:space="preserve">    2 strøk beis, utvendig</t>
  </si>
  <si>
    <t xml:space="preserve">    Tømmermannspanel 19x148</t>
  </si>
  <si>
    <t xml:space="preserve">    Utlekting på fasade c/c 600  36x48</t>
  </si>
  <si>
    <t xml:space="preserve">    Sløyfer vegg 23x48</t>
  </si>
  <si>
    <t xml:space="preserve">    Musebånd</t>
  </si>
  <si>
    <t xml:space="preserve">    Vindsperresjikt på vegg, etasjehøy</t>
  </si>
  <si>
    <t xml:space="preserve">    Gipspl. utvendig, 9,5 mm underkledn</t>
  </si>
  <si>
    <t xml:space="preserve">    Diffusjonstett plast (Vegg)</t>
  </si>
  <si>
    <t xml:space="preserve">    Utlekting for innv. kledning c/c 600 48x48</t>
  </si>
  <si>
    <t xml:space="preserve">    Mineralull </t>
  </si>
  <si>
    <t>Bindingsverk av tre 48x198, 50mm påforing, dobbel vindtetting, Tømmermannspanel, MDF skygge</t>
  </si>
  <si>
    <t xml:space="preserve">    Tømmermannspanel</t>
  </si>
  <si>
    <t xml:space="preserve">    Utlekting på fasade c/c 600</t>
  </si>
  <si>
    <t xml:space="preserve">    Sløyfer vegg</t>
  </si>
  <si>
    <t xml:space="preserve">    Utlekting for innv. kledning c/c 600</t>
  </si>
  <si>
    <t>Bindingsverk av tre 48x198, 50mm påforing, dobbel vindtetting, Tømmermannspanel, sponplate</t>
  </si>
  <si>
    <t>Bindingsverk av tre 48x198, 50mm påforing, dobbel vindtetting, Tømmermannspanel, skyggepanel</t>
  </si>
  <si>
    <t>Bindingsverk av tre 48x198, 50mm påforing, stående dobbelfals, gips</t>
  </si>
  <si>
    <t xml:space="preserve">    Stående panel med dobbeltfals</t>
  </si>
  <si>
    <t xml:space="preserve">    Sløyfer, impregnert vegg</t>
  </si>
  <si>
    <t>Bindingsverk av tre 48x198, 50mm påforing, stående dobbelfals, trefiberplater</t>
  </si>
  <si>
    <t>Bindingsverk av tre 48x198, 50mm påforing, stående dobbelfals, sponplater</t>
  </si>
  <si>
    <t>Bindingsverk av tre 48x198, 50mm påforing, stående dobbelfals, skyggepanel</t>
  </si>
  <si>
    <t>Bindingsverk av tre 48x198, Tømmermannspanel, 50mm påforing, gips</t>
  </si>
  <si>
    <t>Bindingsverk av tre 48x198, Tømmermannspanel, 50mm påforing, sponplate klar for maling</t>
  </si>
  <si>
    <t>Bindingsverk av tre 48x198, Tømmermannspanel, 50mm påforing, fermacell</t>
  </si>
  <si>
    <t>Bindingsverk av tre 48x198, Tømmermannspanel, 50mm påforing, skyggepanel</t>
  </si>
  <si>
    <t>Bindingsverk av tre, precut, panel stående, innv. utlektet</t>
  </si>
  <si>
    <t xml:space="preserve">    Mineralull X32-plate</t>
  </si>
  <si>
    <t xml:space="preserve">    Vindsperresjikt på vegg, soft xtra m/avstivining</t>
  </si>
  <si>
    <t xml:space="preserve">    Vindsperresjikt på vegg, asfalt vindtett</t>
  </si>
  <si>
    <t>Støpte vegger, forblending, panel stående, uisolert</t>
  </si>
  <si>
    <t xml:space="preserve">    Forskaling av vegg. Storflak, kran</t>
  </si>
  <si>
    <t xml:space="preserve">    Armering med B500C&lt;20 tonn, i vegger</t>
  </si>
  <si>
    <t xml:space="preserve">    Betong B30 i vegg</t>
  </si>
  <si>
    <t xml:space="preserve">    Kostet puss, innvendig</t>
  </si>
  <si>
    <t xml:space="preserve">    Grunning og 2 strøk maling på mur</t>
  </si>
  <si>
    <t>Bindingsverk av heltre 48x198, mot våtrom, Tømmermannspanel, membranplate for flis</t>
  </si>
  <si>
    <t>Bindingsverk av tre 48x198, liggende panel dobbelfals, gips</t>
  </si>
  <si>
    <t xml:space="preserve">    Liggende, utvendig panel m/dobbelfals</t>
  </si>
  <si>
    <t>Bindingsverk av tre 48x198, liggende panel dobbelfals, skyggepanel liggende</t>
  </si>
  <si>
    <t xml:space="preserve">    Skyggepanel, furu hvit, skrå, liggende</t>
  </si>
  <si>
    <t>Bindingsverk av tre 48x198, liggende panel dobbelfals, sponplate</t>
  </si>
  <si>
    <t>Bindingsverk av tre 48x198, liggende panel dobbelfals, skyggepanel</t>
  </si>
  <si>
    <t>Bindingsverk av tre 48x198, liggende dobbelfals, dobbel v.tett, 50mm påforing, gips</t>
  </si>
  <si>
    <t>Bindingsverk av tre 48x198, liggende dobbelfals, dobbel v.tett, 50mm påforing, MDF skygge</t>
  </si>
  <si>
    <t xml:space="preserve">Bindingsverk av tre 48x198, liggende dobbelfals, dobbel v.tett, 50mm påforing, sponplate klar for maling </t>
  </si>
  <si>
    <t>Bindingsverk av tre, precut, panel liggende, innv. utlektet</t>
  </si>
  <si>
    <t>Bindingsverk av heltre 48x198, mot våtrom, impregnert Tømmermannspanel, membranplate for flis</t>
  </si>
  <si>
    <t xml:space="preserve">    Tømmermannspanel imp.</t>
  </si>
  <si>
    <t>Grunnmur - systemblokk 200</t>
  </si>
  <si>
    <t xml:space="preserve">    Systemblokk hel</t>
  </si>
  <si>
    <t xml:space="preserve">    Armering med B500C&lt;20 tonn</t>
  </si>
  <si>
    <t xml:space="preserve">    3-sjikt puss + armering, 25 %</t>
  </si>
  <si>
    <t xml:space="preserve">    Systemblokk betong hjørneblokk</t>
  </si>
  <si>
    <t xml:space="preserve">    Systemblokk betong halvblokk</t>
  </si>
  <si>
    <t>Grunnmur - systemblokk 300</t>
  </si>
  <si>
    <t xml:space="preserve">    Systemblokk halvblokk</t>
  </si>
  <si>
    <t xml:space="preserve">    Systemblokk hjørneblokk</t>
  </si>
  <si>
    <t>Grunnmur/sokkel, 200mm betong, isolert 100mm EPS+50mm mineralull</t>
  </si>
  <si>
    <t xml:space="preserve">    Platonplate på grunnmur</t>
  </si>
  <si>
    <t xml:space="preserve">    Polystyren, EPS, 150 kPa</t>
  </si>
  <si>
    <t xml:space="preserve">    Forskaling av vegg. Kranbasert system</t>
  </si>
  <si>
    <t xml:space="preserve">    Armering med B500C&lt;20 tonn i fundament</t>
  </si>
  <si>
    <t xml:space="preserve">    Slemming, støpt betong</t>
  </si>
  <si>
    <t xml:space="preserve">    Enkelt bindingsverk heltre</t>
  </si>
  <si>
    <t>Grunnmur/sokkel, 200mm betong, isolert 150mm EPS+50mm mineralull</t>
  </si>
  <si>
    <t>Grunnmur/sokkel, 250mm betong, isolert 150mm EPS+100mm mineralull</t>
  </si>
  <si>
    <t>Grunnmur/sokkel, 250mm betong, isolert 100mm EPS+100mm mineralull - påforing c/c 300</t>
  </si>
  <si>
    <t xml:space="preserve">    Enkelt bindingsverk heltre u/spikerslag c/c 300</t>
  </si>
  <si>
    <t>Grunnmur/sokkel, 200mm betong, 150mm EPS+70mm mineralull, enkel gips</t>
  </si>
  <si>
    <t>Grunnmur/sokkel, 200mm betong, 150mm EPS+70mm mineralull, MDF hvit skygge</t>
  </si>
  <si>
    <t>Grunnmur/sokkel, 200mm betong, 150mm EPS+70mm mineralull, sponplate</t>
  </si>
  <si>
    <t>Grunnmur/sokkel, 300mm lettklinker ISO, full platon</t>
  </si>
  <si>
    <t xml:space="preserve">    Grovslemming</t>
  </si>
  <si>
    <t xml:space="preserve">    Lettklinker U-blokk iso</t>
  </si>
  <si>
    <t xml:space="preserve">    Lettklinker iso-blokk</t>
  </si>
  <si>
    <t xml:space="preserve">    Lettklinker iso Multicut</t>
  </si>
  <si>
    <t xml:space="preserve">    Armering leca fuge</t>
  </si>
  <si>
    <t xml:space="preserve">    Brettpuss innvendig</t>
  </si>
  <si>
    <t>Grunnmur/sokkel, 250mm lettklinker ISO, full platon, 70mm påforing innvendig</t>
  </si>
  <si>
    <t xml:space="preserve">    Lettklinker U-blokk</t>
  </si>
  <si>
    <t>Grunnmur/sokkel, 250mm lettklinker iso, utvendig isolert 100mm</t>
  </si>
  <si>
    <t xml:space="preserve">    Lettkl.vegg isoblokk</t>
  </si>
  <si>
    <t xml:space="preserve">    Armering: Fuge for murverk</t>
  </si>
  <si>
    <t>Grunnmur/sokkel, 300mm lettklinker iso, utvendig isolert 100mm</t>
  </si>
  <si>
    <t>Murte vegger, lettklinker basic 250, isolert 100+150</t>
  </si>
  <si>
    <t xml:space="preserve">    Grunning, 2 strøk maling på mur</t>
  </si>
  <si>
    <t xml:space="preserve">    Puss, fiberpuss-armert</t>
  </si>
  <si>
    <t xml:space="preserve">    Lettklinker-basic blokk</t>
  </si>
  <si>
    <t xml:space="preserve">    Lettklinker Basic U-blokk</t>
  </si>
  <si>
    <t xml:space="preserve">    Polystyren, XPS, 250 m/fals</t>
  </si>
  <si>
    <t>Murte vegger, lettklinker, Iso-blokk, pusset</t>
  </si>
  <si>
    <t xml:space="preserve">    Silikatpuss med farge</t>
  </si>
  <si>
    <t xml:space="preserve">    Gulvlist profilert furu</t>
  </si>
  <si>
    <t xml:space="preserve">    Puss, finkornet lettklinker</t>
  </si>
  <si>
    <t xml:space="preserve">    Tynnpuss innvendig 3mm</t>
  </si>
  <si>
    <t>Bindingsverk av I-profil, Fasadeplate Aqua</t>
  </si>
  <si>
    <t xml:space="preserve">    Silikatmaling - sluttbehandling fiberpuss</t>
  </si>
  <si>
    <t xml:space="preserve">    Fiberpuss + armering utvendig</t>
  </si>
  <si>
    <t xml:space="preserve">    Sparkel grå Aquapanel</t>
  </si>
  <si>
    <t xml:space="preserve">    Armering med nett, 397K for fiberpuss</t>
  </si>
  <si>
    <t xml:space="preserve">    Fasadeplate Aquapanel</t>
  </si>
  <si>
    <t xml:space="preserve">    Utlekting på fasade imp c/c 600</t>
  </si>
  <si>
    <t xml:space="preserve">    Enkelt bindingsverk I-profil u/ spikerslag</t>
  </si>
  <si>
    <t xml:space="preserve">    Mineralull I-plate A - vegg</t>
  </si>
  <si>
    <t>Bindingsverk av stål, stålplater profilerte, påforing utvendig</t>
  </si>
  <si>
    <t xml:space="preserve">    Profilert stålplate tak/vegg polyester, 20-105 </t>
  </si>
  <si>
    <t xml:space="preserve">    Enkelt bindingsverk stål, yttervegg</t>
  </si>
  <si>
    <t xml:space="preserve">    Taklist furu ferdig malt</t>
  </si>
  <si>
    <t>Bindingsverk av tre, uisolert bodvegg, m/plater utvendig</t>
  </si>
  <si>
    <t xml:space="preserve">    Steniplater Nature</t>
  </si>
  <si>
    <t xml:space="preserve">    Fasadeplater sementbasert</t>
  </si>
  <si>
    <t>Bindingsverk av tre, Steniplater, Nature</t>
  </si>
  <si>
    <t>Støpte vegger, utforet, fasadeplater, isolert 200+50</t>
  </si>
  <si>
    <t xml:space="preserve">    Enkelt bindingsverk</t>
  </si>
  <si>
    <t xml:space="preserve">    Betong B30 i yttervegg, t=150mm</t>
  </si>
  <si>
    <t xml:space="preserve">    Forskaling av vegg - systemforskaling</t>
  </si>
  <si>
    <t>Støpte vegger 200mm, isolert 100+70, gipsplater</t>
  </si>
  <si>
    <t>Våtromsvegg m/ baderomspanel</t>
  </si>
  <si>
    <t xml:space="preserve"> Yttervegger ombygging.</t>
  </si>
  <si>
    <t>Bindingsverk av tre, etterisol. ny panel</t>
  </si>
  <si>
    <t xml:space="preserve">    Stående utv, rektangular, Royalimp, sort 19x148</t>
  </si>
  <si>
    <t xml:space="preserve">    Utlekting på fasade c/c 600 30x48</t>
  </si>
  <si>
    <t xml:space="preserve">    Mineralull A-plate - vegg 50</t>
  </si>
  <si>
    <t xml:space="preserve">    Utlekting på fasade c/c 600 48x48</t>
  </si>
  <si>
    <t xml:space="preserve">    Utlekting på fasade c/c 600 48x73</t>
  </si>
  <si>
    <t xml:space="preserve">    Utlekting på fasade c/c 600 48x98</t>
  </si>
  <si>
    <t xml:space="preserve">    Liggende, utvendig panel m/dobbelfals 19x148</t>
  </si>
  <si>
    <t xml:space="preserve">    Mineralull A-plate - vegg 50mm</t>
  </si>
  <si>
    <t xml:space="preserve">    Liggende, utvendig panel m/dobbelfals 19x148mm</t>
  </si>
  <si>
    <t xml:space="preserve">    Tømmermannspanel 19x123</t>
  </si>
  <si>
    <t xml:space="preserve">    Weatherboard, impregnert 19x148</t>
  </si>
  <si>
    <t>Bindingsverk av tre, etterisol. nye plater</t>
  </si>
  <si>
    <t xml:space="preserve">    Spikerslag 22x73</t>
  </si>
  <si>
    <t xml:space="preserve">    Spikerslag c/c 400 48x98</t>
  </si>
  <si>
    <t xml:space="preserve">    Steniplater Nature 8mm</t>
  </si>
  <si>
    <t xml:space="preserve">    Profilert stålplate vegg polyester sort, VP18/050  1035mm</t>
  </si>
  <si>
    <t xml:space="preserve">    Spikerslag c/c 400 48x48</t>
  </si>
  <si>
    <t>Bindingsverk av tre, etterisol. nye stålplater</t>
  </si>
  <si>
    <t xml:space="preserve">    Utlekting på fasade c/c 600 36x48</t>
  </si>
  <si>
    <t xml:space="preserve">    Spikerslag 48x73</t>
  </si>
  <si>
    <t>Bindingsverk av tre, etterisol. utv., ny kledn. innv.</t>
  </si>
  <si>
    <t xml:space="preserve">    Spikerslag c/c 600 48x73</t>
  </si>
  <si>
    <t xml:space="preserve">    Utlekting for innv. kledning c/c 600 23x48</t>
  </si>
  <si>
    <t xml:space="preserve">    Diffusjonstett plast (Vegg) 0,20mm</t>
  </si>
  <si>
    <t xml:space="preserve">    Trefiberplate innv. vegg, hvit 11mm</t>
  </si>
  <si>
    <t xml:space="preserve">    Skyggepanel, furu hvitmalt, skrå 15x120</t>
  </si>
  <si>
    <t>Bindingsverk av tre, etterisolering innv., panel</t>
  </si>
  <si>
    <t xml:space="preserve">    Spikerslag c/c 600 48x48</t>
  </si>
  <si>
    <t xml:space="preserve">    Rustikkpanel, furu, skrå, stående 14x170</t>
  </si>
  <si>
    <t xml:space="preserve">    Panel furu skygge 14x120</t>
  </si>
  <si>
    <t xml:space="preserve">    Faspanel, gran, himling 14x120</t>
  </si>
  <si>
    <t xml:space="preserve">    Spikerslag c/c 600  48x48</t>
  </si>
  <si>
    <t xml:space="preserve">    Glattpanel gran, stående 14x145</t>
  </si>
  <si>
    <t>Bindingsverk av tre, etterisolering innv., plater</t>
  </si>
  <si>
    <t xml:space="preserve">    Gipsplate innvendig kledning, dobbel gips </t>
  </si>
  <si>
    <t>Murte vegger, etterisolering + ny kledn utv+innv.</t>
  </si>
  <si>
    <t xml:space="preserve">    Spikerslag c/c 600 48x78</t>
  </si>
  <si>
    <t xml:space="preserve">    Enkelt bindingsverk heltre u/spikerslag 48x78</t>
  </si>
  <si>
    <t xml:space="preserve">    Steniplater perlegrå 7mm</t>
  </si>
  <si>
    <t xml:space="preserve">    Stålplate plane(vegg) 0,6</t>
  </si>
  <si>
    <t xml:space="preserve"> Yttervegger riving.</t>
  </si>
  <si>
    <t>Riving av dør i yttervegg komplett</t>
  </si>
  <si>
    <t xml:space="preserve">    Riving av utv. karmlister</t>
  </si>
  <si>
    <t xml:space="preserve">    Riving utv.innkl. dør/vindu</t>
  </si>
  <si>
    <t xml:space="preserve">    Riving av listverk innv.</t>
  </si>
  <si>
    <t xml:space="preserve">    Riving av ytterdør m/glass</t>
  </si>
  <si>
    <t>Riving av vindu i yttervegg komplett</t>
  </si>
  <si>
    <t xml:space="preserve">    Riving vindu</t>
  </si>
  <si>
    <t>Riving bindingsverk av tre, teglforblending, 0,5 steins 48X148, underpanel 15mm+gipspl.13mm</t>
  </si>
  <si>
    <t xml:space="preserve">    Riving asfaltplate</t>
  </si>
  <si>
    <t xml:space="preserve">    Riving mineralull plater, yttervegg</t>
  </si>
  <si>
    <t>Riving bindingsverk av tre, teglforblending, 0,5 steins 48X98, underpanel 15mm+gipspl.13mm</t>
  </si>
  <si>
    <t>Riving bindingsverk av tre, teglforblending 0,5 steins, 48X148,  gipsplater ferdigbehandlet</t>
  </si>
  <si>
    <t>Riving bindingsverk av tre, teglforblending 0,5 steins, 48x98,  gipsplater ferdigbehandlet</t>
  </si>
  <si>
    <t>Riving bindingsverk av tre, teglforblending 0,5 steins, 48X148,  dobbel gipsplater ferdigbehandlet.</t>
  </si>
  <si>
    <t>Riving bindingsverk av tre, teglforblending. 0,5 steins 48X98,  dobbel gipsplater ferdigbehandlet.</t>
  </si>
  <si>
    <t>Riving bindingsverk av tre, trepanel, 48x148  underpanel 15mm+gipspl.13mm</t>
  </si>
  <si>
    <t xml:space="preserve">    Riving panel yttervegg</t>
  </si>
  <si>
    <t>Riving bindingsverk av tre, trepanel, 48x148, gipsplater ferdigbehandlet</t>
  </si>
  <si>
    <t>Riving bindingsverk av tre, trepanel 48x148, dobbel gipsplater ferdigbehandlet</t>
  </si>
  <si>
    <t>Riving murte vegger, tegl</t>
  </si>
  <si>
    <t xml:space="preserve">    Riving teglvegg 1 steins</t>
  </si>
  <si>
    <t>Riving pusset gassbet. innv. støpte vegger 200mm</t>
  </si>
  <si>
    <t xml:space="preserve">    Riving gassbetong innside ytterv.</t>
  </si>
  <si>
    <t>Riving pusset gassbet. innv. støpte vegger 250mm</t>
  </si>
  <si>
    <t>Riving reisverk av tre, teglforblending</t>
  </si>
  <si>
    <t xml:space="preserve">    Riving gipsplate GU</t>
  </si>
  <si>
    <t xml:space="preserve">    Riving reisverk, yttervegg</t>
  </si>
  <si>
    <t xml:space="preserve">    Riving trefiberplate</t>
  </si>
  <si>
    <t>Riving reisverk av tre, trepanel</t>
  </si>
  <si>
    <t xml:space="preserve">    Riving lektepanel, utvendig</t>
  </si>
  <si>
    <t xml:space="preserve">    Riving reisverk, yttervegg 100mm</t>
  </si>
  <si>
    <t>Riving støpte vegg, teglforb., gassbetong innv. 150mm/200mm</t>
  </si>
  <si>
    <t xml:space="preserve">    Riving betongvegg armert T=150</t>
  </si>
  <si>
    <t xml:space="preserve">    Riving gassbetong innside ytterv. 200mm</t>
  </si>
  <si>
    <t>Riving støpte vegg, teglforb., gassbetong innv. 150/150mm</t>
  </si>
  <si>
    <t xml:space="preserve">    Riving gassbetong innside ytterv. 150</t>
  </si>
  <si>
    <t>Riving støpte vegger, gassbetong innvendig T=150 200mm</t>
  </si>
  <si>
    <t>Riving støpte vegger, gassbetong innvendig T=150 150mm</t>
  </si>
  <si>
    <t xml:space="preserve">    Riving gassbetong innside ytterv. 150mm</t>
  </si>
  <si>
    <t>Riving støpte vegger, gassbetong innvendig T=200 200mm</t>
  </si>
  <si>
    <t xml:space="preserve">    Riving betongvegg armert T=200</t>
  </si>
  <si>
    <t xml:space="preserve">    Limtrebjelke 115x315</t>
  </si>
  <si>
    <t xml:space="preserve">    Limtrebjelke 90x225</t>
  </si>
  <si>
    <t xml:space="preserve">    Limtrebjelke impr 90x300</t>
  </si>
  <si>
    <t xml:space="preserve">    Limtrebjelke impr 90x270</t>
  </si>
  <si>
    <t xml:space="preserve">    Limtre stolpe impr 90x90</t>
  </si>
  <si>
    <t xml:space="preserve">    Limtre stolpe 115x115</t>
  </si>
  <si>
    <t xml:space="preserve">    Limtre stolpe 90x90</t>
  </si>
  <si>
    <t xml:space="preserve">    Stålbjelke, HEB 220 (73,63 kg/lm) 220mm</t>
  </si>
  <si>
    <t xml:space="preserve">    Stålsøyle HUP (14,63 kg/lm) 100x100x5</t>
  </si>
  <si>
    <t xml:space="preserve"> Grunn og fundamenter</t>
  </si>
  <si>
    <t>Enh.tids</t>
  </si>
  <si>
    <t>Enh.mater.</t>
  </si>
  <si>
    <t>Ringmurselement med såleblokk h=450, 148-198mm tykke vegger</t>
  </si>
  <si>
    <t xml:space="preserve">    Ringmurselement RSB450 m/såleblokk</t>
  </si>
  <si>
    <t xml:space="preserve">    Pukk bærelag &lt;1000 m² (100mm)</t>
  </si>
  <si>
    <t>Ringmurselement med såleblokk h=450, garasje, etc.</t>
  </si>
  <si>
    <t xml:space="preserve">    Ringmurselement R450 m/såleblokk</t>
  </si>
  <si>
    <t>Ringmur, betong m/såle 200x750 på 50mm xps</t>
  </si>
  <si>
    <t xml:space="preserve">    Polystyren ekstr. (32 kg/m³)</t>
  </si>
  <si>
    <t xml:space="preserve">    Forskaling av stripefundament, system</t>
  </si>
  <si>
    <t xml:space="preserve">    Betong B25 i fundamenter</t>
  </si>
  <si>
    <t xml:space="preserve">    Forskaling av vegg</t>
  </si>
  <si>
    <t xml:space="preserve">    Armering med 2 stk o.k/u.k</t>
  </si>
  <si>
    <t xml:space="preserve">    Avtrekking av betongoverflate</t>
  </si>
  <si>
    <t>Ringmur, betong 200x1250mm på 50mm xps</t>
  </si>
  <si>
    <t>Ringmur, lettklinker 200x500 mm</t>
  </si>
  <si>
    <t xml:space="preserve">    Kostrapping + slemming</t>
  </si>
  <si>
    <t xml:space="preserve">    Lettklinker såle (såleblokk)</t>
  </si>
  <si>
    <t xml:space="preserve">    Lettklinker-blokk</t>
  </si>
  <si>
    <t>Ringmur, lettklinker 200x1000mm</t>
  </si>
  <si>
    <t xml:space="preserve">    Lettklinker, h=1000 mm</t>
  </si>
  <si>
    <t>Søylefundament</t>
  </si>
  <si>
    <t xml:space="preserve">    Kantforskaling av fundament</t>
  </si>
  <si>
    <t xml:space="preserve">    Armering med kamstenger Ø10</t>
  </si>
  <si>
    <t xml:space="preserve">    Betong B30 i stripefundamenter</t>
  </si>
  <si>
    <t>Ringmur L-Element</t>
  </si>
  <si>
    <t xml:space="preserve">    Ringmurselement rett L-Element</t>
  </si>
  <si>
    <t xml:space="preserve">    Jackofoam XPS 50mm telesikring</t>
  </si>
  <si>
    <t xml:space="preserve">    Festekile</t>
  </si>
  <si>
    <t xml:space="preserve">    Armering med kamstenger Ø12</t>
  </si>
  <si>
    <t>Ringmur L-Element utv. hjørne</t>
  </si>
  <si>
    <t xml:space="preserve">    Ringmur L-Element utv. hjørne</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</si>
</sst>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dd.mm.yyyy"/>
    <numFmt numFmtId="165" formatCode="#,##0%"/>
    <numFmt numFmtId="166" formatCode="$#,##0_);($#,##0)"/>
  </numFmts>
  <fonts count="14" x14ac:knownFonts="1">
    <font>
      <sz val="11"/>
      <color theme="1"/>
      <name val="Calibri"/>
      <family val="2"/>
      <scheme val="minor"/>
    </font>
    <font>
      <b/>
      <sz val="30"/>
      <color rgb="FF000000"/>
      <name val="Tahoma"/>
      <family val="2"/>
    </font>
    <font>
      <sz val="8"/>
      <color rgb="FF000000"/>
      <name val="Tahoma"/>
      <family val="2"/>
    </font>
    <font>
      <b/>
      <sz val="20"/>
      <color rgb="FF19262a"/>
      <name val="Tahoma"/>
      <family val="2"/>
    </font>
    <font>
      <b/>
      <sz val="10"/>
      <color rgb="FFd9873a"/>
      <name val="Tahoma"/>
      <family val="2"/>
    </font>
    <font>
      <b/>
      <sz val="8"/>
      <color rgb="FF000000"/>
      <name val="Tahoma"/>
      <family val="2"/>
    </font>
    <font>
      <sz val="10"/>
      <color rgb="FF000000"/>
      <name val="Tahoma"/>
      <family val="2"/>
    </font>
    <font>
      <b/>
      <sz val="10"/>
      <color rgb="FF000000"/>
      <name val="Tahoma"/>
      <family val="2"/>
    </font>
    <font>
      <b/>
      <sz val="36"/>
      <color rgb="FF4a708b"/>
      <name val="Tahoma"/>
      <family val="2"/>
    </font>
    <font>
      <b/>
      <sz val="8"/>
      <color rgb="FF4a708b"/>
      <name val="Tahoma"/>
      <family val="2"/>
    </font>
    <font>
      <sz val="11"/>
      <color theme="1"/>
      <name val="Calibri"/>
      <family val="2"/>
    </font>
    <font>
      <b/>
      <sz val="12"/>
      <color rgb="FFd9873a"/>
      <name val="Tahoma"/>
      <family val="2"/>
    </font>
    <font>
      <sz val="8"/>
      <color rgb="FFd9873a"/>
      <name val="Tahoma"/>
      <family val="2"/>
    </font>
    <font>
      <b/>
      <sz val="8"/>
      <color rgb="FFff0000"/>
      <name val="Tahoma"/>
      <family val="2"/>
    </font>
  </fonts>
  <fills count="11">
    <fill>
      <patternFill patternType="none"/>
    </fill>
    <fill>
      <patternFill patternType="gray125"/>
    </fill>
    <fill>
      <patternFill patternType="solid">
        <fgColor rgb="FFff0000"/>
      </patternFill>
    </fill>
    <fill>
      <patternFill patternType="solid">
        <fgColor rgb="FFffff00"/>
      </patternFill>
    </fill>
    <fill>
      <patternFill patternType="solid">
        <fgColor rgb="FF00b050"/>
      </patternFill>
    </fill>
    <fill>
      <patternFill patternType="solid">
        <fgColor rgb="FF00b0f0"/>
      </patternFill>
    </fill>
    <fill>
      <patternFill patternType="solid">
        <fgColor rgb="FF558ed5"/>
      </patternFill>
    </fill>
    <fill>
      <patternFill patternType="solid">
        <fgColor rgb="FFc00000"/>
      </patternFill>
    </fill>
    <fill>
      <patternFill patternType="solid">
        <fgColor rgb="FF7030a0"/>
      </patternFill>
    </fill>
    <fill>
      <patternFill patternType="solid">
        <fgColor rgb="FF0070c0"/>
      </patternFill>
    </fill>
    <fill>
      <patternFill patternType="solid">
        <fgColor rgb="FF4f81bd"/>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40">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1" applyBorder="1" fontId="2" applyFont="1" fillId="0" applyAlignment="1">
      <alignment horizontal="right" wrapText="1"/>
    </xf>
    <xf xfId="0" numFmtId="7" applyNumberFormat="1" borderId="1" applyBorder="1" fontId="2" applyFont="1" fillId="0" applyAlignment="1">
      <alignment horizontal="right" wrapText="1"/>
    </xf>
    <xf xfId="0" numFmtId="0" borderId="1" applyBorder="1" fontId="3" applyFont="1" fillId="0" applyAlignment="1">
      <alignment horizontal="left" wrapText="1"/>
    </xf>
    <xf xfId="0" numFmtId="0" borderId="1" applyBorder="1" fontId="2" applyFont="1" fillId="0" applyAlignment="1">
      <alignment horizontal="left" wrapText="1"/>
    </xf>
    <xf xfId="0" numFmtId="0" borderId="1" applyBorder="1" fontId="2" applyFont="1" fillId="0" applyAlignment="1">
      <alignment horizontal="right"/>
    </xf>
    <xf xfId="0" numFmtId="164" applyNumberFormat="1" borderId="1" applyBorder="1" fontId="2" applyFont="1" fillId="0" applyAlignment="1">
      <alignment horizontal="right"/>
    </xf>
    <xf xfId="0" numFmtId="0" borderId="1" applyBorder="1" fontId="4" applyFont="1" fillId="2" applyFill="1" applyAlignment="1">
      <alignment horizontal="left" wrapText="1"/>
    </xf>
    <xf xfId="0" numFmtId="7" applyNumberFormat="1" borderId="1" applyBorder="1" fontId="4" applyFont="1" fillId="2" applyFill="1" applyAlignment="1">
      <alignment horizontal="left" wrapText="1"/>
    </xf>
    <xf xfId="0" numFmtId="0" borderId="1" applyBorder="1" fontId="2" applyFont="1" fillId="2" applyFill="1" applyAlignment="1">
      <alignment horizontal="left" vertical="top" wrapText="1"/>
    </xf>
    <xf xfId="0" numFmtId="0" borderId="1" applyBorder="1" fontId="2" applyFont="1" fillId="2" applyFill="1" applyAlignment="1">
      <alignment horizontal="left" wrapText="1"/>
    </xf>
    <xf xfId="0" numFmtId="7" applyNumberFormat="1" borderId="1" applyBorder="1" fontId="2" applyFont="1" fillId="2" applyFill="1" applyAlignment="1">
      <alignment horizontal="left" wrapText="1"/>
    </xf>
    <xf xfId="0" numFmtId="0" borderId="2" applyBorder="1" fontId="2" applyFont="1" fillId="0" applyAlignment="1">
      <alignment horizontal="center" wrapText="1"/>
    </xf>
    <xf xfId="0" numFmtId="0" borderId="3" applyBorder="1" fontId="2" applyFont="1" fillId="0" applyAlignment="1">
      <alignment horizontal="center" wrapText="1"/>
    </xf>
    <xf xfId="0" numFmtId="7" applyNumberFormat="1" borderId="4" applyBorder="1" fontId="2" applyFont="1" fillId="0" applyAlignment="1">
      <alignment horizontal="center" wrapText="1"/>
    </xf>
    <xf xfId="0" numFmtId="0" borderId="2" applyBorder="1" fontId="5" applyFont="1" fillId="0" applyAlignment="1">
      <alignment horizontal="left" wrapText="1"/>
    </xf>
    <xf xfId="0" numFmtId="0" borderId="3" applyBorder="1" fontId="5" applyFont="1" fillId="0" applyAlignment="1">
      <alignment horizontal="left" wrapText="1"/>
    </xf>
    <xf xfId="0" numFmtId="0" borderId="4" applyBorder="1" fontId="5" applyFont="1" fillId="0" applyAlignment="1">
      <alignment horizontal="left" wrapText="1"/>
    </xf>
    <xf xfId="0" numFmtId="7" applyNumberFormat="1" borderId="1" applyBorder="1" fontId="5" applyFont="1" fillId="0" applyAlignment="1">
      <alignment horizontal="right" wrapText="1"/>
    </xf>
    <xf xfId="0" numFmtId="0" borderId="5" applyBorder="1" fontId="2" applyFont="1" fillId="3" applyFill="1" applyAlignment="1">
      <alignment horizontal="center" wrapText="1"/>
    </xf>
    <xf xfId="0" numFmtId="0" borderId="6" applyBorder="1" fontId="2" applyFont="1" fillId="3" applyFill="1" applyAlignment="1">
      <alignment horizontal="center" wrapText="1"/>
    </xf>
    <xf xfId="0" numFmtId="0" borderId="7" applyBorder="1" fontId="2" applyFont="1" fillId="3" applyFill="1" applyAlignment="1">
      <alignment horizontal="center" wrapText="1"/>
    </xf>
    <xf xfId="0" numFmtId="7" applyNumberFormat="1" borderId="1" applyBorder="1" fontId="2" applyFont="1" fillId="0" applyAlignment="1">
      <alignment horizontal="right"/>
    </xf>
    <xf xfId="0" numFmtId="7" applyNumberFormat="1" borderId="1" applyBorder="1" fontId="6" applyFont="1" fillId="0" applyAlignment="1">
      <alignment horizontal="right"/>
    </xf>
    <xf xfId="0" numFmtId="0" borderId="1" applyBorder="1" fontId="7" applyFont="1" fillId="0" applyAlignment="1">
      <alignment horizontal="left" wrapText="1"/>
    </xf>
    <xf xfId="0" numFmtId="7" applyNumberFormat="1" borderId="1" applyBorder="1" fontId="7" applyFont="1" fillId="0" applyAlignment="1">
      <alignment horizontal="right"/>
    </xf>
    <xf xfId="0" numFmtId="7" applyNumberFormat="1" borderId="1" applyBorder="1" fontId="2" applyFont="1" fillId="0" applyAlignment="1">
      <alignment horizontal="left" wrapText="1"/>
    </xf>
    <xf xfId="0" numFmtId="0" borderId="1" applyBorder="1" fontId="5" applyFont="1" fillId="0" applyAlignment="1">
      <alignment horizontal="left" wrapText="1"/>
    </xf>
    <xf xfId="0" numFmtId="7" applyNumberFormat="1" borderId="1" applyBorder="1" fontId="5" applyFont="1" fillId="0" applyAlignment="1">
      <alignment horizontal="left" wrapText="1"/>
    </xf>
    <xf xfId="0" numFmtId="0" borderId="0" fontId="0" fillId="0" applyAlignment="1">
      <alignment horizontal="left" wrapText="1"/>
    </xf>
    <xf xfId="0" numFmtId="0" borderId="0" fontId="0" fillId="0" applyAlignment="1">
      <alignment horizontal="left"/>
    </xf>
    <xf xfId="0" numFmtId="7" applyNumberFormat="1" borderId="0" fontId="0" fillId="0" applyAlignment="1">
      <alignment horizontal="left"/>
    </xf>
    <xf xfId="0" numFmtId="3" applyNumberFormat="1" borderId="1" applyBorder="1" fontId="1" applyFont="1" fillId="0" applyAlignment="1">
      <alignment horizontal="left" wrapText="1"/>
    </xf>
    <xf xfId="0" numFmtId="4" applyNumberFormat="1" borderId="1" applyBorder="1" fontId="1" applyFont="1" fillId="0" applyAlignment="1">
      <alignment horizontal="left" wrapText="1"/>
    </xf>
    <xf xfId="0" numFmtId="7" applyNumberFormat="1" borderId="1" applyBorder="1" fontId="1" applyFont="1" fillId="0" applyAlignment="1">
      <alignment horizontal="left" wrapText="1"/>
    </xf>
    <xf xfId="0" numFmtId="3" applyNumberFormat="1" borderId="1" applyBorder="1" fontId="2" applyFont="1" fillId="0" applyAlignment="1">
      <alignment horizontal="left" wrapText="1"/>
    </xf>
    <xf xfId="0" numFmtId="4" applyNumberFormat="1" borderId="1" applyBorder="1" fontId="2" applyFont="1" fillId="0" applyAlignment="1">
      <alignment horizontal="left" wrapText="1"/>
    </xf>
    <xf xfId="0" numFmtId="3" applyNumberFormat="1" borderId="1" applyBorder="1" fontId="8" applyFont="1" fillId="0" applyAlignment="1">
      <alignment horizontal="left" wrapText="1"/>
    </xf>
    <xf xfId="0" numFmtId="0" borderId="1" applyBorder="1" fontId="8" applyFont="1" fillId="0" applyAlignment="1">
      <alignment horizontal="left" wrapText="1"/>
    </xf>
    <xf xfId="0" numFmtId="4" applyNumberFormat="1" borderId="1" applyBorder="1" fontId="8" applyFont="1" fillId="0" applyAlignment="1">
      <alignment horizontal="left" wrapText="1"/>
    </xf>
    <xf xfId="0" numFmtId="7" applyNumberFormat="1" borderId="1" applyBorder="1" fontId="8" applyFont="1" fillId="0" applyAlignment="1">
      <alignment horizontal="left" wrapText="1"/>
    </xf>
    <xf xfId="0" numFmtId="3" applyNumberFormat="1" borderId="1" applyBorder="1" fontId="9" applyFont="1" fillId="0" applyAlignment="1">
      <alignment horizontal="left" wrapText="1"/>
    </xf>
    <xf xfId="0" numFmtId="0" borderId="1" applyBorder="1" fontId="9" applyFont="1" fillId="0" applyAlignment="1">
      <alignment horizontal="left" wrapText="1"/>
    </xf>
    <xf xfId="0" numFmtId="4" applyNumberFormat="1" borderId="1" applyBorder="1" fontId="9" applyFont="1" fillId="0" applyAlignment="1">
      <alignment horizontal="left" wrapText="1"/>
    </xf>
    <xf xfId="0" numFmtId="7" applyNumberFormat="1" borderId="1" applyBorder="1" fontId="9" applyFont="1" fillId="0" applyAlignment="1">
      <alignment horizontal="left" wrapText="1"/>
    </xf>
    <xf xfId="0" numFmtId="3" applyNumberFormat="1" borderId="1" applyBorder="1" fontId="5" applyFont="1" fillId="0" applyAlignment="1">
      <alignment horizontal="left" wrapText="1"/>
    </xf>
    <xf xfId="0" numFmtId="4" applyNumberFormat="1" borderId="1" applyBorder="1" fontId="5" applyFont="1" fillId="0" applyAlignment="1">
      <alignment horizontal="left" wrapText="1"/>
    </xf>
    <xf xfId="0" numFmtId="165" applyNumberFormat="1" borderId="1" applyBorder="1" fontId="5" applyFont="1" fillId="0" applyAlignment="1">
      <alignment horizontal="right" wrapText="1"/>
    </xf>
    <xf xfId="0" numFmtId="0" borderId="2" applyBorder="1" fontId="2" applyFont="1" fillId="0" applyAlignment="1">
      <alignment horizontal="left" wrapText="1"/>
    </xf>
    <xf xfId="0" numFmtId="0" borderId="4" applyBorder="1" fontId="2" applyFont="1" fillId="0" applyAlignment="1">
      <alignment horizontal="left" wrapText="1"/>
    </xf>
    <xf xfId="0" numFmtId="4" applyNumberFormat="1" borderId="4" applyBorder="1" fontId="2" applyFont="1" fillId="0" applyAlignment="1">
      <alignment horizontal="left" wrapText="1"/>
    </xf>
    <xf xfId="0" numFmtId="4" applyNumberFormat="1" borderId="1" applyBorder="1" fontId="2" applyFont="1" fillId="0" applyAlignment="1">
      <alignment horizontal="right" wrapText="1"/>
    </xf>
    <xf xfId="0" numFmtId="166" applyNumberFormat="1" borderId="1" applyBorder="1" fontId="5" applyFont="1" fillId="4" applyFill="1" applyAlignment="1">
      <alignment horizontal="right"/>
    </xf>
    <xf xfId="0" numFmtId="4" applyNumberFormat="1" borderId="4" applyBorder="1" fontId="2" applyFont="1" fillId="0" applyAlignment="1">
      <alignment horizontal="right" wrapText="1"/>
    </xf>
    <xf xfId="0" numFmtId="4" applyNumberFormat="1" borderId="1" applyBorder="1" fontId="5" applyFont="1" fillId="0" applyAlignment="1">
      <alignment horizontal="right" wrapText="1"/>
    </xf>
    <xf xfId="0" numFmtId="4" applyNumberFormat="1" borderId="1" applyBorder="1" fontId="5" applyFont="1" fillId="2" applyFill="1" applyAlignment="1">
      <alignment horizontal="right"/>
    </xf>
    <xf xfId="0" numFmtId="4" applyNumberFormat="1" borderId="3" applyBorder="1" fontId="5" applyFont="1" fillId="0" applyAlignment="1">
      <alignment horizontal="left" wrapText="1"/>
    </xf>
    <xf xfId="0" numFmtId="7" applyNumberFormat="1" borderId="3" applyBorder="1" fontId="5" applyFont="1" fillId="0" applyAlignment="1">
      <alignment horizontal="left" wrapText="1"/>
    </xf>
    <xf xfId="0" numFmtId="4" applyNumberFormat="1" borderId="4" applyBorder="1" fontId="5" applyFont="1" fillId="0" applyAlignment="1">
      <alignment horizontal="left" wrapText="1"/>
    </xf>
    <xf xfId="0" numFmtId="165" applyNumberFormat="1" borderId="1" applyBorder="1" fontId="5" applyFont="1" fillId="2" applyFill="1" applyAlignment="1">
      <alignment horizontal="right"/>
    </xf>
    <xf xfId="0" numFmtId="7" applyNumberFormat="1" borderId="1" applyBorder="1" fontId="5" applyFont="1" fillId="3" applyFill="1" applyAlignment="1">
      <alignment horizontal="right"/>
    </xf>
    <xf xfId="0" numFmtId="7" applyNumberFormat="1" borderId="1" applyBorder="1" fontId="2" applyFont="1" fillId="3" applyFill="1" applyAlignment="1">
      <alignment horizontal="right"/>
    </xf>
    <xf xfId="0" numFmtId="7" applyNumberFormat="1" borderId="1" applyBorder="1" fontId="5" applyFont="1" fillId="5" applyFill="1" applyAlignment="1">
      <alignment horizontal="right"/>
    </xf>
    <xf xfId="0" numFmtId="3" applyNumberFormat="1" borderId="0" fontId="0" fillId="0" applyAlignment="1">
      <alignment horizontal="left" wrapText="1"/>
    </xf>
    <xf xfId="0" numFmtId="4" applyNumberFormat="1" borderId="0" fontId="0" fillId="0" applyAlignment="1">
      <alignment horizontal="left" wrapText="1"/>
    </xf>
    <xf xfId="0" numFmtId="7" applyNumberFormat="1" borderId="0" fontId="0" fillId="0" applyAlignment="1">
      <alignment horizontal="left" wrapText="1"/>
    </xf>
    <xf xfId="0" numFmtId="4" applyNumberFormat="1" borderId="0" fontId="0" fillId="0" applyAlignment="1">
      <alignment horizontal="right" wrapText="1"/>
    </xf>
    <xf xfId="0" numFmtId="165" applyNumberFormat="1" borderId="0" fontId="0" fillId="0" applyAlignment="1">
      <alignment horizontal="right"/>
    </xf>
    <xf xfId="0" numFmtId="3" applyNumberFormat="1" borderId="1" applyBorder="1" fontId="5" applyFont="1" fillId="4" applyFill="1" applyAlignment="1">
      <alignment horizontal="left" wrapText="1"/>
    </xf>
    <xf xfId="0" numFmtId="0" borderId="8" applyBorder="1" fontId="10" applyFont="1" fillId="0" applyAlignment="1">
      <alignment horizontal="left" wrapText="1"/>
    </xf>
    <xf xfId="0" numFmtId="3" applyNumberFormat="1" borderId="1" applyBorder="1" fontId="6" applyFont="1" fillId="2" applyFill="1" applyAlignment="1">
      <alignment horizontal="center"/>
    </xf>
    <xf xfId="0" numFmtId="0" borderId="0" fontId="0" fillId="0" applyAlignment="1">
      <alignment horizontal="general" wrapText="1"/>
    </xf>
    <xf xfId="0" numFmtId="0" borderId="0" fontId="0" fillId="0" applyAlignment="1">
      <alignment horizontal="general"/>
    </xf>
    <xf xfId="0" numFmtId="3" applyNumberFormat="1" borderId="8" applyBorder="1" fontId="10" applyFont="1" fillId="0" applyAlignment="1">
      <alignment horizontal="right" wrapText="1"/>
    </xf>
    <xf xfId="0" numFmtId="0" borderId="9" applyBorder="1" fontId="2" applyFont="1" fillId="0" applyAlignment="1">
      <alignment horizontal="left" wrapText="1"/>
    </xf>
    <xf xfId="0" numFmtId="4" applyNumberFormat="1" borderId="9" applyBorder="1" fontId="2" applyFont="1" fillId="0" applyAlignment="1">
      <alignment horizontal="left" wrapText="1"/>
    </xf>
    <xf xfId="0" numFmtId="0" borderId="1" applyBorder="1" fontId="11" applyFont="1" fillId="0" applyAlignment="1">
      <alignment horizontal="left" wrapText="1"/>
    </xf>
    <xf xfId="0" numFmtId="4" applyNumberFormat="1" borderId="1" applyBorder="1" fontId="11" applyFont="1" fillId="0" applyAlignment="1">
      <alignment horizontal="left" wrapText="1"/>
    </xf>
    <xf xfId="0" numFmtId="3" applyNumberFormat="1" borderId="8" applyBorder="1" fontId="12" applyFont="1" fillId="0" applyAlignment="1">
      <alignment horizontal="left" wrapText="1"/>
    </xf>
    <xf xfId="0" numFmtId="0" borderId="10" applyBorder="1" fontId="5" applyFont="1" fillId="0" applyAlignment="1">
      <alignment horizontal="left" wrapText="1"/>
    </xf>
    <xf xfId="0" numFmtId="0" borderId="10" applyBorder="1" fontId="5" applyFont="1" fillId="0" applyAlignment="1">
      <alignment horizontal="center" wrapText="1"/>
    </xf>
    <xf xfId="0" numFmtId="4" applyNumberFormat="1" borderId="10" applyBorder="1" fontId="5" applyFont="1" fillId="0" applyAlignment="1">
      <alignment horizontal="center" wrapText="1"/>
    </xf>
    <xf xfId="0" numFmtId="0" borderId="8" applyBorder="1" fontId="5" applyFont="1" fillId="0" applyAlignment="1">
      <alignment horizontal="left" wrapText="1"/>
    </xf>
    <xf xfId="0" numFmtId="0" borderId="8" applyBorder="1" fontId="5" applyFont="1" fillId="0" applyAlignment="1">
      <alignment horizontal="right" wrapText="1"/>
    </xf>
    <xf xfId="0" numFmtId="4" applyNumberFormat="1" borderId="1" applyBorder="1" fontId="2" applyFont="1" fillId="5" applyFill="1" applyAlignment="1">
      <alignment horizontal="right"/>
    </xf>
    <xf xfId="0" numFmtId="4" applyNumberFormat="1" borderId="1" applyBorder="1" fontId="2" applyFont="1" fillId="3" applyFill="1" applyAlignment="1">
      <alignment horizontal="right"/>
    </xf>
    <xf xfId="0" numFmtId="4" applyNumberFormat="1" borderId="1" applyBorder="1" fontId="13" applyFont="1" fillId="4" applyFill="1" applyAlignment="1">
      <alignment horizontal="right"/>
    </xf>
    <xf xfId="0" numFmtId="3" applyNumberFormat="1" borderId="8" applyBorder="1" fontId="10" applyFont="1" fillId="0" applyAlignment="1">
      <alignment horizontal="right"/>
    </xf>
    <xf xfId="0" numFmtId="0" borderId="8" applyBorder="1" fontId="2" applyFont="1" fillId="0" applyAlignment="1">
      <alignment horizontal="left" wrapText="1"/>
    </xf>
    <xf xfId="0" numFmtId="0" borderId="8" applyBorder="1" fontId="2" applyFont="1" fillId="0" applyAlignment="1">
      <alignment horizontal="right" wrapText="1"/>
    </xf>
    <xf xfId="0" numFmtId="4" applyNumberFormat="1" borderId="8" applyBorder="1" fontId="2" applyFont="1" fillId="0" applyAlignment="1">
      <alignment horizontal="right"/>
    </xf>
    <xf xfId="0" numFmtId="0" borderId="1" applyBorder="1" fontId="5" applyFont="1" fillId="0" applyAlignment="1">
      <alignment horizontal="right" wrapText="1"/>
    </xf>
    <xf xfId="0" numFmtId="4" applyNumberFormat="1" borderId="1" applyBorder="1" fontId="5" applyFont="1" fillId="6" applyFill="1" applyAlignment="1">
      <alignment horizontal="right"/>
    </xf>
    <xf xfId="0" numFmtId="4" applyNumberFormat="1" borderId="1" applyBorder="1" fontId="5" applyFont="1" fillId="7" applyFill="1" applyAlignment="1">
      <alignment horizontal="right"/>
    </xf>
    <xf xfId="0" numFmtId="4" applyNumberFormat="1" borderId="1" applyBorder="1" fontId="13" applyFont="1" fillId="8" applyFill="1" applyAlignment="1">
      <alignment horizontal="right"/>
    </xf>
    <xf xfId="0" numFmtId="0" borderId="0" fontId="0" fillId="0" applyAlignment="1">
      <alignment horizontal="right" wrapText="1"/>
    </xf>
    <xf xfId="0" numFmtId="4" applyNumberFormat="1" borderId="0" fontId="0" fillId="0" applyAlignment="1">
      <alignment horizontal="right"/>
    </xf>
    <xf xfId="0" numFmtId="3" applyNumberFormat="1" borderId="0" fontId="0" fillId="0" applyAlignment="1">
      <alignment horizontal="general"/>
    </xf>
    <xf xfId="0" numFmtId="0" borderId="0" fontId="0" fillId="0" applyAlignment="1">
      <alignment horizontal="general" wrapText="1"/>
    </xf>
    <xf xfId="0" numFmtId="0" borderId="0" fontId="0" fillId="0" applyAlignment="1">
      <alignment horizontal="general"/>
    </xf>
    <xf xfId="0" numFmtId="0" borderId="1" applyBorder="1" fontId="12" applyFont="1" fillId="0" applyAlignment="1">
      <alignment horizontal="right" wrapText="1"/>
    </xf>
    <xf xfId="0" numFmtId="4" applyNumberFormat="1" borderId="1" applyBorder="1" fontId="12" applyFont="1" fillId="0" applyAlignment="1">
      <alignment horizontal="right" wrapText="1"/>
    </xf>
    <xf xfId="0" numFmtId="0" borderId="1" applyBorder="1" fontId="5" applyFont="1" fillId="0" applyAlignment="1">
      <alignment horizontal="center" wrapText="1"/>
    </xf>
    <xf xfId="0" numFmtId="4" applyNumberFormat="1" borderId="1" applyBorder="1" fontId="5" applyFont="1" fillId="0" applyAlignment="1">
      <alignment horizontal="center" wrapText="1"/>
    </xf>
    <xf xfId="0" numFmtId="4" applyNumberFormat="1" borderId="1" applyBorder="1" fontId="5" applyFont="1" fillId="5" applyFill="1" applyAlignment="1">
      <alignment horizontal="right"/>
    </xf>
    <xf xfId="0" numFmtId="4" applyNumberFormat="1" borderId="1" applyBorder="1" fontId="2" applyFont="1" fillId="2" applyFill="1" applyAlignment="1">
      <alignment horizontal="right"/>
    </xf>
    <xf xfId="0" numFmtId="4" applyNumberFormat="1" borderId="1" applyBorder="1" fontId="2" applyFont="1" fillId="4" applyFill="1" applyAlignment="1">
      <alignment horizontal="right"/>
    </xf>
    <xf xfId="0" numFmtId="4" applyNumberFormat="1" borderId="1" applyBorder="1" fontId="2" applyFont="1" fillId="5" applyFill="1" applyAlignment="1">
      <alignment horizontal="right" wrapText="1"/>
    </xf>
    <xf xfId="0" numFmtId="4" applyNumberFormat="1" borderId="1" applyBorder="1" fontId="5" applyFont="1" fillId="4" applyFill="1" applyAlignment="1">
      <alignment horizontal="right"/>
    </xf>
    <xf xfId="0" numFmtId="4" applyNumberFormat="1" borderId="1" applyBorder="1" fontId="5" applyFont="1" fillId="8" applyFill="1" applyAlignment="1">
      <alignment horizontal="right"/>
    </xf>
    <xf xfId="0" numFmtId="0" borderId="1" applyBorder="1" fontId="8" applyFont="1" fillId="0" applyAlignment="1">
      <alignment horizontal="center" wrapText="1"/>
    </xf>
    <xf xfId="0" numFmtId="4" applyNumberFormat="1" borderId="1" applyBorder="1" fontId="8" applyFont="1" fillId="0" applyAlignment="1">
      <alignment horizontal="center" wrapText="1"/>
    </xf>
    <xf xfId="0" numFmtId="0" borderId="8" applyBorder="1" fontId="1" applyFont="1" fillId="0" applyAlignment="1">
      <alignment horizontal="left" wrapText="1"/>
    </xf>
    <xf xfId="0" numFmtId="4" applyNumberFormat="1" borderId="8" applyBorder="1" fontId="10" applyFont="1" fillId="0" applyAlignment="1">
      <alignment horizontal="right" wrapText="1"/>
    </xf>
    <xf xfId="0" numFmtId="4" applyNumberFormat="1" borderId="0" fontId="0" fillId="0" applyAlignment="1">
      <alignment horizontal="general"/>
    </xf>
    <xf xfId="0" numFmtId="0" borderId="2" applyBorder="1" fontId="11" applyFont="1" fillId="0" applyAlignment="1">
      <alignment horizontal="left" wrapText="1"/>
    </xf>
    <xf xfId="0" numFmtId="0" borderId="3" applyBorder="1" fontId="11" applyFont="1" fillId="0" applyAlignment="1">
      <alignment horizontal="left" wrapText="1"/>
    </xf>
    <xf xfId="0" numFmtId="4" applyNumberFormat="1" borderId="3" applyBorder="1" fontId="11" applyFont="1" fillId="0" applyAlignment="1">
      <alignment horizontal="left" wrapText="1"/>
    </xf>
    <xf xfId="0" numFmtId="4" applyNumberFormat="1" borderId="4" applyBorder="1" fontId="11" applyFont="1" fillId="0" applyAlignment="1">
      <alignment horizontal="left" wrapText="1"/>
    </xf>
    <xf xfId="0" numFmtId="0" borderId="1" applyBorder="1" fontId="2" applyFont="1" fillId="4" applyFill="1" applyAlignment="1">
      <alignment horizontal="left" wrapText="1"/>
    </xf>
    <xf xfId="0" numFmtId="0" borderId="1" applyBorder="1" fontId="5" applyFont="1" fillId="4" applyFill="1" applyAlignment="1">
      <alignment horizontal="left" wrapText="1"/>
    </xf>
    <xf xfId="0" numFmtId="3" applyNumberFormat="1" borderId="1" applyBorder="1" fontId="5" applyFont="1" fillId="4" applyFill="1" applyAlignment="1">
      <alignment horizontal="center" wrapText="1"/>
    </xf>
    <xf xfId="0" numFmtId="4" applyNumberFormat="1" borderId="1" applyBorder="1" fontId="5" applyFont="1" fillId="0" applyAlignment="1">
      <alignment horizontal="right"/>
    </xf>
    <xf xfId="0" numFmtId="4" applyNumberFormat="1" borderId="1" applyBorder="1" fontId="2" applyFont="1" fillId="0" applyAlignment="1">
      <alignment horizontal="right"/>
    </xf>
    <xf xfId="0" numFmtId="4" applyNumberFormat="1" borderId="1" applyBorder="1" fontId="2" applyFont="1" fillId="3" applyFill="1" applyAlignment="1">
      <alignment horizontal="right" wrapText="1"/>
    </xf>
    <xf xfId="0" numFmtId="4" applyNumberFormat="1" borderId="8" applyBorder="1" fontId="10" applyFont="1" fillId="0" applyAlignment="1">
      <alignment horizontal="right"/>
    </xf>
    <xf xfId="0" numFmtId="4" applyNumberFormat="1" borderId="8" applyBorder="1" fontId="5" applyFont="1" fillId="0" applyAlignment="1">
      <alignment horizontal="right" wrapText="1"/>
    </xf>
    <xf xfId="0" numFmtId="4" applyNumberFormat="1" borderId="8" applyBorder="1" fontId="5" applyFont="1" fillId="0" applyAlignment="1">
      <alignment horizontal="right"/>
    </xf>
    <xf xfId="0" numFmtId="4" applyNumberFormat="1" borderId="8" applyBorder="1" fontId="2" applyFont="1" fillId="0" applyAlignment="1">
      <alignment horizontal="right" wrapText="1"/>
    </xf>
    <xf xfId="0" numFmtId="3" applyNumberFormat="1" borderId="8" applyBorder="1" fontId="5" applyFont="1" fillId="0" applyAlignment="1">
      <alignment horizontal="left" wrapText="1"/>
    </xf>
    <xf xfId="0" numFmtId="3" applyNumberFormat="1" borderId="8" applyBorder="1" fontId="5" applyFont="1" fillId="0" applyAlignment="1">
      <alignment horizontal="right" wrapText="1"/>
    </xf>
    <xf xfId="0" numFmtId="3" applyNumberFormat="1" borderId="8" applyBorder="1" fontId="2" applyFont="1" fillId="0" applyAlignment="1">
      <alignment horizontal="left" wrapText="1"/>
    </xf>
    <xf xfId="0" numFmtId="3" applyNumberFormat="1" borderId="8" applyBorder="1" fontId="2" applyFont="1" fillId="0" applyAlignment="1">
      <alignment horizontal="right" wrapText="1"/>
    </xf>
    <xf xfId="0" numFmtId="4" applyNumberFormat="1" borderId="1" applyBorder="1" fontId="2" applyFont="1" fillId="4" applyFill="1" applyAlignment="1">
      <alignment horizontal="right" wrapText="1"/>
    </xf>
    <xf xfId="0" numFmtId="0" borderId="1" applyBorder="1" fontId="5" applyFont="1" fillId="2" applyFill="1" applyAlignment="1">
      <alignment horizontal="left" wrapText="1"/>
    </xf>
    <xf xfId="0" numFmtId="4" applyNumberFormat="1" borderId="1" applyBorder="1" fontId="2" applyFont="1" fillId="2" applyFill="1" applyAlignment="1">
      <alignment horizontal="right" wrapText="1"/>
    </xf>
    <xf xfId="0" numFmtId="4" applyNumberFormat="1" borderId="1" applyBorder="1" fontId="5" applyFont="1" fillId="9" applyFill="1" applyAlignment="1">
      <alignment horizontal="right"/>
    </xf>
    <xf xfId="0" numFmtId="4" applyNumberFormat="1" borderId="1" applyBorder="1" fontId="5" applyFont="1" fillId="10"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worksheets/sheet15.xml" Type="http://schemas.openxmlformats.org/officeDocument/2006/relationships/worksheet" Id="rId15"/><Relationship Target="worksheets/sheet16.xml" Type="http://schemas.openxmlformats.org/officeDocument/2006/relationships/worksheet" Id="rId16"/><Relationship Target="worksheets/sheet17.xml" Type="http://schemas.openxmlformats.org/officeDocument/2006/relationships/worksheet" Id="rId17"/><Relationship Target="worksheets/sheet18.xml" Type="http://schemas.openxmlformats.org/officeDocument/2006/relationships/worksheet" Id="rId18"/><Relationship Target="worksheets/sheet19.xml" Type="http://schemas.openxmlformats.org/officeDocument/2006/relationships/worksheet" Id="rId19"/><Relationship Target="worksheets/sheet20.xml" Type="http://schemas.openxmlformats.org/officeDocument/2006/relationships/worksheet" Id="rId20"/><Relationship Target="worksheets/sheet21.xml" Type="http://schemas.openxmlformats.org/officeDocument/2006/relationships/worksheet" Id="rId21"/><Relationship Target="sharedStrings.xml" Type="http://schemas.openxmlformats.org/officeDocument/2006/relationships/sharedStrings" Id="rId22"/><Relationship Target="styles.xml" Type="http://schemas.openxmlformats.org/officeDocument/2006/relationships/styles" Id="rId23"/><Relationship Target="theme/theme1.xml" Type="http://schemas.openxmlformats.org/officeDocument/2006/relationships/theme" Id="rId2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5"/>
  <sheetViews>
    <sheetView workbookViewId="0"/>
  </sheetViews>
  <sheetFormatPr defaultRowHeight="15" x14ac:dyDescent="0.25"/>
  <cols>
    <col min="1" max="1" style="31" width="24.290714285714284" customWidth="1" bestFit="1"/>
    <col min="2" max="2" style="31" width="11.005"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54</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78" t="s">
        <v>1236</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56" t="s">
        <v>1237</v>
      </c>
      <c r="F11" s="56" t="s">
        <v>90</v>
      </c>
      <c r="G11" s="56" t="s">
        <v>1021</v>
      </c>
      <c r="H11" s="56" t="s">
        <v>1238</v>
      </c>
      <c r="I11" s="56" t="s">
        <v>92</v>
      </c>
      <c r="J11" s="56" t="s">
        <v>686</v>
      </c>
      <c r="K11" s="75"/>
    </row>
    <row x14ac:dyDescent="0.25" r="12" customHeight="1" ht="25.5">
      <c r="A12" s="29" t="s">
        <v>1239</v>
      </c>
      <c r="B12" s="29"/>
      <c r="C12" s="93" t="s">
        <v>149</v>
      </c>
      <c r="D12" s="57">
        <v>0</v>
      </c>
      <c r="E12" s="53"/>
      <c r="F12" s="53"/>
      <c r="G12" s="53"/>
      <c r="H12" s="53"/>
      <c r="I12" s="53"/>
      <c r="J12" s="53"/>
      <c r="K12" s="89"/>
    </row>
    <row x14ac:dyDescent="0.25" r="13" customHeight="1" ht="18.75" hidden="1">
      <c r="A13" s="6" t="s">
        <v>1122</v>
      </c>
      <c r="B13" s="6"/>
      <c r="C13" s="3" t="s">
        <v>96</v>
      </c>
      <c r="D13" s="86">
        <v>0.45</v>
      </c>
      <c r="E13" s="108">
        <v>0.65</v>
      </c>
      <c r="F13" s="87">
        <f>$D$12*E13</f>
      </c>
      <c r="G13" s="87">
        <f>$K$2*F13</f>
      </c>
      <c r="H13" s="108">
        <v>96.32</v>
      </c>
      <c r="I13" s="87">
        <f>$D$12*H13</f>
      </c>
      <c r="J13" s="87">
        <f>SUM(G13,I13)</f>
      </c>
      <c r="K13" s="89"/>
    </row>
    <row x14ac:dyDescent="0.25" r="14" customHeight="1" ht="18.75" hidden="1">
      <c r="A14" s="6" t="s">
        <v>1240</v>
      </c>
      <c r="B14" s="6"/>
      <c r="C14" s="3" t="s">
        <v>149</v>
      </c>
      <c r="D14" s="86">
        <v>1</v>
      </c>
      <c r="E14" s="108">
        <v>0.77</v>
      </c>
      <c r="F14" s="87">
        <f>$D$12*E14</f>
      </c>
      <c r="G14" s="87">
        <f>$K$2*F14</f>
      </c>
      <c r="H14" s="108">
        <v>803.47</v>
      </c>
      <c r="I14" s="87">
        <f>$D$12*H14</f>
      </c>
      <c r="J14" s="87">
        <f>SUM(G14,I14)</f>
      </c>
      <c r="K14" s="89"/>
    </row>
    <row x14ac:dyDescent="0.25" r="15" customHeight="1" ht="18.75" hidden="1">
      <c r="A15" s="6" t="s">
        <v>1241</v>
      </c>
      <c r="B15" s="6"/>
      <c r="C15" s="3" t="s">
        <v>96</v>
      </c>
      <c r="D15" s="86">
        <v>1</v>
      </c>
      <c r="E15" s="108">
        <v>0.05</v>
      </c>
      <c r="F15" s="87">
        <f>$D$12*E15</f>
      </c>
      <c r="G15" s="87">
        <f>$K$2*F15</f>
      </c>
      <c r="H15" s="108">
        <v>41.25</v>
      </c>
      <c r="I15" s="87">
        <f>$D$12*H15</f>
      </c>
      <c r="J15" s="87">
        <f>SUM(G15,I15)</f>
      </c>
      <c r="K15" s="89"/>
    </row>
    <row x14ac:dyDescent="0.25" r="16" customHeight="1" ht="12.199999999999998">
      <c r="A16" s="29" t="s">
        <v>214</v>
      </c>
      <c r="B16" s="29"/>
      <c r="C16" s="3"/>
      <c r="D16" s="109"/>
      <c r="E16" s="139">
        <f>SUM(E13:E15)</f>
      </c>
      <c r="F16" s="110">
        <f>SUM(F13:F15)</f>
      </c>
      <c r="G16" s="110">
        <f>SUM(G13:G15)</f>
      </c>
      <c r="H16" s="94">
        <v>941.04</v>
      </c>
      <c r="I16" s="110">
        <f>SUM(I13:I15)</f>
      </c>
      <c r="J16" s="88">
        <f>SUM(J13:J15)</f>
      </c>
      <c r="K16" s="89"/>
    </row>
    <row x14ac:dyDescent="0.25" r="17" customHeight="1" ht="24">
      <c r="A17" s="29" t="s">
        <v>1242</v>
      </c>
      <c r="B17" s="29"/>
      <c r="C17" s="93" t="s">
        <v>149</v>
      </c>
      <c r="D17" s="57">
        <v>0</v>
      </c>
      <c r="E17" s="53"/>
      <c r="F17" s="53"/>
      <c r="G17" s="53"/>
      <c r="H17" s="53"/>
      <c r="I17" s="53"/>
      <c r="J17" s="53"/>
      <c r="K17" s="89"/>
    </row>
    <row x14ac:dyDescent="0.25" r="18" customHeight="1" ht="18.75" hidden="1">
      <c r="A18" s="6" t="s">
        <v>1122</v>
      </c>
      <c r="B18" s="6"/>
      <c r="C18" s="3" t="s">
        <v>96</v>
      </c>
      <c r="D18" s="86">
        <v>0.45</v>
      </c>
      <c r="E18" s="108">
        <v>0.65</v>
      </c>
      <c r="F18" s="87">
        <f>$D$17*E18</f>
      </c>
      <c r="G18" s="87">
        <f>$K$2*F18</f>
      </c>
      <c r="H18" s="108">
        <v>96.32</v>
      </c>
      <c r="I18" s="87">
        <f>$D$17*H18</f>
      </c>
      <c r="J18" s="87">
        <f>SUM(G18,I18)</f>
      </c>
      <c r="K18" s="89"/>
    </row>
    <row x14ac:dyDescent="0.25" r="19" customHeight="1" ht="18.75" hidden="1">
      <c r="A19" s="6" t="s">
        <v>1241</v>
      </c>
      <c r="B19" s="6"/>
      <c r="C19" s="3" t="s">
        <v>96</v>
      </c>
      <c r="D19" s="86">
        <v>1</v>
      </c>
      <c r="E19" s="108">
        <v>0.05</v>
      </c>
      <c r="F19" s="87">
        <f>$D$17*E19</f>
      </c>
      <c r="G19" s="87">
        <f>$K$2*F19</f>
      </c>
      <c r="H19" s="108">
        <v>41.25</v>
      </c>
      <c r="I19" s="87">
        <f>$D$17*H19</f>
      </c>
      <c r="J19" s="87">
        <f>SUM(G19,I19)</f>
      </c>
      <c r="K19" s="89"/>
    </row>
    <row x14ac:dyDescent="0.25" r="20" customHeight="1" ht="18.75" hidden="1">
      <c r="A20" s="6" t="s">
        <v>1243</v>
      </c>
      <c r="B20" s="6"/>
      <c r="C20" s="3" t="s">
        <v>149</v>
      </c>
      <c r="D20" s="86">
        <v>1</v>
      </c>
      <c r="E20" s="108">
        <v>0.46</v>
      </c>
      <c r="F20" s="87">
        <f>$D$17*E20</f>
      </c>
      <c r="G20" s="87">
        <f>$K$2*F20</f>
      </c>
      <c r="H20" s="108">
        <v>828.59</v>
      </c>
      <c r="I20" s="87">
        <f>$D$17*H20</f>
      </c>
      <c r="J20" s="87">
        <f>SUM(G20,I20)</f>
      </c>
      <c r="K20" s="89"/>
    </row>
    <row x14ac:dyDescent="0.25" r="21" customHeight="1" ht="12.199999999999998">
      <c r="A21" s="29" t="s">
        <v>214</v>
      </c>
      <c r="B21" s="29"/>
      <c r="C21" s="3"/>
      <c r="D21" s="109"/>
      <c r="E21" s="94">
        <f>SUM(E18:E20)</f>
      </c>
      <c r="F21" s="110">
        <f>SUM(F18:F20)</f>
      </c>
      <c r="G21" s="110">
        <f>SUM(G18:G20)</f>
      </c>
      <c r="H21" s="94">
        <v>966.16</v>
      </c>
      <c r="I21" s="110">
        <f>SUM(I18:I20)</f>
      </c>
      <c r="J21" s="88">
        <f>SUM(J18:J20)</f>
      </c>
      <c r="K21" s="89"/>
    </row>
    <row x14ac:dyDescent="0.25" r="22" customHeight="1" ht="21">
      <c r="A22" s="29" t="s">
        <v>1244</v>
      </c>
      <c r="B22" s="29"/>
      <c r="C22" s="93" t="s">
        <v>149</v>
      </c>
      <c r="D22" s="57">
        <v>0</v>
      </c>
      <c r="E22" s="53"/>
      <c r="F22" s="53"/>
      <c r="G22" s="53"/>
      <c r="H22" s="53"/>
      <c r="I22" s="53"/>
      <c r="J22" s="53"/>
      <c r="K22" s="89"/>
    </row>
    <row x14ac:dyDescent="0.25" r="23" customHeight="1" ht="18.75" hidden="1">
      <c r="A23" s="6" t="s">
        <v>1245</v>
      </c>
      <c r="B23" s="6"/>
      <c r="C23" s="3" t="s">
        <v>96</v>
      </c>
      <c r="D23" s="86">
        <v>2.1</v>
      </c>
      <c r="E23" s="108">
        <v>0.17</v>
      </c>
      <c r="F23" s="87">
        <f>$D$22*E23</f>
      </c>
      <c r="G23" s="87">
        <f>$K$2*F23</f>
      </c>
      <c r="H23" s="108">
        <v>485.52</v>
      </c>
      <c r="I23" s="87">
        <f>$D$22*H23</f>
      </c>
      <c r="J23" s="87">
        <f>SUM(G23,I23)</f>
      </c>
      <c r="K23" s="89"/>
    </row>
    <row x14ac:dyDescent="0.25" r="24" customHeight="1" ht="18.75" hidden="1">
      <c r="A24" s="6" t="s">
        <v>1057</v>
      </c>
      <c r="B24" s="6"/>
      <c r="C24" s="3" t="s">
        <v>654</v>
      </c>
      <c r="D24" s="86">
        <v>0.15</v>
      </c>
      <c r="E24" s="108">
        <v>0.14</v>
      </c>
      <c r="F24" s="87">
        <f>$D$22*E24</f>
      </c>
      <c r="G24" s="87">
        <f>$K$2*F24</f>
      </c>
      <c r="H24" s="108">
        <v>278.69</v>
      </c>
      <c r="I24" s="87">
        <f>$D$22*H24</f>
      </c>
      <c r="J24" s="87">
        <f>SUM(G24,I24)</f>
      </c>
      <c r="K24" s="89"/>
    </row>
    <row x14ac:dyDescent="0.25" r="25" customHeight="1" ht="18.75" hidden="1">
      <c r="A25" s="6" t="s">
        <v>1246</v>
      </c>
      <c r="B25" s="6"/>
      <c r="C25" s="3" t="s">
        <v>149</v>
      </c>
      <c r="D25" s="86">
        <v>0.4</v>
      </c>
      <c r="E25" s="108">
        <v>0</v>
      </c>
      <c r="F25" s="87">
        <f>$D$22*E25</f>
      </c>
      <c r="G25" s="87">
        <f>$K$2*F25</f>
      </c>
      <c r="H25" s="108">
        <v>31.72</v>
      </c>
      <c r="I25" s="87">
        <f>$D$22*H25</f>
      </c>
      <c r="J25" s="87">
        <f>SUM(G25,I25)</f>
      </c>
      <c r="K25" s="89"/>
    </row>
    <row x14ac:dyDescent="0.25" r="26" customHeight="1" ht="18.75" hidden="1">
      <c r="A26" s="6" t="s">
        <v>1075</v>
      </c>
      <c r="B26" s="6"/>
      <c r="C26" s="3" t="s">
        <v>94</v>
      </c>
      <c r="D26" s="86">
        <v>20</v>
      </c>
      <c r="E26" s="108">
        <v>0.92</v>
      </c>
      <c r="F26" s="87">
        <f>$D$22*E26</f>
      </c>
      <c r="G26" s="87">
        <f>$K$2*F26</f>
      </c>
      <c r="H26" s="108">
        <v>399.6</v>
      </c>
      <c r="I26" s="87">
        <f>$D$22*H26</f>
      </c>
      <c r="J26" s="87">
        <f>SUM(G26,I26)</f>
      </c>
      <c r="K26" s="89"/>
    </row>
    <row x14ac:dyDescent="0.25" r="27" customHeight="1" ht="18.75" hidden="1">
      <c r="A27" s="6" t="s">
        <v>1247</v>
      </c>
      <c r="B27" s="6"/>
      <c r="C27" s="3" t="s">
        <v>654</v>
      </c>
      <c r="D27" s="86">
        <v>0.2</v>
      </c>
      <c r="E27" s="108">
        <v>0.1</v>
      </c>
      <c r="F27" s="87">
        <f>$D$22*E27</f>
      </c>
      <c r="G27" s="87">
        <f>$K$2*F27</f>
      </c>
      <c r="H27" s="108">
        <v>252.59</v>
      </c>
      <c r="I27" s="87">
        <f>$D$22*H27</f>
      </c>
      <c r="J27" s="87">
        <f>SUM(G27,I27)</f>
      </c>
      <c r="K27" s="89"/>
    </row>
    <row x14ac:dyDescent="0.25" r="28" customHeight="1" ht="18.75" hidden="1">
      <c r="A28" s="6" t="s">
        <v>1248</v>
      </c>
      <c r="B28" s="6"/>
      <c r="C28" s="3" t="s">
        <v>96</v>
      </c>
      <c r="D28" s="86">
        <v>1.5</v>
      </c>
      <c r="E28" s="108">
        <v>1.04</v>
      </c>
      <c r="F28" s="87">
        <f>$D$22*E28</f>
      </c>
      <c r="G28" s="87">
        <f>$K$2*F28</f>
      </c>
      <c r="H28" s="108">
        <v>428.4</v>
      </c>
      <c r="I28" s="87">
        <f>$D$22*H28</f>
      </c>
      <c r="J28" s="87">
        <f>SUM(G28,I28)</f>
      </c>
      <c r="K28" s="89"/>
    </row>
    <row x14ac:dyDescent="0.25" r="29" customHeight="1" ht="18.75" hidden="1">
      <c r="A29" s="6" t="s">
        <v>1249</v>
      </c>
      <c r="B29" s="6"/>
      <c r="C29" s="3" t="s">
        <v>94</v>
      </c>
      <c r="D29" s="86">
        <v>1</v>
      </c>
      <c r="E29" s="108">
        <v>0.05</v>
      </c>
      <c r="F29" s="87">
        <f>$D$22*E29</f>
      </c>
      <c r="G29" s="87">
        <f>$K$2*F29</f>
      </c>
      <c r="H29" s="108">
        <v>40.53</v>
      </c>
      <c r="I29" s="87">
        <f>$D$22*H29</f>
      </c>
      <c r="J29" s="87">
        <f>SUM(G29,I29)</f>
      </c>
      <c r="K29" s="89"/>
    </row>
    <row x14ac:dyDescent="0.25" r="30" customHeight="1" ht="18.75" hidden="1">
      <c r="A30" s="6" t="s">
        <v>1250</v>
      </c>
      <c r="B30" s="6"/>
      <c r="C30" s="3" t="s">
        <v>96</v>
      </c>
      <c r="D30" s="86">
        <v>0.25</v>
      </c>
      <c r="E30" s="108">
        <v>0.02</v>
      </c>
      <c r="F30" s="87">
        <f>$D$22*E30</f>
      </c>
      <c r="G30" s="87">
        <f>$K$2*F30</f>
      </c>
      <c r="H30" s="108">
        <v>8.78</v>
      </c>
      <c r="I30" s="87">
        <f>$D$22*H30</f>
      </c>
      <c r="J30" s="87">
        <f>SUM(G30,I30)</f>
      </c>
      <c r="K30" s="89"/>
    </row>
    <row x14ac:dyDescent="0.25" r="31" customHeight="1" ht="12.199999999999998">
      <c r="A31" s="29" t="s">
        <v>214</v>
      </c>
      <c r="B31" s="29"/>
      <c r="C31" s="3"/>
      <c r="D31" s="109"/>
      <c r="E31" s="94">
        <f>SUM(E23:E30)</f>
      </c>
      <c r="F31" s="110">
        <f>SUM(F23:F30)</f>
      </c>
      <c r="G31" s="110">
        <f>SUM(G23:G30)</f>
      </c>
      <c r="H31" s="94">
        <v>1925.83</v>
      </c>
      <c r="I31" s="110">
        <f>SUM(I23:I30)</f>
      </c>
      <c r="J31" s="88">
        <f>SUM(J23:J30)</f>
      </c>
      <c r="K31" s="89"/>
    </row>
    <row x14ac:dyDescent="0.25" r="32" customHeight="1" ht="21">
      <c r="A32" s="29" t="s">
        <v>1251</v>
      </c>
      <c r="B32" s="29"/>
      <c r="C32" s="93" t="s">
        <v>149</v>
      </c>
      <c r="D32" s="57">
        <v>0</v>
      </c>
      <c r="E32" s="53"/>
      <c r="F32" s="53"/>
      <c r="G32" s="53"/>
      <c r="H32" s="53"/>
      <c r="I32" s="53"/>
      <c r="J32" s="53"/>
      <c r="K32" s="89"/>
    </row>
    <row x14ac:dyDescent="0.25" r="33" customHeight="1" ht="18.75" hidden="1">
      <c r="A33" s="6" t="s">
        <v>1245</v>
      </c>
      <c r="B33" s="6"/>
      <c r="C33" s="3" t="s">
        <v>96</v>
      </c>
      <c r="D33" s="86">
        <v>2.1</v>
      </c>
      <c r="E33" s="108">
        <v>0.17</v>
      </c>
      <c r="F33" s="87">
        <f>$D$32*E33</f>
      </c>
      <c r="G33" s="87">
        <f>$K$2*F33</f>
      </c>
      <c r="H33" s="108">
        <v>485.52</v>
      </c>
      <c r="I33" s="87">
        <f>$D$32*H33</f>
      </c>
      <c r="J33" s="87">
        <f>SUM(G33,I33)</f>
      </c>
      <c r="K33" s="89"/>
    </row>
    <row x14ac:dyDescent="0.25" r="34" customHeight="1" ht="18.75" hidden="1">
      <c r="A34" s="6" t="s">
        <v>1248</v>
      </c>
      <c r="B34" s="6"/>
      <c r="C34" s="3" t="s">
        <v>96</v>
      </c>
      <c r="D34" s="86">
        <v>2.5</v>
      </c>
      <c r="E34" s="108">
        <v>1.73</v>
      </c>
      <c r="F34" s="87">
        <f>$D$32*E34</f>
      </c>
      <c r="G34" s="87">
        <f>$K$2*F34</f>
      </c>
      <c r="H34" s="108">
        <v>714</v>
      </c>
      <c r="I34" s="87">
        <f>$D$32*H34</f>
      </c>
      <c r="J34" s="87">
        <f>SUM(G34,I34)</f>
      </c>
      <c r="K34" s="89"/>
    </row>
    <row x14ac:dyDescent="0.25" r="35" customHeight="1" ht="18.75" hidden="1">
      <c r="A35" s="6" t="s">
        <v>1057</v>
      </c>
      <c r="B35" s="6"/>
      <c r="C35" s="3" t="s">
        <v>654</v>
      </c>
      <c r="D35" s="86">
        <v>0.25</v>
      </c>
      <c r="E35" s="108">
        <v>0.23</v>
      </c>
      <c r="F35" s="87">
        <f>$D$32*E35</f>
      </c>
      <c r="G35" s="87">
        <f>$K$2*F35</f>
      </c>
      <c r="H35" s="108">
        <v>464.49</v>
      </c>
      <c r="I35" s="87">
        <f>$D$32*H35</f>
      </c>
      <c r="J35" s="87">
        <f>SUM(G35,I35)</f>
      </c>
      <c r="K35" s="89"/>
    </row>
    <row x14ac:dyDescent="0.25" r="36" customHeight="1" ht="18.75" hidden="1">
      <c r="A36" s="6" t="s">
        <v>1075</v>
      </c>
      <c r="B36" s="6"/>
      <c r="C36" s="3" t="s">
        <v>94</v>
      </c>
      <c r="D36" s="86">
        <v>15</v>
      </c>
      <c r="E36" s="108">
        <v>0.69</v>
      </c>
      <c r="F36" s="87">
        <f>$D$32*E36</f>
      </c>
      <c r="G36" s="87">
        <f>$K$2*F36</f>
      </c>
      <c r="H36" s="108">
        <v>299.7</v>
      </c>
      <c r="I36" s="87">
        <f>$D$32*H36</f>
      </c>
      <c r="J36" s="87">
        <f>SUM(G36,I36)</f>
      </c>
      <c r="K36" s="89"/>
    </row>
    <row x14ac:dyDescent="0.25" r="37" customHeight="1" ht="18.75" hidden="1">
      <c r="A37" s="6" t="s">
        <v>1250</v>
      </c>
      <c r="B37" s="6"/>
      <c r="C37" s="3" t="s">
        <v>96</v>
      </c>
      <c r="D37" s="86">
        <v>0.15</v>
      </c>
      <c r="E37" s="108">
        <v>0.01</v>
      </c>
      <c r="F37" s="87">
        <f>$D$32*E37</f>
      </c>
      <c r="G37" s="87">
        <f>$K$2*F37</f>
      </c>
      <c r="H37" s="108">
        <v>5.27</v>
      </c>
      <c r="I37" s="87">
        <f>$D$32*H37</f>
      </c>
      <c r="J37" s="87">
        <f>SUM(G37,I37)</f>
      </c>
      <c r="K37" s="89"/>
    </row>
    <row x14ac:dyDescent="0.25" r="38" customHeight="1" ht="12.199999999999998">
      <c r="A38" s="29" t="s">
        <v>214</v>
      </c>
      <c r="B38" s="29"/>
      <c r="C38" s="3"/>
      <c r="D38" s="109"/>
      <c r="E38" s="94">
        <f>SUM(E33:E37)</f>
      </c>
      <c r="F38" s="110">
        <f>SUM(F33:F37)</f>
      </c>
      <c r="G38" s="110">
        <f>SUM(G33:G37)</f>
      </c>
      <c r="H38" s="94">
        <v>1968.98</v>
      </c>
      <c r="I38" s="110">
        <f>SUM(I33:I37)</f>
      </c>
      <c r="J38" s="88">
        <f>SUM(J33:J37)</f>
      </c>
      <c r="K38" s="89"/>
    </row>
    <row x14ac:dyDescent="0.25" r="39" customHeight="1" ht="12.199999999999998">
      <c r="A39" s="29" t="s">
        <v>1252</v>
      </c>
      <c r="B39" s="29"/>
      <c r="C39" s="93" t="s">
        <v>149</v>
      </c>
      <c r="D39" s="57">
        <v>0</v>
      </c>
      <c r="E39" s="53"/>
      <c r="F39" s="53"/>
      <c r="G39" s="53"/>
      <c r="H39" s="53"/>
      <c r="I39" s="53"/>
      <c r="J39" s="53"/>
      <c r="K39" s="89"/>
    </row>
    <row x14ac:dyDescent="0.25" r="40" customHeight="1" ht="18.75" hidden="1">
      <c r="A40" s="6" t="s">
        <v>1253</v>
      </c>
      <c r="B40" s="6"/>
      <c r="C40" s="3" t="s">
        <v>96</v>
      </c>
      <c r="D40" s="86">
        <v>1</v>
      </c>
      <c r="E40" s="108">
        <v>0.4</v>
      </c>
      <c r="F40" s="87">
        <f>$D$39*E40</f>
      </c>
      <c r="G40" s="87">
        <f>$K$2*F40</f>
      </c>
      <c r="H40" s="108">
        <v>38.16</v>
      </c>
      <c r="I40" s="87">
        <f>$D$39*H40</f>
      </c>
      <c r="J40" s="87">
        <f>SUM(G40,I40)</f>
      </c>
      <c r="K40" s="89"/>
    </row>
    <row x14ac:dyDescent="0.25" r="41" customHeight="1" ht="18.75" hidden="1">
      <c r="A41" s="6" t="s">
        <v>1254</v>
      </c>
      <c r="B41" s="6"/>
      <c r="C41" s="3" t="s">
        <v>149</v>
      </c>
      <c r="D41" s="86">
        <v>1</v>
      </c>
      <c r="E41" s="108">
        <v>0.38</v>
      </c>
      <c r="F41" s="87">
        <f>$D$39*E41</f>
      </c>
      <c r="G41" s="87">
        <f>$K$2*F41</f>
      </c>
      <c r="H41" s="108">
        <v>386.28</v>
      </c>
      <c r="I41" s="87">
        <f>$D$39*H41</f>
      </c>
      <c r="J41" s="87">
        <f>SUM(G41,I41)</f>
      </c>
      <c r="K41" s="89"/>
    </row>
    <row x14ac:dyDescent="0.25" r="42" customHeight="1" ht="18.75" hidden="1">
      <c r="A42" s="6" t="s">
        <v>1255</v>
      </c>
      <c r="B42" s="6"/>
      <c r="C42" s="3" t="s">
        <v>149</v>
      </c>
      <c r="D42" s="86">
        <v>1</v>
      </c>
      <c r="E42" s="108">
        <v>0.23</v>
      </c>
      <c r="F42" s="87">
        <f>$D$39*E42</f>
      </c>
      <c r="G42" s="87">
        <f>$K$2*F42</f>
      </c>
      <c r="H42" s="108">
        <v>170.51</v>
      </c>
      <c r="I42" s="87">
        <f>$D$39*H42</f>
      </c>
      <c r="J42" s="87">
        <f>SUM(G42,I42)</f>
      </c>
      <c r="K42" s="89"/>
    </row>
    <row x14ac:dyDescent="0.25" r="43" customHeight="1" ht="12.199999999999998">
      <c r="A43" s="29" t="s">
        <v>214</v>
      </c>
      <c r="B43" s="29"/>
      <c r="C43" s="3"/>
      <c r="D43" s="109"/>
      <c r="E43" s="94">
        <f>SUM(E40:E42)</f>
      </c>
      <c r="F43" s="110">
        <f>SUM(F40:F42)</f>
      </c>
      <c r="G43" s="110">
        <f>SUM(G40:G42)</f>
      </c>
      <c r="H43" s="94">
        <v>594.95</v>
      </c>
      <c r="I43" s="110">
        <f>SUM(I40:I42)</f>
      </c>
      <c r="J43" s="88">
        <f>SUM(J40:J42)</f>
      </c>
      <c r="K43" s="89"/>
    </row>
    <row x14ac:dyDescent="0.25" r="44" customHeight="1" ht="21">
      <c r="A44" s="29" t="s">
        <v>1256</v>
      </c>
      <c r="B44" s="29"/>
      <c r="C44" s="93" t="s">
        <v>149</v>
      </c>
      <c r="D44" s="57">
        <v>0</v>
      </c>
      <c r="E44" s="53"/>
      <c r="F44" s="53"/>
      <c r="G44" s="53"/>
      <c r="H44" s="53"/>
      <c r="I44" s="53"/>
      <c r="J44" s="53"/>
      <c r="K44" s="89"/>
    </row>
    <row x14ac:dyDescent="0.25" r="45" customHeight="1" ht="18.75" hidden="1">
      <c r="A45" s="6" t="s">
        <v>1254</v>
      </c>
      <c r="B45" s="6"/>
      <c r="C45" s="3" t="s">
        <v>149</v>
      </c>
      <c r="D45" s="86">
        <v>1</v>
      </c>
      <c r="E45" s="108">
        <v>0.38</v>
      </c>
      <c r="F45" s="87">
        <f>$D$44*E45</f>
      </c>
      <c r="G45" s="87">
        <f>$K$2*F45</f>
      </c>
      <c r="H45" s="108">
        <v>386.28</v>
      </c>
      <c r="I45" s="87">
        <f>$D$44*H45</f>
      </c>
      <c r="J45" s="87">
        <f>SUM(G45,I45)</f>
      </c>
      <c r="K45" s="89"/>
    </row>
    <row x14ac:dyDescent="0.25" r="46" customHeight="1" ht="18.75" hidden="1">
      <c r="A46" s="6" t="s">
        <v>1257</v>
      </c>
      <c r="B46" s="6"/>
      <c r="C46" s="3" t="s">
        <v>149</v>
      </c>
      <c r="D46" s="86">
        <v>1</v>
      </c>
      <c r="E46" s="108">
        <v>1.15</v>
      </c>
      <c r="F46" s="87">
        <f>$D$44*E46</f>
      </c>
      <c r="G46" s="87">
        <f>$K$2*F46</f>
      </c>
      <c r="H46" s="108">
        <v>671.36</v>
      </c>
      <c r="I46" s="87">
        <f>$D$44*H46</f>
      </c>
      <c r="J46" s="87">
        <f>SUM(G46,I46)</f>
      </c>
      <c r="K46" s="89"/>
    </row>
    <row x14ac:dyDescent="0.25" r="47" customHeight="1" ht="18.75" hidden="1">
      <c r="A47" s="6" t="s">
        <v>1253</v>
      </c>
      <c r="B47" s="6"/>
      <c r="C47" s="3" t="s">
        <v>96</v>
      </c>
      <c r="D47" s="86">
        <v>1</v>
      </c>
      <c r="E47" s="108">
        <v>0.4</v>
      </c>
      <c r="F47" s="87">
        <f>$D$44*E47</f>
      </c>
      <c r="G47" s="87">
        <f>$K$2*F47</f>
      </c>
      <c r="H47" s="108">
        <v>38.16</v>
      </c>
      <c r="I47" s="87">
        <f>$D$44*H47</f>
      </c>
      <c r="J47" s="87">
        <f>SUM(G47,I47)</f>
      </c>
      <c r="K47" s="89"/>
    </row>
    <row x14ac:dyDescent="0.25" r="48" customHeight="1" ht="18.75" hidden="1">
      <c r="A48" s="6" t="s">
        <v>1104</v>
      </c>
      <c r="B48" s="6"/>
      <c r="C48" s="3" t="s">
        <v>149</v>
      </c>
      <c r="D48" s="86">
        <v>1</v>
      </c>
      <c r="E48" s="108">
        <v>1.44</v>
      </c>
      <c r="F48" s="87">
        <f>$D$44*E48</f>
      </c>
      <c r="G48" s="87">
        <f>$K$2*F48</f>
      </c>
      <c r="H48" s="108">
        <v>366.28</v>
      </c>
      <c r="I48" s="87">
        <f>$D$44*H48</f>
      </c>
      <c r="J48" s="87">
        <f>SUM(G48,I48)</f>
      </c>
      <c r="K48" s="89"/>
    </row>
    <row x14ac:dyDescent="0.25" r="49" customHeight="1" ht="12.199999999999998">
      <c r="A49" s="29" t="s">
        <v>214</v>
      </c>
      <c r="B49" s="29"/>
      <c r="C49" s="3"/>
      <c r="D49" s="109"/>
      <c r="E49" s="94">
        <f>SUM(E45:E48)</f>
      </c>
      <c r="F49" s="110">
        <f>SUM(F45:F48)</f>
      </c>
      <c r="G49" s="110">
        <f>SUM(G45:G48)</f>
      </c>
      <c r="H49" s="94">
        <v>1462.08</v>
      </c>
      <c r="I49" s="110">
        <f>SUM(I45:I48)</f>
      </c>
      <c r="J49" s="88">
        <f>SUM(J45:J48)</f>
      </c>
      <c r="K49" s="89"/>
    </row>
    <row x14ac:dyDescent="0.25" r="50" customHeight="1" ht="12.199999999999998">
      <c r="A50" s="29" t="s">
        <v>1258</v>
      </c>
      <c r="B50" s="29"/>
      <c r="C50" s="93" t="s">
        <v>113</v>
      </c>
      <c r="D50" s="57">
        <v>0</v>
      </c>
      <c r="E50" s="53"/>
      <c r="F50" s="53"/>
      <c r="G50" s="53"/>
      <c r="H50" s="53"/>
      <c r="I50" s="53"/>
      <c r="J50" s="53"/>
      <c r="K50" s="89"/>
    </row>
    <row x14ac:dyDescent="0.25" r="51" customHeight="1" ht="18.75" hidden="1">
      <c r="A51" s="6" t="s">
        <v>1259</v>
      </c>
      <c r="B51" s="6"/>
      <c r="C51" s="3" t="s">
        <v>113</v>
      </c>
      <c r="D51" s="86">
        <v>1</v>
      </c>
      <c r="E51" s="108">
        <v>0.81</v>
      </c>
      <c r="F51" s="87">
        <f>$D$50*E51</f>
      </c>
      <c r="G51" s="87">
        <f>$K$2*F51</f>
      </c>
      <c r="H51" s="108">
        <v>35.95</v>
      </c>
      <c r="I51" s="87">
        <f>$D$50*H51</f>
      </c>
      <c r="J51" s="87">
        <f>SUM(G51,I51)</f>
      </c>
      <c r="K51" s="89"/>
    </row>
    <row x14ac:dyDescent="0.25" r="52" customHeight="1" ht="18.75" hidden="1">
      <c r="A52" s="6" t="s">
        <v>1260</v>
      </c>
      <c r="B52" s="6"/>
      <c r="C52" s="3" t="s">
        <v>94</v>
      </c>
      <c r="D52" s="86">
        <v>2</v>
      </c>
      <c r="E52" s="108">
        <v>0.11</v>
      </c>
      <c r="F52" s="87">
        <f>$D$50*E52</f>
      </c>
      <c r="G52" s="87">
        <f>$K$2*F52</f>
      </c>
      <c r="H52" s="108">
        <v>52.94</v>
      </c>
      <c r="I52" s="87">
        <f>$D$50*H52</f>
      </c>
      <c r="J52" s="87">
        <f>SUM(G52,I52)</f>
      </c>
      <c r="K52" s="89"/>
    </row>
    <row x14ac:dyDescent="0.25" r="53" customHeight="1" ht="18.75" hidden="1">
      <c r="A53" s="6" t="s">
        <v>1261</v>
      </c>
      <c r="B53" s="6"/>
      <c r="C53" s="3" t="s">
        <v>654</v>
      </c>
      <c r="D53" s="86">
        <v>1</v>
      </c>
      <c r="E53" s="108">
        <v>0.64</v>
      </c>
      <c r="F53" s="87">
        <f>$D$50*E53</f>
      </c>
      <c r="G53" s="87">
        <f>$K$2*F53</f>
      </c>
      <c r="H53" s="108">
        <v>145</v>
      </c>
      <c r="I53" s="87">
        <f>$D$50*H53</f>
      </c>
      <c r="J53" s="87">
        <f>SUM(G53,I53)</f>
      </c>
      <c r="K53" s="89"/>
    </row>
    <row x14ac:dyDescent="0.25" r="54" customHeight="1" ht="12.199999999999998">
      <c r="A54" s="29" t="s">
        <v>214</v>
      </c>
      <c r="B54" s="29"/>
      <c r="C54" s="3"/>
      <c r="D54" s="109"/>
      <c r="E54" s="94">
        <f>SUM(E51:E53)</f>
      </c>
      <c r="F54" s="110">
        <f>SUM(F51:F53)</f>
      </c>
      <c r="G54" s="110">
        <f>SUM(G51:G53)</f>
      </c>
      <c r="H54" s="94">
        <v>233.89</v>
      </c>
      <c r="I54" s="110">
        <f>SUM(I51:I53)</f>
      </c>
      <c r="J54" s="88">
        <f>SUM(J51:J53)</f>
      </c>
      <c r="K54" s="89"/>
    </row>
    <row x14ac:dyDescent="0.25" r="55" customHeight="1" ht="12.199999999999998">
      <c r="A55" s="29" t="s">
        <v>1262</v>
      </c>
      <c r="B55" s="29"/>
      <c r="C55" s="93" t="s">
        <v>149</v>
      </c>
      <c r="D55" s="57">
        <v>0</v>
      </c>
      <c r="E55" s="53"/>
      <c r="F55" s="53"/>
      <c r="G55" s="53"/>
      <c r="H55" s="53"/>
      <c r="I55" s="53"/>
      <c r="J55" s="53"/>
      <c r="K55" s="89"/>
    </row>
    <row x14ac:dyDescent="0.25" r="56" customHeight="1" ht="18.75" hidden="1">
      <c r="A56" s="6" t="s">
        <v>1263</v>
      </c>
      <c r="B56" s="6"/>
      <c r="C56" s="3" t="s">
        <v>149</v>
      </c>
      <c r="D56" s="86">
        <v>1</v>
      </c>
      <c r="E56" s="108">
        <v>0.11</v>
      </c>
      <c r="F56" s="87">
        <f>$D$55*E56</f>
      </c>
      <c r="G56" s="87">
        <f>$K$2*F56</f>
      </c>
      <c r="H56" s="108">
        <v>355.11</v>
      </c>
      <c r="I56" s="87">
        <f>$D$55*H56</f>
      </c>
      <c r="J56" s="87">
        <f>SUM(G56,I56)</f>
      </c>
      <c r="K56" s="89"/>
    </row>
    <row x14ac:dyDescent="0.25" r="57" customHeight="1" ht="18.75" hidden="1">
      <c r="A57" s="6" t="s">
        <v>1264</v>
      </c>
      <c r="B57" s="6"/>
      <c r="C57" s="3" t="s">
        <v>149</v>
      </c>
      <c r="D57" s="86">
        <v>1</v>
      </c>
      <c r="E57" s="108">
        <v>0.04</v>
      </c>
      <c r="F57" s="87">
        <f>$D$55*E57</f>
      </c>
      <c r="G57" s="87">
        <f>$K$2*F57</f>
      </c>
      <c r="H57" s="108">
        <v>46.55</v>
      </c>
      <c r="I57" s="87">
        <f>$D$55*H57</f>
      </c>
      <c r="J57" s="87">
        <f>SUM(G57,I57)</f>
      </c>
      <c r="K57" s="89"/>
    </row>
    <row x14ac:dyDescent="0.25" r="58" customHeight="1" ht="18.75" hidden="1">
      <c r="A58" s="6" t="s">
        <v>1265</v>
      </c>
      <c r="B58" s="6"/>
      <c r="C58" s="3" t="s">
        <v>113</v>
      </c>
      <c r="D58" s="86">
        <v>2.09</v>
      </c>
      <c r="E58" s="108">
        <v>0.03</v>
      </c>
      <c r="F58" s="87">
        <f>$D$55*E58</f>
      </c>
      <c r="G58" s="87">
        <f>$K$2*F58</f>
      </c>
      <c r="H58" s="108">
        <v>12.77</v>
      </c>
      <c r="I58" s="87">
        <f>$D$55*H58</f>
      </c>
      <c r="J58" s="87">
        <f>SUM(G58,I58)</f>
      </c>
      <c r="K58" s="89"/>
    </row>
    <row x14ac:dyDescent="0.25" r="59" customHeight="1" ht="18.75" hidden="1">
      <c r="A59" s="6" t="s">
        <v>1266</v>
      </c>
      <c r="B59" s="6"/>
      <c r="C59" s="3" t="s">
        <v>94</v>
      </c>
      <c r="D59" s="86">
        <v>3</v>
      </c>
      <c r="E59" s="108">
        <v>0.16</v>
      </c>
      <c r="F59" s="87">
        <f>$D$55*E59</f>
      </c>
      <c r="G59" s="87">
        <f>$K$2*F59</f>
      </c>
      <c r="H59" s="108">
        <v>71.73</v>
      </c>
      <c r="I59" s="87">
        <f>$D$55*H59</f>
      </c>
      <c r="J59" s="87">
        <f>SUM(G59,I59)</f>
      </c>
      <c r="K59" s="89"/>
    </row>
    <row x14ac:dyDescent="0.25" r="60" customHeight="1" ht="12.199999999999998">
      <c r="A60" s="29" t="s">
        <v>214</v>
      </c>
      <c r="B60" s="29"/>
      <c r="C60" s="3"/>
      <c r="D60" s="109"/>
      <c r="E60" s="94">
        <f>SUM(E56:E59)</f>
      </c>
      <c r="F60" s="110">
        <f>SUM(F56:F59)</f>
      </c>
      <c r="G60" s="110">
        <f>SUM(G56:G59)</f>
      </c>
      <c r="H60" s="94">
        <v>486.16</v>
      </c>
      <c r="I60" s="110">
        <f>SUM(I56:I59)</f>
      </c>
      <c r="J60" s="88">
        <f>SUM(J56:J59)</f>
      </c>
      <c r="K60" s="89"/>
    </row>
    <row x14ac:dyDescent="0.25" r="61" customHeight="1" ht="12.199999999999998">
      <c r="A61" s="29" t="s">
        <v>1267</v>
      </c>
      <c r="B61" s="29"/>
      <c r="C61" s="93" t="s">
        <v>113</v>
      </c>
      <c r="D61" s="57">
        <v>0</v>
      </c>
      <c r="E61" s="53"/>
      <c r="F61" s="53"/>
      <c r="G61" s="53"/>
      <c r="H61" s="53"/>
      <c r="I61" s="53"/>
      <c r="J61" s="53"/>
      <c r="K61" s="89"/>
    </row>
    <row x14ac:dyDescent="0.25" r="62" customHeight="1" ht="18.75" hidden="1">
      <c r="A62" s="6" t="s">
        <v>1263</v>
      </c>
      <c r="B62" s="6"/>
      <c r="C62" s="3" t="s">
        <v>149</v>
      </c>
      <c r="D62" s="86">
        <v>-0.6</v>
      </c>
      <c r="E62" s="108">
        <v>-0.06</v>
      </c>
      <c r="F62" s="87">
        <f>$D$61*E62</f>
      </c>
      <c r="G62" s="87">
        <f>$K$2*F62</f>
      </c>
      <c r="H62" s="108">
        <v>-202.92</v>
      </c>
      <c r="I62" s="87">
        <f>$D$61*H62</f>
      </c>
      <c r="J62" s="87">
        <f>SUM(G62,I62)</f>
      </c>
      <c r="K62" s="89"/>
    </row>
    <row x14ac:dyDescent="0.25" r="63" customHeight="1" ht="18.75" hidden="1">
      <c r="A63" s="6" t="s">
        <v>1268</v>
      </c>
      <c r="B63" s="6"/>
      <c r="C63" s="3" t="s">
        <v>149</v>
      </c>
      <c r="D63" s="86">
        <v>1.2</v>
      </c>
      <c r="E63" s="108">
        <v>0.13</v>
      </c>
      <c r="F63" s="87">
        <f>$D$61*E63</f>
      </c>
      <c r="G63" s="87">
        <f>$K$2*F63</f>
      </c>
      <c r="H63" s="108">
        <v>446.76</v>
      </c>
      <c r="I63" s="87">
        <f>$D$61*H63</f>
      </c>
      <c r="J63" s="87">
        <f>SUM(G63,I63)</f>
      </c>
      <c r="K63" s="89"/>
    </row>
    <row x14ac:dyDescent="0.25" r="64" customHeight="1" ht="12.199999999999998">
      <c r="A64" s="29" t="s">
        <v>214</v>
      </c>
      <c r="B64" s="29"/>
      <c r="C64" s="3"/>
      <c r="D64" s="109"/>
      <c r="E64" s="94">
        <f>SUM(E62:E63)</f>
      </c>
      <c r="F64" s="110">
        <f>SUM(F62:F63)</f>
      </c>
      <c r="G64" s="110">
        <f>SUM(G62:G63)</f>
      </c>
      <c r="H64" s="94">
        <v>243.84</v>
      </c>
      <c r="I64" s="110">
        <f>SUM(I62:I63)</f>
      </c>
      <c r="J64" s="88">
        <f>SUM(J62:J63)</f>
      </c>
      <c r="K64" s="89"/>
    </row>
    <row x14ac:dyDescent="0.25" r="65" customHeight="1" ht="12.4">
      <c r="A65" s="29" t="s">
        <v>206</v>
      </c>
      <c r="B65" s="29"/>
      <c r="C65" s="93"/>
      <c r="D65" s="56"/>
      <c r="E65" s="124">
        <f>SUM(E16,E21,E31,E38,E43,E49,E54,E60,E64)</f>
      </c>
      <c r="F65" s="95">
        <f>SUM(F16,F21,F31,F38,F43,F49,F54,F60,F64)</f>
      </c>
      <c r="G65" s="95">
        <f>SUM(G16,G21,G31,G38,G43,G49,G54,G60,G64)</f>
      </c>
      <c r="H65" s="124">
        <f>SUM(H16,H21,H31,H38,H43,H49,H54,H60,H64)</f>
      </c>
      <c r="I65" s="95">
        <f>SUM(I16,I21,I31,I38,I43,I49,I54,I60,I64)</f>
      </c>
      <c r="J65" s="111">
        <f>SUM(J16,J21,J31,J38,J43,J49,J54,J60,J64)</f>
      </c>
      <c r="K65" s="89"/>
    </row>
  </sheetData>
  <mergeCells count="65">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34"/>
  <sheetViews>
    <sheetView workbookViewId="0"/>
  </sheetViews>
  <sheetFormatPr defaultRowHeight="15" x14ac:dyDescent="0.25"/>
  <cols>
    <col min="1" max="1" style="31" width="24.290714285714284" customWidth="1" bestFit="1"/>
    <col min="2" max="2" style="31" width="6.005"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63</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7" customFormat="1" s="1">
      <c r="A10" s="78" t="s">
        <v>63</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105" t="s">
        <v>90</v>
      </c>
      <c r="F11" s="105" t="s">
        <v>90</v>
      </c>
      <c r="G11" s="105" t="s">
        <v>51</v>
      </c>
      <c r="H11" s="105" t="s">
        <v>92</v>
      </c>
      <c r="I11" s="105" t="s">
        <v>92</v>
      </c>
      <c r="J11" s="105" t="s">
        <v>53</v>
      </c>
      <c r="K11" s="75"/>
    </row>
    <row x14ac:dyDescent="0.25" r="12" customHeight="1" ht="21">
      <c r="A12" s="29" t="s">
        <v>370</v>
      </c>
      <c r="B12" s="29"/>
      <c r="C12" s="93" t="s">
        <v>113</v>
      </c>
      <c r="D12" s="106">
        <v>1</v>
      </c>
      <c r="E12" s="53"/>
      <c r="F12" s="53"/>
      <c r="G12" s="53"/>
      <c r="H12" s="53"/>
      <c r="I12" s="53"/>
      <c r="J12" s="53"/>
      <c r="K12" s="89"/>
    </row>
    <row x14ac:dyDescent="0.25" r="13" customHeight="1" ht="12.199999999999998">
      <c r="A13" s="6" t="s">
        <v>371</v>
      </c>
      <c r="B13" s="6"/>
      <c r="C13" s="3" t="s">
        <v>113</v>
      </c>
      <c r="D13" s="107">
        <v>0</v>
      </c>
      <c r="E13" s="108">
        <v>0.71</v>
      </c>
      <c r="F13" s="87">
        <f>D13*E13</f>
      </c>
      <c r="G13" s="87">
        <f>$K$2*F13</f>
      </c>
      <c r="H13" s="108">
        <v>1397.8</v>
      </c>
      <c r="I13" s="87">
        <f>D13*H13</f>
      </c>
      <c r="J13" s="87">
        <f>SUM(G13,I13)</f>
      </c>
      <c r="K13" s="89"/>
    </row>
    <row x14ac:dyDescent="0.25" r="14" customHeight="1" ht="12.199999999999998">
      <c r="A14" s="6" t="s">
        <v>372</v>
      </c>
      <c r="B14" s="6"/>
      <c r="C14" s="3" t="s">
        <v>113</v>
      </c>
      <c r="D14" s="107">
        <v>0</v>
      </c>
      <c r="E14" s="108">
        <v>0.07</v>
      </c>
      <c r="F14" s="87">
        <f>D14*E14</f>
      </c>
      <c r="G14" s="87">
        <f>$K$2*F14</f>
      </c>
      <c r="H14" s="108">
        <v>94.8</v>
      </c>
      <c r="I14" s="87">
        <f>D14*H14</f>
      </c>
      <c r="J14" s="87">
        <f>SUM(G14,I14)</f>
      </c>
      <c r="K14" s="89"/>
    </row>
    <row x14ac:dyDescent="0.25" r="15" customHeight="1" ht="21">
      <c r="A15" s="121" t="s">
        <v>373</v>
      </c>
      <c r="B15" s="121"/>
      <c r="C15" s="3" t="s">
        <v>113</v>
      </c>
      <c r="D15" s="107">
        <v>0</v>
      </c>
      <c r="E15" s="108">
        <v>0.25</v>
      </c>
      <c r="F15" s="87">
        <f>D15*E15</f>
      </c>
      <c r="G15" s="87">
        <f>$K$2*F15</f>
      </c>
      <c r="H15" s="108">
        <v>525.2</v>
      </c>
      <c r="I15" s="87">
        <f>D15*H15</f>
      </c>
      <c r="J15" s="87">
        <f>SUM(G15,I15)</f>
      </c>
      <c r="K15" s="89"/>
    </row>
    <row x14ac:dyDescent="0.25" r="16" customHeight="1" ht="12.199999999999998">
      <c r="A16" s="6" t="s">
        <v>374</v>
      </c>
      <c r="B16" s="6"/>
      <c r="C16" s="3" t="s">
        <v>113</v>
      </c>
      <c r="D16" s="107">
        <v>0</v>
      </c>
      <c r="E16" s="108">
        <v>0.18</v>
      </c>
      <c r="F16" s="87">
        <f>D16*E16</f>
      </c>
      <c r="G16" s="87">
        <f>$K$2*F16</f>
      </c>
      <c r="H16" s="108">
        <v>302.76</v>
      </c>
      <c r="I16" s="87">
        <f>D16*H16</f>
      </c>
      <c r="J16" s="87">
        <f>SUM(G16,I16)</f>
      </c>
      <c r="K16" s="89"/>
    </row>
    <row x14ac:dyDescent="0.25" r="17" customHeight="1" ht="12.199999999999998">
      <c r="A17" s="6" t="s">
        <v>375</v>
      </c>
      <c r="B17" s="6"/>
      <c r="C17" s="3" t="s">
        <v>113</v>
      </c>
      <c r="D17" s="107">
        <v>0</v>
      </c>
      <c r="E17" s="108">
        <v>0.81</v>
      </c>
      <c r="F17" s="87">
        <f>D17*E17</f>
      </c>
      <c r="G17" s="87">
        <f>$K$2*F17</f>
      </c>
      <c r="H17" s="108">
        <v>1620</v>
      </c>
      <c r="I17" s="87">
        <f>D17*H17</f>
      </c>
      <c r="J17" s="87">
        <f>SUM(G17,I17)</f>
      </c>
      <c r="K17" s="89"/>
    </row>
    <row x14ac:dyDescent="0.25" r="18" customHeight="1" ht="12.199999999999998">
      <c r="A18" s="50" t="s">
        <v>376</v>
      </c>
      <c r="B18" s="51"/>
      <c r="C18" s="3" t="s">
        <v>113</v>
      </c>
      <c r="D18" s="107">
        <v>0</v>
      </c>
      <c r="E18" s="108">
        <v>0.77</v>
      </c>
      <c r="F18" s="87">
        <f>D18*E18</f>
      </c>
      <c r="G18" s="87">
        <f>$K$2*F18</f>
      </c>
      <c r="H18" s="108">
        <v>12777.2</v>
      </c>
      <c r="I18" s="87">
        <f>D18*H18</f>
      </c>
      <c r="J18" s="87">
        <f>SUM(G18,I18)</f>
      </c>
      <c r="K18" s="89"/>
    </row>
    <row x14ac:dyDescent="0.25" r="19" customHeight="1" ht="12.199999999999998">
      <c r="A19" s="6" t="s">
        <v>377</v>
      </c>
      <c r="B19" s="6"/>
      <c r="C19" s="3" t="s">
        <v>113</v>
      </c>
      <c r="D19" s="107">
        <v>0</v>
      </c>
      <c r="E19" s="108">
        <v>0.81</v>
      </c>
      <c r="F19" s="87">
        <f>D19*E19</f>
      </c>
      <c r="G19" s="87">
        <f>$K$2*F19</f>
      </c>
      <c r="H19" s="108">
        <v>2160</v>
      </c>
      <c r="I19" s="87">
        <f>D19*H19</f>
      </c>
      <c r="J19" s="87">
        <f>SUM(G19,I19)</f>
      </c>
      <c r="K19" s="89"/>
    </row>
    <row x14ac:dyDescent="0.25" r="20" customHeight="1" ht="12.199999999999998">
      <c r="A20" s="6" t="s">
        <v>371</v>
      </c>
      <c r="B20" s="6"/>
      <c r="C20" s="3" t="s">
        <v>113</v>
      </c>
      <c r="D20" s="107">
        <v>0</v>
      </c>
      <c r="E20" s="108">
        <v>0.72</v>
      </c>
      <c r="F20" s="87">
        <f>D20*E20</f>
      </c>
      <c r="G20" s="87">
        <f>$K$2*F20</f>
      </c>
      <c r="H20" s="108">
        <v>1260</v>
      </c>
      <c r="I20" s="87">
        <f>D20*H20</f>
      </c>
      <c r="J20" s="87">
        <f>SUM(G20,I20)</f>
      </c>
      <c r="K20" s="89"/>
    </row>
    <row x14ac:dyDescent="0.25" r="21" customHeight="1" ht="12.199999999999998">
      <c r="A21" s="29" t="s">
        <v>214</v>
      </c>
      <c r="B21" s="29"/>
      <c r="C21" s="3"/>
      <c r="D21" s="53"/>
      <c r="E21" s="94">
        <f>SUM(E13:E20)</f>
      </c>
      <c r="F21" s="110">
        <f>SUM(F13:F20)</f>
      </c>
      <c r="G21" s="110">
        <f>SUM(G13:G20)</f>
      </c>
      <c r="H21" s="94">
        <f>SUM(H13:H20)</f>
      </c>
      <c r="I21" s="110">
        <f>SUM(I13:I20)</f>
      </c>
      <c r="J21" s="88">
        <f>SUM(G21,I21)</f>
      </c>
      <c r="K21" s="89"/>
    </row>
    <row x14ac:dyDescent="0.25" r="22" customHeight="1" ht="21">
      <c r="A22" s="29" t="s">
        <v>378</v>
      </c>
      <c r="B22" s="29"/>
      <c r="C22" s="93" t="s">
        <v>113</v>
      </c>
      <c r="D22" s="106">
        <v>1</v>
      </c>
      <c r="E22" s="53"/>
      <c r="F22" s="53"/>
      <c r="G22" s="53"/>
      <c r="H22" s="53"/>
      <c r="I22" s="53"/>
      <c r="J22" s="53"/>
      <c r="K22" s="89"/>
    </row>
    <row x14ac:dyDescent="0.25" r="23" customHeight="1" ht="12">
      <c r="A23" s="6" t="s">
        <v>379</v>
      </c>
      <c r="B23" s="6"/>
      <c r="C23" s="3" t="s">
        <v>149</v>
      </c>
      <c r="D23" s="107">
        <v>0</v>
      </c>
      <c r="E23" s="108">
        <v>0.6</v>
      </c>
      <c r="F23" s="87">
        <f>D23*E23</f>
      </c>
      <c r="G23" s="87">
        <f>$K$2*F23</f>
      </c>
      <c r="H23" s="108">
        <v>969.48</v>
      </c>
      <c r="I23" s="87">
        <f>D23*H23</f>
      </c>
      <c r="J23" s="87">
        <f>SUM(G23,I23)</f>
      </c>
      <c r="K23" s="89"/>
    </row>
    <row x14ac:dyDescent="0.25" r="24" customHeight="1" ht="12.199999999999998">
      <c r="A24" s="6" t="s">
        <v>372</v>
      </c>
      <c r="B24" s="6"/>
      <c r="C24" s="3" t="s">
        <v>113</v>
      </c>
      <c r="D24" s="107">
        <v>0</v>
      </c>
      <c r="E24" s="108">
        <v>0.07</v>
      </c>
      <c r="F24" s="87">
        <f>D24*E24</f>
      </c>
      <c r="G24" s="87">
        <f>$K$2*F24</f>
      </c>
      <c r="H24" s="108">
        <v>94.8</v>
      </c>
      <c r="I24" s="87">
        <f>D24*H24</f>
      </c>
      <c r="J24" s="87">
        <f>SUM(G24,I24)</f>
      </c>
      <c r="K24" s="89"/>
    </row>
    <row x14ac:dyDescent="0.25" r="25" customHeight="1" ht="12.199999999999998">
      <c r="A25" s="6" t="s">
        <v>374</v>
      </c>
      <c r="B25" s="6"/>
      <c r="C25" s="3" t="s">
        <v>113</v>
      </c>
      <c r="D25" s="107">
        <v>0</v>
      </c>
      <c r="E25" s="108">
        <v>0.18</v>
      </c>
      <c r="F25" s="87">
        <f>D25*E25</f>
      </c>
      <c r="G25" s="87">
        <f>$K$2*F25</f>
      </c>
      <c r="H25" s="108">
        <v>302.76</v>
      </c>
      <c r="I25" s="87">
        <f>D25*H25</f>
      </c>
      <c r="J25" s="87">
        <f>SUM(G25,I25)</f>
      </c>
      <c r="K25" s="89"/>
    </row>
    <row x14ac:dyDescent="0.25" r="26" customHeight="1" ht="12.199999999999998">
      <c r="A26" s="6" t="s">
        <v>380</v>
      </c>
      <c r="B26" s="6"/>
      <c r="C26" s="3" t="s">
        <v>113</v>
      </c>
      <c r="D26" s="107">
        <v>0</v>
      </c>
      <c r="E26" s="108">
        <v>0.13</v>
      </c>
      <c r="F26" s="87">
        <f>D26*E26</f>
      </c>
      <c r="G26" s="87">
        <f>$K$2*F26</f>
      </c>
      <c r="H26" s="108">
        <v>239.6</v>
      </c>
      <c r="I26" s="87">
        <f>D26*H26</f>
      </c>
      <c r="J26" s="87">
        <f>SUM(G26,I26)</f>
      </c>
      <c r="K26" s="89"/>
    </row>
    <row x14ac:dyDescent="0.25" r="27" customHeight="1" ht="12.199999999999998">
      <c r="A27" s="6" t="s">
        <v>381</v>
      </c>
      <c r="B27" s="6"/>
      <c r="C27" s="3" t="s">
        <v>113</v>
      </c>
      <c r="D27" s="107">
        <v>0</v>
      </c>
      <c r="E27" s="108">
        <v>0.81</v>
      </c>
      <c r="F27" s="87">
        <f>D27*E27</f>
      </c>
      <c r="G27" s="87">
        <f>$K$2*F27</f>
      </c>
      <c r="H27" s="108">
        <v>2798.4</v>
      </c>
      <c r="I27" s="87">
        <f>D27*H27</f>
      </c>
      <c r="J27" s="87">
        <f>SUM(G27,I27)</f>
      </c>
      <c r="K27" s="89"/>
    </row>
    <row x14ac:dyDescent="0.25" r="28" customHeight="1" ht="12.199999999999998">
      <c r="A28" s="6" t="s">
        <v>381</v>
      </c>
      <c r="B28" s="6"/>
      <c r="C28" s="3" t="s">
        <v>113</v>
      </c>
      <c r="D28" s="107">
        <v>0</v>
      </c>
      <c r="E28" s="108">
        <v>0.81</v>
      </c>
      <c r="F28" s="87">
        <f>D28*E28</f>
      </c>
      <c r="G28" s="87">
        <f>$K$2*F28</f>
      </c>
      <c r="H28" s="108">
        <v>2798.4</v>
      </c>
      <c r="I28" s="87">
        <f>D28*H28</f>
      </c>
      <c r="J28" s="87">
        <f>SUM(G28,I28)</f>
      </c>
      <c r="K28" s="89"/>
    </row>
    <row x14ac:dyDescent="0.25" r="29" customHeight="1" ht="21">
      <c r="A29" s="6" t="s">
        <v>382</v>
      </c>
      <c r="B29" s="6"/>
      <c r="C29" s="3" t="s">
        <v>113</v>
      </c>
      <c r="D29" s="107">
        <v>0</v>
      </c>
      <c r="E29" s="108">
        <v>1</v>
      </c>
      <c r="F29" s="87">
        <f>D29*E29</f>
      </c>
      <c r="G29" s="87">
        <f>$K$2*F29</f>
      </c>
      <c r="H29" s="108">
        <v>8555.99</v>
      </c>
      <c r="I29" s="87">
        <f>D29*H29</f>
      </c>
      <c r="J29" s="87">
        <f>SUM(G29,I29)</f>
      </c>
      <c r="K29" s="89"/>
    </row>
    <row x14ac:dyDescent="0.25" r="30" customHeight="1" ht="12.199999999999998">
      <c r="A30" s="6" t="s">
        <v>383</v>
      </c>
      <c r="B30" s="6"/>
      <c r="C30" s="3" t="s">
        <v>113</v>
      </c>
      <c r="D30" s="107">
        <v>0</v>
      </c>
      <c r="E30" s="108">
        <v>0.52</v>
      </c>
      <c r="F30" s="87">
        <f>D30*E30</f>
      </c>
      <c r="G30" s="87">
        <f>$K$2*F30</f>
      </c>
      <c r="H30" s="108">
        <v>2298.34</v>
      </c>
      <c r="I30" s="87">
        <f>D30*H30</f>
      </c>
      <c r="J30" s="87">
        <f>SUM(G30,I30)</f>
      </c>
      <c r="K30" s="89"/>
    </row>
    <row x14ac:dyDescent="0.25" r="31" customHeight="1" ht="12.199999999999998">
      <c r="A31" s="6" t="s">
        <v>384</v>
      </c>
      <c r="B31" s="6"/>
      <c r="C31" s="3" t="s">
        <v>113</v>
      </c>
      <c r="D31" s="107">
        <v>0</v>
      </c>
      <c r="E31" s="108">
        <v>0.81</v>
      </c>
      <c r="F31" s="87">
        <f>D31*E31</f>
      </c>
      <c r="G31" s="87">
        <f>$K$2*F31</f>
      </c>
      <c r="H31" s="108">
        <v>2798.4</v>
      </c>
      <c r="I31" s="87">
        <f>D31*H31</f>
      </c>
      <c r="J31" s="87">
        <f>SUM(G31,I31)</f>
      </c>
      <c r="K31" s="89"/>
    </row>
    <row x14ac:dyDescent="0.25" r="32" customHeight="1" ht="12.199999999999998">
      <c r="A32" s="6" t="s">
        <v>385</v>
      </c>
      <c r="B32" s="6"/>
      <c r="C32" s="3" t="s">
        <v>113</v>
      </c>
      <c r="D32" s="107">
        <v>0</v>
      </c>
      <c r="E32" s="108">
        <v>1.12</v>
      </c>
      <c r="F32" s="87">
        <f>D32*E32</f>
      </c>
      <c r="G32" s="87">
        <f>$K$2*F32</f>
      </c>
      <c r="H32" s="108">
        <v>2286.6</v>
      </c>
      <c r="I32" s="87">
        <f>D32*H32</f>
      </c>
      <c r="J32" s="87">
        <f>SUM(G32,I32)</f>
      </c>
      <c r="K32" s="89"/>
    </row>
    <row x14ac:dyDescent="0.25" r="33" customHeight="1" ht="12.199999999999998">
      <c r="A33" s="29" t="s">
        <v>214</v>
      </c>
      <c r="B33" s="29"/>
      <c r="C33" s="3"/>
      <c r="D33" s="53"/>
      <c r="E33" s="94">
        <f>SUM(E23:E32)</f>
      </c>
      <c r="F33" s="110">
        <f>SUM(F23:F32)</f>
      </c>
      <c r="G33" s="110">
        <f>SUM(G23:G32)</f>
      </c>
      <c r="H33" s="94">
        <f>SUM(H23:H32)</f>
      </c>
      <c r="I33" s="110">
        <f>SUM(I23:I32)</f>
      </c>
      <c r="J33" s="88">
        <f>SUM(G33,I33)</f>
      </c>
      <c r="K33" s="89"/>
    </row>
    <row x14ac:dyDescent="0.25" r="34" customHeight="1" ht="12.4">
      <c r="A34" s="29" t="s">
        <v>206</v>
      </c>
      <c r="B34" s="29"/>
      <c r="C34" s="93"/>
      <c r="D34" s="56"/>
      <c r="E34" s="94">
        <f>SUM(E21,E33)</f>
      </c>
      <c r="F34" s="95">
        <f>SUM(F21,F33)</f>
      </c>
      <c r="G34" s="95">
        <f>SUM(G21,G33)</f>
      </c>
      <c r="H34" s="94">
        <f>SUM(H21,H33)</f>
      </c>
      <c r="I34" s="95">
        <f>SUM(I21,I33)</f>
      </c>
      <c r="J34" s="111">
        <f>SUM(J21,J33)</f>
      </c>
      <c r="K34" s="89"/>
    </row>
  </sheetData>
  <mergeCells count="34">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1"/>
  <sheetViews>
    <sheetView workbookViewId="0"/>
  </sheetViews>
  <sheetFormatPr defaultRowHeight="15" x14ac:dyDescent="0.25"/>
  <cols>
    <col min="1" max="1" style="31" width="24.290714285714284" customWidth="1" bestFit="1"/>
    <col min="2" max="2" style="31" width="13.719285714285713"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64</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78" t="s">
        <v>64</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105" t="s">
        <v>90</v>
      </c>
      <c r="F11" s="105" t="s">
        <v>90</v>
      </c>
      <c r="G11" s="105" t="s">
        <v>51</v>
      </c>
      <c r="H11" s="105" t="s">
        <v>92</v>
      </c>
      <c r="I11" s="105" t="s">
        <v>92</v>
      </c>
      <c r="J11" s="105" t="s">
        <v>53</v>
      </c>
      <c r="K11" s="75"/>
    </row>
    <row x14ac:dyDescent="0.25" r="12" customHeight="1" ht="21">
      <c r="A12" s="29" t="s">
        <v>364</v>
      </c>
      <c r="B12" s="29"/>
      <c r="C12" s="93" t="s">
        <v>113</v>
      </c>
      <c r="D12" s="57">
        <v>0</v>
      </c>
      <c r="E12" s="53"/>
      <c r="F12" s="53"/>
      <c r="G12" s="53"/>
      <c r="H12" s="53"/>
      <c r="I12" s="53"/>
      <c r="J12" s="53"/>
      <c r="K12" s="89"/>
    </row>
    <row x14ac:dyDescent="0.25" r="13" customHeight="1" ht="21">
      <c r="A13" s="6" t="s">
        <v>365</v>
      </c>
      <c r="B13" s="6"/>
      <c r="C13" s="3" t="s">
        <v>113</v>
      </c>
      <c r="D13" s="86">
        <v>1</v>
      </c>
      <c r="E13" s="108">
        <v>28.46</v>
      </c>
      <c r="F13" s="87">
        <f>$D$12*E13</f>
      </c>
      <c r="G13" s="87">
        <f>$K$2*F13</f>
      </c>
      <c r="H13" s="108">
        <v>48400</v>
      </c>
      <c r="I13" s="87">
        <f>$D$12*H13</f>
      </c>
      <c r="J13" s="87">
        <f>SUM(G13,I13)</f>
      </c>
      <c r="K13" s="89"/>
    </row>
    <row x14ac:dyDescent="0.25" r="14" customHeight="1" ht="12.199999999999998">
      <c r="A14" s="29" t="s">
        <v>214</v>
      </c>
      <c r="B14" s="29"/>
      <c r="C14" s="3"/>
      <c r="D14" s="109"/>
      <c r="E14" s="94">
        <f>SUM(E13)</f>
      </c>
      <c r="F14" s="110">
        <f>SUM(F13)</f>
      </c>
      <c r="G14" s="110">
        <f>SUM(G13)</f>
      </c>
      <c r="H14" s="94">
        <v>48400</v>
      </c>
      <c r="I14" s="110">
        <f>SUM(I13)</f>
      </c>
      <c r="J14" s="88">
        <f>SUM(J13)</f>
      </c>
      <c r="K14" s="89"/>
    </row>
    <row x14ac:dyDescent="0.25" r="15" customHeight="1" ht="21">
      <c r="A15" s="29" t="s">
        <v>366</v>
      </c>
      <c r="B15" s="29"/>
      <c r="C15" s="93" t="s">
        <v>113</v>
      </c>
      <c r="D15" s="57">
        <v>0</v>
      </c>
      <c r="E15" s="53"/>
      <c r="F15" s="53"/>
      <c r="G15" s="53"/>
      <c r="H15" s="53"/>
      <c r="I15" s="53"/>
      <c r="J15" s="53"/>
      <c r="K15" s="89"/>
    </row>
    <row x14ac:dyDescent="0.25" r="16" customHeight="1" ht="21">
      <c r="A16" s="6" t="s">
        <v>367</v>
      </c>
      <c r="B16" s="6"/>
      <c r="C16" s="3" t="s">
        <v>113</v>
      </c>
      <c r="D16" s="86">
        <v>1</v>
      </c>
      <c r="E16" s="108">
        <v>31.63</v>
      </c>
      <c r="F16" s="87">
        <f>$D$15*E16</f>
      </c>
      <c r="G16" s="87">
        <f>$K$2*F16</f>
      </c>
      <c r="H16" s="108">
        <v>72600</v>
      </c>
      <c r="I16" s="87">
        <f>$D$15*H16</f>
      </c>
      <c r="J16" s="87">
        <f>SUM(G16,I16)</f>
      </c>
      <c r="K16" s="89"/>
    </row>
    <row x14ac:dyDescent="0.25" r="17" customHeight="1" ht="12.199999999999998">
      <c r="A17" s="29" t="s">
        <v>214</v>
      </c>
      <c r="B17" s="29"/>
      <c r="C17" s="3"/>
      <c r="D17" s="109"/>
      <c r="E17" s="94">
        <f>SUM(E16)</f>
      </c>
      <c r="F17" s="110">
        <f>SUM(F16)</f>
      </c>
      <c r="G17" s="110">
        <f>SUM(G16)</f>
      </c>
      <c r="H17" s="94">
        <v>72600</v>
      </c>
      <c r="I17" s="110">
        <f>SUM(I16)</f>
      </c>
      <c r="J17" s="88">
        <f>SUM(J16)</f>
      </c>
      <c r="K17" s="89"/>
    </row>
    <row x14ac:dyDescent="0.25" r="18" customHeight="1" ht="21">
      <c r="A18" s="29" t="s">
        <v>368</v>
      </c>
      <c r="B18" s="29"/>
      <c r="C18" s="93" t="s">
        <v>113</v>
      </c>
      <c r="D18" s="57">
        <v>0</v>
      </c>
      <c r="E18" s="53"/>
      <c r="F18" s="53"/>
      <c r="G18" s="53"/>
      <c r="H18" s="53"/>
      <c r="I18" s="53"/>
      <c r="J18" s="53"/>
      <c r="K18" s="89"/>
    </row>
    <row x14ac:dyDescent="0.25" r="19" customHeight="1" ht="21">
      <c r="A19" s="6" t="s">
        <v>369</v>
      </c>
      <c r="B19" s="6"/>
      <c r="C19" s="3" t="s">
        <v>113</v>
      </c>
      <c r="D19" s="86">
        <v>1</v>
      </c>
      <c r="E19" s="108">
        <v>41.11</v>
      </c>
      <c r="F19" s="87">
        <f>$D$18*E19</f>
      </c>
      <c r="G19" s="87">
        <f>$K$2*F19</f>
      </c>
      <c r="H19" s="108">
        <v>79800</v>
      </c>
      <c r="I19" s="87">
        <f>$D$18*H19</f>
      </c>
      <c r="J19" s="87">
        <f>SUM(G19,I19)</f>
      </c>
      <c r="K19" s="89"/>
    </row>
    <row x14ac:dyDescent="0.25" r="20" customHeight="1" ht="12.199999999999998">
      <c r="A20" s="29" t="s">
        <v>214</v>
      </c>
      <c r="B20" s="29"/>
      <c r="C20" s="3"/>
      <c r="D20" s="109"/>
      <c r="E20" s="94">
        <f>SUM(E19)</f>
      </c>
      <c r="F20" s="110">
        <f>SUM(F19)</f>
      </c>
      <c r="G20" s="110">
        <f>SUM(G19)</f>
      </c>
      <c r="H20" s="94">
        <v>79800</v>
      </c>
      <c r="I20" s="110">
        <f>SUM(I19)</f>
      </c>
      <c r="J20" s="88">
        <f>SUM(J19)</f>
      </c>
      <c r="K20" s="89"/>
    </row>
    <row x14ac:dyDescent="0.25" r="21" customHeight="1" ht="12.4">
      <c r="A21" s="29" t="s">
        <v>206</v>
      </c>
      <c r="B21" s="29"/>
      <c r="C21" s="93"/>
      <c r="D21" s="56"/>
      <c r="E21" s="94">
        <f>SUM(E14,E17,E20)</f>
      </c>
      <c r="F21" s="95">
        <f>SUM(F14,F17,F20)</f>
      </c>
      <c r="G21" s="95">
        <f>SUM(G14,G17,G20)</f>
      </c>
      <c r="H21" s="94">
        <f>SUM(H14,H17,H20)</f>
      </c>
      <c r="I21" s="95">
        <f>SUM(I14,I17,I20)</f>
      </c>
      <c r="J21" s="111">
        <f>SUM(J14,J17,J20)</f>
      </c>
      <c r="K21" s="89"/>
    </row>
  </sheetData>
  <mergeCells count="21">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15"/>
  <sheetViews>
    <sheetView workbookViewId="0"/>
  </sheetViews>
  <sheetFormatPr defaultRowHeight="15" x14ac:dyDescent="0.25"/>
  <cols>
    <col min="1" max="1" style="31" width="24.290714285714284" customWidth="1" bestFit="1"/>
    <col min="2" max="2" style="31" width="14.147857142857141"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93.75" customFormat="1" s="1">
      <c r="A5" s="112" t="s">
        <v>298</v>
      </c>
      <c r="B5" s="112"/>
      <c r="C5" s="112"/>
      <c r="D5" s="113"/>
      <c r="E5" s="113"/>
      <c r="F5" s="113"/>
      <c r="G5" s="113"/>
      <c r="H5" s="113"/>
      <c r="I5" s="113"/>
      <c r="J5" s="113"/>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7" customFormat="1" s="1">
      <c r="A10" s="78" t="s">
        <v>298</v>
      </c>
      <c r="B10" s="78"/>
      <c r="C10" s="102"/>
      <c r="D10" s="103"/>
      <c r="E10" s="103"/>
      <c r="F10" s="103"/>
      <c r="G10" s="103"/>
      <c r="H10" s="103"/>
      <c r="I10" s="103"/>
      <c r="J10" s="103"/>
      <c r="K10" s="75"/>
    </row>
    <row x14ac:dyDescent="0.25" r="11" customHeight="1" ht="12.199999999999998" customFormat="1" s="1">
      <c r="A11" s="29" t="s">
        <v>87</v>
      </c>
      <c r="B11" s="29"/>
      <c r="C11" s="104" t="s">
        <v>88</v>
      </c>
      <c r="D11" s="105" t="s">
        <v>89</v>
      </c>
      <c r="E11" s="105" t="s">
        <v>90</v>
      </c>
      <c r="F11" s="105" t="s">
        <v>90</v>
      </c>
      <c r="G11" s="105" t="s">
        <v>51</v>
      </c>
      <c r="H11" s="105" t="s">
        <v>92</v>
      </c>
      <c r="I11" s="105" t="s">
        <v>92</v>
      </c>
      <c r="J11" s="105" t="s">
        <v>53</v>
      </c>
      <c r="K11" s="75"/>
    </row>
    <row x14ac:dyDescent="0.25" r="12" customHeight="1" ht="12.199999999999998">
      <c r="A12" s="29" t="s">
        <v>299</v>
      </c>
      <c r="B12" s="29"/>
      <c r="C12" s="93" t="s">
        <v>149</v>
      </c>
      <c r="D12" s="57">
        <v>0</v>
      </c>
      <c r="E12" s="53"/>
      <c r="F12" s="53"/>
      <c r="G12" s="53"/>
      <c r="H12" s="53"/>
      <c r="I12" s="53"/>
      <c r="J12" s="53"/>
      <c r="K12" s="89"/>
    </row>
    <row x14ac:dyDescent="0.25" r="13" customHeight="1" ht="18.75" hidden="1">
      <c r="A13" s="6" t="s">
        <v>300</v>
      </c>
      <c r="B13" s="6"/>
      <c r="C13" s="3" t="s">
        <v>153</v>
      </c>
      <c r="D13" s="86">
        <v>1</v>
      </c>
      <c r="E13" s="108">
        <v>1.32</v>
      </c>
      <c r="F13" s="87">
        <f>$D$12*E13</f>
      </c>
      <c r="G13" s="87">
        <f>$K$2*F13</f>
      </c>
      <c r="H13" s="108">
        <v>1145.22</v>
      </c>
      <c r="I13" s="87">
        <f>$D$12*H13</f>
      </c>
      <c r="J13" s="87">
        <f>SUM(G13,I13)</f>
      </c>
      <c r="K13" s="89"/>
    </row>
    <row x14ac:dyDescent="0.25" r="14" customHeight="1" ht="12.199999999999998">
      <c r="A14" s="29" t="s">
        <v>214</v>
      </c>
      <c r="B14" s="29"/>
      <c r="C14" s="3"/>
      <c r="D14" s="109"/>
      <c r="E14" s="94">
        <f>SUM(E13)</f>
      </c>
      <c r="F14" s="110">
        <f>SUM(F13)</f>
      </c>
      <c r="G14" s="110">
        <f>SUM(G13)</f>
      </c>
      <c r="H14" s="94">
        <v>1145.22</v>
      </c>
      <c r="I14" s="110">
        <f>SUM(I13)</f>
      </c>
      <c r="J14" s="88">
        <f>SUM(J13)</f>
      </c>
      <c r="K14" s="89"/>
    </row>
    <row x14ac:dyDescent="0.25" r="15" customHeight="1" ht="12.199999999999998">
      <c r="A15" s="29" t="s">
        <v>301</v>
      </c>
      <c r="B15" s="29"/>
      <c r="C15" s="93" t="s">
        <v>149</v>
      </c>
      <c r="D15" s="57">
        <v>0</v>
      </c>
      <c r="E15" s="53"/>
      <c r="F15" s="53"/>
      <c r="G15" s="53"/>
      <c r="H15" s="53"/>
      <c r="I15" s="53"/>
      <c r="J15" s="53"/>
      <c r="K15" s="89"/>
    </row>
    <row x14ac:dyDescent="0.25" r="16" customHeight="1" ht="18.75" hidden="1">
      <c r="A16" s="6" t="s">
        <v>302</v>
      </c>
      <c r="B16" s="6"/>
      <c r="C16" s="3" t="s">
        <v>153</v>
      </c>
      <c r="D16" s="86">
        <v>1</v>
      </c>
      <c r="E16" s="108">
        <v>1.5</v>
      </c>
      <c r="F16" s="87">
        <f>$D$15*E16</f>
      </c>
      <c r="G16" s="87">
        <f>$K$2*F16</f>
      </c>
      <c r="H16" s="108">
        <v>657.65</v>
      </c>
      <c r="I16" s="87">
        <f>$D$15*H16</f>
      </c>
      <c r="J16" s="87">
        <f>SUM(G16,I16)</f>
      </c>
      <c r="K16" s="89"/>
    </row>
    <row x14ac:dyDescent="0.25" r="17" customHeight="1" ht="12.199999999999998">
      <c r="A17" s="29" t="s">
        <v>214</v>
      </c>
      <c r="B17" s="29"/>
      <c r="C17" s="3"/>
      <c r="D17" s="109"/>
      <c r="E17" s="94">
        <f>SUM(E16)</f>
      </c>
      <c r="F17" s="110">
        <f>SUM(F16)</f>
      </c>
      <c r="G17" s="110">
        <f>SUM(G16)</f>
      </c>
      <c r="H17" s="94">
        <f>SUM(H16)</f>
      </c>
      <c r="I17" s="110">
        <f>SUM(I16)</f>
      </c>
      <c r="J17" s="88">
        <f>SUM(J16)</f>
      </c>
      <c r="K17" s="89"/>
    </row>
    <row x14ac:dyDescent="0.25" r="18" customHeight="1" ht="12.199999999999998">
      <c r="A18" s="29" t="s">
        <v>303</v>
      </c>
      <c r="B18" s="29"/>
      <c r="C18" s="93" t="s">
        <v>149</v>
      </c>
      <c r="D18" s="57">
        <v>0</v>
      </c>
      <c r="E18" s="53"/>
      <c r="F18" s="53"/>
      <c r="G18" s="53"/>
      <c r="H18" s="53"/>
      <c r="I18" s="53"/>
      <c r="J18" s="53"/>
      <c r="K18" s="89"/>
    </row>
    <row x14ac:dyDescent="0.25" r="19" customHeight="1" ht="18.75" hidden="1">
      <c r="A19" s="6" t="s">
        <v>304</v>
      </c>
      <c r="B19" s="6"/>
      <c r="C19" s="3" t="s">
        <v>153</v>
      </c>
      <c r="D19" s="86">
        <v>1</v>
      </c>
      <c r="E19" s="108">
        <v>1</v>
      </c>
      <c r="F19" s="87">
        <f>$D$18*E19</f>
      </c>
      <c r="G19" s="87">
        <f>$K$2*F19</f>
      </c>
      <c r="H19" s="108">
        <v>541.85</v>
      </c>
      <c r="I19" s="87">
        <f>$D$18*H19</f>
      </c>
      <c r="J19" s="87">
        <f>SUM(G19,I19)</f>
      </c>
      <c r="K19" s="89"/>
    </row>
    <row x14ac:dyDescent="0.25" r="20" customHeight="1" ht="12.199999999999998">
      <c r="A20" s="29" t="s">
        <v>214</v>
      </c>
      <c r="B20" s="29"/>
      <c r="C20" s="3"/>
      <c r="D20" s="109"/>
      <c r="E20" s="94">
        <f>SUM(E19)</f>
      </c>
      <c r="F20" s="110">
        <f>SUM(F19)</f>
      </c>
      <c r="G20" s="110">
        <f>SUM(G19)</f>
      </c>
      <c r="H20" s="94">
        <f>SUM(H19)</f>
      </c>
      <c r="I20" s="110">
        <f>SUM(I19)</f>
      </c>
      <c r="J20" s="88">
        <f>SUM(J19)</f>
      </c>
      <c r="K20" s="89"/>
    </row>
    <row x14ac:dyDescent="0.25" r="21" customHeight="1" ht="12.199999999999998">
      <c r="A21" s="29" t="s">
        <v>305</v>
      </c>
      <c r="B21" s="29"/>
      <c r="C21" s="93" t="s">
        <v>149</v>
      </c>
      <c r="D21" s="57">
        <v>0</v>
      </c>
      <c r="E21" s="53"/>
      <c r="F21" s="53"/>
      <c r="G21" s="53"/>
      <c r="H21" s="53"/>
      <c r="I21" s="53"/>
      <c r="J21" s="53"/>
      <c r="K21" s="89"/>
    </row>
    <row x14ac:dyDescent="0.25" r="22" customHeight="1" ht="18.75" hidden="1">
      <c r="A22" s="6" t="s">
        <v>306</v>
      </c>
      <c r="B22" s="6"/>
      <c r="C22" s="3" t="s">
        <v>153</v>
      </c>
      <c r="D22" s="86">
        <v>1</v>
      </c>
      <c r="E22" s="108">
        <v>1</v>
      </c>
      <c r="F22" s="87">
        <f>$D$21*E22</f>
      </c>
      <c r="G22" s="87">
        <f>$K$2*F22</f>
      </c>
      <c r="H22" s="108">
        <v>671.68</v>
      </c>
      <c r="I22" s="87">
        <f>$D$21*H22</f>
      </c>
      <c r="J22" s="87">
        <f>SUM(G22,I22)</f>
      </c>
      <c r="K22" s="89"/>
    </row>
    <row x14ac:dyDescent="0.25" r="23" customHeight="1" ht="12.199999999999998">
      <c r="A23" s="29" t="s">
        <v>214</v>
      </c>
      <c r="B23" s="29"/>
      <c r="C23" s="3"/>
      <c r="D23" s="109"/>
      <c r="E23" s="94">
        <f>SUM(E22)</f>
      </c>
      <c r="F23" s="110">
        <f>SUM(F22)</f>
      </c>
      <c r="G23" s="110">
        <f>SUM(G22)</f>
      </c>
      <c r="H23" s="94">
        <f>SUM(H22)</f>
      </c>
      <c r="I23" s="110">
        <f>SUM(I22)</f>
      </c>
      <c r="J23" s="88">
        <f>SUM(J22)</f>
      </c>
      <c r="K23" s="89"/>
    </row>
    <row x14ac:dyDescent="0.25" r="24" customHeight="1" ht="21">
      <c r="A24" s="29" t="s">
        <v>307</v>
      </c>
      <c r="B24" s="29"/>
      <c r="C24" s="93" t="s">
        <v>149</v>
      </c>
      <c r="D24" s="57">
        <v>0</v>
      </c>
      <c r="E24" s="53"/>
      <c r="F24" s="53"/>
      <c r="G24" s="53"/>
      <c r="H24" s="53"/>
      <c r="I24" s="53"/>
      <c r="J24" s="53"/>
      <c r="K24" s="89"/>
    </row>
    <row x14ac:dyDescent="0.25" r="25" customHeight="1" ht="18.75" hidden="1">
      <c r="A25" s="6" t="s">
        <v>308</v>
      </c>
      <c r="B25" s="6"/>
      <c r="C25" s="3" t="s">
        <v>153</v>
      </c>
      <c r="D25" s="86">
        <v>1</v>
      </c>
      <c r="E25" s="108">
        <v>0.67</v>
      </c>
      <c r="F25" s="87">
        <f>$D$24*E25</f>
      </c>
      <c r="G25" s="87">
        <f>$K$2*F25</f>
      </c>
      <c r="H25" s="108">
        <v>1158.35</v>
      </c>
      <c r="I25" s="87">
        <f>$D$24*H25</f>
      </c>
      <c r="J25" s="87">
        <f>SUM(G25,I25)</f>
      </c>
      <c r="K25" s="89"/>
    </row>
    <row x14ac:dyDescent="0.25" r="26" customHeight="1" ht="18.75" hidden="1">
      <c r="A26" s="6" t="s">
        <v>309</v>
      </c>
      <c r="B26" s="6"/>
      <c r="C26" s="3" t="s">
        <v>96</v>
      </c>
      <c r="D26" s="86">
        <v>1</v>
      </c>
      <c r="E26" s="108">
        <v>0.18</v>
      </c>
      <c r="F26" s="87">
        <f>$D$24*E26</f>
      </c>
      <c r="G26" s="87">
        <f>$K$2*F26</f>
      </c>
      <c r="H26" s="108">
        <v>249.87</v>
      </c>
      <c r="I26" s="87">
        <f>$D$24*H26</f>
      </c>
      <c r="J26" s="87">
        <f>SUM(G26,I26)</f>
      </c>
      <c r="K26" s="89"/>
    </row>
    <row x14ac:dyDescent="0.25" r="27" customHeight="1" ht="12.199999999999998">
      <c r="A27" s="29" t="s">
        <v>214</v>
      </c>
      <c r="B27" s="29"/>
      <c r="C27" s="3"/>
      <c r="D27" s="109"/>
      <c r="E27" s="94">
        <f>SUM(E25:E26)</f>
      </c>
      <c r="F27" s="110">
        <f>SUM(F25:F26)</f>
      </c>
      <c r="G27" s="110">
        <f>SUM(G25:G26)</f>
      </c>
      <c r="H27" s="94">
        <f>SUM(H25:H26)</f>
      </c>
      <c r="I27" s="110">
        <f>SUM(I25:I26)</f>
      </c>
      <c r="J27" s="88">
        <f>SUM(J25:J26)</f>
      </c>
      <c r="K27" s="89"/>
    </row>
    <row x14ac:dyDescent="0.25" r="28" customHeight="1" ht="12.199999999999998">
      <c r="A28" s="29" t="s">
        <v>310</v>
      </c>
      <c r="B28" s="29"/>
      <c r="C28" s="93" t="s">
        <v>149</v>
      </c>
      <c r="D28" s="57">
        <v>0</v>
      </c>
      <c r="E28" s="53"/>
      <c r="F28" s="53"/>
      <c r="G28" s="53"/>
      <c r="H28" s="53"/>
      <c r="I28" s="53"/>
      <c r="J28" s="53"/>
      <c r="K28" s="89"/>
    </row>
    <row x14ac:dyDescent="0.25" r="29" customHeight="1" ht="18.75" hidden="1">
      <c r="A29" s="6" t="s">
        <v>311</v>
      </c>
      <c r="B29" s="6"/>
      <c r="C29" s="3" t="s">
        <v>153</v>
      </c>
      <c r="D29" s="86">
        <v>1</v>
      </c>
      <c r="E29" s="108">
        <v>0.67</v>
      </c>
      <c r="F29" s="87">
        <f>$D$28*E29</f>
      </c>
      <c r="G29" s="87">
        <f>$K$2*F29</f>
      </c>
      <c r="H29" s="108">
        <v>326.36</v>
      </c>
      <c r="I29" s="87">
        <f>$D$28*H29</f>
      </c>
      <c r="J29" s="87">
        <f>SUM(G29,I29)</f>
      </c>
      <c r="K29" s="89"/>
    </row>
    <row x14ac:dyDescent="0.25" r="30" customHeight="1" ht="12.199999999999998">
      <c r="A30" s="29" t="s">
        <v>214</v>
      </c>
      <c r="B30" s="29"/>
      <c r="C30" s="3"/>
      <c r="D30" s="109"/>
      <c r="E30" s="94">
        <f>SUM(E29)</f>
      </c>
      <c r="F30" s="110">
        <f>SUM(F29)</f>
      </c>
      <c r="G30" s="110">
        <f>SUM(G29)</f>
      </c>
      <c r="H30" s="94">
        <f>SUM(H29)</f>
      </c>
      <c r="I30" s="110">
        <f>SUM(I29)</f>
      </c>
      <c r="J30" s="88">
        <f>SUM(J29)</f>
      </c>
      <c r="K30" s="89"/>
    </row>
    <row x14ac:dyDescent="0.25" r="31" customHeight="1" ht="21">
      <c r="A31" s="29" t="s">
        <v>312</v>
      </c>
      <c r="B31" s="29"/>
      <c r="C31" s="93" t="s">
        <v>149</v>
      </c>
      <c r="D31" s="57">
        <v>0</v>
      </c>
      <c r="E31" s="53"/>
      <c r="F31" s="53"/>
      <c r="G31" s="53"/>
      <c r="H31" s="53"/>
      <c r="I31" s="53"/>
      <c r="J31" s="53"/>
      <c r="K31" s="89"/>
    </row>
    <row x14ac:dyDescent="0.25" r="32" customHeight="1" ht="18.75" hidden="1">
      <c r="A32" s="6" t="s">
        <v>313</v>
      </c>
      <c r="B32" s="6"/>
      <c r="C32" s="3" t="s">
        <v>153</v>
      </c>
      <c r="D32" s="86">
        <v>1</v>
      </c>
      <c r="E32" s="108">
        <v>0.09</v>
      </c>
      <c r="F32" s="87">
        <f>$D$31*E32</f>
      </c>
      <c r="G32" s="87">
        <f>$K$2*F32</f>
      </c>
      <c r="H32" s="108">
        <v>60.48</v>
      </c>
      <c r="I32" s="87">
        <f>$D$31*H32</f>
      </c>
      <c r="J32" s="87">
        <f>SUM(G32,I32)</f>
      </c>
      <c r="K32" s="89"/>
    </row>
    <row x14ac:dyDescent="0.25" r="33" customHeight="1" ht="18.75" hidden="1">
      <c r="A33" s="6" t="s">
        <v>314</v>
      </c>
      <c r="B33" s="6"/>
      <c r="C33" s="3" t="s">
        <v>153</v>
      </c>
      <c r="D33" s="86">
        <v>1</v>
      </c>
      <c r="E33" s="108">
        <v>0.77</v>
      </c>
      <c r="F33" s="87">
        <f>$D$31*E33</f>
      </c>
      <c r="G33" s="87">
        <f>$K$2*F33</f>
      </c>
      <c r="H33" s="108">
        <v>1099.22</v>
      </c>
      <c r="I33" s="87">
        <f>$D$31*H33</f>
      </c>
      <c r="J33" s="87">
        <f>SUM(G33,I33)</f>
      </c>
      <c r="K33" s="89"/>
    </row>
    <row x14ac:dyDescent="0.25" r="34" customHeight="1" ht="18.75" hidden="1">
      <c r="A34" s="6" t="s">
        <v>315</v>
      </c>
      <c r="B34" s="6"/>
      <c r="C34" s="3" t="s">
        <v>153</v>
      </c>
      <c r="D34" s="86">
        <v>1.7</v>
      </c>
      <c r="E34" s="108">
        <v>0.49</v>
      </c>
      <c r="F34" s="87">
        <f>$D$31*E34</f>
      </c>
      <c r="G34" s="87">
        <f>$K$2*F34</f>
      </c>
      <c r="H34" s="108">
        <v>91.76</v>
      </c>
      <c r="I34" s="87">
        <f>$D$31*H34</f>
      </c>
      <c r="J34" s="87">
        <f>SUM(G34,I34)</f>
      </c>
      <c r="K34" s="89"/>
    </row>
    <row x14ac:dyDescent="0.25" r="35" customHeight="1" ht="18.75" hidden="1">
      <c r="A35" s="6" t="s">
        <v>316</v>
      </c>
      <c r="B35" s="6"/>
      <c r="C35" s="3" t="s">
        <v>153</v>
      </c>
      <c r="D35" s="86">
        <v>1</v>
      </c>
      <c r="E35" s="108">
        <v>0.46</v>
      </c>
      <c r="F35" s="87">
        <f>$D$31*E35</f>
      </c>
      <c r="G35" s="87">
        <f>$K$2*F35</f>
      </c>
      <c r="H35" s="108">
        <v>299.51</v>
      </c>
      <c r="I35" s="87">
        <f>$D$31*H35</f>
      </c>
      <c r="J35" s="87">
        <f>SUM(G35,I35)</f>
      </c>
      <c r="K35" s="89"/>
    </row>
    <row x14ac:dyDescent="0.25" r="36" customHeight="1" ht="18.75" hidden="1">
      <c r="A36" s="6" t="s">
        <v>317</v>
      </c>
      <c r="B36" s="6"/>
      <c r="C36" s="3" t="s">
        <v>153</v>
      </c>
      <c r="D36" s="86">
        <v>1</v>
      </c>
      <c r="E36" s="108">
        <v>0.23</v>
      </c>
      <c r="F36" s="87">
        <f>$D$31*E36</f>
      </c>
      <c r="G36" s="87">
        <f>$K$2*F36</f>
      </c>
      <c r="H36" s="108">
        <v>421.92</v>
      </c>
      <c r="I36" s="87">
        <f>$D$31*H36</f>
      </c>
      <c r="J36" s="87">
        <f>SUM(G36,I36)</f>
      </c>
      <c r="K36" s="89"/>
    </row>
    <row x14ac:dyDescent="0.25" r="37" customHeight="1" ht="18.75" hidden="1">
      <c r="A37" s="6" t="s">
        <v>318</v>
      </c>
      <c r="B37" s="6"/>
      <c r="C37" s="3" t="s">
        <v>153</v>
      </c>
      <c r="D37" s="86">
        <v>1.7</v>
      </c>
      <c r="E37" s="108">
        <v>0.29</v>
      </c>
      <c r="F37" s="87">
        <f>$D$31*E37</f>
      </c>
      <c r="G37" s="87">
        <f>$K$2*F37</f>
      </c>
      <c r="H37" s="108">
        <v>133.96</v>
      </c>
      <c r="I37" s="87">
        <f>$D$31*H37</f>
      </c>
      <c r="J37" s="87">
        <f>SUM(G37,I37)</f>
      </c>
      <c r="K37" s="89"/>
    </row>
    <row x14ac:dyDescent="0.25" r="38" customHeight="1" ht="18.75" hidden="1">
      <c r="A38" s="6" t="s">
        <v>319</v>
      </c>
      <c r="B38" s="6"/>
      <c r="C38" s="3" t="s">
        <v>153</v>
      </c>
      <c r="D38" s="86">
        <v>1</v>
      </c>
      <c r="E38" s="108">
        <v>0.29</v>
      </c>
      <c r="F38" s="87">
        <f>$D$31*E38</f>
      </c>
      <c r="G38" s="87">
        <f>$K$2*F38</f>
      </c>
      <c r="H38" s="108">
        <v>146.98</v>
      </c>
      <c r="I38" s="87">
        <f>$D$31*H38</f>
      </c>
      <c r="J38" s="87">
        <f>SUM(G38,I38)</f>
      </c>
      <c r="K38" s="89"/>
    </row>
    <row x14ac:dyDescent="0.25" r="39" customHeight="1" ht="18.75" hidden="1">
      <c r="A39" s="6" t="s">
        <v>320</v>
      </c>
      <c r="B39" s="6"/>
      <c r="C39" s="3" t="s">
        <v>153</v>
      </c>
      <c r="D39" s="86">
        <v>1</v>
      </c>
      <c r="E39" s="108">
        <v>0.1</v>
      </c>
      <c r="F39" s="87">
        <f>$D$31*E39</f>
      </c>
      <c r="G39" s="87">
        <f>$K$2*F39</f>
      </c>
      <c r="H39" s="108">
        <v>77.4</v>
      </c>
      <c r="I39" s="87">
        <f>$D$31*H39</f>
      </c>
      <c r="J39" s="87">
        <f>SUM(G39,I39)</f>
      </c>
      <c r="K39" s="89"/>
    </row>
    <row x14ac:dyDescent="0.25" r="40" customHeight="1" ht="18.75" hidden="1">
      <c r="A40" s="6" t="s">
        <v>321</v>
      </c>
      <c r="B40" s="6"/>
      <c r="C40" s="3" t="s">
        <v>96</v>
      </c>
      <c r="D40" s="86">
        <v>1</v>
      </c>
      <c r="E40" s="108">
        <v>0.21</v>
      </c>
      <c r="F40" s="87">
        <f>$D$31*E40</f>
      </c>
      <c r="G40" s="87">
        <f>$K$2*F40</f>
      </c>
      <c r="H40" s="108">
        <v>119.51</v>
      </c>
      <c r="I40" s="87">
        <f>$D$31*H40</f>
      </c>
      <c r="J40" s="87">
        <f>SUM(G40,I40)</f>
      </c>
      <c r="K40" s="89"/>
    </row>
    <row x14ac:dyDescent="0.25" r="41" customHeight="1" ht="18.75" hidden="1">
      <c r="A41" s="6" t="s">
        <v>322</v>
      </c>
      <c r="B41" s="6"/>
      <c r="C41" s="3" t="s">
        <v>153</v>
      </c>
      <c r="D41" s="86">
        <v>1</v>
      </c>
      <c r="E41" s="108">
        <v>0.32</v>
      </c>
      <c r="F41" s="87">
        <f>$D$31*E41</f>
      </c>
      <c r="G41" s="87">
        <f>$K$2*F41</f>
      </c>
      <c r="H41" s="108">
        <v>350.33</v>
      </c>
      <c r="I41" s="87">
        <f>$D$31*H41</f>
      </c>
      <c r="J41" s="87">
        <f>SUM(G41,I41)</f>
      </c>
      <c r="K41" s="89"/>
    </row>
    <row x14ac:dyDescent="0.25" r="42" customHeight="1" ht="18.75" hidden="1">
      <c r="A42" s="6" t="s">
        <v>300</v>
      </c>
      <c r="B42" s="6"/>
      <c r="C42" s="3" t="s">
        <v>153</v>
      </c>
      <c r="D42" s="86">
        <v>1</v>
      </c>
      <c r="E42" s="108">
        <v>1.32</v>
      </c>
      <c r="F42" s="87">
        <f>$D$31*E42</f>
      </c>
      <c r="G42" s="87">
        <f>$K$2*F42</f>
      </c>
      <c r="H42" s="108">
        <v>1145.22</v>
      </c>
      <c r="I42" s="87">
        <f>$D$31*H42</f>
      </c>
      <c r="J42" s="87">
        <f>SUM(G42,I42)</f>
      </c>
      <c r="K42" s="89"/>
    </row>
    <row x14ac:dyDescent="0.25" r="43" customHeight="1" ht="18.75" hidden="1">
      <c r="A43" s="6" t="s">
        <v>323</v>
      </c>
      <c r="B43" s="6"/>
      <c r="C43" s="3" t="s">
        <v>149</v>
      </c>
      <c r="D43" s="86">
        <v>0.33</v>
      </c>
      <c r="E43" s="108">
        <v>0.08</v>
      </c>
      <c r="F43" s="87">
        <f>$D$31*E43</f>
      </c>
      <c r="G43" s="87">
        <f>$K$2*F43</f>
      </c>
      <c r="H43" s="108">
        <v>120.88</v>
      </c>
      <c r="I43" s="87">
        <f>$D$31*H43</f>
      </c>
      <c r="J43" s="87">
        <f>SUM(G43,I43)</f>
      </c>
      <c r="K43" s="89"/>
    </row>
    <row x14ac:dyDescent="0.25" r="44" customHeight="1" ht="18.75" hidden="1">
      <c r="A44" s="6" t="s">
        <v>324</v>
      </c>
      <c r="B44" s="6"/>
      <c r="C44" s="3" t="s">
        <v>153</v>
      </c>
      <c r="D44" s="86">
        <v>1</v>
      </c>
      <c r="E44" s="108">
        <v>0.35</v>
      </c>
      <c r="F44" s="87">
        <f>$D$31*E44</f>
      </c>
      <c r="G44" s="87">
        <f>$K$2*F44</f>
      </c>
      <c r="H44" s="108">
        <v>180.63</v>
      </c>
      <c r="I44" s="87">
        <f>$D$31*H44</f>
      </c>
      <c r="J44" s="87">
        <f>SUM(G44,I44)</f>
      </c>
      <c r="K44" s="89"/>
    </row>
    <row x14ac:dyDescent="0.25" r="45" customHeight="1" ht="18.75" hidden="1">
      <c r="A45" s="6" t="s">
        <v>325</v>
      </c>
      <c r="B45" s="6"/>
      <c r="C45" s="3" t="s">
        <v>153</v>
      </c>
      <c r="D45" s="86">
        <v>1</v>
      </c>
      <c r="E45" s="108">
        <v>0.35</v>
      </c>
      <c r="F45" s="87">
        <f>$D$31*E45</f>
      </c>
      <c r="G45" s="87">
        <f>$K$2*F45</f>
      </c>
      <c r="H45" s="108">
        <v>533.43</v>
      </c>
      <c r="I45" s="87">
        <f>$D$31*H45</f>
      </c>
      <c r="J45" s="87">
        <f>SUM(G45,I45)</f>
      </c>
      <c r="K45" s="89"/>
    </row>
    <row x14ac:dyDescent="0.25" r="46" customHeight="1" ht="18.75" hidden="1">
      <c r="A46" s="6" t="s">
        <v>326</v>
      </c>
      <c r="B46" s="6"/>
      <c r="C46" s="3" t="s">
        <v>153</v>
      </c>
      <c r="D46" s="86">
        <v>1</v>
      </c>
      <c r="E46" s="108">
        <v>0.1</v>
      </c>
      <c r="F46" s="87">
        <f>$D$31*E46</f>
      </c>
      <c r="G46" s="87">
        <f>$K$2*F46</f>
      </c>
      <c r="H46" s="108">
        <v>206.3</v>
      </c>
      <c r="I46" s="87">
        <f>$D$31*H46</f>
      </c>
      <c r="J46" s="87">
        <f>SUM(G46,I46)</f>
      </c>
      <c r="K46" s="89"/>
    </row>
    <row x14ac:dyDescent="0.25" r="47" customHeight="1" ht="18.75" hidden="1">
      <c r="A47" s="6" t="s">
        <v>327</v>
      </c>
      <c r="B47" s="6"/>
      <c r="C47" s="3" t="s">
        <v>153</v>
      </c>
      <c r="D47" s="86">
        <v>1</v>
      </c>
      <c r="E47" s="108">
        <v>0.07</v>
      </c>
      <c r="F47" s="87">
        <f>$D$31*E47</f>
      </c>
      <c r="G47" s="87">
        <f>$K$2*F47</f>
      </c>
      <c r="H47" s="108">
        <v>33.95</v>
      </c>
      <c r="I47" s="87">
        <f>$D$31*H47</f>
      </c>
      <c r="J47" s="87">
        <f>SUM(G47,I47)</f>
      </c>
      <c r="K47" s="89"/>
    </row>
    <row x14ac:dyDescent="0.25" r="48" customHeight="1" ht="18.75" hidden="1">
      <c r="A48" s="6" t="s">
        <v>328</v>
      </c>
      <c r="B48" s="6"/>
      <c r="C48" s="3" t="s">
        <v>153</v>
      </c>
      <c r="D48" s="86">
        <v>1</v>
      </c>
      <c r="E48" s="108">
        <v>0.21</v>
      </c>
      <c r="F48" s="87">
        <f>$D$31*E48</f>
      </c>
      <c r="G48" s="87">
        <f>$K$2*F48</f>
      </c>
      <c r="H48" s="108">
        <v>70.91</v>
      </c>
      <c r="I48" s="87">
        <f>$D$31*H48</f>
      </c>
      <c r="J48" s="87">
        <f>SUM(G48,I48)</f>
      </c>
      <c r="K48" s="89"/>
    </row>
    <row x14ac:dyDescent="0.25" r="49" customHeight="1" ht="18.75" hidden="1">
      <c r="A49" s="6" t="s">
        <v>329</v>
      </c>
      <c r="B49" s="6"/>
      <c r="C49" s="3" t="s">
        <v>153</v>
      </c>
      <c r="D49" s="86">
        <v>1</v>
      </c>
      <c r="E49" s="108">
        <v>0.86</v>
      </c>
      <c r="F49" s="87">
        <f>$D$31*E49</f>
      </c>
      <c r="G49" s="87">
        <f>$K$2*F49</f>
      </c>
      <c r="H49" s="108">
        <v>447.24</v>
      </c>
      <c r="I49" s="87">
        <f>$D$31*H49</f>
      </c>
      <c r="J49" s="87">
        <f>SUM(G49,I49)</f>
      </c>
      <c r="K49" s="89"/>
    </row>
    <row x14ac:dyDescent="0.25" r="50" customHeight="1" ht="18.75" hidden="1">
      <c r="A50" s="6" t="s">
        <v>330</v>
      </c>
      <c r="B50" s="6"/>
      <c r="C50" s="3" t="s">
        <v>153</v>
      </c>
      <c r="D50" s="86">
        <v>1</v>
      </c>
      <c r="E50" s="108">
        <v>0.14</v>
      </c>
      <c r="F50" s="87">
        <f>$D$31*E50</f>
      </c>
      <c r="G50" s="87">
        <f>$K$2*F50</f>
      </c>
      <c r="H50" s="108">
        <v>110</v>
      </c>
      <c r="I50" s="87">
        <f>$D$31*H50</f>
      </c>
      <c r="J50" s="87">
        <f>SUM(G50,I50)</f>
      </c>
      <c r="K50" s="89"/>
    </row>
    <row x14ac:dyDescent="0.25" r="51" customHeight="1" ht="18.75" hidden="1">
      <c r="A51" s="6" t="s">
        <v>331</v>
      </c>
      <c r="B51" s="6"/>
      <c r="C51" s="3" t="s">
        <v>113</v>
      </c>
      <c r="D51" s="86">
        <v>1.7</v>
      </c>
      <c r="E51" s="108">
        <v>0.16</v>
      </c>
      <c r="F51" s="87">
        <f>$D$31*E51</f>
      </c>
      <c r="G51" s="87">
        <f>$K$2*F51</f>
      </c>
      <c r="H51" s="108">
        <v>39.17</v>
      </c>
      <c r="I51" s="87">
        <f>$D$31*H51</f>
      </c>
      <c r="J51" s="87">
        <f>SUM(G51,I51)</f>
      </c>
      <c r="K51" s="89"/>
    </row>
    <row x14ac:dyDescent="0.25" r="52" customHeight="1" ht="18.75" hidden="1">
      <c r="A52" s="6" t="s">
        <v>332</v>
      </c>
      <c r="B52" s="6"/>
      <c r="C52" s="3" t="s">
        <v>153</v>
      </c>
      <c r="D52" s="86">
        <v>1</v>
      </c>
      <c r="E52" s="108">
        <v>0.13</v>
      </c>
      <c r="F52" s="87">
        <f>$D$31*E52</f>
      </c>
      <c r="G52" s="87">
        <f>$K$2*F52</f>
      </c>
      <c r="H52" s="108">
        <v>103</v>
      </c>
      <c r="I52" s="87">
        <f>$D$31*H52</f>
      </c>
      <c r="J52" s="87">
        <f>SUM(G52,I52)</f>
      </c>
      <c r="K52" s="89"/>
    </row>
    <row x14ac:dyDescent="0.25" r="53" customHeight="1" ht="12.199999999999998">
      <c r="A53" s="29" t="s">
        <v>214</v>
      </c>
      <c r="B53" s="29"/>
      <c r="C53" s="3"/>
      <c r="D53" s="109"/>
      <c r="E53" s="94">
        <f>SUM(E32:E52)</f>
      </c>
      <c r="F53" s="110">
        <f>SUM(F32:F52)</f>
      </c>
      <c r="G53" s="110">
        <f>$K$2*F53</f>
      </c>
      <c r="H53" s="94">
        <v>5791.8</v>
      </c>
      <c r="I53" s="110">
        <f>SUM(I32:I52)</f>
      </c>
      <c r="J53" s="88">
        <f>SUM(G53,I53)</f>
      </c>
      <c r="K53" s="89"/>
    </row>
    <row x14ac:dyDescent="0.25" r="54" customHeight="1" ht="12.199999999999998">
      <c r="A54" s="29" t="s">
        <v>333</v>
      </c>
      <c r="B54" s="29"/>
      <c r="C54" s="93" t="s">
        <v>96</v>
      </c>
      <c r="D54" s="57">
        <v>0</v>
      </c>
      <c r="E54" s="53"/>
      <c r="F54" s="53"/>
      <c r="G54" s="53"/>
      <c r="H54" s="53"/>
      <c r="I54" s="53"/>
      <c r="J54" s="53"/>
      <c r="K54" s="89"/>
    </row>
    <row x14ac:dyDescent="0.25" r="55" customHeight="1" ht="18.75" hidden="1">
      <c r="A55" s="6" t="s">
        <v>334</v>
      </c>
      <c r="B55" s="6"/>
      <c r="C55" s="3" t="s">
        <v>96</v>
      </c>
      <c r="D55" s="86">
        <v>1</v>
      </c>
      <c r="E55" s="108">
        <v>0.52</v>
      </c>
      <c r="F55" s="87">
        <f>$D$54*E55</f>
      </c>
      <c r="G55" s="87">
        <f>$K$2*F55</f>
      </c>
      <c r="H55" s="108">
        <v>338.04</v>
      </c>
      <c r="I55" s="87">
        <f>$D$54*H55</f>
      </c>
      <c r="J55" s="87">
        <f>SUM(G55,I55)</f>
      </c>
      <c r="K55" s="89"/>
    </row>
    <row x14ac:dyDescent="0.25" r="56" customHeight="1" ht="18.75" hidden="1">
      <c r="A56" s="6" t="s">
        <v>335</v>
      </c>
      <c r="B56" s="6"/>
      <c r="C56" s="3" t="s">
        <v>96</v>
      </c>
      <c r="D56" s="86">
        <v>1</v>
      </c>
      <c r="E56" s="108">
        <v>0.05</v>
      </c>
      <c r="F56" s="87">
        <f>$D$54*E56</f>
      </c>
      <c r="G56" s="87">
        <f>$K$2*F56</f>
      </c>
      <c r="H56" s="108">
        <v>105.35</v>
      </c>
      <c r="I56" s="87">
        <f>$D$54*H56</f>
      </c>
      <c r="J56" s="87">
        <f>SUM(G56,I56)</f>
      </c>
      <c r="K56" s="89"/>
    </row>
    <row x14ac:dyDescent="0.25" r="57" customHeight="1" ht="18.75" hidden="1">
      <c r="A57" s="6" t="s">
        <v>336</v>
      </c>
      <c r="B57" s="6"/>
      <c r="C57" s="3" t="s">
        <v>96</v>
      </c>
      <c r="D57" s="86">
        <v>1.25</v>
      </c>
      <c r="E57" s="108">
        <v>0.13</v>
      </c>
      <c r="F57" s="87">
        <f>$D$54*E57</f>
      </c>
      <c r="G57" s="87">
        <f>$K$2*F57</f>
      </c>
      <c r="H57" s="108">
        <v>75.25</v>
      </c>
      <c r="I57" s="87">
        <f>$D$54*H57</f>
      </c>
      <c r="J57" s="87">
        <f>SUM(G57,I57)</f>
      </c>
      <c r="K57" s="89"/>
    </row>
    <row x14ac:dyDescent="0.25" r="58" customHeight="1" ht="18.75" hidden="1">
      <c r="A58" s="6" t="s">
        <v>337</v>
      </c>
      <c r="B58" s="6"/>
      <c r="C58" s="3" t="s">
        <v>96</v>
      </c>
      <c r="D58" s="86">
        <v>1.25</v>
      </c>
      <c r="E58" s="108">
        <v>0.5</v>
      </c>
      <c r="F58" s="87">
        <f>$D$54*E58</f>
      </c>
      <c r="G58" s="87">
        <f>$K$2*F58</f>
      </c>
      <c r="H58" s="108">
        <v>238.25</v>
      </c>
      <c r="I58" s="87">
        <f>$D$54*H58</f>
      </c>
      <c r="J58" s="87">
        <f>SUM(G58,I58)</f>
      </c>
      <c r="K58" s="89"/>
    </row>
    <row x14ac:dyDescent="0.25" r="59" customHeight="1" ht="18.75" hidden="1">
      <c r="A59" s="6" t="s">
        <v>338</v>
      </c>
      <c r="B59" s="6"/>
      <c r="C59" s="3" t="s">
        <v>96</v>
      </c>
      <c r="D59" s="86">
        <v>1</v>
      </c>
      <c r="E59" s="108">
        <v>0.23</v>
      </c>
      <c r="F59" s="87">
        <f>$D$54*E59</f>
      </c>
      <c r="G59" s="87">
        <f>$K$2*F59</f>
      </c>
      <c r="H59" s="108">
        <v>367.1</v>
      </c>
      <c r="I59" s="87">
        <f>$D$54*H59</f>
      </c>
      <c r="J59" s="87">
        <f>SUM(G59,I59)</f>
      </c>
      <c r="K59" s="89"/>
    </row>
    <row x14ac:dyDescent="0.25" r="60" customHeight="1" ht="18.75" hidden="1">
      <c r="A60" s="6" t="s">
        <v>339</v>
      </c>
      <c r="B60" s="6"/>
      <c r="C60" s="3" t="s">
        <v>96</v>
      </c>
      <c r="D60" s="86">
        <v>2</v>
      </c>
      <c r="E60" s="108">
        <v>0.46</v>
      </c>
      <c r="F60" s="87">
        <f>$D$54*E60</f>
      </c>
      <c r="G60" s="87">
        <f>$K$2*F60</f>
      </c>
      <c r="H60" s="108">
        <v>766.4</v>
      </c>
      <c r="I60" s="87">
        <f>$D$54*H60</f>
      </c>
      <c r="J60" s="87">
        <f>SUM(G60,I60)</f>
      </c>
      <c r="K60" s="89"/>
    </row>
    <row x14ac:dyDescent="0.25" r="61" customHeight="1" ht="18.75" hidden="1">
      <c r="A61" s="6" t="s">
        <v>340</v>
      </c>
      <c r="B61" s="6"/>
      <c r="C61" s="3" t="s">
        <v>96</v>
      </c>
      <c r="D61" s="86">
        <v>1</v>
      </c>
      <c r="E61" s="108">
        <v>0.06</v>
      </c>
      <c r="F61" s="87">
        <f>$D$54*E61</f>
      </c>
      <c r="G61" s="87">
        <f>$K$2*F61</f>
      </c>
      <c r="H61" s="108">
        <v>11.04</v>
      </c>
      <c r="I61" s="87">
        <f>$D$54*H61</f>
      </c>
      <c r="J61" s="87">
        <f>SUM(G61,I61)</f>
      </c>
      <c r="K61" s="89"/>
    </row>
    <row x14ac:dyDescent="0.25" r="62" customHeight="1" ht="18.75" hidden="1">
      <c r="A62" s="6" t="s">
        <v>341</v>
      </c>
      <c r="B62" s="6"/>
      <c r="C62" s="3" t="s">
        <v>96</v>
      </c>
      <c r="D62" s="86">
        <v>1</v>
      </c>
      <c r="E62" s="108">
        <v>0.17</v>
      </c>
      <c r="F62" s="87">
        <f>$D$54*E62</f>
      </c>
      <c r="G62" s="87">
        <f>$K$2*F62</f>
      </c>
      <c r="H62" s="108">
        <v>325.39</v>
      </c>
      <c r="I62" s="87">
        <f>$D$54*H62</f>
      </c>
      <c r="J62" s="87">
        <f>SUM(G62,I62)</f>
      </c>
      <c r="K62" s="89"/>
    </row>
    <row x14ac:dyDescent="0.25" r="63" customHeight="1" ht="18.75" hidden="1">
      <c r="A63" s="6" t="s">
        <v>342</v>
      </c>
      <c r="B63" s="6"/>
      <c r="C63" s="3" t="s">
        <v>96</v>
      </c>
      <c r="D63" s="86">
        <v>1</v>
      </c>
      <c r="E63" s="108">
        <v>0.26</v>
      </c>
      <c r="F63" s="87">
        <f>$D$54*E63</f>
      </c>
      <c r="G63" s="87">
        <f>$K$2*F63</f>
      </c>
      <c r="H63" s="108">
        <v>213.58</v>
      </c>
      <c r="I63" s="87">
        <f>$D$54*H63</f>
      </c>
      <c r="J63" s="87">
        <f>SUM(G63,I63)</f>
      </c>
      <c r="K63" s="89"/>
    </row>
    <row x14ac:dyDescent="0.25" r="64" customHeight="1" ht="18.75" hidden="1">
      <c r="A64" s="6" t="s">
        <v>343</v>
      </c>
      <c r="B64" s="6"/>
      <c r="C64" s="3" t="s">
        <v>96</v>
      </c>
      <c r="D64" s="86">
        <v>1</v>
      </c>
      <c r="E64" s="108">
        <v>0.13</v>
      </c>
      <c r="F64" s="87">
        <f>$D$54*E64</f>
      </c>
      <c r="G64" s="87">
        <f>$K$2*F64</f>
      </c>
      <c r="H64" s="108">
        <v>61.39</v>
      </c>
      <c r="I64" s="87">
        <f>$D$54*H64</f>
      </c>
      <c r="J64" s="87">
        <f>SUM(G64,I64)</f>
      </c>
      <c r="K64" s="89"/>
    </row>
    <row x14ac:dyDescent="0.25" r="65" customHeight="1" ht="18.75" hidden="1">
      <c r="A65" s="6" t="s">
        <v>344</v>
      </c>
      <c r="B65" s="6"/>
      <c r="C65" s="3" t="s">
        <v>96</v>
      </c>
      <c r="D65" s="86">
        <v>1</v>
      </c>
      <c r="E65" s="108">
        <v>0.09</v>
      </c>
      <c r="F65" s="87">
        <f>$D$54*E65</f>
      </c>
      <c r="G65" s="87">
        <f>$K$2*F65</f>
      </c>
      <c r="H65" s="108">
        <v>76.4</v>
      </c>
      <c r="I65" s="87">
        <f>$D$54*H65</f>
      </c>
      <c r="J65" s="87">
        <f>SUM(G65,I65)</f>
      </c>
      <c r="K65" s="89"/>
    </row>
    <row x14ac:dyDescent="0.25" r="66" customHeight="1" ht="18.75" hidden="1">
      <c r="A66" s="6" t="s">
        <v>345</v>
      </c>
      <c r="B66" s="6"/>
      <c r="C66" s="3" t="s">
        <v>96</v>
      </c>
      <c r="D66" s="86">
        <v>1</v>
      </c>
      <c r="E66" s="108">
        <v>0.05</v>
      </c>
      <c r="F66" s="87">
        <f>$D$54*E66</f>
      </c>
      <c r="G66" s="87">
        <f>$K$2*F66</f>
      </c>
      <c r="H66" s="108">
        <v>20.79</v>
      </c>
      <c r="I66" s="87">
        <f>$D$54*H66</f>
      </c>
      <c r="J66" s="87">
        <f>SUM(G66,I66)</f>
      </c>
      <c r="K66" s="89"/>
    </row>
    <row x14ac:dyDescent="0.25" r="67" customHeight="1" ht="18.75" hidden="1">
      <c r="A67" s="6" t="s">
        <v>346</v>
      </c>
      <c r="B67" s="6"/>
      <c r="C67" s="3" t="s">
        <v>96</v>
      </c>
      <c r="D67" s="86">
        <v>1</v>
      </c>
      <c r="E67" s="108">
        <v>0.31</v>
      </c>
      <c r="F67" s="87">
        <f>$D$54*E67</f>
      </c>
      <c r="G67" s="87">
        <f>$K$2*F67</f>
      </c>
      <c r="H67" s="108">
        <v>117.29</v>
      </c>
      <c r="I67" s="87">
        <f>$D$54*H67</f>
      </c>
      <c r="J67" s="87">
        <f>SUM(G67,I67)</f>
      </c>
      <c r="K67" s="89"/>
    </row>
    <row x14ac:dyDescent="0.25" r="68" customHeight="1" ht="18.75" hidden="1">
      <c r="A68" s="6" t="s">
        <v>347</v>
      </c>
      <c r="B68" s="6"/>
      <c r="C68" s="3" t="s">
        <v>96</v>
      </c>
      <c r="D68" s="86">
        <v>1</v>
      </c>
      <c r="E68" s="108">
        <v>0.44</v>
      </c>
      <c r="F68" s="87">
        <f>$D$54*E68</f>
      </c>
      <c r="G68" s="87">
        <f>$K$2*F68</f>
      </c>
      <c r="H68" s="108">
        <v>114.05</v>
      </c>
      <c r="I68" s="87">
        <f>$D$54*H68</f>
      </c>
      <c r="J68" s="87">
        <f>SUM(G68,I68)</f>
      </c>
      <c r="K68" s="89"/>
    </row>
    <row x14ac:dyDescent="0.25" r="69" customHeight="1" ht="12">
      <c r="A69" s="29" t="s">
        <v>214</v>
      </c>
      <c r="B69" s="29"/>
      <c r="C69" s="3"/>
      <c r="D69" s="109"/>
      <c r="E69" s="94">
        <f>SUM(E55:E68)</f>
      </c>
      <c r="F69" s="110">
        <f>SUM(F55:F68)</f>
      </c>
      <c r="G69" s="110">
        <f>$K$2*F69</f>
      </c>
      <c r="H69" s="94">
        <v>2830.32</v>
      </c>
      <c r="I69" s="110">
        <f>SUM(I55:I68)</f>
      </c>
      <c r="J69" s="88">
        <f>SUM(G69,I69)</f>
      </c>
      <c r="K69" s="89"/>
    </row>
    <row x14ac:dyDescent="0.25" r="70" customHeight="1" ht="12.199999999999998">
      <c r="A70" s="29" t="s">
        <v>333</v>
      </c>
      <c r="B70" s="29"/>
      <c r="C70" s="93" t="s">
        <v>96</v>
      </c>
      <c r="D70" s="57">
        <v>0</v>
      </c>
      <c r="E70" s="53"/>
      <c r="F70" s="53"/>
      <c r="G70" s="53"/>
      <c r="H70" s="53"/>
      <c r="I70" s="53"/>
      <c r="J70" s="53"/>
      <c r="K70" s="89"/>
    </row>
    <row x14ac:dyDescent="0.25" r="71" customHeight="1" ht="18.75" hidden="1">
      <c r="A71" s="6" t="s">
        <v>334</v>
      </c>
      <c r="B71" s="6"/>
      <c r="C71" s="3" t="s">
        <v>96</v>
      </c>
      <c r="D71" s="86">
        <v>1</v>
      </c>
      <c r="E71" s="108">
        <v>0.52</v>
      </c>
      <c r="F71" s="87">
        <f>$D$70*E71</f>
      </c>
      <c r="G71" s="87">
        <f>$K$2*F71</f>
      </c>
      <c r="H71" s="108">
        <v>338.04</v>
      </c>
      <c r="I71" s="87">
        <f>$D$70*H71</f>
      </c>
      <c r="J71" s="87">
        <f>SUM(G71,I71)</f>
      </c>
      <c r="K71" s="89"/>
    </row>
    <row x14ac:dyDescent="0.25" r="72" customHeight="1" ht="18.75" hidden="1">
      <c r="A72" s="6" t="s">
        <v>335</v>
      </c>
      <c r="B72" s="6"/>
      <c r="C72" s="3" t="s">
        <v>96</v>
      </c>
      <c r="D72" s="86">
        <v>1</v>
      </c>
      <c r="E72" s="108">
        <v>0.05</v>
      </c>
      <c r="F72" s="87">
        <f>$D$70*E72</f>
      </c>
      <c r="G72" s="87">
        <f>$K$2*F72</f>
      </c>
      <c r="H72" s="108">
        <v>105.35</v>
      </c>
      <c r="I72" s="87">
        <f>$D$70*H72</f>
      </c>
      <c r="J72" s="87">
        <f>SUM(G72,I72)</f>
      </c>
      <c r="K72" s="89"/>
    </row>
    <row x14ac:dyDescent="0.25" r="73" customHeight="1" ht="18.75" hidden="1">
      <c r="A73" s="6" t="s">
        <v>336</v>
      </c>
      <c r="B73" s="6"/>
      <c r="C73" s="3" t="s">
        <v>96</v>
      </c>
      <c r="D73" s="86">
        <v>1.25</v>
      </c>
      <c r="E73" s="108">
        <v>0.13</v>
      </c>
      <c r="F73" s="87">
        <f>$D$70*E73</f>
      </c>
      <c r="G73" s="87">
        <f>$K$2*F73</f>
      </c>
      <c r="H73" s="108">
        <v>75.25</v>
      </c>
      <c r="I73" s="87">
        <f>$D$70*H73</f>
      </c>
      <c r="J73" s="87">
        <f>SUM(G73,I73)</f>
      </c>
      <c r="K73" s="89"/>
    </row>
    <row x14ac:dyDescent="0.25" r="74" customHeight="1" ht="18.75" hidden="1">
      <c r="A74" s="6" t="s">
        <v>337</v>
      </c>
      <c r="B74" s="6"/>
      <c r="C74" s="3" t="s">
        <v>96</v>
      </c>
      <c r="D74" s="86">
        <v>1.25</v>
      </c>
      <c r="E74" s="108">
        <v>0.5</v>
      </c>
      <c r="F74" s="87">
        <f>$D$70*E74</f>
      </c>
      <c r="G74" s="87">
        <f>$K$2*F74</f>
      </c>
      <c r="H74" s="108">
        <v>238.25</v>
      </c>
      <c r="I74" s="87">
        <f>$D$70*H74</f>
      </c>
      <c r="J74" s="87">
        <f>SUM(G74,I74)</f>
      </c>
      <c r="K74" s="89"/>
    </row>
    <row x14ac:dyDescent="0.25" r="75" customHeight="1" ht="18.75" hidden="1">
      <c r="A75" s="6" t="s">
        <v>338</v>
      </c>
      <c r="B75" s="6"/>
      <c r="C75" s="3" t="s">
        <v>96</v>
      </c>
      <c r="D75" s="86">
        <v>1</v>
      </c>
      <c r="E75" s="108">
        <v>0.23</v>
      </c>
      <c r="F75" s="87">
        <f>$D$70*E75</f>
      </c>
      <c r="G75" s="87">
        <f>$K$2*F75</f>
      </c>
      <c r="H75" s="108">
        <v>367.1</v>
      </c>
      <c r="I75" s="87">
        <f>$D$70*H75</f>
      </c>
      <c r="J75" s="87">
        <f>SUM(G75,I75)</f>
      </c>
      <c r="K75" s="89"/>
    </row>
    <row x14ac:dyDescent="0.25" r="76" customHeight="1" ht="18.75" hidden="1">
      <c r="A76" s="6" t="s">
        <v>339</v>
      </c>
      <c r="B76" s="6"/>
      <c r="C76" s="3" t="s">
        <v>96</v>
      </c>
      <c r="D76" s="86">
        <v>2</v>
      </c>
      <c r="E76" s="108">
        <v>0.46</v>
      </c>
      <c r="F76" s="87">
        <f>$D$70*E76</f>
      </c>
      <c r="G76" s="87">
        <f>$K$2*F76</f>
      </c>
      <c r="H76" s="108">
        <v>766.4</v>
      </c>
      <c r="I76" s="87">
        <f>$D$70*H76</f>
      </c>
      <c r="J76" s="87">
        <f>SUM(G76,I76)</f>
      </c>
      <c r="K76" s="89"/>
    </row>
    <row x14ac:dyDescent="0.25" r="77" customHeight="1" ht="18.75" hidden="1">
      <c r="A77" s="6" t="s">
        <v>340</v>
      </c>
      <c r="B77" s="6"/>
      <c r="C77" s="3" t="s">
        <v>96</v>
      </c>
      <c r="D77" s="86">
        <v>1</v>
      </c>
      <c r="E77" s="108">
        <v>0.06</v>
      </c>
      <c r="F77" s="87">
        <f>$D$70*E77</f>
      </c>
      <c r="G77" s="87">
        <f>$K$2*F77</f>
      </c>
      <c r="H77" s="108">
        <v>11.04</v>
      </c>
      <c r="I77" s="87">
        <f>$D$70*H77</f>
      </c>
      <c r="J77" s="87">
        <f>SUM(G77,I77)</f>
      </c>
      <c r="K77" s="89"/>
    </row>
    <row x14ac:dyDescent="0.25" r="78" customHeight="1" ht="18.75" hidden="1">
      <c r="A78" s="6" t="s">
        <v>341</v>
      </c>
      <c r="B78" s="6"/>
      <c r="C78" s="3" t="s">
        <v>96</v>
      </c>
      <c r="D78" s="86">
        <v>1</v>
      </c>
      <c r="E78" s="108">
        <v>0.17</v>
      </c>
      <c r="F78" s="87">
        <f>$D$70*E78</f>
      </c>
      <c r="G78" s="87">
        <f>$K$2*F78</f>
      </c>
      <c r="H78" s="108">
        <v>325.39</v>
      </c>
      <c r="I78" s="87">
        <f>$D$70*H78</f>
      </c>
      <c r="J78" s="87">
        <f>SUM(G78,I78)</f>
      </c>
      <c r="K78" s="89"/>
    </row>
    <row x14ac:dyDescent="0.25" r="79" customHeight="1" ht="18.75" hidden="1">
      <c r="A79" s="6" t="s">
        <v>348</v>
      </c>
      <c r="B79" s="6"/>
      <c r="C79" s="3" t="s">
        <v>96</v>
      </c>
      <c r="D79" s="86">
        <v>1</v>
      </c>
      <c r="E79" s="108">
        <v>0.23</v>
      </c>
      <c r="F79" s="87">
        <f>$D$70*E79</f>
      </c>
      <c r="G79" s="87">
        <f>$K$2*F79</f>
      </c>
      <c r="H79" s="108">
        <v>143.22</v>
      </c>
      <c r="I79" s="87">
        <f>$D$70*H79</f>
      </c>
      <c r="J79" s="87">
        <f>SUM(G79,I79)</f>
      </c>
      <c r="K79" s="89"/>
    </row>
    <row x14ac:dyDescent="0.25" r="80" customHeight="1" ht="18.75" hidden="1">
      <c r="A80" s="6" t="s">
        <v>343</v>
      </c>
      <c r="B80" s="6"/>
      <c r="C80" s="3" t="s">
        <v>96</v>
      </c>
      <c r="D80" s="86">
        <v>1</v>
      </c>
      <c r="E80" s="108">
        <v>0.13</v>
      </c>
      <c r="F80" s="87">
        <f>$D$70*E80</f>
      </c>
      <c r="G80" s="87">
        <f>$K$2*F80</f>
      </c>
      <c r="H80" s="108">
        <v>61.39</v>
      </c>
      <c r="I80" s="87">
        <f>$D$70*H80</f>
      </c>
      <c r="J80" s="87">
        <f>SUM(G80,I80)</f>
      </c>
      <c r="K80" s="89"/>
    </row>
    <row x14ac:dyDescent="0.25" r="81" customHeight="1" ht="18.75" hidden="1">
      <c r="A81" s="6" t="s">
        <v>344</v>
      </c>
      <c r="B81" s="6"/>
      <c r="C81" s="3" t="s">
        <v>96</v>
      </c>
      <c r="D81" s="86">
        <v>1</v>
      </c>
      <c r="E81" s="108">
        <v>0.09</v>
      </c>
      <c r="F81" s="87">
        <f>$D$70*E81</f>
      </c>
      <c r="G81" s="87">
        <f>$K$2*F81</f>
      </c>
      <c r="H81" s="108">
        <v>76.4</v>
      </c>
      <c r="I81" s="87">
        <f>$D$70*H81</f>
      </c>
      <c r="J81" s="87">
        <f>SUM(G81,I81)</f>
      </c>
      <c r="K81" s="89"/>
    </row>
    <row x14ac:dyDescent="0.25" r="82" customHeight="1" ht="18.75" hidden="1">
      <c r="A82" s="6" t="s">
        <v>345</v>
      </c>
      <c r="B82" s="6"/>
      <c r="C82" s="3" t="s">
        <v>96</v>
      </c>
      <c r="D82" s="86">
        <v>1</v>
      </c>
      <c r="E82" s="108">
        <v>0.05</v>
      </c>
      <c r="F82" s="87">
        <f>$D$70*E82</f>
      </c>
      <c r="G82" s="87">
        <f>$K$2*F82</f>
      </c>
      <c r="H82" s="108">
        <v>20.79</v>
      </c>
      <c r="I82" s="87">
        <f>$D$70*H82</f>
      </c>
      <c r="J82" s="87">
        <f>SUM(G82,I82)</f>
      </c>
      <c r="K82" s="89"/>
    </row>
    <row x14ac:dyDescent="0.25" r="83" customHeight="1" ht="18.75" hidden="1">
      <c r="A83" s="6" t="s">
        <v>346</v>
      </c>
      <c r="B83" s="6"/>
      <c r="C83" s="3" t="s">
        <v>96</v>
      </c>
      <c r="D83" s="86">
        <v>1</v>
      </c>
      <c r="E83" s="108">
        <v>0.31</v>
      </c>
      <c r="F83" s="87">
        <f>$D$70*E83</f>
      </c>
      <c r="G83" s="87">
        <f>$K$2*F83</f>
      </c>
      <c r="H83" s="108">
        <v>117.29</v>
      </c>
      <c r="I83" s="87">
        <f>$D$70*H83</f>
      </c>
      <c r="J83" s="87">
        <f>SUM(G83,I83)</f>
      </c>
      <c r="K83" s="89"/>
    </row>
    <row x14ac:dyDescent="0.25" r="84" customHeight="1" ht="18.75" hidden="1">
      <c r="A84" s="6" t="s">
        <v>347</v>
      </c>
      <c r="B84" s="6"/>
      <c r="C84" s="3" t="s">
        <v>96</v>
      </c>
      <c r="D84" s="86">
        <v>1</v>
      </c>
      <c r="E84" s="108">
        <v>0.44</v>
      </c>
      <c r="F84" s="87">
        <f>$D$70*E84</f>
      </c>
      <c r="G84" s="87">
        <f>$K$2*F84</f>
      </c>
      <c r="H84" s="108">
        <v>114.05</v>
      </c>
      <c r="I84" s="87">
        <f>$D$70*H84</f>
      </c>
      <c r="J84" s="87">
        <f>SUM(G84,I84)</f>
      </c>
      <c r="K84" s="89"/>
    </row>
    <row x14ac:dyDescent="0.25" r="85" customHeight="1" ht="12.199999999999998">
      <c r="A85" s="29" t="s">
        <v>214</v>
      </c>
      <c r="B85" s="29"/>
      <c r="C85" s="3"/>
      <c r="D85" s="109"/>
      <c r="E85" s="94">
        <f>SUM(E71:E84)</f>
      </c>
      <c r="F85" s="110">
        <f>SUM(F71:F84)</f>
      </c>
      <c r="G85" s="110">
        <f>$K$2*F85</f>
      </c>
      <c r="H85" s="94">
        <v>2759.96</v>
      </c>
      <c r="I85" s="110">
        <f>SUM(I71:I84)</f>
      </c>
      <c r="J85" s="88">
        <f>SUM(G85,I85)</f>
      </c>
      <c r="K85" s="89"/>
    </row>
    <row x14ac:dyDescent="0.25" r="86" customHeight="1" ht="12.199999999999998">
      <c r="A86" s="29" t="s">
        <v>349</v>
      </c>
      <c r="B86" s="29"/>
      <c r="C86" s="93" t="s">
        <v>113</v>
      </c>
      <c r="D86" s="57">
        <v>0</v>
      </c>
      <c r="E86" s="53"/>
      <c r="F86" s="53"/>
      <c r="G86" s="53"/>
      <c r="H86" s="53"/>
      <c r="I86" s="53"/>
      <c r="J86" s="53"/>
      <c r="K86" s="89"/>
    </row>
    <row x14ac:dyDescent="0.25" r="87" customHeight="1" ht="18.75" hidden="1">
      <c r="A87" s="6" t="s">
        <v>350</v>
      </c>
      <c r="B87" s="6"/>
      <c r="C87" s="3" t="s">
        <v>149</v>
      </c>
      <c r="D87" s="86">
        <v>15</v>
      </c>
      <c r="E87" s="108">
        <v>3.45</v>
      </c>
      <c r="F87" s="87">
        <f>$D$86*E87</f>
      </c>
      <c r="G87" s="87">
        <f>$K$2*F87</f>
      </c>
      <c r="H87" s="108">
        <v>1054.65</v>
      </c>
      <c r="I87" s="87">
        <f>$D$86*H87</f>
      </c>
      <c r="J87" s="87">
        <f>SUM(G87,I87)</f>
      </c>
      <c r="K87" s="89"/>
    </row>
    <row x14ac:dyDescent="0.25" r="88" customHeight="1" ht="18.75" hidden="1">
      <c r="A88" s="6" t="s">
        <v>351</v>
      </c>
      <c r="B88" s="6"/>
      <c r="C88" s="3" t="s">
        <v>96</v>
      </c>
      <c r="D88" s="86">
        <v>20</v>
      </c>
      <c r="E88" s="108">
        <v>6.21</v>
      </c>
      <c r="F88" s="87">
        <f>$D$86*E88</f>
      </c>
      <c r="G88" s="87">
        <f>$K$2*F88</f>
      </c>
      <c r="H88" s="108">
        <v>2851.6</v>
      </c>
      <c r="I88" s="87">
        <f>$D$86*H88</f>
      </c>
      <c r="J88" s="87">
        <f>SUM(G88,I88)</f>
      </c>
      <c r="K88" s="89"/>
    </row>
    <row x14ac:dyDescent="0.25" r="89" customHeight="1" ht="18.75" hidden="1">
      <c r="A89" s="6" t="s">
        <v>352</v>
      </c>
      <c r="B89" s="6"/>
      <c r="C89" s="3" t="s">
        <v>96</v>
      </c>
      <c r="D89" s="86">
        <v>20</v>
      </c>
      <c r="E89" s="108">
        <v>11.27</v>
      </c>
      <c r="F89" s="87">
        <f>$D$86*E89</f>
      </c>
      <c r="G89" s="87">
        <f>$K$2*F89</f>
      </c>
      <c r="H89" s="108">
        <v>4556.8</v>
      </c>
      <c r="I89" s="87">
        <f>$D$86*H89</f>
      </c>
      <c r="J89" s="87">
        <f>SUM(G89,I89)</f>
      </c>
      <c r="K89" s="89"/>
    </row>
    <row x14ac:dyDescent="0.25" r="90" customHeight="1" ht="18.75" hidden="1">
      <c r="A90" s="6" t="s">
        <v>353</v>
      </c>
      <c r="B90" s="6"/>
      <c r="C90" s="3" t="s">
        <v>153</v>
      </c>
      <c r="D90" s="86">
        <v>15</v>
      </c>
      <c r="E90" s="108">
        <v>25.88</v>
      </c>
      <c r="F90" s="87">
        <f>$D$86*E90</f>
      </c>
      <c r="G90" s="87">
        <f>$K$2*F90</f>
      </c>
      <c r="H90" s="108">
        <v>12829.8</v>
      </c>
      <c r="I90" s="87">
        <f>$D$86*H90</f>
      </c>
      <c r="J90" s="87">
        <f>SUM(G90,I90)</f>
      </c>
      <c r="K90" s="89"/>
    </row>
    <row x14ac:dyDescent="0.25" r="91" customHeight="1" ht="12.199999999999998">
      <c r="A91" s="29" t="s">
        <v>214</v>
      </c>
      <c r="B91" s="29"/>
      <c r="C91" s="3"/>
      <c r="D91" s="109"/>
      <c r="E91" s="94">
        <f>SUM(E87:E90)</f>
      </c>
      <c r="F91" s="110">
        <f>SUM(F87:F90)</f>
      </c>
      <c r="G91" s="110">
        <f>$K$2*F91</f>
      </c>
      <c r="H91" s="94">
        <v>21292.85</v>
      </c>
      <c r="I91" s="110">
        <f>SUM(I87:I90)</f>
      </c>
      <c r="J91" s="88">
        <f>SUM(G91,I91)</f>
      </c>
      <c r="K91" s="89"/>
    </row>
    <row x14ac:dyDescent="0.25" r="92" customHeight="1" ht="12.199999999999998">
      <c r="A92" s="29" t="s">
        <v>349</v>
      </c>
      <c r="B92" s="29"/>
      <c r="C92" s="93" t="s">
        <v>113</v>
      </c>
      <c r="D92" s="57">
        <v>0</v>
      </c>
      <c r="E92" s="53"/>
      <c r="F92" s="53"/>
      <c r="G92" s="53"/>
      <c r="H92" s="53"/>
      <c r="I92" s="53"/>
      <c r="J92" s="53"/>
      <c r="K92" s="89"/>
    </row>
    <row x14ac:dyDescent="0.25" r="93" customHeight="1" ht="18.75" hidden="1">
      <c r="A93" s="6" t="s">
        <v>350</v>
      </c>
      <c r="B93" s="6"/>
      <c r="C93" s="3" t="s">
        <v>149</v>
      </c>
      <c r="D93" s="86">
        <v>15</v>
      </c>
      <c r="E93" s="108">
        <v>3.45</v>
      </c>
      <c r="F93" s="87">
        <f>$D$92*E93</f>
      </c>
      <c r="G93" s="87">
        <f>$K$2*F93</f>
      </c>
      <c r="H93" s="108">
        <v>1054.65</v>
      </c>
      <c r="I93" s="87">
        <f>$D$92*H93</f>
      </c>
      <c r="J93" s="87">
        <f>SUM(G93,I93)</f>
      </c>
      <c r="K93" s="89"/>
    </row>
    <row x14ac:dyDescent="0.25" r="94" customHeight="1" ht="18.75" hidden="1">
      <c r="A94" s="6" t="s">
        <v>351</v>
      </c>
      <c r="B94" s="6"/>
      <c r="C94" s="3" t="s">
        <v>96</v>
      </c>
      <c r="D94" s="86">
        <v>20</v>
      </c>
      <c r="E94" s="108">
        <v>6.21</v>
      </c>
      <c r="F94" s="87">
        <f>$D$92*E94</f>
      </c>
      <c r="G94" s="87">
        <f>$K$2*F94</f>
      </c>
      <c r="H94" s="108">
        <v>2851.6</v>
      </c>
      <c r="I94" s="87">
        <f>$D$92*H94</f>
      </c>
      <c r="J94" s="87">
        <f>SUM(G94,I94)</f>
      </c>
      <c r="K94" s="89"/>
    </row>
    <row x14ac:dyDescent="0.25" r="95" customHeight="1" ht="18.75" hidden="1">
      <c r="A95" s="6" t="s">
        <v>354</v>
      </c>
      <c r="B95" s="6"/>
      <c r="C95" s="3" t="s">
        <v>96</v>
      </c>
      <c r="D95" s="86">
        <v>20</v>
      </c>
      <c r="E95" s="108">
        <v>11.5</v>
      </c>
      <c r="F95" s="87">
        <f>$D$92*E95</f>
      </c>
      <c r="G95" s="87">
        <f>$K$2*F95</f>
      </c>
      <c r="H95" s="108">
        <v>5100.8</v>
      </c>
      <c r="I95" s="87">
        <f>$D$92*H95</f>
      </c>
      <c r="J95" s="87">
        <f>SUM(G95,I95)</f>
      </c>
      <c r="K95" s="89"/>
    </row>
    <row x14ac:dyDescent="0.25" r="96" customHeight="1" ht="18.75" hidden="1">
      <c r="A96" s="6" t="s">
        <v>353</v>
      </c>
      <c r="B96" s="6"/>
      <c r="C96" s="3" t="s">
        <v>153</v>
      </c>
      <c r="D96" s="86">
        <v>15</v>
      </c>
      <c r="E96" s="108">
        <v>25.88</v>
      </c>
      <c r="F96" s="87">
        <f>$D$92*E96</f>
      </c>
      <c r="G96" s="87">
        <f>$K$2*F96</f>
      </c>
      <c r="H96" s="108">
        <v>12829.8</v>
      </c>
      <c r="I96" s="87">
        <f>$D$92*H96</f>
      </c>
      <c r="J96" s="87">
        <f>SUM(G96,I96)</f>
      </c>
      <c r="K96" s="89"/>
    </row>
    <row x14ac:dyDescent="0.25" r="97" customHeight="1" ht="12.199999999999998">
      <c r="A97" s="29" t="s">
        <v>214</v>
      </c>
      <c r="B97" s="29"/>
      <c r="C97" s="3"/>
      <c r="D97" s="109"/>
      <c r="E97" s="94">
        <f>SUM(E93:E96)</f>
      </c>
      <c r="F97" s="110">
        <f>SUM(F93:F96)</f>
      </c>
      <c r="G97" s="110">
        <f>$K$2*F97</f>
      </c>
      <c r="H97" s="94">
        <v>21836.85</v>
      </c>
      <c r="I97" s="110">
        <f>SUM(I93:I96)</f>
      </c>
      <c r="J97" s="88">
        <f>SUM(G97,I97)</f>
      </c>
      <c r="K97" s="89"/>
    </row>
    <row x14ac:dyDescent="0.25" r="98" customHeight="1" ht="12.199999999999998">
      <c r="A98" s="29" t="s">
        <v>349</v>
      </c>
      <c r="B98" s="29"/>
      <c r="C98" s="93" t="s">
        <v>113</v>
      </c>
      <c r="D98" s="57">
        <v>0</v>
      </c>
      <c r="E98" s="53"/>
      <c r="F98" s="53"/>
      <c r="G98" s="53"/>
      <c r="H98" s="53"/>
      <c r="I98" s="53"/>
      <c r="J98" s="53"/>
      <c r="K98" s="89"/>
    </row>
    <row x14ac:dyDescent="0.25" r="99" customHeight="1" ht="18.75" hidden="1">
      <c r="A99" s="6" t="s">
        <v>350</v>
      </c>
      <c r="B99" s="6"/>
      <c r="C99" s="3" t="s">
        <v>149</v>
      </c>
      <c r="D99" s="86">
        <v>15</v>
      </c>
      <c r="E99" s="108">
        <v>3.45</v>
      </c>
      <c r="F99" s="87">
        <f>$D$98*E99</f>
      </c>
      <c r="G99" s="87">
        <f>$K$2*F99</f>
      </c>
      <c r="H99" s="108">
        <v>1054.65</v>
      </c>
      <c r="I99" s="87">
        <f>$D$98*H99</f>
      </c>
      <c r="J99" s="87">
        <f>SUM(G99,I99)</f>
      </c>
      <c r="K99" s="89"/>
    </row>
    <row x14ac:dyDescent="0.25" r="100" customHeight="1" ht="18.75" hidden="1">
      <c r="A100" s="6" t="s">
        <v>355</v>
      </c>
      <c r="B100" s="6"/>
      <c r="C100" s="3" t="s">
        <v>96</v>
      </c>
      <c r="D100" s="86">
        <v>20</v>
      </c>
      <c r="E100" s="108">
        <v>5.75</v>
      </c>
      <c r="F100" s="87">
        <f>$D$98*E100</f>
      </c>
      <c r="G100" s="87">
        <f>$K$2*F100</f>
      </c>
      <c r="H100" s="108">
        <v>2128.4</v>
      </c>
      <c r="I100" s="87">
        <f>$D$98*H100</f>
      </c>
      <c r="J100" s="87">
        <f>SUM(G100,I100)</f>
      </c>
      <c r="K100" s="89"/>
    </row>
    <row x14ac:dyDescent="0.25" r="101" customHeight="1" ht="18.75" hidden="1">
      <c r="A101" s="6" t="s">
        <v>353</v>
      </c>
      <c r="B101" s="6"/>
      <c r="C101" s="3" t="s">
        <v>153</v>
      </c>
      <c r="D101" s="86">
        <v>15</v>
      </c>
      <c r="E101" s="108">
        <v>25.88</v>
      </c>
      <c r="F101" s="87">
        <f>$D$98*E101</f>
      </c>
      <c r="G101" s="87">
        <f>$K$2*F101</f>
      </c>
      <c r="H101" s="108">
        <v>12829.8</v>
      </c>
      <c r="I101" s="87">
        <f>$D$98*H101</f>
      </c>
      <c r="J101" s="87">
        <f>SUM(G101,I101)</f>
      </c>
      <c r="K101" s="89"/>
    </row>
    <row x14ac:dyDescent="0.25" r="102" customHeight="1" ht="18.75" hidden="1">
      <c r="A102" s="6" t="s">
        <v>356</v>
      </c>
      <c r="B102" s="6"/>
      <c r="C102" s="3" t="s">
        <v>96</v>
      </c>
      <c r="D102" s="86">
        <v>20</v>
      </c>
      <c r="E102" s="108">
        <v>10.35</v>
      </c>
      <c r="F102" s="87">
        <f>$D$98*E102</f>
      </c>
      <c r="G102" s="87">
        <f>$K$2*F102</f>
      </c>
      <c r="H102" s="108">
        <v>6760.8</v>
      </c>
      <c r="I102" s="87">
        <f>$D$98*H102</f>
      </c>
      <c r="J102" s="87">
        <f>SUM(G102,I102)</f>
      </c>
      <c r="K102" s="89"/>
    </row>
    <row x14ac:dyDescent="0.25" r="103" customHeight="1" ht="12.199999999999998">
      <c r="A103" s="29" t="s">
        <v>214</v>
      </c>
      <c r="B103" s="29"/>
      <c r="C103" s="3"/>
      <c r="D103" s="109"/>
      <c r="E103" s="94">
        <f>SUM(E99:E102)</f>
      </c>
      <c r="F103" s="110">
        <f>SUM(F99:F102)</f>
      </c>
      <c r="G103" s="110">
        <f>$K$2*F103</f>
      </c>
      <c r="H103" s="94">
        <v>22773.65</v>
      </c>
      <c r="I103" s="110">
        <f>SUM(I99:I102)</f>
      </c>
      <c r="J103" s="88">
        <f>SUM(G103,I103)</f>
      </c>
      <c r="K103" s="89"/>
    </row>
    <row x14ac:dyDescent="0.25" r="104" customHeight="1" ht="21">
      <c r="A104" s="29" t="s">
        <v>357</v>
      </c>
      <c r="B104" s="29"/>
      <c r="C104" s="93" t="s">
        <v>96</v>
      </c>
      <c r="D104" s="57">
        <v>0</v>
      </c>
      <c r="E104" s="53"/>
      <c r="F104" s="53"/>
      <c r="G104" s="53"/>
      <c r="H104" s="53"/>
      <c r="I104" s="53"/>
      <c r="J104" s="53"/>
      <c r="K104" s="89"/>
    </row>
    <row x14ac:dyDescent="0.25" r="105" customHeight="1" ht="18.75" hidden="1">
      <c r="A105" s="6" t="s">
        <v>358</v>
      </c>
      <c r="B105" s="6"/>
      <c r="C105" s="3" t="s">
        <v>149</v>
      </c>
      <c r="D105" s="86">
        <v>0.75</v>
      </c>
      <c r="E105" s="108">
        <v>0.17</v>
      </c>
      <c r="F105" s="87">
        <f>$D$104*E105</f>
      </c>
      <c r="G105" s="87">
        <f>$K$2*F105</f>
      </c>
      <c r="H105" s="108">
        <v>52.73</v>
      </c>
      <c r="I105" s="87">
        <f>$D$104*H105</f>
      </c>
      <c r="J105" s="87">
        <f>SUM(G105,I105)</f>
      </c>
      <c r="K105" s="89"/>
    </row>
    <row x14ac:dyDescent="0.25" r="106" customHeight="1" ht="18.75" hidden="1">
      <c r="A106" s="6" t="s">
        <v>359</v>
      </c>
      <c r="B106" s="6"/>
      <c r="C106" s="3" t="s">
        <v>96</v>
      </c>
      <c r="D106" s="86">
        <v>1</v>
      </c>
      <c r="E106" s="108">
        <v>0.29</v>
      </c>
      <c r="F106" s="87">
        <f>$D$104*E106</f>
      </c>
      <c r="G106" s="87">
        <f>$K$2*F106</f>
      </c>
      <c r="H106" s="108">
        <v>106.42</v>
      </c>
      <c r="I106" s="87">
        <f>$D$104*H106</f>
      </c>
      <c r="J106" s="87">
        <f>SUM(G106,I106)</f>
      </c>
      <c r="K106" s="89"/>
    </row>
    <row x14ac:dyDescent="0.25" r="107" customHeight="1" ht="18.75" hidden="1">
      <c r="A107" s="6" t="s">
        <v>334</v>
      </c>
      <c r="B107" s="6"/>
      <c r="C107" s="3" t="s">
        <v>96</v>
      </c>
      <c r="D107" s="86">
        <v>1</v>
      </c>
      <c r="E107" s="108">
        <v>0.52</v>
      </c>
      <c r="F107" s="87">
        <f>$D$104*E107</f>
      </c>
      <c r="G107" s="87">
        <f>$K$2*F107</f>
      </c>
      <c r="H107" s="108">
        <v>338.04</v>
      </c>
      <c r="I107" s="87">
        <f>$D$104*H107</f>
      </c>
      <c r="J107" s="87">
        <f>SUM(G107,I107)</f>
      </c>
      <c r="K107" s="89"/>
    </row>
    <row x14ac:dyDescent="0.25" r="108" customHeight="1" ht="18.75" hidden="1">
      <c r="A108" s="6" t="s">
        <v>360</v>
      </c>
      <c r="B108" s="6"/>
      <c r="C108" s="3" t="s">
        <v>153</v>
      </c>
      <c r="D108" s="86">
        <v>0.75</v>
      </c>
      <c r="E108" s="108">
        <v>1.29</v>
      </c>
      <c r="F108" s="87">
        <f>$D$104*E108</f>
      </c>
      <c r="G108" s="87">
        <f>$K$2*F108</f>
      </c>
      <c r="H108" s="108">
        <v>641.5</v>
      </c>
      <c r="I108" s="87">
        <f>$D$104*H108</f>
      </c>
      <c r="J108" s="87">
        <f>SUM(G108,I108)</f>
      </c>
      <c r="K108" s="89"/>
    </row>
    <row x14ac:dyDescent="0.25" r="109" customHeight="1" ht="12.199999999999998">
      <c r="A109" s="29" t="s">
        <v>214</v>
      </c>
      <c r="B109" s="29"/>
      <c r="C109" s="3"/>
      <c r="D109" s="109"/>
      <c r="E109" s="94">
        <f>SUM(E105:E108)</f>
      </c>
      <c r="F109" s="110">
        <f>SUM(F105:F108)</f>
      </c>
      <c r="G109" s="110">
        <f>$K$2*F109</f>
      </c>
      <c r="H109" s="94">
        <v>1138.69</v>
      </c>
      <c r="I109" s="110">
        <f>SUM(I105:I108)</f>
      </c>
      <c r="J109" s="88">
        <f>SUM(G109,I109)</f>
      </c>
      <c r="K109" s="89"/>
    </row>
    <row x14ac:dyDescent="0.25" r="110" customHeight="1" ht="12.199999999999998">
      <c r="A110" s="29" t="s">
        <v>361</v>
      </c>
      <c r="B110" s="29"/>
      <c r="C110" s="93" t="s">
        <v>96</v>
      </c>
      <c r="D110" s="57">
        <v>0</v>
      </c>
      <c r="E110" s="53"/>
      <c r="F110" s="53"/>
      <c r="G110" s="53"/>
      <c r="H110" s="53"/>
      <c r="I110" s="53"/>
      <c r="J110" s="53"/>
      <c r="K110" s="89"/>
    </row>
    <row x14ac:dyDescent="0.25" r="111" customHeight="1" ht="18.75" hidden="1">
      <c r="A111" s="6" t="s">
        <v>334</v>
      </c>
      <c r="B111" s="6"/>
      <c r="C111" s="3" t="s">
        <v>96</v>
      </c>
      <c r="D111" s="86">
        <v>1</v>
      </c>
      <c r="E111" s="108">
        <v>0.58</v>
      </c>
      <c r="F111" s="87">
        <f>$D$110*E111</f>
      </c>
      <c r="G111" s="87">
        <f>$K$2*F111</f>
      </c>
      <c r="H111" s="108">
        <v>255.04</v>
      </c>
      <c r="I111" s="87">
        <f>$D$110*H111</f>
      </c>
      <c r="J111" s="87">
        <f>SUM(G111,I111)</f>
      </c>
      <c r="K111" s="89"/>
    </row>
    <row x14ac:dyDescent="0.25" r="112" customHeight="1" ht="18.75" hidden="1">
      <c r="A112" s="6" t="s">
        <v>362</v>
      </c>
      <c r="B112" s="6"/>
      <c r="C112" s="3" t="s">
        <v>96</v>
      </c>
      <c r="D112" s="86">
        <v>1</v>
      </c>
      <c r="E112" s="108">
        <v>0.25</v>
      </c>
      <c r="F112" s="87">
        <f>$D$110*E112</f>
      </c>
      <c r="G112" s="87">
        <f>$K$2*F112</f>
      </c>
      <c r="H112" s="108">
        <v>156.46</v>
      </c>
      <c r="I112" s="87">
        <f>$D$110*H112</f>
      </c>
      <c r="J112" s="87">
        <f>SUM(G112,I112)</f>
      </c>
      <c r="K112" s="89"/>
    </row>
    <row x14ac:dyDescent="0.25" r="113" customHeight="1" ht="18.75" hidden="1">
      <c r="A113" s="6" t="s">
        <v>363</v>
      </c>
      <c r="B113" s="6"/>
      <c r="C113" s="3" t="s">
        <v>96</v>
      </c>
      <c r="D113" s="86">
        <v>1</v>
      </c>
      <c r="E113" s="108">
        <v>0.04</v>
      </c>
      <c r="F113" s="87">
        <f>$D$110*E113</f>
      </c>
      <c r="G113" s="87">
        <f>$K$2*F113</f>
      </c>
      <c r="H113" s="108">
        <v>31.35</v>
      </c>
      <c r="I113" s="87">
        <f>$D$110*H113</f>
      </c>
      <c r="J113" s="87">
        <f>SUM(G113,I113)</f>
      </c>
      <c r="K113" s="89"/>
    </row>
    <row x14ac:dyDescent="0.25" r="114" customHeight="1" ht="12.199999999999998">
      <c r="A114" s="29" t="s">
        <v>214</v>
      </c>
      <c r="B114" s="29"/>
      <c r="C114" s="3"/>
      <c r="D114" s="109"/>
      <c r="E114" s="94">
        <f>SUM(E111:E113)</f>
      </c>
      <c r="F114" s="110">
        <f>SUM(F111:F113)</f>
      </c>
      <c r="G114" s="110">
        <f>SUM(G111:G113)</f>
      </c>
      <c r="H114" s="94">
        <v>442.85</v>
      </c>
      <c r="I114" s="110">
        <f>SUM(I111:I113)</f>
      </c>
      <c r="J114" s="88">
        <f>SUM(G114,I114)</f>
      </c>
      <c r="K114" s="89"/>
    </row>
    <row x14ac:dyDescent="0.25" r="115" customHeight="1" ht="12.4">
      <c r="A115" s="29" t="s">
        <v>206</v>
      </c>
      <c r="B115" s="29"/>
      <c r="C115" s="93"/>
      <c r="D115" s="56"/>
      <c r="E115" s="94">
        <f>SUM(E14,E17,E20,E23,E27,E30,E53,E69,E85,E91,E97,E103,E109,E114)</f>
      </c>
      <c r="F115" s="95">
        <f>SUM(F14,F17,F20,F23,F27,F31,F53,F69,F85,F91,F97,F103,F109,F114)</f>
      </c>
      <c r="G115" s="95">
        <f>SUM(G14,G17,G20,G23,G27,G31,G53,G69,G85,G91,G97,G103,G109,G114)</f>
      </c>
      <c r="H115" s="94">
        <f>SUM(H14,H17,H20,H23,H27,H30,H53,H69,H85,H91,H97,H103,H109,H114)</f>
      </c>
      <c r="I115" s="95">
        <f>SUM(I14,I17,I20,I23,I27,I30,I53,I69,I85,I91,I97,I103,I109,I114)</f>
      </c>
      <c r="J115" s="111">
        <f>SUM(J14,J17,J20,J23,J27,J30,J53,J69,J85,J91,J97,J103,J109,J114)</f>
      </c>
      <c r="K115" s="89"/>
    </row>
  </sheetData>
  <mergeCells count="115">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8"/>
  <sheetViews>
    <sheetView workbookViewId="0"/>
  </sheetViews>
  <sheetFormatPr defaultRowHeight="15" x14ac:dyDescent="0.25"/>
  <cols>
    <col min="1" max="1" style="31" width="24.290714285714284" customWidth="1" bestFit="1"/>
    <col min="2" max="2" style="31" width="13.43357142857143"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66</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78" t="s">
        <v>66</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105" t="s">
        <v>90</v>
      </c>
      <c r="F11" s="105" t="s">
        <v>90</v>
      </c>
      <c r="G11" s="105" t="s">
        <v>51</v>
      </c>
      <c r="H11" s="105" t="s">
        <v>92</v>
      </c>
      <c r="I11" s="105" t="s">
        <v>92</v>
      </c>
      <c r="J11" s="105" t="s">
        <v>53</v>
      </c>
      <c r="K11" s="75"/>
    </row>
    <row x14ac:dyDescent="0.25" r="12" customHeight="1" ht="12.199999999999998">
      <c r="A12" s="29" t="s">
        <v>289</v>
      </c>
      <c r="B12" s="29"/>
      <c r="C12" s="93" t="s">
        <v>113</v>
      </c>
      <c r="D12" s="57">
        <v>0</v>
      </c>
      <c r="E12" s="53"/>
      <c r="F12" s="53"/>
      <c r="G12" s="53"/>
      <c r="H12" s="53"/>
      <c r="I12" s="53"/>
      <c r="J12" s="53"/>
      <c r="K12" s="89"/>
    </row>
    <row x14ac:dyDescent="0.25" r="13" customHeight="1" ht="18.75" hidden="1">
      <c r="A13" s="6" t="s">
        <v>290</v>
      </c>
      <c r="B13" s="6"/>
      <c r="C13" s="3" t="s">
        <v>113</v>
      </c>
      <c r="D13" s="86">
        <v>1</v>
      </c>
      <c r="E13" s="108">
        <v>1.27</v>
      </c>
      <c r="F13" s="87">
        <f>$D$12*E13</f>
      </c>
      <c r="G13" s="87">
        <f>$K$2*F13</f>
      </c>
      <c r="H13" s="108">
        <v>838.42</v>
      </c>
      <c r="I13" s="87">
        <f>$D$12*H13</f>
      </c>
      <c r="J13" s="87">
        <f>SUM(G13,I13)</f>
      </c>
      <c r="K13" s="89"/>
    </row>
    <row x14ac:dyDescent="0.25" r="14" customHeight="1" ht="18.75" hidden="1">
      <c r="A14" s="6" t="s">
        <v>291</v>
      </c>
      <c r="B14" s="6"/>
      <c r="C14" s="3" t="s">
        <v>113</v>
      </c>
      <c r="D14" s="86">
        <v>1</v>
      </c>
      <c r="E14" s="108">
        <v>20.14</v>
      </c>
      <c r="F14" s="87">
        <f>$D$12*E14</f>
      </c>
      <c r="G14" s="87">
        <f>$K$2*F14</f>
      </c>
      <c r="H14" s="108">
        <v>45000</v>
      </c>
      <c r="I14" s="87">
        <f>$D$12*H14</f>
      </c>
      <c r="J14" s="87">
        <f>SUM(G14,I14)</f>
      </c>
      <c r="K14" s="89"/>
    </row>
    <row x14ac:dyDescent="0.25" r="15" customHeight="1" ht="12.199999999999998">
      <c r="A15" s="29" t="s">
        <v>214</v>
      </c>
      <c r="B15" s="29"/>
      <c r="C15" s="3"/>
      <c r="D15" s="109"/>
      <c r="E15" s="94">
        <f>SUM(E13:E14)</f>
      </c>
      <c r="F15" s="110">
        <f>SUM(F13:F14)</f>
      </c>
      <c r="G15" s="110">
        <f>SUM(G13:G14)</f>
      </c>
      <c r="H15" s="94">
        <v>45838.42</v>
      </c>
      <c r="I15" s="110">
        <f>SUM(I13:I14)</f>
      </c>
      <c r="J15" s="88">
        <f>SUM(G15,I15)</f>
      </c>
      <c r="K15" s="89"/>
    </row>
    <row x14ac:dyDescent="0.25" r="16" customHeight="1" ht="12.199999999999998">
      <c r="A16" s="29" t="s">
        <v>292</v>
      </c>
      <c r="B16" s="29"/>
      <c r="C16" s="93" t="s">
        <v>113</v>
      </c>
      <c r="D16" s="57">
        <v>0</v>
      </c>
      <c r="E16" s="53"/>
      <c r="F16" s="53"/>
      <c r="G16" s="53"/>
      <c r="H16" s="53"/>
      <c r="I16" s="53"/>
      <c r="J16" s="53"/>
      <c r="K16" s="89"/>
    </row>
    <row x14ac:dyDescent="0.25" r="17" customHeight="1" ht="18.75" hidden="1">
      <c r="A17" s="6" t="s">
        <v>290</v>
      </c>
      <c r="B17" s="6"/>
      <c r="C17" s="3" t="s">
        <v>113</v>
      </c>
      <c r="D17" s="86">
        <v>2.7</v>
      </c>
      <c r="E17" s="108">
        <v>3.42</v>
      </c>
      <c r="F17" s="87">
        <f>$D$16*E17</f>
      </c>
      <c r="G17" s="87">
        <f>$K$2*F17</f>
      </c>
      <c r="H17" s="108">
        <v>2263.74</v>
      </c>
      <c r="I17" s="87">
        <f>$D$16*H17</f>
      </c>
      <c r="J17" s="87">
        <f>SUM(G17,I17)</f>
      </c>
      <c r="K17" s="89"/>
    </row>
    <row x14ac:dyDescent="0.25" r="18" customHeight="1" ht="18.75" hidden="1">
      <c r="A18" s="6" t="s">
        <v>293</v>
      </c>
      <c r="B18" s="6"/>
      <c r="C18" s="3" t="s">
        <v>113</v>
      </c>
      <c r="D18" s="86">
        <v>1</v>
      </c>
      <c r="E18" s="108">
        <v>10.58</v>
      </c>
      <c r="F18" s="87">
        <f>$D$16*E18</f>
      </c>
      <c r="G18" s="87">
        <f>$K$2*F18</f>
      </c>
      <c r="H18" s="108">
        <v>59517.5</v>
      </c>
      <c r="I18" s="87">
        <f>$D$16*H18</f>
      </c>
      <c r="J18" s="87">
        <f>SUM(G18,I18)</f>
      </c>
      <c r="K18" s="89"/>
    </row>
    <row x14ac:dyDescent="0.25" r="19" customHeight="1" ht="12.199999999999998">
      <c r="A19" s="29" t="s">
        <v>214</v>
      </c>
      <c r="B19" s="29"/>
      <c r="C19" s="3"/>
      <c r="D19" s="109"/>
      <c r="E19" s="94">
        <f>SUM(E17:E18)</f>
      </c>
      <c r="F19" s="110">
        <f>SUM(F17:F18)</f>
      </c>
      <c r="G19" s="110">
        <f>SUM(G17:G18)</f>
      </c>
      <c r="H19" s="94">
        <v>61781.24</v>
      </c>
      <c r="I19" s="110">
        <f>SUM(I17:I18)</f>
      </c>
      <c r="J19" s="88">
        <f>SUM(J17:J18)</f>
      </c>
      <c r="K19" s="89"/>
    </row>
    <row x14ac:dyDescent="0.25" r="20" customHeight="1" ht="12.199999999999998">
      <c r="A20" s="29" t="s">
        <v>294</v>
      </c>
      <c r="B20" s="29"/>
      <c r="C20" s="93" t="s">
        <v>113</v>
      </c>
      <c r="D20" s="57">
        <v>0</v>
      </c>
      <c r="E20" s="53"/>
      <c r="F20" s="53"/>
      <c r="G20" s="53"/>
      <c r="H20" s="53"/>
      <c r="I20" s="53"/>
      <c r="J20" s="53"/>
      <c r="K20" s="89"/>
    </row>
    <row x14ac:dyDescent="0.25" r="21" customHeight="1" ht="18.75" hidden="1">
      <c r="A21" s="6" t="s">
        <v>290</v>
      </c>
      <c r="B21" s="6"/>
      <c r="C21" s="3" t="s">
        <v>113</v>
      </c>
      <c r="D21" s="86">
        <v>1</v>
      </c>
      <c r="E21" s="108">
        <v>1.27</v>
      </c>
      <c r="F21" s="87">
        <f>$D$20*E21</f>
      </c>
      <c r="G21" s="87">
        <f>$K$2*F21</f>
      </c>
      <c r="H21" s="108">
        <v>838.42</v>
      </c>
      <c r="I21" s="87">
        <f>$D$20*H21</f>
      </c>
      <c r="J21" s="87">
        <f>SUM(G21,I21)</f>
      </c>
      <c r="K21" s="89"/>
    </row>
    <row x14ac:dyDescent="0.25" r="22" customHeight="1" ht="18.75" hidden="1">
      <c r="A22" s="6" t="s">
        <v>295</v>
      </c>
      <c r="B22" s="6"/>
      <c r="C22" s="3" t="s">
        <v>113</v>
      </c>
      <c r="D22" s="86">
        <v>1</v>
      </c>
      <c r="E22" s="108">
        <v>17.12</v>
      </c>
      <c r="F22" s="87">
        <f>$D$20*E22</f>
      </c>
      <c r="G22" s="87">
        <f>$K$2*F22</f>
      </c>
      <c r="H22" s="108">
        <v>45750</v>
      </c>
      <c r="I22" s="87">
        <f>$D$20*H22</f>
      </c>
      <c r="J22" s="87">
        <f>SUM(G22,I22)</f>
      </c>
      <c r="K22" s="89"/>
    </row>
    <row x14ac:dyDescent="0.25" r="23" customHeight="1" ht="12.199999999999998">
      <c r="A23" s="29" t="s">
        <v>214</v>
      </c>
      <c r="B23" s="29"/>
      <c r="C23" s="3"/>
      <c r="D23" s="109"/>
      <c r="E23" s="94">
        <f>SUM(E21:E22)</f>
      </c>
      <c r="F23" s="110">
        <f>SUM(F21:F22)</f>
      </c>
      <c r="G23" s="110">
        <f>SUM(G21:G22)</f>
      </c>
      <c r="H23" s="94">
        <v>46588.42</v>
      </c>
      <c r="I23" s="110">
        <f>SUM(I21:I22)</f>
      </c>
      <c r="J23" s="88">
        <f>SUM(J21:J22)</f>
      </c>
      <c r="K23" s="89"/>
    </row>
    <row x14ac:dyDescent="0.25" r="24" customHeight="1" ht="12.199999999999998">
      <c r="A24" s="29" t="s">
        <v>296</v>
      </c>
      <c r="B24" s="29"/>
      <c r="C24" s="93" t="s">
        <v>113</v>
      </c>
      <c r="D24" s="57">
        <v>0</v>
      </c>
      <c r="E24" s="53"/>
      <c r="F24" s="53"/>
      <c r="G24" s="53"/>
      <c r="H24" s="53"/>
      <c r="I24" s="53"/>
      <c r="J24" s="53"/>
      <c r="K24" s="89"/>
    </row>
    <row x14ac:dyDescent="0.25" r="25" customHeight="1" ht="18.75" hidden="1">
      <c r="A25" s="6" t="s">
        <v>290</v>
      </c>
      <c r="B25" s="6"/>
      <c r="C25" s="3" t="s">
        <v>113</v>
      </c>
      <c r="D25" s="86">
        <v>2.7</v>
      </c>
      <c r="E25" s="108">
        <v>3.42</v>
      </c>
      <c r="F25" s="87">
        <f>$D$24*E25</f>
      </c>
      <c r="G25" s="87">
        <f>$K$2*F25</f>
      </c>
      <c r="H25" s="108">
        <v>2263.74</v>
      </c>
      <c r="I25" s="87">
        <f>$D$24*H25</f>
      </c>
      <c r="J25" s="87">
        <f>SUM(G25,I25)</f>
      </c>
      <c r="K25" s="89"/>
    </row>
    <row x14ac:dyDescent="0.25" r="26" customHeight="1" ht="18.75" hidden="1">
      <c r="A26" s="6" t="s">
        <v>297</v>
      </c>
      <c r="B26" s="6"/>
      <c r="C26" s="3" t="s">
        <v>113</v>
      </c>
      <c r="D26" s="86">
        <v>1</v>
      </c>
      <c r="E26" s="108">
        <v>8.3</v>
      </c>
      <c r="F26" s="87">
        <f>$D$24*E26</f>
      </c>
      <c r="G26" s="87">
        <f>$K$2*F26</f>
      </c>
      <c r="H26" s="108">
        <v>42227.5</v>
      </c>
      <c r="I26" s="87">
        <f>$D$24*H26</f>
      </c>
      <c r="J26" s="87">
        <f>SUM(G26,I26)</f>
      </c>
      <c r="K26" s="89"/>
    </row>
    <row x14ac:dyDescent="0.25" r="27" customHeight="1" ht="12.199999999999998">
      <c r="A27" s="29" t="s">
        <v>214</v>
      </c>
      <c r="B27" s="29"/>
      <c r="C27" s="3"/>
      <c r="D27" s="109"/>
      <c r="E27" s="94">
        <f>SUM(E25:E26)</f>
      </c>
      <c r="F27" s="110">
        <f>SUM(F25:F26)</f>
      </c>
      <c r="G27" s="110">
        <f>SUM(G25:G26)</f>
      </c>
      <c r="H27" s="94">
        <v>44491.24</v>
      </c>
      <c r="I27" s="110">
        <f>SUM(I25:I26)</f>
      </c>
      <c r="J27" s="88">
        <f>SUM(J25:J26)</f>
      </c>
      <c r="K27" s="89"/>
    </row>
    <row x14ac:dyDescent="0.25" r="28" customHeight="1" ht="12.4">
      <c r="A28" s="29" t="s">
        <v>206</v>
      </c>
      <c r="B28" s="29"/>
      <c r="C28" s="93"/>
      <c r="D28" s="56"/>
      <c r="E28" s="94">
        <f>SUM(E15,E19,E23,E27)</f>
      </c>
      <c r="F28" s="95">
        <f>SUM(F15,F19,F23,F27)</f>
      </c>
      <c r="G28" s="95">
        <f>SUM(G15,G19,G23,G27)</f>
      </c>
      <c r="H28" s="94">
        <f>SUM(H15,H19,H23,H27)</f>
      </c>
      <c r="I28" s="95">
        <f>SUM(I15,I19,I23,I27)</f>
      </c>
      <c r="J28" s="111">
        <f>SUM(J15,J19,J23,J27)</f>
      </c>
      <c r="K28" s="89"/>
    </row>
  </sheetData>
  <mergeCells count="28">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79"/>
  <sheetViews>
    <sheetView workbookViewId="0"/>
  </sheetViews>
  <sheetFormatPr defaultRowHeight="15" x14ac:dyDescent="0.25"/>
  <cols>
    <col min="1" max="1" style="31" width="24.290714285714284" customWidth="1" bestFit="1"/>
    <col min="2" max="2" style="31" width="13.43357142857143"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9.719285714285714" customWidth="1" bestFit="1"/>
    <col min="12" max="12" style="99" width="18.290714285714284" customWidth="1" bestFit="1"/>
    <col min="13" max="13" style="99" width="18.719285714285714" customWidth="1" bestFit="1"/>
  </cols>
  <sheetData>
    <row x14ac:dyDescent="0.25" r="1" customHeight="1" ht="37.9" customFormat="1" s="1">
      <c r="A1" s="2" t="s">
        <v>0</v>
      </c>
      <c r="B1" s="2"/>
      <c r="C1" s="2"/>
      <c r="D1" s="35"/>
      <c r="E1" s="35"/>
      <c r="F1" s="35"/>
      <c r="G1" s="35"/>
      <c r="H1" s="35"/>
      <c r="I1" s="35"/>
      <c r="J1" s="53"/>
      <c r="K1" s="70" t="s">
        <v>230</v>
      </c>
      <c r="L1" s="70" t="s">
        <v>231</v>
      </c>
      <c r="M1" s="70" t="s">
        <v>232</v>
      </c>
    </row>
    <row x14ac:dyDescent="0.25" r="2" customHeight="1" ht="11.65">
      <c r="A2" s="6" t="s">
        <v>40</v>
      </c>
      <c r="B2" s="6"/>
      <c r="C2" s="6"/>
      <c r="D2" s="38"/>
      <c r="E2" s="38"/>
      <c r="F2" s="38"/>
      <c r="G2" s="38"/>
      <c r="H2" s="38"/>
      <c r="I2" s="38"/>
      <c r="J2" s="38"/>
      <c r="K2" s="72">
        <v>550</v>
      </c>
      <c r="L2" s="72">
        <v>550</v>
      </c>
      <c r="M2" s="72">
        <v>550</v>
      </c>
    </row>
    <row x14ac:dyDescent="0.25" r="3" customHeight="1" ht="11.65" customFormat="1" s="1">
      <c r="A3" s="6" t="s">
        <v>41</v>
      </c>
      <c r="B3" s="6"/>
      <c r="C3" s="6"/>
      <c r="D3" s="38"/>
      <c r="E3" s="38"/>
      <c r="F3" s="38"/>
      <c r="G3" s="38"/>
      <c r="H3" s="38"/>
      <c r="I3" s="38"/>
      <c r="J3" s="38"/>
      <c r="K3" s="75"/>
      <c r="L3" s="75"/>
      <c r="M3" s="75"/>
    </row>
    <row x14ac:dyDescent="0.25" r="4" customHeight="1" ht="11.65" customFormat="1" s="1">
      <c r="A4" s="6" t="s">
        <v>42</v>
      </c>
      <c r="B4" s="6"/>
      <c r="C4" s="6"/>
      <c r="D4" s="38"/>
      <c r="E4" s="38"/>
      <c r="F4" s="38"/>
      <c r="G4" s="38"/>
      <c r="H4" s="38"/>
      <c r="I4" s="38"/>
      <c r="J4" s="38"/>
      <c r="K4" s="75"/>
      <c r="L4" s="75"/>
      <c r="M4" s="75"/>
    </row>
    <row x14ac:dyDescent="0.25" r="5" customHeight="1" ht="45.20000000000001" customFormat="1" s="1">
      <c r="A5" s="40" t="s">
        <v>67</v>
      </c>
      <c r="B5" s="40"/>
      <c r="C5" s="40"/>
      <c r="D5" s="41"/>
      <c r="E5" s="41"/>
      <c r="F5" s="41"/>
      <c r="G5" s="41"/>
      <c r="H5" s="41"/>
      <c r="I5" s="41"/>
      <c r="J5" s="41"/>
      <c r="K5" s="75"/>
      <c r="L5" s="75"/>
      <c r="M5" s="75"/>
    </row>
    <row x14ac:dyDescent="0.25" r="6" customHeight="1" ht="11.449999999999998" customFormat="1" s="1">
      <c r="A6" s="44" t="s">
        <v>85</v>
      </c>
      <c r="B6" s="44"/>
      <c r="C6" s="44"/>
      <c r="D6" s="45"/>
      <c r="E6" s="45"/>
      <c r="F6" s="45"/>
      <c r="G6" s="45"/>
      <c r="H6" s="45"/>
      <c r="I6" s="45"/>
      <c r="J6" s="45"/>
      <c r="K6" s="75"/>
      <c r="L6" s="75"/>
      <c r="M6" s="75"/>
    </row>
    <row x14ac:dyDescent="0.25" r="7" customHeight="1" ht="11.65" customFormat="1" s="1">
      <c r="A7" s="29" t="s">
        <v>45</v>
      </c>
      <c r="B7" s="29"/>
      <c r="C7" s="29"/>
      <c r="D7" s="48"/>
      <c r="E7" s="48"/>
      <c r="F7" s="48"/>
      <c r="G7" s="48"/>
      <c r="H7" s="48"/>
      <c r="I7" s="48"/>
      <c r="J7" s="48"/>
      <c r="K7" s="75"/>
      <c r="L7" s="75"/>
      <c r="M7" s="75"/>
    </row>
    <row x14ac:dyDescent="0.25" r="8" customHeight="1" ht="11.65" customFormat="1" s="1">
      <c r="A8" s="6" t="s">
        <v>46</v>
      </c>
      <c r="B8" s="6"/>
      <c r="C8" s="6"/>
      <c r="D8" s="38"/>
      <c r="E8" s="38"/>
      <c r="F8" s="38"/>
      <c r="G8" s="38"/>
      <c r="H8" s="38"/>
      <c r="I8" s="38"/>
      <c r="J8" s="38"/>
      <c r="K8" s="75"/>
      <c r="L8" s="75"/>
      <c r="M8" s="75"/>
    </row>
    <row x14ac:dyDescent="0.25" r="9" customHeight="1" ht="11.65" customFormat="1" s="1">
      <c r="A9" s="6" t="s">
        <v>47</v>
      </c>
      <c r="B9" s="6"/>
      <c r="C9" s="6"/>
      <c r="D9" s="38"/>
      <c r="E9" s="38"/>
      <c r="F9" s="38"/>
      <c r="G9" s="38"/>
      <c r="H9" s="38"/>
      <c r="I9" s="38"/>
      <c r="J9" s="38"/>
      <c r="K9" s="75"/>
      <c r="L9" s="75"/>
      <c r="M9" s="75"/>
    </row>
    <row x14ac:dyDescent="0.25" r="10" customHeight="1" ht="16.7" customFormat="1" s="1">
      <c r="A10" s="78" t="s">
        <v>56</v>
      </c>
      <c r="B10" s="78"/>
      <c r="C10" s="102"/>
      <c r="D10" s="103"/>
      <c r="E10" s="103"/>
      <c r="F10" s="103"/>
      <c r="G10" s="103"/>
      <c r="H10" s="103"/>
      <c r="I10" s="103"/>
      <c r="J10" s="103"/>
      <c r="K10" s="75"/>
      <c r="L10" s="75"/>
      <c r="M10" s="75"/>
    </row>
    <row x14ac:dyDescent="0.25" r="11" customHeight="1" ht="12.199999999999998" customFormat="1" s="1">
      <c r="A11" s="29" t="s">
        <v>87</v>
      </c>
      <c r="B11" s="29"/>
      <c r="C11" s="93" t="s">
        <v>88</v>
      </c>
      <c r="D11" s="56" t="s">
        <v>89</v>
      </c>
      <c r="E11" s="105" t="s">
        <v>90</v>
      </c>
      <c r="F11" s="105" t="s">
        <v>90</v>
      </c>
      <c r="G11" s="105" t="s">
        <v>51</v>
      </c>
      <c r="H11" s="105" t="s">
        <v>92</v>
      </c>
      <c r="I11" s="105" t="s">
        <v>92</v>
      </c>
      <c r="J11" s="105" t="s">
        <v>53</v>
      </c>
      <c r="K11" s="75"/>
      <c r="L11" s="75"/>
      <c r="M11" s="75"/>
    </row>
    <row x14ac:dyDescent="0.25" r="12" customHeight="1" ht="21">
      <c r="A12" s="29" t="s">
        <v>233</v>
      </c>
      <c r="B12" s="29"/>
      <c r="C12" s="93" t="s">
        <v>96</v>
      </c>
      <c r="D12" s="57">
        <v>0</v>
      </c>
      <c r="E12" s="53"/>
      <c r="F12" s="53"/>
      <c r="G12" s="53"/>
      <c r="H12" s="53"/>
      <c r="I12" s="53"/>
      <c r="J12" s="53"/>
      <c r="K12" s="89"/>
      <c r="L12" s="89"/>
      <c r="M12" s="89"/>
    </row>
    <row x14ac:dyDescent="0.25" r="13" customHeight="1" ht="18.75" hidden="1">
      <c r="A13" s="6" t="s">
        <v>234</v>
      </c>
      <c r="B13" s="6"/>
      <c r="C13" s="3" t="s">
        <v>96</v>
      </c>
      <c r="D13" s="86">
        <v>1</v>
      </c>
      <c r="E13" s="108">
        <v>0.23</v>
      </c>
      <c r="F13" s="87">
        <f>$D$12*E13</f>
      </c>
      <c r="G13" s="87">
        <f>$K$2*F13</f>
      </c>
      <c r="H13" s="108">
        <v>637.68</v>
      </c>
      <c r="I13" s="87">
        <f>$D$12*H13</f>
      </c>
      <c r="J13" s="87">
        <f>SUM(G13,I13)</f>
      </c>
      <c r="K13" s="89"/>
      <c r="L13" s="89"/>
      <c r="M13" s="89"/>
    </row>
    <row x14ac:dyDescent="0.25" r="14" customHeight="1" ht="18.75" hidden="1">
      <c r="A14" s="6" t="s">
        <v>235</v>
      </c>
      <c r="B14" s="6"/>
      <c r="C14" s="3" t="s">
        <v>96</v>
      </c>
      <c r="D14" s="86">
        <v>1</v>
      </c>
      <c r="E14" s="108">
        <v>1.21</v>
      </c>
      <c r="F14" s="87">
        <f>$D$12*E14</f>
      </c>
      <c r="G14" s="87">
        <f>$L$2*F14</f>
      </c>
      <c r="H14" s="108">
        <v>374.56</v>
      </c>
      <c r="I14" s="87">
        <f>$D$12*H14</f>
      </c>
      <c r="J14" s="87">
        <f>SUM(G14,I14)</f>
      </c>
      <c r="K14" s="89"/>
      <c r="L14" s="89"/>
      <c r="M14" s="89"/>
    </row>
    <row x14ac:dyDescent="0.25" r="15" customHeight="1" ht="18.75" hidden="1">
      <c r="A15" s="6" t="s">
        <v>236</v>
      </c>
      <c r="B15" s="6"/>
      <c r="C15" s="3" t="s">
        <v>96</v>
      </c>
      <c r="D15" s="86">
        <v>1</v>
      </c>
      <c r="E15" s="108">
        <v>0.17</v>
      </c>
      <c r="F15" s="87">
        <f>$D$12*E15</f>
      </c>
      <c r="G15" s="87">
        <f>$K$2*F15</f>
      </c>
      <c r="H15" s="108">
        <v>17.21</v>
      </c>
      <c r="I15" s="87">
        <f>$D$12*H15</f>
      </c>
      <c r="J15" s="87">
        <f>SUM(G15,I15)</f>
      </c>
      <c r="K15" s="89"/>
      <c r="L15" s="89"/>
      <c r="M15" s="89"/>
    </row>
    <row x14ac:dyDescent="0.25" r="16" customHeight="1" ht="18.75" hidden="1">
      <c r="A16" s="6" t="s">
        <v>237</v>
      </c>
      <c r="B16" s="6"/>
      <c r="C16" s="3" t="s">
        <v>96</v>
      </c>
      <c r="D16" s="86">
        <v>1</v>
      </c>
      <c r="E16" s="108">
        <v>0.3</v>
      </c>
      <c r="F16" s="87">
        <f>$D$12*E16</f>
      </c>
      <c r="G16" s="87">
        <f>$K$2*F16</f>
      </c>
      <c r="H16" s="108">
        <v>144.28</v>
      </c>
      <c r="I16" s="87">
        <f>$D$12*H16</f>
      </c>
      <c r="J16" s="87">
        <f>SUM(G16,I16)</f>
      </c>
      <c r="K16" s="89"/>
      <c r="L16" s="89"/>
      <c r="M16" s="89"/>
    </row>
    <row x14ac:dyDescent="0.25" r="17" customHeight="1" ht="18.75" hidden="1">
      <c r="A17" s="6" t="s">
        <v>238</v>
      </c>
      <c r="B17" s="6"/>
      <c r="C17" s="3" t="s">
        <v>153</v>
      </c>
      <c r="D17" s="86">
        <v>0.3</v>
      </c>
      <c r="E17" s="108">
        <v>0.03</v>
      </c>
      <c r="F17" s="87">
        <f>$D$12*E17</f>
      </c>
      <c r="G17" s="87">
        <f>$L$2*F17</f>
      </c>
      <c r="H17" s="108">
        <v>3.71</v>
      </c>
      <c r="I17" s="87">
        <f>$D$12*H17</f>
      </c>
      <c r="J17" s="87">
        <f>SUM(G17,I17)</f>
      </c>
      <c r="K17" s="89"/>
      <c r="L17" s="89"/>
      <c r="M17" s="89"/>
    </row>
    <row x14ac:dyDescent="0.25" r="18" customHeight="1" ht="18.75" hidden="1">
      <c r="A18" s="6" t="s">
        <v>239</v>
      </c>
      <c r="B18" s="6"/>
      <c r="C18" s="3" t="s">
        <v>96</v>
      </c>
      <c r="D18" s="86">
        <v>1</v>
      </c>
      <c r="E18" s="108">
        <v>0.35</v>
      </c>
      <c r="F18" s="87">
        <f>$D$12*E18</f>
      </c>
      <c r="G18" s="87">
        <f>$K$2*F18</f>
      </c>
      <c r="H18" s="108">
        <v>329.52</v>
      </c>
      <c r="I18" s="87">
        <f>$D$12*H18</f>
      </c>
      <c r="J18" s="87">
        <f>SUM(G18,I18)</f>
      </c>
      <c r="K18" s="89"/>
      <c r="L18" s="89"/>
      <c r="M18" s="89"/>
    </row>
    <row x14ac:dyDescent="0.25" r="19" customHeight="1" ht="12.199999999999998">
      <c r="A19" s="29" t="s">
        <v>214</v>
      </c>
      <c r="B19" s="29"/>
      <c r="C19" s="3"/>
      <c r="D19" s="109"/>
      <c r="E19" s="94">
        <f>SUM(E13:E18)</f>
      </c>
      <c r="F19" s="110">
        <f>SUM(F13:F18)</f>
      </c>
      <c r="G19" s="110">
        <f>$K$2*F19</f>
      </c>
      <c r="H19" s="94">
        <v>1506.96</v>
      </c>
      <c r="I19" s="110">
        <f>SUM(I13:I18)</f>
      </c>
      <c r="J19" s="88">
        <f>SUM(G19,I19)</f>
      </c>
      <c r="K19" s="89"/>
      <c r="L19" s="89"/>
      <c r="M19" s="89"/>
    </row>
    <row x14ac:dyDescent="0.25" r="20" customHeight="1" ht="21">
      <c r="A20" s="29" t="s">
        <v>240</v>
      </c>
      <c r="B20" s="29"/>
      <c r="C20" s="93" t="s">
        <v>96</v>
      </c>
      <c r="D20" s="57">
        <v>0</v>
      </c>
      <c r="E20" s="53"/>
      <c r="F20" s="53"/>
      <c r="G20" s="53"/>
      <c r="H20" s="53"/>
      <c r="I20" s="53"/>
      <c r="J20" s="53"/>
      <c r="K20" s="89"/>
      <c r="L20" s="89"/>
      <c r="M20" s="89"/>
    </row>
    <row x14ac:dyDescent="0.25" r="21" customHeight="1" ht="18.75" hidden="1">
      <c r="A21" s="6" t="s">
        <v>234</v>
      </c>
      <c r="B21" s="6"/>
      <c r="C21" s="3" t="s">
        <v>96</v>
      </c>
      <c r="D21" s="86">
        <v>1</v>
      </c>
      <c r="E21" s="108">
        <v>0.23</v>
      </c>
      <c r="F21" s="87">
        <f>$D$20*E21</f>
      </c>
      <c r="G21" s="87">
        <f>$K$2*F21</f>
      </c>
      <c r="H21" s="108">
        <v>637.68</v>
      </c>
      <c r="I21" s="87">
        <f>$D$20*H21</f>
      </c>
      <c r="J21" s="87">
        <f>SUM(G21,I21)</f>
      </c>
      <c r="K21" s="89"/>
      <c r="L21" s="89"/>
      <c r="M21" s="89"/>
    </row>
    <row x14ac:dyDescent="0.25" r="22" customHeight="1" ht="18.75" hidden="1">
      <c r="A22" s="6" t="s">
        <v>235</v>
      </c>
      <c r="B22" s="6"/>
      <c r="C22" s="3" t="s">
        <v>96</v>
      </c>
      <c r="D22" s="86">
        <v>1</v>
      </c>
      <c r="E22" s="108">
        <v>1.21</v>
      </c>
      <c r="F22" s="87">
        <f>$D$20*E22</f>
      </c>
      <c r="G22" s="87">
        <f>$L$2*F22</f>
      </c>
      <c r="H22" s="108">
        <v>308.26</v>
      </c>
      <c r="I22" s="87">
        <f>$D$20*H22</f>
      </c>
      <c r="J22" s="87">
        <f>SUM(G22,I22)</f>
      </c>
      <c r="K22" s="89"/>
      <c r="L22" s="89"/>
      <c r="M22" s="89"/>
    </row>
    <row x14ac:dyDescent="0.25" r="23" customHeight="1" ht="18.75" hidden="1">
      <c r="A23" s="6" t="s">
        <v>236</v>
      </c>
      <c r="B23" s="6"/>
      <c r="C23" s="3" t="s">
        <v>96</v>
      </c>
      <c r="D23" s="86">
        <v>1</v>
      </c>
      <c r="E23" s="108">
        <v>0.17</v>
      </c>
      <c r="F23" s="87">
        <f>$D$20*E23</f>
      </c>
      <c r="G23" s="87">
        <f>$K$2*F23</f>
      </c>
      <c r="H23" s="108">
        <v>17.21</v>
      </c>
      <c r="I23" s="87">
        <f>$D$20*H23</f>
      </c>
      <c r="J23" s="87">
        <f>SUM(G23,I23)</f>
      </c>
      <c r="K23" s="89"/>
      <c r="L23" s="89"/>
      <c r="M23" s="89"/>
    </row>
    <row x14ac:dyDescent="0.25" r="24" customHeight="1" ht="18.75" hidden="1">
      <c r="A24" s="6" t="s">
        <v>237</v>
      </c>
      <c r="B24" s="6"/>
      <c r="C24" s="3" t="s">
        <v>96</v>
      </c>
      <c r="D24" s="86">
        <v>1</v>
      </c>
      <c r="E24" s="108">
        <v>0.3</v>
      </c>
      <c r="F24" s="87">
        <f>$D$20*E24</f>
      </c>
      <c r="G24" s="87">
        <f>$K$2*F24</f>
      </c>
      <c r="H24" s="108">
        <v>144.28</v>
      </c>
      <c r="I24" s="87">
        <f>$D$20*H24</f>
      </c>
      <c r="J24" s="87">
        <f>SUM(G24,I24)</f>
      </c>
      <c r="K24" s="89"/>
      <c r="L24" s="89"/>
      <c r="M24" s="89"/>
    </row>
    <row x14ac:dyDescent="0.25" r="25" customHeight="1" ht="18.75" hidden="1">
      <c r="A25" s="6" t="s">
        <v>238</v>
      </c>
      <c r="B25" s="6"/>
      <c r="C25" s="3" t="s">
        <v>153</v>
      </c>
      <c r="D25" s="86">
        <v>0.3</v>
      </c>
      <c r="E25" s="108">
        <v>0.03</v>
      </c>
      <c r="F25" s="87">
        <f>$D$20*E25</f>
      </c>
      <c r="G25" s="87">
        <f>$L$2*F25</f>
      </c>
      <c r="H25" s="108">
        <v>3.71</v>
      </c>
      <c r="I25" s="87">
        <f>$D$20*H25</f>
      </c>
      <c r="J25" s="87">
        <f>SUM(G25,I25)</f>
      </c>
      <c r="K25" s="89"/>
      <c r="L25" s="89"/>
      <c r="M25" s="89"/>
    </row>
    <row x14ac:dyDescent="0.25" r="26" customHeight="1" ht="18.75" hidden="1">
      <c r="A26" s="6" t="s">
        <v>239</v>
      </c>
      <c r="B26" s="6"/>
      <c r="C26" s="3" t="s">
        <v>96</v>
      </c>
      <c r="D26" s="86">
        <v>1</v>
      </c>
      <c r="E26" s="108">
        <v>0.35</v>
      </c>
      <c r="F26" s="87">
        <f>$D$20*E26</f>
      </c>
      <c r="G26" s="87">
        <f>$K$2*F26</f>
      </c>
      <c r="H26" s="108">
        <v>329.52</v>
      </c>
      <c r="I26" s="87">
        <f>$D$20*H26</f>
      </c>
      <c r="J26" s="87">
        <f>SUM(G26,I26)</f>
      </c>
      <c r="K26" s="89"/>
      <c r="L26" s="89"/>
      <c r="M26" s="89"/>
    </row>
    <row x14ac:dyDescent="0.25" r="27" customHeight="1" ht="12">
      <c r="A27" s="29" t="s">
        <v>214</v>
      </c>
      <c r="B27" s="29"/>
      <c r="C27" s="3"/>
      <c r="D27" s="109"/>
      <c r="E27" s="94">
        <f>SUM(E21:E26)</f>
      </c>
      <c r="F27" s="110">
        <f>SUM(F21:F26)</f>
      </c>
      <c r="G27" s="110">
        <f>$K$2*F27</f>
      </c>
      <c r="H27" s="94">
        <v>1440.66</v>
      </c>
      <c r="I27" s="110">
        <f>SUM(I21:I26)</f>
      </c>
      <c r="J27" s="88">
        <f>SUM(G27,I27)</f>
      </c>
      <c r="K27" s="89"/>
      <c r="L27" s="89"/>
      <c r="M27" s="89"/>
    </row>
    <row x14ac:dyDescent="0.25" r="28" customHeight="1" ht="21">
      <c r="A28" s="29" t="s">
        <v>241</v>
      </c>
      <c r="B28" s="29"/>
      <c r="C28" s="93" t="s">
        <v>96</v>
      </c>
      <c r="D28" s="57">
        <v>0</v>
      </c>
      <c r="E28" s="53"/>
      <c r="F28" s="53"/>
      <c r="G28" s="53"/>
      <c r="H28" s="53"/>
      <c r="I28" s="53"/>
      <c r="J28" s="53"/>
      <c r="K28" s="89"/>
      <c r="L28" s="89"/>
      <c r="M28" s="89"/>
    </row>
    <row x14ac:dyDescent="0.25" r="29" customHeight="1" ht="18.75" hidden="1">
      <c r="A29" s="6" t="s">
        <v>236</v>
      </c>
      <c r="B29" s="6"/>
      <c r="C29" s="3" t="s">
        <v>96</v>
      </c>
      <c r="D29" s="86">
        <v>1</v>
      </c>
      <c r="E29" s="108">
        <v>0.17</v>
      </c>
      <c r="F29" s="87">
        <f>$D$28*E29</f>
      </c>
      <c r="G29" s="87">
        <f>$K$2*F29</f>
      </c>
      <c r="H29" s="108">
        <v>17.21</v>
      </c>
      <c r="I29" s="87">
        <f>$D$28*H29</f>
      </c>
      <c r="J29" s="87">
        <f>SUM(G29,I29)</f>
      </c>
      <c r="K29" s="89"/>
      <c r="L29" s="89"/>
      <c r="M29" s="89"/>
    </row>
    <row x14ac:dyDescent="0.25" r="30" customHeight="1" ht="18.75" hidden="1">
      <c r="A30" s="6" t="s">
        <v>242</v>
      </c>
      <c r="B30" s="6"/>
      <c r="C30" s="3" t="s">
        <v>96</v>
      </c>
      <c r="D30" s="86">
        <v>1</v>
      </c>
      <c r="E30" s="108">
        <v>0.92</v>
      </c>
      <c r="F30" s="87">
        <f>$D$28*E30</f>
      </c>
      <c r="G30" s="87">
        <f>$K$2*F30</f>
      </c>
      <c r="H30" s="108">
        <v>133.14</v>
      </c>
      <c r="I30" s="87">
        <f>$D$28*H30</f>
      </c>
      <c r="J30" s="87">
        <f>SUM(G30,I30)</f>
      </c>
      <c r="K30" s="89"/>
      <c r="L30" s="89"/>
      <c r="M30" s="89"/>
    </row>
    <row x14ac:dyDescent="0.25" r="31" customHeight="1" ht="18.75" hidden="1">
      <c r="A31" s="6" t="s">
        <v>235</v>
      </c>
      <c r="B31" s="6"/>
      <c r="C31" s="3" t="s">
        <v>96</v>
      </c>
      <c r="D31" s="86">
        <v>1</v>
      </c>
      <c r="E31" s="108">
        <v>1.21</v>
      </c>
      <c r="F31" s="87">
        <f>$D$28*E31</f>
      </c>
      <c r="G31" s="87">
        <f>$L$2*F31</f>
      </c>
      <c r="H31" s="108">
        <v>308.26</v>
      </c>
      <c r="I31" s="87">
        <f>$D$28*H31</f>
      </c>
      <c r="J31" s="87">
        <f>SUM(G31,I31)</f>
      </c>
      <c r="K31" s="89"/>
      <c r="L31" s="89"/>
      <c r="M31" s="89"/>
    </row>
    <row x14ac:dyDescent="0.25" r="32" customHeight="1" ht="18.75" hidden="1">
      <c r="A32" s="6" t="s">
        <v>243</v>
      </c>
      <c r="B32" s="6"/>
      <c r="C32" s="3" t="s">
        <v>96</v>
      </c>
      <c r="D32" s="86">
        <v>1</v>
      </c>
      <c r="E32" s="108">
        <v>0.46</v>
      </c>
      <c r="F32" s="87">
        <f>$D$28*E32</f>
      </c>
      <c r="G32" s="87">
        <f>$K$2*F32</f>
      </c>
      <c r="H32" s="108">
        <v>400.52</v>
      </c>
      <c r="I32" s="87">
        <f>$D$28*H32</f>
      </c>
      <c r="J32" s="87">
        <f>SUM(G32,I32)</f>
      </c>
      <c r="K32" s="89"/>
      <c r="L32" s="89"/>
      <c r="M32" s="89"/>
    </row>
    <row x14ac:dyDescent="0.25" r="33" customHeight="1" ht="18.75" hidden="1">
      <c r="A33" s="6" t="s">
        <v>238</v>
      </c>
      <c r="B33" s="6"/>
      <c r="C33" s="3" t="s">
        <v>153</v>
      </c>
      <c r="D33" s="86">
        <v>0.3</v>
      </c>
      <c r="E33" s="108">
        <v>0.03</v>
      </c>
      <c r="F33" s="87">
        <f>$D$28*E33</f>
      </c>
      <c r="G33" s="87">
        <f>$L$2*F33</f>
      </c>
      <c r="H33" s="108">
        <v>3.71</v>
      </c>
      <c r="I33" s="87">
        <f>$D$28*H33</f>
      </c>
      <c r="J33" s="87">
        <f>SUM(G33,I33)</f>
      </c>
      <c r="K33" s="89"/>
      <c r="L33" s="89"/>
      <c r="M33" s="89"/>
    </row>
    <row x14ac:dyDescent="0.25" r="34" customHeight="1" ht="18.75" hidden="1">
      <c r="A34" s="6" t="s">
        <v>237</v>
      </c>
      <c r="B34" s="6"/>
      <c r="C34" s="3" t="s">
        <v>96</v>
      </c>
      <c r="D34" s="86">
        <v>1</v>
      </c>
      <c r="E34" s="108">
        <v>0.3</v>
      </c>
      <c r="F34" s="87">
        <f>$D$28*E34</f>
      </c>
      <c r="G34" s="87">
        <f>$K$2*F34</f>
      </c>
      <c r="H34" s="108">
        <v>144.28</v>
      </c>
      <c r="I34" s="87">
        <f>$D$28*H34</f>
      </c>
      <c r="J34" s="87">
        <f>SUM(G34,I34)</f>
      </c>
      <c r="K34" s="89"/>
      <c r="L34" s="89"/>
      <c r="M34" s="89"/>
    </row>
    <row x14ac:dyDescent="0.25" r="35" customHeight="1" ht="12.199999999999998">
      <c r="A35" s="29" t="s">
        <v>214</v>
      </c>
      <c r="B35" s="29"/>
      <c r="C35" s="3"/>
      <c r="D35" s="109"/>
      <c r="E35" s="94">
        <f>SUM(E29:E34)</f>
      </c>
      <c r="F35" s="110">
        <f>SUM(F29:F34)</f>
      </c>
      <c r="G35" s="110">
        <f>$K$2*F35</f>
      </c>
      <c r="H35" s="94">
        <v>1007.12</v>
      </c>
      <c r="I35" s="110">
        <f>SUM(I29:I34)</f>
      </c>
      <c r="J35" s="88">
        <f>SUM(G35,I35)</f>
      </c>
      <c r="K35" s="89"/>
      <c r="L35" s="89"/>
      <c r="M35" s="89"/>
    </row>
    <row x14ac:dyDescent="0.25" r="36" customHeight="1" ht="16.7" customFormat="1" s="1">
      <c r="A36" s="78" t="s">
        <v>244</v>
      </c>
      <c r="B36" s="78"/>
      <c r="C36" s="102"/>
      <c r="D36" s="103"/>
      <c r="E36" s="103"/>
      <c r="F36" s="103"/>
      <c r="G36" s="103"/>
      <c r="H36" s="103"/>
      <c r="I36" s="103"/>
      <c r="J36" s="103"/>
      <c r="K36" s="75"/>
      <c r="L36" s="75"/>
      <c r="M36" s="75"/>
    </row>
    <row x14ac:dyDescent="0.25" r="37" customHeight="1" ht="21">
      <c r="A37" s="29" t="s">
        <v>245</v>
      </c>
      <c r="B37" s="29"/>
      <c r="C37" s="93" t="s">
        <v>96</v>
      </c>
      <c r="D37" s="57">
        <v>0</v>
      </c>
      <c r="E37" s="53"/>
      <c r="F37" s="53"/>
      <c r="G37" s="53"/>
      <c r="H37" s="53"/>
      <c r="I37" s="53"/>
      <c r="J37" s="53"/>
      <c r="K37" s="89"/>
      <c r="L37" s="89"/>
      <c r="M37" s="89"/>
    </row>
    <row x14ac:dyDescent="0.25" r="38" customHeight="1" ht="18.75" hidden="1">
      <c r="A38" s="6" t="s">
        <v>246</v>
      </c>
      <c r="B38" s="6"/>
      <c r="C38" s="3" t="s">
        <v>149</v>
      </c>
      <c r="D38" s="86">
        <v>0.42</v>
      </c>
      <c r="E38" s="108">
        <v>0.05</v>
      </c>
      <c r="F38" s="87">
        <f>$D$37*E38</f>
      </c>
      <c r="G38" s="87">
        <f>$K$2*F38</f>
      </c>
      <c r="H38" s="108">
        <v>15.82</v>
      </c>
      <c r="I38" s="87">
        <f>$D$37*H38</f>
      </c>
      <c r="J38" s="87">
        <f>SUM(G38,I38)</f>
      </c>
      <c r="K38" s="89"/>
      <c r="L38" s="89"/>
      <c r="M38" s="89"/>
    </row>
    <row x14ac:dyDescent="0.25" r="39" customHeight="1" ht="18.75" hidden="1">
      <c r="A39" s="6" t="s">
        <v>247</v>
      </c>
      <c r="B39" s="6"/>
      <c r="C39" s="3" t="s">
        <v>149</v>
      </c>
      <c r="D39" s="86">
        <v>0.42</v>
      </c>
      <c r="E39" s="108">
        <v>0.05</v>
      </c>
      <c r="F39" s="87">
        <f>$D$37*E39</f>
      </c>
      <c r="G39" s="87">
        <f>$K$2*F39</f>
      </c>
      <c r="H39" s="108">
        <v>16.71</v>
      </c>
      <c r="I39" s="87">
        <f>$D$37*H39</f>
      </c>
      <c r="J39" s="87">
        <f>SUM(G39,I39)</f>
      </c>
      <c r="K39" s="89"/>
      <c r="L39" s="89"/>
      <c r="M39" s="89"/>
    </row>
    <row x14ac:dyDescent="0.25" r="40" customHeight="1" ht="18.75" hidden="1">
      <c r="A40" s="6" t="s">
        <v>248</v>
      </c>
      <c r="B40" s="6"/>
      <c r="C40" s="3" t="s">
        <v>96</v>
      </c>
      <c r="D40" s="86">
        <v>1</v>
      </c>
      <c r="E40" s="108">
        <v>0.55</v>
      </c>
      <c r="F40" s="87">
        <f>$D$37*E40</f>
      </c>
      <c r="G40" s="87">
        <f>$M$2*F40</f>
      </c>
      <c r="H40" s="108">
        <v>135.63</v>
      </c>
      <c r="I40" s="87">
        <f>$D$37*H40</f>
      </c>
      <c r="J40" s="87">
        <f>SUM(G40,I40)</f>
      </c>
      <c r="K40" s="89"/>
      <c r="L40" s="89"/>
      <c r="M40" s="89"/>
    </row>
    <row x14ac:dyDescent="0.25" r="41" customHeight="1" ht="18.75" hidden="1">
      <c r="A41" s="6" t="s">
        <v>249</v>
      </c>
      <c r="B41" s="6"/>
      <c r="C41" s="3" t="s">
        <v>96</v>
      </c>
      <c r="D41" s="86">
        <v>1</v>
      </c>
      <c r="E41" s="108">
        <v>0.23</v>
      </c>
      <c r="F41" s="87">
        <f>$D$37*E41</f>
      </c>
      <c r="G41" s="87">
        <f>$K$2*F41</f>
      </c>
      <c r="H41" s="108">
        <v>51.39</v>
      </c>
      <c r="I41" s="87">
        <f>$D$37*H41</f>
      </c>
      <c r="J41" s="87">
        <f>SUM(G41,I41)</f>
      </c>
      <c r="K41" s="89"/>
      <c r="L41" s="89"/>
      <c r="M41" s="89"/>
    </row>
    <row x14ac:dyDescent="0.25" r="42" customHeight="1" ht="18.75" hidden="1">
      <c r="A42" s="6" t="s">
        <v>250</v>
      </c>
      <c r="B42" s="6"/>
      <c r="C42" s="3" t="s">
        <v>96</v>
      </c>
      <c r="D42" s="86">
        <v>1</v>
      </c>
      <c r="E42" s="108">
        <v>0.3</v>
      </c>
      <c r="F42" s="87">
        <f>$D$37*E42</f>
      </c>
      <c r="G42" s="87">
        <f>$K$2*F42</f>
      </c>
      <c r="H42" s="108">
        <v>109.74</v>
      </c>
      <c r="I42" s="87">
        <f>$D$37*H42</f>
      </c>
      <c r="J42" s="87">
        <f>SUM(G42,I42)</f>
      </c>
      <c r="K42" s="89"/>
      <c r="L42" s="89"/>
      <c r="M42" s="89"/>
    </row>
    <row x14ac:dyDescent="0.25" r="43" customHeight="1" ht="18.75" hidden="1">
      <c r="A43" s="6" t="s">
        <v>251</v>
      </c>
      <c r="B43" s="6"/>
      <c r="C43" s="3" t="s">
        <v>96</v>
      </c>
      <c r="D43" s="86">
        <v>1</v>
      </c>
      <c r="E43" s="108">
        <v>0.09</v>
      </c>
      <c r="F43" s="87">
        <f>$D$37*E43</f>
      </c>
      <c r="G43" s="87">
        <f>$K$2*F43</f>
      </c>
      <c r="H43" s="108">
        <v>54.8</v>
      </c>
      <c r="I43" s="87">
        <f>$D$37*H43</f>
      </c>
      <c r="J43" s="87">
        <f>SUM(G43,I43)</f>
      </c>
      <c r="K43" s="89"/>
      <c r="L43" s="89"/>
      <c r="M43" s="89"/>
    </row>
    <row x14ac:dyDescent="0.25" r="44" customHeight="1" ht="18.75" hidden="1">
      <c r="A44" s="6" t="s">
        <v>236</v>
      </c>
      <c r="B44" s="6"/>
      <c r="C44" s="3" t="s">
        <v>96</v>
      </c>
      <c r="D44" s="86">
        <v>1</v>
      </c>
      <c r="E44" s="108">
        <v>0.17</v>
      </c>
      <c r="F44" s="87">
        <f>$D$37*E44</f>
      </c>
      <c r="G44" s="87">
        <f>$K$2*F44</f>
      </c>
      <c r="H44" s="108">
        <v>17.21</v>
      </c>
      <c r="I44" s="87">
        <f>$D$37*H44</f>
      </c>
      <c r="J44" s="87">
        <f>SUM(G44,I44)</f>
      </c>
      <c r="K44" s="89"/>
      <c r="L44" s="89"/>
      <c r="M44" s="89"/>
    </row>
    <row x14ac:dyDescent="0.25" r="45" customHeight="1" ht="18.75" hidden="1">
      <c r="A45" s="6" t="s">
        <v>234</v>
      </c>
      <c r="B45" s="6"/>
      <c r="C45" s="3" t="s">
        <v>96</v>
      </c>
      <c r="D45" s="86">
        <v>1</v>
      </c>
      <c r="E45" s="108">
        <v>0.23</v>
      </c>
      <c r="F45" s="87">
        <f>$D$37*E45</f>
      </c>
      <c r="G45" s="87">
        <f>$K$2*F45</f>
      </c>
      <c r="H45" s="108">
        <v>646.11</v>
      </c>
      <c r="I45" s="87">
        <f>$D$37*H45</f>
      </c>
      <c r="J45" s="87">
        <f>SUM(G45,I45)</f>
      </c>
      <c r="K45" s="89"/>
      <c r="L45" s="89"/>
      <c r="M45" s="89"/>
    </row>
    <row x14ac:dyDescent="0.25" r="46" customHeight="1" ht="18.75" hidden="1">
      <c r="A46" s="6" t="s">
        <v>239</v>
      </c>
      <c r="B46" s="6"/>
      <c r="C46" s="3" t="s">
        <v>96</v>
      </c>
      <c r="D46" s="86">
        <v>1</v>
      </c>
      <c r="E46" s="108">
        <v>0.35</v>
      </c>
      <c r="F46" s="87">
        <f>$D$37*E46</f>
      </c>
      <c r="G46" s="87">
        <f>$K$2*F46</f>
      </c>
      <c r="H46" s="108">
        <v>329.52</v>
      </c>
      <c r="I46" s="87">
        <f>$D$37*H46</f>
      </c>
      <c r="J46" s="87">
        <f>SUM(G46,I46)</f>
      </c>
      <c r="K46" s="89"/>
      <c r="L46" s="89"/>
      <c r="M46" s="89"/>
    </row>
    <row x14ac:dyDescent="0.25" r="47" customHeight="1" ht="18.75" hidden="1">
      <c r="A47" s="6" t="s">
        <v>235</v>
      </c>
      <c r="B47" s="6"/>
      <c r="C47" s="3" t="s">
        <v>96</v>
      </c>
      <c r="D47" s="86">
        <v>1</v>
      </c>
      <c r="E47" s="108">
        <v>1.32</v>
      </c>
      <c r="F47" s="87">
        <f>$D$37*E47</f>
      </c>
      <c r="G47" s="87">
        <f>$L$2*F47</f>
      </c>
      <c r="H47" s="108">
        <v>308.26</v>
      </c>
      <c r="I47" s="87">
        <f>$D$37*H47</f>
      </c>
      <c r="J47" s="87">
        <f>SUM(G47,I47)</f>
      </c>
      <c r="K47" s="89"/>
      <c r="L47" s="89"/>
      <c r="M47" s="89"/>
    </row>
    <row x14ac:dyDescent="0.25" r="48" customHeight="1" ht="18.75" hidden="1">
      <c r="A48" s="6" t="s">
        <v>238</v>
      </c>
      <c r="B48" s="6"/>
      <c r="C48" s="3" t="s">
        <v>153</v>
      </c>
      <c r="D48" s="86">
        <v>1</v>
      </c>
      <c r="E48" s="108">
        <v>0.12</v>
      </c>
      <c r="F48" s="87">
        <f>$D$37*E48</f>
      </c>
      <c r="G48" s="87">
        <f>$L$2*F48</f>
      </c>
      <c r="H48" s="108">
        <v>12.38</v>
      </c>
      <c r="I48" s="87">
        <f>$D$37*H48</f>
      </c>
      <c r="J48" s="87">
        <f>SUM(G48,I48)</f>
      </c>
      <c r="K48" s="89"/>
      <c r="L48" s="89"/>
      <c r="M48" s="89"/>
    </row>
    <row x14ac:dyDescent="0.25" r="49" customHeight="1" ht="18.75" hidden="1">
      <c r="A49" s="6" t="s">
        <v>247</v>
      </c>
      <c r="B49" s="6"/>
      <c r="C49" s="3" t="s">
        <v>149</v>
      </c>
      <c r="D49" s="86">
        <v>0.42</v>
      </c>
      <c r="E49" s="108">
        <v>0.05</v>
      </c>
      <c r="F49" s="87">
        <f>$D$37*E49</f>
      </c>
      <c r="G49" s="87">
        <f>$K$2*F49</f>
      </c>
      <c r="H49" s="108">
        <v>16.71</v>
      </c>
      <c r="I49" s="87">
        <f>$D$37*H49</f>
      </c>
      <c r="J49" s="87">
        <f>SUM(G49,I49)</f>
      </c>
      <c r="K49" s="89"/>
      <c r="L49" s="89"/>
      <c r="M49" s="89"/>
    </row>
    <row x14ac:dyDescent="0.25" r="50" customHeight="1" ht="12.199999999999998">
      <c r="A50" s="29" t="s">
        <v>214</v>
      </c>
      <c r="B50" s="29"/>
      <c r="C50" s="3"/>
      <c r="D50" s="109"/>
      <c r="E50" s="94">
        <f>SUM(E38:E49)</f>
      </c>
      <c r="F50" s="110">
        <f>SUM(F38:F49)</f>
      </c>
      <c r="G50" s="110">
        <f>$K$2*F50</f>
      </c>
      <c r="H50" s="94">
        <v>1681.55</v>
      </c>
      <c r="I50" s="110">
        <f>SUM(I38:I49)</f>
      </c>
      <c r="J50" s="88">
        <f>SUM(G50,I50)</f>
      </c>
      <c r="K50" s="89"/>
      <c r="L50" s="89"/>
      <c r="M50" s="89"/>
    </row>
    <row x14ac:dyDescent="0.25" r="51" customHeight="1" ht="21">
      <c r="A51" s="29" t="s">
        <v>252</v>
      </c>
      <c r="B51" s="29"/>
      <c r="C51" s="93" t="s">
        <v>96</v>
      </c>
      <c r="D51" s="57">
        <v>0</v>
      </c>
      <c r="E51" s="53"/>
      <c r="F51" s="53"/>
      <c r="G51" s="53"/>
      <c r="H51" s="53"/>
      <c r="I51" s="53"/>
      <c r="J51" s="53"/>
      <c r="K51" s="89"/>
      <c r="L51" s="89"/>
      <c r="M51" s="89"/>
    </row>
    <row x14ac:dyDescent="0.25" r="52" customHeight="1" ht="18.75" hidden="1">
      <c r="A52" s="6" t="s">
        <v>235</v>
      </c>
      <c r="B52" s="6"/>
      <c r="C52" s="3" t="s">
        <v>96</v>
      </c>
      <c r="D52" s="86">
        <v>1</v>
      </c>
      <c r="E52" s="108">
        <v>1.32</v>
      </c>
      <c r="F52" s="87">
        <f>$D$51*E52</f>
      </c>
      <c r="G52" s="87">
        <f>$L$2*F52</f>
      </c>
      <c r="H52" s="108">
        <v>308.26</v>
      </c>
      <c r="I52" s="87">
        <f>$D$51*H52</f>
      </c>
      <c r="J52" s="87">
        <f>SUM(G52,I52)</f>
      </c>
      <c r="K52" s="89"/>
      <c r="L52" s="89"/>
      <c r="M52" s="89"/>
    </row>
    <row x14ac:dyDescent="0.25" r="53" customHeight="1" ht="18.75" hidden="1">
      <c r="A53" s="6" t="s">
        <v>253</v>
      </c>
      <c r="B53" s="6"/>
      <c r="C53" s="3" t="s">
        <v>96</v>
      </c>
      <c r="D53" s="86">
        <v>1</v>
      </c>
      <c r="E53" s="108">
        <v>0.4</v>
      </c>
      <c r="F53" s="87">
        <f>$D$51*E53</f>
      </c>
      <c r="G53" s="87">
        <f>$K$2*F53</f>
      </c>
      <c r="H53" s="108">
        <v>234.74</v>
      </c>
      <c r="I53" s="87">
        <f>$D$51*H53</f>
      </c>
      <c r="J53" s="87">
        <f>SUM(G53,I53)</f>
      </c>
      <c r="K53" s="89"/>
      <c r="L53" s="89"/>
      <c r="M53" s="89"/>
    </row>
    <row x14ac:dyDescent="0.25" r="54" customHeight="1" ht="18.75" hidden="1">
      <c r="A54" s="6" t="s">
        <v>236</v>
      </c>
      <c r="B54" s="6"/>
      <c r="C54" s="3" t="s">
        <v>96</v>
      </c>
      <c r="D54" s="86">
        <v>1</v>
      </c>
      <c r="E54" s="108">
        <v>0.17</v>
      </c>
      <c r="F54" s="87">
        <f>$D$51*E54</f>
      </c>
      <c r="G54" s="87">
        <f>$K$2*F54</f>
      </c>
      <c r="H54" s="108">
        <v>17.21</v>
      </c>
      <c r="I54" s="87">
        <f>$D$51*H54</f>
      </c>
      <c r="J54" s="87">
        <f>SUM(G54,I54)</f>
      </c>
      <c r="K54" s="89"/>
      <c r="L54" s="89"/>
      <c r="M54" s="89"/>
    </row>
    <row x14ac:dyDescent="0.25" r="55" customHeight="1" ht="18.75" hidden="1">
      <c r="A55" s="6" t="s">
        <v>237</v>
      </c>
      <c r="B55" s="6"/>
      <c r="C55" s="3" t="s">
        <v>96</v>
      </c>
      <c r="D55" s="86">
        <v>1</v>
      </c>
      <c r="E55" s="108">
        <v>0.3</v>
      </c>
      <c r="F55" s="87">
        <f>$D$51*E55</f>
      </c>
      <c r="G55" s="87">
        <f>$K$2*F55</f>
      </c>
      <c r="H55" s="108">
        <v>144.28</v>
      </c>
      <c r="I55" s="87">
        <f>$D$51*H55</f>
      </c>
      <c r="J55" s="87">
        <f>SUM(G55,I55)</f>
      </c>
      <c r="K55" s="89"/>
      <c r="L55" s="89"/>
      <c r="M55" s="89"/>
    </row>
    <row x14ac:dyDescent="0.25" r="56" customHeight="1" ht="18.75" hidden="1">
      <c r="A56" s="6" t="s">
        <v>243</v>
      </c>
      <c r="B56" s="6"/>
      <c r="C56" s="3" t="s">
        <v>96</v>
      </c>
      <c r="D56" s="86">
        <v>1</v>
      </c>
      <c r="E56" s="108">
        <v>0.46</v>
      </c>
      <c r="F56" s="87">
        <f>$D$51*E56</f>
      </c>
      <c r="G56" s="87">
        <f>$K$2*F56</f>
      </c>
      <c r="H56" s="108">
        <v>400.52</v>
      </c>
      <c r="I56" s="87">
        <f>$D$51*H56</f>
      </c>
      <c r="J56" s="87">
        <f>SUM(G56,I56)</f>
      </c>
      <c r="K56" s="89"/>
      <c r="L56" s="89"/>
      <c r="M56" s="89"/>
    </row>
    <row x14ac:dyDescent="0.25" r="57" customHeight="1" ht="18.75" hidden="1">
      <c r="A57" s="6" t="s">
        <v>238</v>
      </c>
      <c r="B57" s="6"/>
      <c r="C57" s="3" t="s">
        <v>153</v>
      </c>
      <c r="D57" s="86">
        <v>0.3</v>
      </c>
      <c r="E57" s="108">
        <v>0.03</v>
      </c>
      <c r="F57" s="87">
        <f>$D$51*E57</f>
      </c>
      <c r="G57" s="87">
        <f>$L$2*F57</f>
      </c>
      <c r="H57" s="108">
        <v>3.71</v>
      </c>
      <c r="I57" s="87">
        <f>$D$51*H57</f>
      </c>
      <c r="J57" s="87">
        <f>SUM(G57,I57)</f>
      </c>
      <c r="K57" s="89"/>
      <c r="L57" s="89"/>
      <c r="M57" s="89"/>
    </row>
    <row x14ac:dyDescent="0.25" r="58" customHeight="1" ht="12.199999999999998">
      <c r="A58" s="29" t="s">
        <v>214</v>
      </c>
      <c r="B58" s="29"/>
      <c r="C58" s="3"/>
      <c r="D58" s="109"/>
      <c r="E58" s="94">
        <f>SUM(E52:E57)</f>
      </c>
      <c r="F58" s="110">
        <f>SUM(F52:F57)</f>
      </c>
      <c r="G58" s="110">
        <f>$K$2*F58</f>
      </c>
      <c r="H58" s="94">
        <v>1108.72</v>
      </c>
      <c r="I58" s="110">
        <f>SUM(I52:I57)</f>
      </c>
      <c r="J58" s="88">
        <f>SUM(G58,I58)</f>
      </c>
      <c r="K58" s="89"/>
      <c r="L58" s="89"/>
      <c r="M58" s="89"/>
    </row>
    <row x14ac:dyDescent="0.25" r="59" customHeight="1" ht="21">
      <c r="A59" s="29" t="s">
        <v>254</v>
      </c>
      <c r="B59" s="29"/>
      <c r="C59" s="93" t="s">
        <v>96</v>
      </c>
      <c r="D59" s="57">
        <v>0</v>
      </c>
      <c r="E59" s="53"/>
      <c r="F59" s="53"/>
      <c r="G59" s="53"/>
      <c r="H59" s="53"/>
      <c r="I59" s="53"/>
      <c r="J59" s="53"/>
      <c r="K59" s="89"/>
      <c r="L59" s="89"/>
      <c r="M59" s="89"/>
    </row>
    <row x14ac:dyDescent="0.25" r="60" customHeight="1" ht="18.75" hidden="1">
      <c r="A60" s="6" t="s">
        <v>235</v>
      </c>
      <c r="B60" s="6"/>
      <c r="C60" s="3" t="s">
        <v>96</v>
      </c>
      <c r="D60" s="86">
        <v>1</v>
      </c>
      <c r="E60" s="108">
        <v>1.32</v>
      </c>
      <c r="F60" s="87">
        <f>$D$59*E60</f>
      </c>
      <c r="G60" s="87">
        <f>$L$2*F60</f>
      </c>
      <c r="H60" s="108">
        <v>308.26</v>
      </c>
      <c r="I60" s="87">
        <f>$D$59*H60</f>
      </c>
      <c r="J60" s="87">
        <f>SUM(G60,I60)</f>
      </c>
      <c r="K60" s="89"/>
      <c r="L60" s="89"/>
      <c r="M60" s="89"/>
    </row>
    <row x14ac:dyDescent="0.25" r="61" customHeight="1" ht="18.75" hidden="1">
      <c r="A61" s="6" t="s">
        <v>242</v>
      </c>
      <c r="B61" s="6"/>
      <c r="C61" s="3" t="s">
        <v>96</v>
      </c>
      <c r="D61" s="86">
        <v>1</v>
      </c>
      <c r="E61" s="108">
        <v>0.92</v>
      </c>
      <c r="F61" s="87">
        <f>$D$59*E61</f>
      </c>
      <c r="G61" s="87">
        <f>$K$2*F61</f>
      </c>
      <c r="H61" s="108">
        <v>133.14</v>
      </c>
      <c r="I61" s="87">
        <f>$D$59*H61</f>
      </c>
      <c r="J61" s="87">
        <f>SUM(G61,I61)</f>
      </c>
      <c r="K61" s="89"/>
      <c r="L61" s="89"/>
      <c r="M61" s="89"/>
    </row>
    <row x14ac:dyDescent="0.25" r="62" customHeight="1" ht="18.75" hidden="1">
      <c r="A62" s="6" t="s">
        <v>236</v>
      </c>
      <c r="B62" s="6"/>
      <c r="C62" s="3" t="s">
        <v>96</v>
      </c>
      <c r="D62" s="86">
        <v>1</v>
      </c>
      <c r="E62" s="108">
        <v>0.17</v>
      </c>
      <c r="F62" s="87">
        <f>$D$59*E62</f>
      </c>
      <c r="G62" s="87">
        <f>$K$2*F62</f>
      </c>
      <c r="H62" s="108">
        <v>17.21</v>
      </c>
      <c r="I62" s="87">
        <f>$D$59*H62</f>
      </c>
      <c r="J62" s="87">
        <f>SUM(G62,I62)</f>
      </c>
      <c r="K62" s="89"/>
      <c r="L62" s="89"/>
      <c r="M62" s="89"/>
    </row>
    <row x14ac:dyDescent="0.25" r="63" customHeight="1" ht="18.75" hidden="1">
      <c r="A63" s="6" t="s">
        <v>243</v>
      </c>
      <c r="B63" s="6"/>
      <c r="C63" s="3" t="s">
        <v>96</v>
      </c>
      <c r="D63" s="86">
        <v>1</v>
      </c>
      <c r="E63" s="108">
        <v>0.46</v>
      </c>
      <c r="F63" s="87">
        <f>$D$59*E63</f>
      </c>
      <c r="G63" s="87">
        <f>$K$2*F63</f>
      </c>
      <c r="H63" s="108">
        <v>400.52</v>
      </c>
      <c r="I63" s="87">
        <f>$D$59*H63</f>
      </c>
      <c r="J63" s="87">
        <f>SUM(G63,I63)</f>
      </c>
      <c r="K63" s="89"/>
      <c r="L63" s="89"/>
      <c r="M63" s="89"/>
    </row>
    <row x14ac:dyDescent="0.25" r="64" customHeight="1" ht="18.75" hidden="1">
      <c r="A64" s="6" t="s">
        <v>238</v>
      </c>
      <c r="B64" s="6"/>
      <c r="C64" s="3" t="s">
        <v>153</v>
      </c>
      <c r="D64" s="86">
        <v>0.3</v>
      </c>
      <c r="E64" s="108">
        <v>0.03</v>
      </c>
      <c r="F64" s="87">
        <f>$D$59*E64</f>
      </c>
      <c r="G64" s="87">
        <f>$L$2*F64</f>
      </c>
      <c r="H64" s="108">
        <v>3.71</v>
      </c>
      <c r="I64" s="87">
        <f>$D$59*H64</f>
      </c>
      <c r="J64" s="87">
        <f>SUM(G64,I64)</f>
      </c>
      <c r="K64" s="89"/>
      <c r="L64" s="89"/>
      <c r="M64" s="89"/>
    </row>
    <row x14ac:dyDescent="0.25" r="65" customHeight="1" ht="12.199999999999998">
      <c r="A65" s="29" t="s">
        <v>214</v>
      </c>
      <c r="B65" s="29"/>
      <c r="C65" s="3"/>
      <c r="D65" s="109"/>
      <c r="E65" s="94">
        <f>SUM(E60:E64)</f>
      </c>
      <c r="F65" s="110">
        <f>SUM(F60:F64)</f>
      </c>
      <c r="G65" s="110">
        <f>$K$2*F65</f>
      </c>
      <c r="H65" s="94">
        <v>862.84</v>
      </c>
      <c r="I65" s="110">
        <f>SUM(I60:I64)</f>
      </c>
      <c r="J65" s="88">
        <f>SUM(G65,I65)</f>
      </c>
      <c r="K65" s="89"/>
      <c r="L65" s="89"/>
      <c r="M65" s="89"/>
    </row>
    <row x14ac:dyDescent="0.25" r="66" customHeight="1" ht="21">
      <c r="A66" s="29" t="s">
        <v>255</v>
      </c>
      <c r="B66" s="29"/>
      <c r="C66" s="93" t="s">
        <v>96</v>
      </c>
      <c r="D66" s="57">
        <v>0</v>
      </c>
      <c r="E66" s="53"/>
      <c r="F66" s="53"/>
      <c r="G66" s="53"/>
      <c r="H66" s="53"/>
      <c r="I66" s="53"/>
      <c r="J66" s="53"/>
      <c r="K66" s="89"/>
      <c r="L66" s="89"/>
      <c r="M66" s="89"/>
    </row>
    <row x14ac:dyDescent="0.25" r="67" customHeight="1" ht="18.75" hidden="1">
      <c r="A67" s="6" t="s">
        <v>234</v>
      </c>
      <c r="B67" s="6"/>
      <c r="C67" s="3" t="s">
        <v>96</v>
      </c>
      <c r="D67" s="86">
        <v>1</v>
      </c>
      <c r="E67" s="108">
        <v>0.23</v>
      </c>
      <c r="F67" s="87">
        <f>$D$66*E67</f>
      </c>
      <c r="G67" s="87">
        <f>$K$2*F67</f>
      </c>
      <c r="H67" s="108">
        <v>637.68</v>
      </c>
      <c r="I67" s="87">
        <f>$D$66*H67</f>
      </c>
      <c r="J67" s="87">
        <f>SUM(G67,I67)</f>
      </c>
      <c r="K67" s="89"/>
      <c r="L67" s="89"/>
      <c r="M67" s="89"/>
    </row>
    <row x14ac:dyDescent="0.25" r="68" customHeight="1" ht="18.75" hidden="1">
      <c r="A68" s="6" t="s">
        <v>235</v>
      </c>
      <c r="B68" s="6"/>
      <c r="C68" s="3" t="s">
        <v>96</v>
      </c>
      <c r="D68" s="86">
        <v>1</v>
      </c>
      <c r="E68" s="108">
        <v>1.21</v>
      </c>
      <c r="F68" s="87">
        <f>$D$66*E68</f>
      </c>
      <c r="G68" s="87">
        <f>$L$2*F68</f>
      </c>
      <c r="H68" s="108">
        <v>308.26</v>
      </c>
      <c r="I68" s="87">
        <f>$D$66*H68</f>
      </c>
      <c r="J68" s="87">
        <f>SUM(G68,I68)</f>
      </c>
      <c r="K68" s="89"/>
      <c r="L68" s="89"/>
      <c r="M68" s="89"/>
    </row>
    <row x14ac:dyDescent="0.25" r="69" customHeight="1" ht="18.75" hidden="1">
      <c r="A69" s="6" t="s">
        <v>236</v>
      </c>
      <c r="B69" s="6"/>
      <c r="C69" s="3" t="s">
        <v>96</v>
      </c>
      <c r="D69" s="86">
        <v>1</v>
      </c>
      <c r="E69" s="108">
        <v>0.17</v>
      </c>
      <c r="F69" s="87">
        <f>$D$66*E69</f>
      </c>
      <c r="G69" s="87">
        <f>$K$2*F69</f>
      </c>
      <c r="H69" s="108">
        <v>17.21</v>
      </c>
      <c r="I69" s="87">
        <f>$D$66*H69</f>
      </c>
      <c r="J69" s="87">
        <f>SUM(G69,I69)</f>
      </c>
      <c r="K69" s="89"/>
      <c r="L69" s="89"/>
      <c r="M69" s="89"/>
    </row>
    <row x14ac:dyDescent="0.25" r="70" customHeight="1" ht="18.75" hidden="1">
      <c r="A70" s="6" t="s">
        <v>237</v>
      </c>
      <c r="B70" s="6"/>
      <c r="C70" s="3" t="s">
        <v>96</v>
      </c>
      <c r="D70" s="86">
        <v>1</v>
      </c>
      <c r="E70" s="108">
        <v>0.3</v>
      </c>
      <c r="F70" s="87">
        <f>$D$66*E70</f>
      </c>
      <c r="G70" s="87">
        <f>$K$2*F70</f>
      </c>
      <c r="H70" s="108">
        <v>144.28</v>
      </c>
      <c r="I70" s="87">
        <f>$D$66*H70</f>
      </c>
      <c r="J70" s="87">
        <f>SUM(G70,I70)</f>
      </c>
      <c r="K70" s="89"/>
      <c r="L70" s="89"/>
      <c r="M70" s="89"/>
    </row>
    <row x14ac:dyDescent="0.25" r="71" customHeight="1" ht="18.75" hidden="1">
      <c r="A71" s="6" t="s">
        <v>239</v>
      </c>
      <c r="B71" s="6"/>
      <c r="C71" s="3" t="s">
        <v>96</v>
      </c>
      <c r="D71" s="86">
        <v>1</v>
      </c>
      <c r="E71" s="108">
        <v>0.35</v>
      </c>
      <c r="F71" s="87">
        <f>$D$66*E71</f>
      </c>
      <c r="G71" s="87">
        <f>$K$2*F71</f>
      </c>
      <c r="H71" s="108">
        <v>329.52</v>
      </c>
      <c r="I71" s="87">
        <f>$D$66*H71</f>
      </c>
      <c r="J71" s="87">
        <f>SUM(G71,I71)</f>
      </c>
      <c r="K71" s="89"/>
      <c r="L71" s="89"/>
      <c r="M71" s="89"/>
    </row>
    <row x14ac:dyDescent="0.25" r="72" customHeight="1" ht="18.75" hidden="1">
      <c r="A72" s="6" t="s">
        <v>238</v>
      </c>
      <c r="B72" s="6"/>
      <c r="C72" s="3" t="s">
        <v>153</v>
      </c>
      <c r="D72" s="86">
        <v>0.3</v>
      </c>
      <c r="E72" s="108">
        <v>0.03</v>
      </c>
      <c r="F72" s="87">
        <f>$D$66*E72</f>
      </c>
      <c r="G72" s="87">
        <f>$L$2*F72</f>
      </c>
      <c r="H72" s="108">
        <v>3.71</v>
      </c>
      <c r="I72" s="87">
        <f>$D$66*H72</f>
      </c>
      <c r="J72" s="87">
        <f>SUM(G72,I72)</f>
      </c>
      <c r="K72" s="89"/>
      <c r="L72" s="89"/>
      <c r="M72" s="89"/>
    </row>
    <row x14ac:dyDescent="0.25" r="73" customHeight="1" ht="12.199999999999998">
      <c r="A73" s="29" t="s">
        <v>214</v>
      </c>
      <c r="B73" s="29"/>
      <c r="C73" s="3"/>
      <c r="D73" s="109"/>
      <c r="E73" s="94">
        <f>SUM(E67:E72)</f>
      </c>
      <c r="F73" s="110">
        <f>SUM(F67:F72)</f>
      </c>
      <c r="G73" s="110">
        <f>$K$2*F73</f>
      </c>
      <c r="H73" s="94">
        <v>1440.66</v>
      </c>
      <c r="I73" s="110">
        <f>SUM(I67:I72)</f>
      </c>
      <c r="J73" s="88">
        <f>SUM(G73,I73)</f>
      </c>
      <c r="K73" s="89"/>
      <c r="L73" s="89"/>
      <c r="M73" s="89"/>
    </row>
    <row x14ac:dyDescent="0.25" r="74" customHeight="1" ht="21">
      <c r="A74" s="29" t="s">
        <v>256</v>
      </c>
      <c r="B74" s="29"/>
      <c r="C74" s="93" t="s">
        <v>96</v>
      </c>
      <c r="D74" s="57">
        <v>0</v>
      </c>
      <c r="E74" s="53"/>
      <c r="F74" s="53"/>
      <c r="G74" s="53"/>
      <c r="H74" s="53"/>
      <c r="I74" s="53"/>
      <c r="J74" s="53"/>
      <c r="K74" s="89"/>
      <c r="L74" s="89"/>
      <c r="M74" s="89"/>
    </row>
    <row x14ac:dyDescent="0.25" r="75" customHeight="1" ht="18.75" hidden="1">
      <c r="A75" s="6" t="s">
        <v>234</v>
      </c>
      <c r="B75" s="6"/>
      <c r="C75" s="3" t="s">
        <v>96</v>
      </c>
      <c r="D75" s="86">
        <v>1</v>
      </c>
      <c r="E75" s="108">
        <v>0.23</v>
      </c>
      <c r="F75" s="87">
        <f>$D$74*E75</f>
      </c>
      <c r="G75" s="87">
        <f>$K$2*F75</f>
      </c>
      <c r="H75" s="108">
        <v>637.68</v>
      </c>
      <c r="I75" s="87">
        <f>$D$74*H75</f>
      </c>
      <c r="J75" s="87">
        <f>SUM(G75,I75)</f>
      </c>
      <c r="K75" s="89"/>
      <c r="L75" s="89"/>
      <c r="M75" s="89"/>
    </row>
    <row x14ac:dyDescent="0.25" r="76" customHeight="1" ht="18.75" hidden="1">
      <c r="A76" s="6" t="s">
        <v>257</v>
      </c>
      <c r="B76" s="6"/>
      <c r="C76" s="3" t="s">
        <v>96</v>
      </c>
      <c r="D76" s="86">
        <v>1</v>
      </c>
      <c r="E76" s="108">
        <v>0.67</v>
      </c>
      <c r="F76" s="87">
        <f>$D$74*E76</f>
      </c>
      <c r="G76" s="87">
        <f>$L$2*F76</f>
      </c>
      <c r="H76" s="108">
        <v>1525.16</v>
      </c>
      <c r="I76" s="87">
        <f>$D$74*H76</f>
      </c>
      <c r="J76" s="87">
        <f>SUM(G76,I76)</f>
      </c>
      <c r="K76" s="89"/>
      <c r="L76" s="89"/>
      <c r="M76" s="89"/>
    </row>
    <row x14ac:dyDescent="0.25" r="77" customHeight="1" ht="18.75" hidden="1">
      <c r="A77" s="6" t="s">
        <v>236</v>
      </c>
      <c r="B77" s="6"/>
      <c r="C77" s="3" t="s">
        <v>96</v>
      </c>
      <c r="D77" s="86">
        <v>1</v>
      </c>
      <c r="E77" s="108">
        <v>0.17</v>
      </c>
      <c r="F77" s="87">
        <f>$D$74*E77</f>
      </c>
      <c r="G77" s="87">
        <f>$K$2*F77</f>
      </c>
      <c r="H77" s="108">
        <v>17.21</v>
      </c>
      <c r="I77" s="87">
        <f>$D$74*H77</f>
      </c>
      <c r="J77" s="87">
        <f>SUM(G77,I77)</f>
      </c>
      <c r="K77" s="89"/>
      <c r="L77" s="89"/>
      <c r="M77" s="89"/>
    </row>
    <row x14ac:dyDescent="0.25" r="78" customHeight="1" ht="18.75" hidden="1">
      <c r="A78" s="6" t="s">
        <v>237</v>
      </c>
      <c r="B78" s="6"/>
      <c r="C78" s="3" t="s">
        <v>96</v>
      </c>
      <c r="D78" s="86">
        <v>1</v>
      </c>
      <c r="E78" s="108">
        <v>0.3</v>
      </c>
      <c r="F78" s="87">
        <f>$D$74*E78</f>
      </c>
      <c r="G78" s="87">
        <f>$K$2*F78</f>
      </c>
      <c r="H78" s="108">
        <v>144.28</v>
      </c>
      <c r="I78" s="87">
        <f>$D$74*H78</f>
      </c>
      <c r="J78" s="87">
        <f>SUM(G78,I78)</f>
      </c>
      <c r="K78" s="89"/>
      <c r="L78" s="89"/>
      <c r="M78" s="89"/>
    </row>
    <row x14ac:dyDescent="0.25" r="79" customHeight="1" ht="18.75" hidden="1">
      <c r="A79" s="6" t="s">
        <v>239</v>
      </c>
      <c r="B79" s="6"/>
      <c r="C79" s="3" t="s">
        <v>96</v>
      </c>
      <c r="D79" s="86">
        <v>1</v>
      </c>
      <c r="E79" s="108">
        <v>0.35</v>
      </c>
      <c r="F79" s="87">
        <f>$D$74*E79</f>
      </c>
      <c r="G79" s="87">
        <f>$K$2*F79</f>
      </c>
      <c r="H79" s="108">
        <v>329.52</v>
      </c>
      <c r="I79" s="87">
        <f>$D$74*H79</f>
      </c>
      <c r="J79" s="87">
        <f>SUM(G79,I79)</f>
      </c>
      <c r="K79" s="89"/>
      <c r="L79" s="89"/>
      <c r="M79" s="89"/>
    </row>
    <row x14ac:dyDescent="0.25" r="80" customHeight="1" ht="18.75" hidden="1">
      <c r="A80" s="6" t="s">
        <v>238</v>
      </c>
      <c r="B80" s="6"/>
      <c r="C80" s="3" t="s">
        <v>153</v>
      </c>
      <c r="D80" s="86">
        <v>0.3</v>
      </c>
      <c r="E80" s="108">
        <v>0.03</v>
      </c>
      <c r="F80" s="87">
        <f>$D$74*E80</f>
      </c>
      <c r="G80" s="87">
        <f>$L$2*F80</f>
      </c>
      <c r="H80" s="108">
        <v>3.71</v>
      </c>
      <c r="I80" s="87">
        <f>$D$74*H80</f>
      </c>
      <c r="J80" s="87">
        <f>SUM(G80,I80)</f>
      </c>
      <c r="K80" s="89"/>
      <c r="L80" s="89"/>
      <c r="M80" s="89"/>
    </row>
    <row x14ac:dyDescent="0.25" r="81" customHeight="1" ht="12.199999999999998">
      <c r="A81" s="29" t="s">
        <v>214</v>
      </c>
      <c r="B81" s="29"/>
      <c r="C81" s="3"/>
      <c r="D81" s="109"/>
      <c r="E81" s="94">
        <f>SUM(E75:E80)</f>
      </c>
      <c r="F81" s="110">
        <f>SUM(F75:F80)</f>
      </c>
      <c r="G81" s="110">
        <f>$K$2*F81</f>
      </c>
      <c r="H81" s="94">
        <f>SUM(H75:H80)</f>
      </c>
      <c r="I81" s="110">
        <f>SUM(I75:I80)</f>
      </c>
      <c r="J81" s="88">
        <f>SUM(G81,I81)</f>
      </c>
      <c r="K81" s="89"/>
      <c r="L81" s="89"/>
      <c r="M81" s="89"/>
    </row>
    <row x14ac:dyDescent="0.25" r="82" customHeight="1" ht="21">
      <c r="A82" s="29" t="s">
        <v>258</v>
      </c>
      <c r="B82" s="29"/>
      <c r="C82" s="93" t="s">
        <v>96</v>
      </c>
      <c r="D82" s="57">
        <v>0</v>
      </c>
      <c r="E82" s="53"/>
      <c r="F82" s="53"/>
      <c r="G82" s="53"/>
      <c r="H82" s="53"/>
      <c r="I82" s="53"/>
      <c r="J82" s="53"/>
      <c r="K82" s="89"/>
      <c r="L82" s="89"/>
      <c r="M82" s="89"/>
    </row>
    <row x14ac:dyDescent="0.25" r="83" customHeight="1" ht="18.75" hidden="1">
      <c r="A83" s="6" t="s">
        <v>234</v>
      </c>
      <c r="B83" s="6"/>
      <c r="C83" s="3" t="s">
        <v>96</v>
      </c>
      <c r="D83" s="86">
        <v>1</v>
      </c>
      <c r="E83" s="108">
        <v>0.23</v>
      </c>
      <c r="F83" s="87">
        <f>$D$82*E83</f>
      </c>
      <c r="G83" s="87">
        <f>$K$2*F83</f>
      </c>
      <c r="H83" s="108">
        <v>637.68</v>
      </c>
      <c r="I83" s="87">
        <f>$D$82*H83</f>
      </c>
      <c r="J83" s="87">
        <f>SUM(G83,I83)</f>
      </c>
      <c r="K83" s="89"/>
      <c r="L83" s="89"/>
      <c r="M83" s="89"/>
    </row>
    <row x14ac:dyDescent="0.25" r="84" customHeight="1" ht="18.75" hidden="1">
      <c r="A84" s="6" t="s">
        <v>257</v>
      </c>
      <c r="B84" s="6"/>
      <c r="C84" s="3" t="s">
        <v>96</v>
      </c>
      <c r="D84" s="86">
        <v>1</v>
      </c>
      <c r="E84" s="108">
        <v>0.67</v>
      </c>
      <c r="F84" s="87">
        <f>$D$82*E84</f>
      </c>
      <c r="G84" s="87">
        <f>$L$2*F84</f>
      </c>
      <c r="H84" s="108">
        <v>1525.16</v>
      </c>
      <c r="I84" s="87">
        <f>$D$82*H84</f>
      </c>
      <c r="J84" s="87">
        <f>SUM(G84,I84)</f>
      </c>
      <c r="K84" s="89"/>
      <c r="L84" s="89"/>
      <c r="M84" s="89"/>
    </row>
    <row x14ac:dyDescent="0.25" r="85" customHeight="1" ht="18.75" hidden="1">
      <c r="A85" s="6" t="s">
        <v>236</v>
      </c>
      <c r="B85" s="6"/>
      <c r="C85" s="3" t="s">
        <v>96</v>
      </c>
      <c r="D85" s="86">
        <v>1</v>
      </c>
      <c r="E85" s="108">
        <v>0.17</v>
      </c>
      <c r="F85" s="87">
        <f>$D$82*E85</f>
      </c>
      <c r="G85" s="87">
        <f>$K$2*F85</f>
      </c>
      <c r="H85" s="108">
        <v>17.21</v>
      </c>
      <c r="I85" s="87">
        <f>$D$82*H85</f>
      </c>
      <c r="J85" s="87">
        <f>SUM(G85,I85)</f>
      </c>
      <c r="K85" s="89"/>
      <c r="L85" s="89"/>
      <c r="M85" s="89"/>
    </row>
    <row x14ac:dyDescent="0.25" r="86" customHeight="1" ht="18.75" hidden="1">
      <c r="A86" s="6" t="s">
        <v>237</v>
      </c>
      <c r="B86" s="6"/>
      <c r="C86" s="3" t="s">
        <v>96</v>
      </c>
      <c r="D86" s="86">
        <v>1</v>
      </c>
      <c r="E86" s="108">
        <v>0.3</v>
      </c>
      <c r="F86" s="87">
        <f>$D$82*E86</f>
      </c>
      <c r="G86" s="87">
        <f>$K$2*F86</f>
      </c>
      <c r="H86" s="108">
        <v>144.28</v>
      </c>
      <c r="I86" s="87">
        <f>$D$82*H86</f>
      </c>
      <c r="J86" s="87">
        <f>SUM(G86,I86)</f>
      </c>
      <c r="K86" s="89"/>
      <c r="L86" s="89"/>
      <c r="M86" s="89"/>
    </row>
    <row x14ac:dyDescent="0.25" r="87" customHeight="1" ht="18.75" hidden="1">
      <c r="A87" s="6" t="s">
        <v>239</v>
      </c>
      <c r="B87" s="6"/>
      <c r="C87" s="3" t="s">
        <v>96</v>
      </c>
      <c r="D87" s="86">
        <v>1</v>
      </c>
      <c r="E87" s="108">
        <v>0.35</v>
      </c>
      <c r="F87" s="87">
        <f>$D$82*E87</f>
      </c>
      <c r="G87" s="87">
        <f>$K$2*F87</f>
      </c>
      <c r="H87" s="108">
        <v>329.52</v>
      </c>
      <c r="I87" s="87">
        <f>$D$82*H87</f>
      </c>
      <c r="J87" s="87">
        <f>SUM(G87,I87)</f>
      </c>
      <c r="K87" s="89"/>
      <c r="L87" s="89"/>
      <c r="M87" s="89"/>
    </row>
    <row x14ac:dyDescent="0.25" r="88" customHeight="1" ht="18.75" hidden="1">
      <c r="A88" s="6" t="s">
        <v>238</v>
      </c>
      <c r="B88" s="6"/>
      <c r="C88" s="3" t="s">
        <v>153</v>
      </c>
      <c r="D88" s="86">
        <v>0.3</v>
      </c>
      <c r="E88" s="108">
        <v>0.03</v>
      </c>
      <c r="F88" s="87">
        <f>$D$82*E88</f>
      </c>
      <c r="G88" s="87">
        <f>$L$2*F88</f>
      </c>
      <c r="H88" s="108">
        <v>3.71</v>
      </c>
      <c r="I88" s="87">
        <f>$D$82*H88</f>
      </c>
      <c r="J88" s="87">
        <f>SUM(G88,I88)</f>
      </c>
      <c r="K88" s="89"/>
      <c r="L88" s="89"/>
      <c r="M88" s="89"/>
    </row>
    <row x14ac:dyDescent="0.25" r="89" customHeight="1" ht="12.199999999999998">
      <c r="A89" s="29" t="s">
        <v>214</v>
      </c>
      <c r="B89" s="29"/>
      <c r="C89" s="3"/>
      <c r="D89" s="109"/>
      <c r="E89" s="94">
        <f>SUM(E83:E88)</f>
      </c>
      <c r="F89" s="110">
        <f>SUM(F83:F88)</f>
      </c>
      <c r="G89" s="110">
        <f>$K$2*F89</f>
      </c>
      <c r="H89" s="94">
        <f>SUM(H83:H88)</f>
      </c>
      <c r="I89" s="110">
        <f>SUM(I83:I88)</f>
      </c>
      <c r="J89" s="88">
        <f>SUM(G89,I89)</f>
      </c>
      <c r="K89" s="89"/>
      <c r="L89" s="89"/>
      <c r="M89" s="89"/>
    </row>
    <row x14ac:dyDescent="0.25" r="90" customHeight="1" ht="21">
      <c r="A90" s="29" t="s">
        <v>259</v>
      </c>
      <c r="B90" s="29"/>
      <c r="C90" s="93" t="s">
        <v>96</v>
      </c>
      <c r="D90" s="57">
        <v>0</v>
      </c>
      <c r="E90" s="53"/>
      <c r="F90" s="53"/>
      <c r="G90" s="53"/>
      <c r="H90" s="53"/>
      <c r="I90" s="53"/>
      <c r="J90" s="53"/>
      <c r="K90" s="89"/>
      <c r="L90" s="89"/>
      <c r="M90" s="89"/>
    </row>
    <row x14ac:dyDescent="0.25" r="91" customHeight="1" ht="18.75" hidden="1">
      <c r="A91" s="6" t="s">
        <v>234</v>
      </c>
      <c r="B91" s="6"/>
      <c r="C91" s="3" t="s">
        <v>96</v>
      </c>
      <c r="D91" s="86">
        <v>1</v>
      </c>
      <c r="E91" s="108">
        <v>0.23</v>
      </c>
      <c r="F91" s="87">
        <f>$D$90*E91</f>
      </c>
      <c r="G91" s="87">
        <f>$K$2*F91</f>
      </c>
      <c r="H91" s="108">
        <v>637.68</v>
      </c>
      <c r="I91" s="87">
        <f>$D$90*H91</f>
      </c>
      <c r="J91" s="87">
        <f>SUM(G91,I91)</f>
      </c>
      <c r="K91" s="89"/>
      <c r="L91" s="89"/>
      <c r="M91" s="89"/>
    </row>
    <row x14ac:dyDescent="0.25" r="92" customHeight="1" ht="18.75" hidden="1">
      <c r="A92" s="6" t="s">
        <v>260</v>
      </c>
      <c r="B92" s="6"/>
      <c r="C92" s="3" t="s">
        <v>96</v>
      </c>
      <c r="D92" s="86">
        <v>1</v>
      </c>
      <c r="E92" s="108">
        <v>1.25</v>
      </c>
      <c r="F92" s="87">
        <f>$D$90*E92</f>
      </c>
      <c r="G92" s="87">
        <f>$L$2*F92</f>
      </c>
      <c r="H92" s="108">
        <v>1066.41</v>
      </c>
      <c r="I92" s="87">
        <f>$D$90*H92</f>
      </c>
      <c r="J92" s="87">
        <f>SUM(G92,I92)</f>
      </c>
      <c r="K92" s="89"/>
      <c r="L92" s="89"/>
      <c r="M92" s="89"/>
    </row>
    <row x14ac:dyDescent="0.25" r="93" customHeight="1" ht="18.75" hidden="1">
      <c r="A93" s="6" t="s">
        <v>236</v>
      </c>
      <c r="B93" s="6"/>
      <c r="C93" s="3" t="s">
        <v>96</v>
      </c>
      <c r="D93" s="86">
        <v>1</v>
      </c>
      <c r="E93" s="108">
        <v>0.17</v>
      </c>
      <c r="F93" s="87">
        <f>$D$90*E93</f>
      </c>
      <c r="G93" s="87">
        <f>$K$2*F93</f>
      </c>
      <c r="H93" s="108">
        <v>17.21</v>
      </c>
      <c r="I93" s="87">
        <f>$D$90*H93</f>
      </c>
      <c r="J93" s="87">
        <f>SUM(G93,I93)</f>
      </c>
      <c r="K93" s="89"/>
      <c r="L93" s="89"/>
      <c r="M93" s="89"/>
    </row>
    <row x14ac:dyDescent="0.25" r="94" customHeight="1" ht="18.75" hidden="1">
      <c r="A94" s="6" t="s">
        <v>237</v>
      </c>
      <c r="B94" s="6"/>
      <c r="C94" s="3" t="s">
        <v>96</v>
      </c>
      <c r="D94" s="86">
        <v>1</v>
      </c>
      <c r="E94" s="108">
        <v>0.3</v>
      </c>
      <c r="F94" s="87">
        <f>$D$90*E94</f>
      </c>
      <c r="G94" s="87">
        <f>$K$2*F94</f>
      </c>
      <c r="H94" s="108">
        <v>144.28</v>
      </c>
      <c r="I94" s="87">
        <f>$D$90*H94</f>
      </c>
      <c r="J94" s="87">
        <f>SUM(G94,I94)</f>
      </c>
      <c r="K94" s="89"/>
      <c r="L94" s="89"/>
      <c r="M94" s="89"/>
    </row>
    <row x14ac:dyDescent="0.25" r="95" customHeight="1" ht="18.75" hidden="1">
      <c r="A95" s="6" t="s">
        <v>239</v>
      </c>
      <c r="B95" s="6"/>
      <c r="C95" s="3" t="s">
        <v>96</v>
      </c>
      <c r="D95" s="86">
        <v>1</v>
      </c>
      <c r="E95" s="108">
        <v>0.35</v>
      </c>
      <c r="F95" s="87">
        <f>$D$90*E95</f>
      </c>
      <c r="G95" s="87">
        <f>$K$2*F95</f>
      </c>
      <c r="H95" s="108">
        <v>329.52</v>
      </c>
      <c r="I95" s="87">
        <f>$D$90*H95</f>
      </c>
      <c r="J95" s="87">
        <f>SUM(G95,I95)</f>
      </c>
      <c r="K95" s="89"/>
      <c r="L95" s="89"/>
      <c r="M95" s="89"/>
    </row>
    <row x14ac:dyDescent="0.25" r="96" customHeight="1" ht="18.75" hidden="1">
      <c r="A96" s="6" t="s">
        <v>238</v>
      </c>
      <c r="B96" s="6"/>
      <c r="C96" s="3" t="s">
        <v>153</v>
      </c>
      <c r="D96" s="86">
        <v>0.3</v>
      </c>
      <c r="E96" s="108">
        <v>0.03</v>
      </c>
      <c r="F96" s="87">
        <f>$D$90*E96</f>
      </c>
      <c r="G96" s="87">
        <f>$L$2*F96</f>
      </c>
      <c r="H96" s="108">
        <v>3.71</v>
      </c>
      <c r="I96" s="87">
        <f>$D$90*H96</f>
      </c>
      <c r="J96" s="87">
        <f>SUM(G96,I96)</f>
      </c>
      <c r="K96" s="89"/>
      <c r="L96" s="89"/>
      <c r="M96" s="89"/>
    </row>
    <row x14ac:dyDescent="0.25" r="97" customHeight="1" ht="12.199999999999998">
      <c r="A97" s="29" t="s">
        <v>214</v>
      </c>
      <c r="B97" s="29"/>
      <c r="C97" s="3"/>
      <c r="D97" s="109"/>
      <c r="E97" s="94">
        <f>SUM(E91:E96)</f>
      </c>
      <c r="F97" s="110">
        <f>SUM(F91:F96)</f>
      </c>
      <c r="G97" s="110">
        <f>$K$2*F97</f>
      </c>
      <c r="H97" s="94">
        <f>SUM(H91:H96)</f>
      </c>
      <c r="I97" s="110">
        <f>SUM(I91:I96)</f>
      </c>
      <c r="J97" s="88">
        <f>SUM(G97,I97)</f>
      </c>
      <c r="K97" s="89"/>
      <c r="L97" s="89"/>
      <c r="M97" s="89"/>
    </row>
    <row x14ac:dyDescent="0.25" r="98" customHeight="1" ht="12.199999999999998">
      <c r="A98" s="29" t="s">
        <v>261</v>
      </c>
      <c r="B98" s="29"/>
      <c r="C98" s="93" t="s">
        <v>96</v>
      </c>
      <c r="D98" s="57">
        <v>0</v>
      </c>
      <c r="E98" s="53"/>
      <c r="F98" s="53"/>
      <c r="G98" s="53"/>
      <c r="H98" s="53"/>
      <c r="I98" s="53"/>
      <c r="J98" s="53"/>
      <c r="K98" s="89"/>
      <c r="L98" s="89"/>
      <c r="M98" s="89"/>
    </row>
    <row x14ac:dyDescent="0.25" r="99" customHeight="1" ht="18.75" hidden="1">
      <c r="A99" s="6" t="s">
        <v>262</v>
      </c>
      <c r="B99" s="6"/>
      <c r="C99" s="3" t="s">
        <v>96</v>
      </c>
      <c r="D99" s="86">
        <v>1</v>
      </c>
      <c r="E99" s="108">
        <v>1.15</v>
      </c>
      <c r="F99" s="87">
        <f>$D$98*E99</f>
      </c>
      <c r="G99" s="87">
        <f>$L$2*F99</f>
      </c>
      <c r="H99" s="108">
        <v>233.33</v>
      </c>
      <c r="I99" s="87">
        <f>$D$98*H99</f>
      </c>
      <c r="J99" s="87">
        <f>SUM(G99,I99)</f>
      </c>
      <c r="K99" s="89"/>
      <c r="L99" s="89"/>
      <c r="M99" s="89"/>
    </row>
    <row x14ac:dyDescent="0.25" r="100" customHeight="1" ht="12.199999999999998">
      <c r="A100" s="29" t="s">
        <v>214</v>
      </c>
      <c r="B100" s="29"/>
      <c r="C100" s="3"/>
      <c r="D100" s="109"/>
      <c r="E100" s="94">
        <f>SUM(E99)</f>
      </c>
      <c r="F100" s="110">
        <f>SUM(F99)</f>
      </c>
      <c r="G100" s="110">
        <f>SUM(G99)</f>
      </c>
      <c r="H100" s="94">
        <v>1068.56</v>
      </c>
      <c r="I100" s="110">
        <f>SUM(I99)</f>
      </c>
      <c r="J100" s="88">
        <f>SUM(G100,I100)</f>
      </c>
      <c r="K100" s="89"/>
      <c r="L100" s="89"/>
      <c r="M100" s="89"/>
    </row>
    <row x14ac:dyDescent="0.25" r="101" customHeight="1" ht="12.199999999999998">
      <c r="A101" s="29" t="s">
        <v>263</v>
      </c>
      <c r="B101" s="29"/>
      <c r="C101" s="93" t="s">
        <v>96</v>
      </c>
      <c r="D101" s="57">
        <v>0</v>
      </c>
      <c r="E101" s="53"/>
      <c r="F101" s="53"/>
      <c r="G101" s="53"/>
      <c r="H101" s="53"/>
      <c r="I101" s="53"/>
      <c r="J101" s="53"/>
      <c r="K101" s="89"/>
      <c r="L101" s="89"/>
      <c r="M101" s="89"/>
    </row>
    <row x14ac:dyDescent="0.25" r="102" customHeight="1" ht="18.75" hidden="1">
      <c r="A102" s="6" t="s">
        <v>262</v>
      </c>
      <c r="B102" s="6"/>
      <c r="C102" s="3" t="s">
        <v>96</v>
      </c>
      <c r="D102" s="86">
        <v>1</v>
      </c>
      <c r="E102" s="108">
        <v>0.67</v>
      </c>
      <c r="F102" s="87">
        <f>$D$101*E102</f>
      </c>
      <c r="G102" s="87">
        <f>$L$2*F102</f>
      </c>
      <c r="H102" s="108">
        <v>1525.16</v>
      </c>
      <c r="I102" s="87">
        <f>$D$101*H102</f>
      </c>
      <c r="J102" s="87">
        <f>SUM(G102,I102)</f>
      </c>
      <c r="K102" s="89"/>
      <c r="L102" s="89"/>
      <c r="M102" s="89"/>
    </row>
    <row x14ac:dyDescent="0.25" r="103" customHeight="1" ht="12.199999999999998">
      <c r="A103" s="29" t="s">
        <v>214</v>
      </c>
      <c r="B103" s="29"/>
      <c r="C103" s="3"/>
      <c r="D103" s="109"/>
      <c r="E103" s="94">
        <f>SUM(E102)</f>
      </c>
      <c r="F103" s="110">
        <f>SUM(F102)</f>
      </c>
      <c r="G103" s="110">
        <f>SUM(G102)</f>
      </c>
      <c r="H103" s="94">
        <v>1525.16</v>
      </c>
      <c r="I103" s="110">
        <f>SUM(I102)</f>
      </c>
      <c r="J103" s="88">
        <f>SUM(G103,I103)</f>
      </c>
      <c r="K103" s="89"/>
      <c r="L103" s="89"/>
      <c r="M103" s="89"/>
    </row>
    <row x14ac:dyDescent="0.25" r="104" customHeight="1" ht="12.199999999999998">
      <c r="A104" s="29" t="s">
        <v>264</v>
      </c>
      <c r="B104" s="29"/>
      <c r="C104" s="93" t="s">
        <v>96</v>
      </c>
      <c r="D104" s="57">
        <v>0</v>
      </c>
      <c r="E104" s="53"/>
      <c r="F104" s="53"/>
      <c r="G104" s="53"/>
      <c r="H104" s="53"/>
      <c r="I104" s="53"/>
      <c r="J104" s="53"/>
      <c r="K104" s="89"/>
      <c r="L104" s="89"/>
      <c r="M104" s="89"/>
    </row>
    <row x14ac:dyDescent="0.25" r="105" customHeight="1" ht="18.75" hidden="1">
      <c r="A105" s="6" t="s">
        <v>262</v>
      </c>
      <c r="B105" s="6"/>
      <c r="C105" s="3" t="s">
        <v>96</v>
      </c>
      <c r="D105" s="86">
        <v>1</v>
      </c>
      <c r="E105" s="108">
        <v>0.67</v>
      </c>
      <c r="F105" s="87">
        <f>$D$104*E105</f>
      </c>
      <c r="G105" s="87">
        <f>$L$2*F105</f>
      </c>
      <c r="H105" s="108">
        <v>1524.48</v>
      </c>
      <c r="I105" s="87">
        <f>$D$104*H105</f>
      </c>
      <c r="J105" s="87">
        <f>SUM(G105,I105)</f>
      </c>
      <c r="K105" s="89"/>
      <c r="L105" s="89"/>
      <c r="M105" s="89"/>
    </row>
    <row x14ac:dyDescent="0.25" r="106" customHeight="1" ht="12.199999999999998">
      <c r="A106" s="29" t="s">
        <v>214</v>
      </c>
      <c r="B106" s="29"/>
      <c r="C106" s="3"/>
      <c r="D106" s="109"/>
      <c r="E106" s="94">
        <f>SUM(E105)</f>
      </c>
      <c r="F106" s="110">
        <f>SUM(F105)</f>
      </c>
      <c r="G106" s="110">
        <f>SUM(G105)</f>
      </c>
      <c r="H106" s="94">
        <v>1524.48</v>
      </c>
      <c r="I106" s="110">
        <f>SUM(I105)</f>
      </c>
      <c r="J106" s="88">
        <f>SUM(G106,I106)</f>
      </c>
      <c r="K106" s="89"/>
      <c r="L106" s="89"/>
      <c r="M106" s="89"/>
    </row>
    <row x14ac:dyDescent="0.25" r="107" customHeight="1" ht="12.199999999999998">
      <c r="A107" s="29" t="s">
        <v>265</v>
      </c>
      <c r="B107" s="29"/>
      <c r="C107" s="93" t="s">
        <v>96</v>
      </c>
      <c r="D107" s="57">
        <v>0</v>
      </c>
      <c r="E107" s="53"/>
      <c r="F107" s="53"/>
      <c r="G107" s="53"/>
      <c r="H107" s="53"/>
      <c r="I107" s="53"/>
      <c r="J107" s="53"/>
      <c r="K107" s="89"/>
      <c r="L107" s="89"/>
      <c r="M107" s="89"/>
    </row>
    <row x14ac:dyDescent="0.25" r="108" customHeight="1" ht="18.75" hidden="1">
      <c r="A108" s="6" t="s">
        <v>262</v>
      </c>
      <c r="B108" s="6"/>
      <c r="C108" s="3" t="s">
        <v>96</v>
      </c>
      <c r="D108" s="86">
        <v>1</v>
      </c>
      <c r="E108" s="108">
        <v>1.5</v>
      </c>
      <c r="F108" s="87">
        <f>$D$107*E108</f>
      </c>
      <c r="G108" s="87">
        <f>$L$2*F108</f>
      </c>
      <c r="H108" s="108">
        <v>814.65</v>
      </c>
      <c r="I108" s="87">
        <f>$D$107*H108</f>
      </c>
      <c r="J108" s="87">
        <f>SUM(G108,I108)</f>
      </c>
      <c r="K108" s="89"/>
      <c r="L108" s="89"/>
      <c r="M108" s="89"/>
    </row>
    <row x14ac:dyDescent="0.25" r="109" customHeight="1" ht="12.199999999999998">
      <c r="A109" s="29" t="s">
        <v>214</v>
      </c>
      <c r="B109" s="29"/>
      <c r="C109" s="3"/>
      <c r="D109" s="109"/>
      <c r="E109" s="94">
        <f>SUM(E108)</f>
      </c>
      <c r="F109" s="110">
        <f>SUM(F108)</f>
      </c>
      <c r="G109" s="110">
        <f>SUM(G108)</f>
      </c>
      <c r="H109" s="94">
        <v>814.65</v>
      </c>
      <c r="I109" s="110">
        <f>SUM(I108)</f>
      </c>
      <c r="J109" s="88">
        <f>SUM(G109,I109)</f>
      </c>
      <c r="K109" s="89"/>
      <c r="L109" s="89"/>
      <c r="M109" s="89"/>
    </row>
    <row x14ac:dyDescent="0.25" r="110" customHeight="1" ht="12.199999999999998">
      <c r="A110" s="29" t="s">
        <v>266</v>
      </c>
      <c r="B110" s="29"/>
      <c r="C110" s="93" t="s">
        <v>113</v>
      </c>
      <c r="D110" s="57">
        <v>0</v>
      </c>
      <c r="E110" s="53"/>
      <c r="F110" s="53"/>
      <c r="G110" s="53"/>
      <c r="H110" s="53"/>
      <c r="I110" s="53"/>
      <c r="J110" s="53"/>
      <c r="K110" s="89"/>
      <c r="L110" s="89"/>
      <c r="M110" s="89"/>
    </row>
    <row x14ac:dyDescent="0.25" r="111" customHeight="1" ht="18.75" hidden="1">
      <c r="A111" s="6" t="s">
        <v>262</v>
      </c>
      <c r="B111" s="6"/>
      <c r="C111" s="3" t="s">
        <v>113</v>
      </c>
      <c r="D111" s="86">
        <v>1</v>
      </c>
      <c r="E111" s="108">
        <v>0.05</v>
      </c>
      <c r="F111" s="87">
        <f>$D$110*E111</f>
      </c>
      <c r="G111" s="87">
        <f>$L$2*F111</f>
      </c>
      <c r="H111" s="108">
        <v>332.24</v>
      </c>
      <c r="I111" s="87">
        <f>$D$110*H111</f>
      </c>
      <c r="J111" s="87">
        <f>SUM(G111,I111)</f>
      </c>
      <c r="K111" s="89"/>
      <c r="L111" s="89"/>
      <c r="M111" s="89"/>
    </row>
    <row x14ac:dyDescent="0.25" r="112" customHeight="1" ht="12.199999999999998">
      <c r="A112" s="29" t="s">
        <v>214</v>
      </c>
      <c r="B112" s="29"/>
      <c r="C112" s="3"/>
      <c r="D112" s="109"/>
      <c r="E112" s="94">
        <f>SUM(E111)</f>
      </c>
      <c r="F112" s="110">
        <f>SUM(F111)</f>
      </c>
      <c r="G112" s="110">
        <f>SUM(G111)</f>
      </c>
      <c r="H112" s="94">
        <v>1068.56</v>
      </c>
      <c r="I112" s="110">
        <f>SUM(I111)</f>
      </c>
      <c r="J112" s="88">
        <f>SUM(G112,I112)</f>
      </c>
      <c r="K112" s="89"/>
      <c r="L112" s="89"/>
      <c r="M112" s="89"/>
    </row>
    <row x14ac:dyDescent="0.25" r="113" customHeight="1" ht="12.199999999999998">
      <c r="A113" s="29" t="s">
        <v>267</v>
      </c>
      <c r="B113" s="29"/>
      <c r="C113" s="93" t="s">
        <v>153</v>
      </c>
      <c r="D113" s="57">
        <v>0</v>
      </c>
      <c r="E113" s="53"/>
      <c r="F113" s="53"/>
      <c r="G113" s="53"/>
      <c r="H113" s="53"/>
      <c r="I113" s="53"/>
      <c r="J113" s="53"/>
      <c r="K113" s="89"/>
      <c r="L113" s="89"/>
      <c r="M113" s="89"/>
    </row>
    <row x14ac:dyDescent="0.25" r="114" customHeight="1" ht="18.75" hidden="1">
      <c r="A114" s="6" t="s">
        <v>262</v>
      </c>
      <c r="B114" s="6"/>
      <c r="C114" s="3" t="s">
        <v>153</v>
      </c>
      <c r="D114" s="86">
        <v>1</v>
      </c>
      <c r="E114" s="108">
        <v>0.1</v>
      </c>
      <c r="F114" s="87">
        <f>$D$113*E114</f>
      </c>
      <c r="G114" s="87">
        <f>$L$2*F114</f>
      </c>
      <c r="H114" s="108">
        <v>333.29</v>
      </c>
      <c r="I114" s="87">
        <f>$D$113*H114</f>
      </c>
      <c r="J114" s="87">
        <f>SUM(G114,I114)</f>
      </c>
      <c r="K114" s="89"/>
      <c r="L114" s="89"/>
      <c r="M114" s="89"/>
    </row>
    <row x14ac:dyDescent="0.25" r="115" customHeight="1" ht="12.199999999999998">
      <c r="A115" s="29" t="s">
        <v>214</v>
      </c>
      <c r="B115" s="29"/>
      <c r="C115" s="3"/>
      <c r="D115" s="109"/>
      <c r="E115" s="94">
        <f>SUM(E114)</f>
      </c>
      <c r="F115" s="110">
        <f>SUM(F114)</f>
      </c>
      <c r="G115" s="110">
        <f>SUM(G114)</f>
      </c>
      <c r="H115" s="94">
        <v>333.29</v>
      </c>
      <c r="I115" s="110">
        <f>SUM(I114)</f>
      </c>
      <c r="J115" s="88">
        <f>SUM(G115,I115)</f>
      </c>
      <c r="K115" s="89"/>
      <c r="L115" s="89"/>
      <c r="M115" s="89"/>
    </row>
    <row x14ac:dyDescent="0.25" r="116" customHeight="1" ht="16.7" customFormat="1" s="1">
      <c r="A116" s="117" t="s">
        <v>268</v>
      </c>
      <c r="B116" s="118"/>
      <c r="C116" s="118"/>
      <c r="D116" s="119"/>
      <c r="E116" s="119"/>
      <c r="F116" s="119"/>
      <c r="G116" s="119"/>
      <c r="H116" s="119"/>
      <c r="I116" s="119"/>
      <c r="J116" s="120"/>
      <c r="K116" s="75"/>
      <c r="L116" s="75"/>
      <c r="M116" s="75"/>
    </row>
    <row x14ac:dyDescent="0.25" r="117" customHeight="1" ht="12.199999999999998">
      <c r="A117" s="17" t="s">
        <v>269</v>
      </c>
      <c r="B117" s="19"/>
      <c r="C117" s="93" t="s">
        <v>96</v>
      </c>
      <c r="D117" s="57">
        <v>0</v>
      </c>
      <c r="E117" s="53"/>
      <c r="F117" s="53"/>
      <c r="G117" s="53"/>
      <c r="H117" s="53"/>
      <c r="I117" s="53"/>
      <c r="J117" s="53"/>
      <c r="K117" s="89"/>
      <c r="L117" s="89"/>
      <c r="M117" s="89"/>
    </row>
    <row x14ac:dyDescent="0.25" r="118" customHeight="1" ht="18.75" hidden="1">
      <c r="A118" s="50" t="s">
        <v>270</v>
      </c>
      <c r="B118" s="51"/>
      <c r="C118" s="3" t="s">
        <v>96</v>
      </c>
      <c r="D118" s="86">
        <v>1</v>
      </c>
      <c r="E118" s="108">
        <v>1.55</v>
      </c>
      <c r="F118" s="87">
        <f>$D$117*E118</f>
      </c>
      <c r="G118" s="87">
        <f>$L$2*F118</f>
      </c>
      <c r="H118" s="108">
        <v>462.25</v>
      </c>
      <c r="I118" s="87">
        <f>$D$117*H118</f>
      </c>
      <c r="J118" s="87">
        <f>SUM(G118,I118)</f>
      </c>
      <c r="K118" s="89"/>
      <c r="L118" s="89"/>
      <c r="M118" s="89"/>
    </row>
    <row x14ac:dyDescent="0.25" r="119" customHeight="1" ht="18.75" hidden="1">
      <c r="A119" s="50" t="s">
        <v>271</v>
      </c>
      <c r="B119" s="51"/>
      <c r="C119" s="3" t="s">
        <v>96</v>
      </c>
      <c r="D119" s="86">
        <v>1</v>
      </c>
      <c r="E119" s="108">
        <v>0.58</v>
      </c>
      <c r="F119" s="87">
        <f>$D$117*E119</f>
      </c>
      <c r="G119" s="87">
        <f>$K$2*F119</f>
      </c>
      <c r="H119" s="108">
        <v>280.69</v>
      </c>
      <c r="I119" s="87">
        <f>$D$117*H119</f>
      </c>
      <c r="J119" s="87">
        <f>SUM(G119,I119)</f>
      </c>
      <c r="K119" s="89"/>
      <c r="L119" s="89"/>
      <c r="M119" s="89"/>
    </row>
    <row x14ac:dyDescent="0.25" r="120" customHeight="1" ht="18.75" hidden="1">
      <c r="A120" s="50" t="s">
        <v>272</v>
      </c>
      <c r="B120" s="51"/>
      <c r="C120" s="3" t="s">
        <v>96</v>
      </c>
      <c r="D120" s="86">
        <v>1</v>
      </c>
      <c r="E120" s="108">
        <v>0.04</v>
      </c>
      <c r="F120" s="87">
        <f>$D$117*E120</f>
      </c>
      <c r="G120" s="87">
        <f>$K$2*F120</f>
      </c>
      <c r="H120" s="108">
        <v>81.54</v>
      </c>
      <c r="I120" s="87">
        <f>$D$117*H120</f>
      </c>
      <c r="J120" s="87">
        <f>SUM(G120,I120)</f>
      </c>
      <c r="K120" s="89"/>
      <c r="L120" s="89"/>
      <c r="M120" s="89"/>
    </row>
    <row x14ac:dyDescent="0.25" r="121" customHeight="1" ht="18.75" hidden="1">
      <c r="A121" s="50" t="s">
        <v>273</v>
      </c>
      <c r="B121" s="51"/>
      <c r="C121" s="3" t="s">
        <v>96</v>
      </c>
      <c r="D121" s="86">
        <v>1</v>
      </c>
      <c r="E121" s="108">
        <v>0.1</v>
      </c>
      <c r="F121" s="87">
        <f>$D$117*E121</f>
      </c>
      <c r="G121" s="87">
        <f>$K$2*F121</f>
      </c>
      <c r="H121" s="108">
        <v>34.45</v>
      </c>
      <c r="I121" s="87">
        <f>$D$117*H121</f>
      </c>
      <c r="J121" s="87">
        <f>SUM(G121,I121)</f>
      </c>
      <c r="K121" s="89"/>
      <c r="L121" s="89"/>
      <c r="M121" s="89"/>
    </row>
    <row x14ac:dyDescent="0.25" r="122" customHeight="1" ht="18.75" hidden="1">
      <c r="A122" s="50" t="s">
        <v>274</v>
      </c>
      <c r="B122" s="51"/>
      <c r="C122" s="3" t="s">
        <v>96</v>
      </c>
      <c r="D122" s="86">
        <v>1</v>
      </c>
      <c r="E122" s="108">
        <v>0.58</v>
      </c>
      <c r="F122" s="87">
        <f>$D$117*E122</f>
      </c>
      <c r="G122" s="87">
        <f>$K$2*F122</f>
      </c>
      <c r="H122" s="108">
        <v>609.28</v>
      </c>
      <c r="I122" s="87">
        <f>$D$117*H122</f>
      </c>
      <c r="J122" s="87">
        <f>SUM(G122,I122)</f>
      </c>
      <c r="K122" s="89"/>
      <c r="L122" s="89"/>
      <c r="M122" s="89"/>
    </row>
    <row x14ac:dyDescent="0.25" r="123" customHeight="1" ht="12.199999999999998">
      <c r="A123" s="29" t="s">
        <v>214</v>
      </c>
      <c r="B123" s="29"/>
      <c r="C123" s="3"/>
      <c r="D123" s="109"/>
      <c r="E123" s="94">
        <f>SUM(E118:E122)</f>
      </c>
      <c r="F123" s="110">
        <f>SUM(F118:F122)</f>
      </c>
      <c r="G123" s="110">
        <f>$K$2*F123</f>
      </c>
      <c r="H123" s="94">
        <f>SUM(H118:H122)</f>
      </c>
      <c r="I123" s="110">
        <f>SUM(I118:I122)</f>
      </c>
      <c r="J123" s="88">
        <f>SUM(G123,I123)</f>
      </c>
      <c r="K123" s="89"/>
      <c r="L123" s="89"/>
      <c r="M123" s="89"/>
    </row>
    <row x14ac:dyDescent="0.25" r="124" customHeight="1" ht="12.199999999999998">
      <c r="A124" s="17" t="s">
        <v>275</v>
      </c>
      <c r="B124" s="19"/>
      <c r="C124" s="93" t="s">
        <v>96</v>
      </c>
      <c r="D124" s="57">
        <v>0</v>
      </c>
      <c r="E124" s="53"/>
      <c r="F124" s="53"/>
      <c r="G124" s="53"/>
      <c r="H124" s="53"/>
      <c r="I124" s="53"/>
      <c r="J124" s="53"/>
      <c r="K124" s="89"/>
      <c r="L124" s="89"/>
      <c r="M124" s="89"/>
    </row>
    <row x14ac:dyDescent="0.25" r="125" customHeight="1" ht="18.75" hidden="1">
      <c r="A125" s="50" t="s">
        <v>270</v>
      </c>
      <c r="B125" s="51"/>
      <c r="C125" s="3" t="s">
        <v>96</v>
      </c>
      <c r="D125" s="86">
        <v>1</v>
      </c>
      <c r="E125" s="108">
        <v>1.25</v>
      </c>
      <c r="F125" s="87">
        <f>$D$124*E125</f>
      </c>
      <c r="G125" s="87">
        <f>$L$2*F125</f>
      </c>
      <c r="H125" s="108">
        <v>477.68</v>
      </c>
      <c r="I125" s="87">
        <f>$D$124*H125</f>
      </c>
      <c r="J125" s="87">
        <f>SUM(G125,I125)</f>
      </c>
      <c r="K125" s="89"/>
      <c r="L125" s="89"/>
      <c r="M125" s="89"/>
    </row>
    <row x14ac:dyDescent="0.25" r="126" customHeight="1" ht="18.75" hidden="1">
      <c r="A126" s="50" t="s">
        <v>271</v>
      </c>
      <c r="B126" s="51"/>
      <c r="C126" s="3" t="s">
        <v>96</v>
      </c>
      <c r="D126" s="86">
        <v>1</v>
      </c>
      <c r="E126" s="108">
        <v>0.58</v>
      </c>
      <c r="F126" s="87">
        <f>$D$124*E126</f>
      </c>
      <c r="G126" s="87">
        <f>$K$2*F126</f>
      </c>
      <c r="H126" s="108">
        <v>280.69</v>
      </c>
      <c r="I126" s="87">
        <f>$D$124*H126</f>
      </c>
      <c r="J126" s="87">
        <f>SUM(G126,I126)</f>
      </c>
      <c r="K126" s="89"/>
      <c r="L126" s="89"/>
      <c r="M126" s="89"/>
    </row>
    <row x14ac:dyDescent="0.25" r="127" customHeight="1" ht="18.75" hidden="1">
      <c r="A127" s="50" t="s">
        <v>272</v>
      </c>
      <c r="B127" s="51"/>
      <c r="C127" s="3" t="s">
        <v>96</v>
      </c>
      <c r="D127" s="86">
        <v>1</v>
      </c>
      <c r="E127" s="108">
        <v>0.04</v>
      </c>
      <c r="F127" s="87">
        <f>$D$124*E127</f>
      </c>
      <c r="G127" s="87">
        <f>$K$2*F127</f>
      </c>
      <c r="H127" s="108">
        <v>81.54</v>
      </c>
      <c r="I127" s="87">
        <f>$D$124*H127</f>
      </c>
      <c r="J127" s="87">
        <f>SUM(G127,I127)</f>
      </c>
      <c r="K127" s="89"/>
      <c r="L127" s="89"/>
      <c r="M127" s="89"/>
    </row>
    <row x14ac:dyDescent="0.25" r="128" customHeight="1" ht="18.75" hidden="1">
      <c r="A128" s="50" t="s">
        <v>273</v>
      </c>
      <c r="B128" s="51"/>
      <c r="C128" s="3" t="s">
        <v>96</v>
      </c>
      <c r="D128" s="86">
        <v>1</v>
      </c>
      <c r="E128" s="108">
        <v>0.1</v>
      </c>
      <c r="F128" s="87">
        <f>$D$124*E128</f>
      </c>
      <c r="G128" s="87">
        <f>$K$2*F128</f>
      </c>
      <c r="H128" s="108">
        <v>34.45</v>
      </c>
      <c r="I128" s="87">
        <f>$D$124*H128</f>
      </c>
      <c r="J128" s="87">
        <f>SUM(G128,I128)</f>
      </c>
      <c r="K128" s="89"/>
      <c r="L128" s="89"/>
      <c r="M128" s="89"/>
    </row>
    <row x14ac:dyDescent="0.25" r="129" customHeight="1" ht="18.75" hidden="1">
      <c r="A129" s="50" t="s">
        <v>274</v>
      </c>
      <c r="B129" s="51"/>
      <c r="C129" s="3" t="s">
        <v>96</v>
      </c>
      <c r="D129" s="86">
        <v>1</v>
      </c>
      <c r="E129" s="108">
        <v>0.58</v>
      </c>
      <c r="F129" s="87">
        <f>$D$124*E129</f>
      </c>
      <c r="G129" s="87">
        <f>$K$2*F129</f>
      </c>
      <c r="H129" s="108">
        <v>609.28</v>
      </c>
      <c r="I129" s="87">
        <f>$D$124*H129</f>
      </c>
      <c r="J129" s="87">
        <f>SUM(G129,I129)</f>
      </c>
      <c r="K129" s="89"/>
      <c r="L129" s="89"/>
      <c r="M129" s="89"/>
    </row>
    <row x14ac:dyDescent="0.25" r="130" customHeight="1" ht="12.199999999999998">
      <c r="A130" s="29" t="s">
        <v>214</v>
      </c>
      <c r="B130" s="29"/>
      <c r="C130" s="3"/>
      <c r="D130" s="109"/>
      <c r="E130" s="94">
        <f>SUM(E125:E129)</f>
      </c>
      <c r="F130" s="110">
        <f>SUM(F125:F129)</f>
      </c>
      <c r="G130" s="110">
        <f>$K$2*F130</f>
      </c>
      <c r="H130" s="94">
        <f>SUM(H125:H129)</f>
      </c>
      <c r="I130" s="110">
        <f>SUM(I125:I129)</f>
      </c>
      <c r="J130" s="88">
        <f>SUM(G130,I130)</f>
      </c>
      <c r="K130" s="89"/>
      <c r="L130" s="89"/>
      <c r="M130" s="89"/>
    </row>
    <row x14ac:dyDescent="0.25" r="131" customHeight="1" ht="12.199999999999998">
      <c r="A131" s="17" t="s">
        <v>276</v>
      </c>
      <c r="B131" s="19"/>
      <c r="C131" s="93" t="s">
        <v>96</v>
      </c>
      <c r="D131" s="57">
        <v>0</v>
      </c>
      <c r="E131" s="53"/>
      <c r="F131" s="53"/>
      <c r="G131" s="53"/>
      <c r="H131" s="53"/>
      <c r="I131" s="53"/>
      <c r="J131" s="53"/>
      <c r="K131" s="89"/>
      <c r="L131" s="89"/>
      <c r="M131" s="89"/>
    </row>
    <row x14ac:dyDescent="0.25" r="132" customHeight="1" ht="18.75" hidden="1">
      <c r="A132" s="50" t="s">
        <v>270</v>
      </c>
      <c r="B132" s="51"/>
      <c r="C132" s="3" t="s">
        <v>96</v>
      </c>
      <c r="D132" s="86">
        <v>1</v>
      </c>
      <c r="E132" s="108">
        <v>1.25</v>
      </c>
      <c r="F132" s="87">
        <f>$D$131*E132</f>
      </c>
      <c r="G132" s="87">
        <f>$L$2*F132</f>
      </c>
      <c r="H132" s="108">
        <v>429.24</v>
      </c>
      <c r="I132" s="87">
        <f>$D$131*H132</f>
      </c>
      <c r="J132" s="87">
        <f>SUM(G132,I132)</f>
      </c>
      <c r="K132" s="89"/>
      <c r="L132" s="89"/>
      <c r="M132" s="89"/>
    </row>
    <row x14ac:dyDescent="0.25" r="133" customHeight="1" ht="18.75" hidden="1">
      <c r="A133" s="50" t="s">
        <v>271</v>
      </c>
      <c r="B133" s="51"/>
      <c r="C133" s="3" t="s">
        <v>96</v>
      </c>
      <c r="D133" s="86">
        <v>1</v>
      </c>
      <c r="E133" s="108">
        <v>0.58</v>
      </c>
      <c r="F133" s="87">
        <f>$D$131*E133</f>
      </c>
      <c r="G133" s="87">
        <f>$K$2*F133</f>
      </c>
      <c r="H133" s="108">
        <v>280.69</v>
      </c>
      <c r="I133" s="87">
        <f>$D$131*H133</f>
      </c>
      <c r="J133" s="87">
        <f>SUM(G133,I133)</f>
      </c>
      <c r="K133" s="89"/>
      <c r="L133" s="89"/>
      <c r="M133" s="89"/>
    </row>
    <row x14ac:dyDescent="0.25" r="134" customHeight="1" ht="18.75" hidden="1">
      <c r="A134" s="50" t="s">
        <v>272</v>
      </c>
      <c r="B134" s="51"/>
      <c r="C134" s="3" t="s">
        <v>96</v>
      </c>
      <c r="D134" s="86">
        <v>1</v>
      </c>
      <c r="E134" s="108">
        <v>0.04</v>
      </c>
      <c r="F134" s="87">
        <f>$D$131*E134</f>
      </c>
      <c r="G134" s="87">
        <f>$K$2*F134</f>
      </c>
      <c r="H134" s="108">
        <v>81.54</v>
      </c>
      <c r="I134" s="87">
        <f>$D$131*H134</f>
      </c>
      <c r="J134" s="87">
        <f>SUM(G134,I134)</f>
      </c>
      <c r="K134" s="89"/>
      <c r="L134" s="89"/>
      <c r="M134" s="89"/>
    </row>
    <row x14ac:dyDescent="0.25" r="135" customHeight="1" ht="18.75" hidden="1">
      <c r="A135" s="50" t="s">
        <v>273</v>
      </c>
      <c r="B135" s="51"/>
      <c r="C135" s="3" t="s">
        <v>96</v>
      </c>
      <c r="D135" s="86">
        <v>1</v>
      </c>
      <c r="E135" s="108">
        <v>0.1</v>
      </c>
      <c r="F135" s="87">
        <f>$D$131*E135</f>
      </c>
      <c r="G135" s="87">
        <f>$K$2*F135</f>
      </c>
      <c r="H135" s="108">
        <v>34.45</v>
      </c>
      <c r="I135" s="87">
        <f>$D$131*H135</f>
      </c>
      <c r="J135" s="87">
        <f>SUM(G135,I135)</f>
      </c>
      <c r="K135" s="89"/>
      <c r="L135" s="89"/>
      <c r="M135" s="89"/>
    </row>
    <row x14ac:dyDescent="0.25" r="136" customHeight="1" ht="18.75" hidden="1">
      <c r="A136" s="50" t="s">
        <v>274</v>
      </c>
      <c r="B136" s="51"/>
      <c r="C136" s="3" t="s">
        <v>96</v>
      </c>
      <c r="D136" s="86">
        <v>1</v>
      </c>
      <c r="E136" s="108">
        <v>0.58</v>
      </c>
      <c r="F136" s="87">
        <f>$D$131*E136</f>
      </c>
      <c r="G136" s="87">
        <f>$K$2*F136</f>
      </c>
      <c r="H136" s="108">
        <v>609.28</v>
      </c>
      <c r="I136" s="87">
        <f>$D$131*H136</f>
      </c>
      <c r="J136" s="87">
        <f>SUM(G136,I136)</f>
      </c>
      <c r="K136" s="89"/>
      <c r="L136" s="89"/>
      <c r="M136" s="89"/>
    </row>
    <row x14ac:dyDescent="0.25" r="137" customHeight="1" ht="12.199999999999998">
      <c r="A137" s="29" t="s">
        <v>214</v>
      </c>
      <c r="B137" s="29"/>
      <c r="C137" s="3"/>
      <c r="D137" s="109"/>
      <c r="E137" s="94">
        <f>SUM(E132:E136)</f>
      </c>
      <c r="F137" s="110">
        <f>SUM(F132:F136)</f>
      </c>
      <c r="G137" s="110">
        <f>$K$2*F137</f>
      </c>
      <c r="H137" s="94">
        <f>SUM(H132:H136)</f>
      </c>
      <c r="I137" s="110">
        <f>SUM(I132:I136)</f>
      </c>
      <c r="J137" s="88">
        <f>SUM(G137,I137)</f>
      </c>
      <c r="K137" s="89"/>
      <c r="L137" s="89"/>
      <c r="M137" s="89"/>
    </row>
    <row x14ac:dyDescent="0.25" r="138" customHeight="1" ht="12.199999999999998">
      <c r="A138" s="17" t="s">
        <v>277</v>
      </c>
      <c r="B138" s="19"/>
      <c r="C138" s="93" t="s">
        <v>96</v>
      </c>
      <c r="D138" s="57">
        <v>0</v>
      </c>
      <c r="E138" s="53"/>
      <c r="F138" s="53"/>
      <c r="G138" s="53"/>
      <c r="H138" s="53"/>
      <c r="I138" s="53"/>
      <c r="J138" s="53"/>
      <c r="K138" s="89"/>
      <c r="L138" s="89"/>
      <c r="M138" s="89"/>
    </row>
    <row x14ac:dyDescent="0.25" r="139" customHeight="1" ht="18.75" hidden="1">
      <c r="A139" s="50" t="s">
        <v>270</v>
      </c>
      <c r="B139" s="51"/>
      <c r="C139" s="3" t="s">
        <v>96</v>
      </c>
      <c r="D139" s="86">
        <v>1</v>
      </c>
      <c r="E139" s="108">
        <v>1.05</v>
      </c>
      <c r="F139" s="87">
        <f>$D$138*E139</f>
      </c>
      <c r="G139" s="87">
        <f>$L$2*F139</f>
      </c>
      <c r="H139" s="108">
        <v>448.77</v>
      </c>
      <c r="I139" s="87">
        <f>$D$138*H139</f>
      </c>
      <c r="J139" s="87">
        <f>SUM(G139,I139)</f>
      </c>
      <c r="K139" s="89"/>
      <c r="L139" s="89"/>
      <c r="M139" s="89"/>
    </row>
    <row x14ac:dyDescent="0.25" r="140" customHeight="1" ht="18.75" hidden="1">
      <c r="A140" s="50" t="s">
        <v>271</v>
      </c>
      <c r="B140" s="51"/>
      <c r="C140" s="3" t="s">
        <v>96</v>
      </c>
      <c r="D140" s="86">
        <v>1</v>
      </c>
      <c r="E140" s="108">
        <v>0.58</v>
      </c>
      <c r="F140" s="87">
        <f>$D$138*E140</f>
      </c>
      <c r="G140" s="87">
        <f>$K$2*F140</f>
      </c>
      <c r="H140" s="108">
        <v>280.69</v>
      </c>
      <c r="I140" s="87">
        <f>$D$138*H140</f>
      </c>
      <c r="J140" s="87">
        <f>SUM(G140,I140)</f>
      </c>
      <c r="K140" s="89"/>
      <c r="L140" s="89"/>
      <c r="M140" s="89"/>
    </row>
    <row x14ac:dyDescent="0.25" r="141" customHeight="1" ht="18.75" hidden="1">
      <c r="A141" s="50" t="s">
        <v>272</v>
      </c>
      <c r="B141" s="51"/>
      <c r="C141" s="3" t="s">
        <v>96</v>
      </c>
      <c r="D141" s="86">
        <v>1</v>
      </c>
      <c r="E141" s="108">
        <v>0.04</v>
      </c>
      <c r="F141" s="87">
        <f>$D$138*E141</f>
      </c>
      <c r="G141" s="87">
        <f>$K$2*F141</f>
      </c>
      <c r="H141" s="108">
        <v>81.54</v>
      </c>
      <c r="I141" s="87">
        <f>$D$138*H141</f>
      </c>
      <c r="J141" s="87">
        <f>SUM(G141,I141)</f>
      </c>
      <c r="K141" s="89"/>
      <c r="L141" s="89"/>
      <c r="M141" s="89"/>
    </row>
    <row x14ac:dyDescent="0.25" r="142" customHeight="1" ht="18.75" hidden="1">
      <c r="A142" s="50" t="s">
        <v>273</v>
      </c>
      <c r="B142" s="51"/>
      <c r="C142" s="3" t="s">
        <v>96</v>
      </c>
      <c r="D142" s="86">
        <v>1</v>
      </c>
      <c r="E142" s="108">
        <v>0.1</v>
      </c>
      <c r="F142" s="87">
        <f>$D$138*E142</f>
      </c>
      <c r="G142" s="87">
        <f>$K$2*F142</f>
      </c>
      <c r="H142" s="108">
        <v>34.45</v>
      </c>
      <c r="I142" s="87">
        <f>$D$138*H142</f>
      </c>
      <c r="J142" s="87">
        <f>SUM(G142,I142)</f>
      </c>
      <c r="K142" s="89"/>
      <c r="L142" s="89"/>
      <c r="M142" s="89"/>
    </row>
    <row x14ac:dyDescent="0.25" r="143" customHeight="1" ht="18.75" hidden="1">
      <c r="A143" s="50" t="s">
        <v>274</v>
      </c>
      <c r="B143" s="51"/>
      <c r="C143" s="3" t="s">
        <v>96</v>
      </c>
      <c r="D143" s="86">
        <v>1</v>
      </c>
      <c r="E143" s="108">
        <v>0.58</v>
      </c>
      <c r="F143" s="87">
        <f>$D$138*E143</f>
      </c>
      <c r="G143" s="87">
        <f>$K$2*F143</f>
      </c>
      <c r="H143" s="108">
        <v>609.28</v>
      </c>
      <c r="I143" s="87">
        <f>$D$138*H143</f>
      </c>
      <c r="J143" s="87">
        <f>SUM(G143,I143)</f>
      </c>
      <c r="K143" s="89"/>
      <c r="L143" s="89"/>
      <c r="M143" s="89"/>
    </row>
    <row x14ac:dyDescent="0.25" r="144" customHeight="1" ht="12.199999999999998">
      <c r="A144" s="29" t="s">
        <v>214</v>
      </c>
      <c r="B144" s="29"/>
      <c r="C144" s="3"/>
      <c r="D144" s="109"/>
      <c r="E144" s="94">
        <f>SUM(E139:E143)</f>
      </c>
      <c r="F144" s="110">
        <f>SUM(F139:F143)</f>
      </c>
      <c r="G144" s="110">
        <f>$K$2*F144</f>
      </c>
      <c r="H144" s="94">
        <f>SUM(H139:H143)</f>
      </c>
      <c r="I144" s="110">
        <f>SUM(I139:I143)</f>
      </c>
      <c r="J144" s="88">
        <f>SUM(G144,I144)</f>
      </c>
      <c r="K144" s="89"/>
      <c r="L144" s="89"/>
      <c r="M144" s="89"/>
    </row>
    <row x14ac:dyDescent="0.25" r="145" customHeight="1" ht="12.199999999999998">
      <c r="A145" s="17" t="s">
        <v>278</v>
      </c>
      <c r="B145" s="19"/>
      <c r="C145" s="93" t="s">
        <v>96</v>
      </c>
      <c r="D145" s="57">
        <v>0</v>
      </c>
      <c r="E145" s="53"/>
      <c r="F145" s="53"/>
      <c r="G145" s="53"/>
      <c r="H145" s="53"/>
      <c r="I145" s="53"/>
      <c r="J145" s="53"/>
      <c r="K145" s="89"/>
      <c r="L145" s="89"/>
      <c r="M145" s="89"/>
    </row>
    <row x14ac:dyDescent="0.25" r="146" customHeight="1" ht="18.75" hidden="1">
      <c r="A146" s="50" t="s">
        <v>270</v>
      </c>
      <c r="B146" s="51"/>
      <c r="C146" s="3" t="s">
        <v>96</v>
      </c>
      <c r="D146" s="86">
        <v>1</v>
      </c>
      <c r="E146" s="108">
        <v>1.15</v>
      </c>
      <c r="F146" s="87">
        <f>$D$145*E146</f>
      </c>
      <c r="G146" s="87">
        <f>$L$2*F146</f>
      </c>
      <c r="H146" s="108">
        <v>460</v>
      </c>
      <c r="I146" s="87">
        <f>$D$145*H146</f>
      </c>
      <c r="J146" s="87">
        <f>SUM(G146,I146)</f>
      </c>
      <c r="K146" s="89"/>
      <c r="L146" s="89"/>
      <c r="M146" s="89"/>
    </row>
    <row x14ac:dyDescent="0.25" r="147" customHeight="1" ht="18.75" hidden="1">
      <c r="A147" s="50" t="s">
        <v>271</v>
      </c>
      <c r="B147" s="51"/>
      <c r="C147" s="3" t="s">
        <v>96</v>
      </c>
      <c r="D147" s="86">
        <v>1</v>
      </c>
      <c r="E147" s="108">
        <v>0.58</v>
      </c>
      <c r="F147" s="87">
        <f>$D$145*E147</f>
      </c>
      <c r="G147" s="87">
        <f>$K$2*F147</f>
      </c>
      <c r="H147" s="108">
        <v>280.69</v>
      </c>
      <c r="I147" s="87">
        <f>$D$145*H147</f>
      </c>
      <c r="J147" s="87">
        <f>SUM(G147,I147)</f>
      </c>
      <c r="K147" s="89"/>
      <c r="L147" s="89"/>
      <c r="M147" s="89"/>
    </row>
    <row x14ac:dyDescent="0.25" r="148" customHeight="1" ht="18.75" hidden="1">
      <c r="A148" s="50" t="s">
        <v>272</v>
      </c>
      <c r="B148" s="51"/>
      <c r="C148" s="3" t="s">
        <v>96</v>
      </c>
      <c r="D148" s="86">
        <v>1</v>
      </c>
      <c r="E148" s="108">
        <v>0.04</v>
      </c>
      <c r="F148" s="87">
        <f>$D$145*E148</f>
      </c>
      <c r="G148" s="87">
        <f>$K$2*F148</f>
      </c>
      <c r="H148" s="108">
        <v>81.54</v>
      </c>
      <c r="I148" s="87">
        <f>$D$145*H148</f>
      </c>
      <c r="J148" s="87">
        <f>SUM(G148,I148)</f>
      </c>
      <c r="K148" s="89"/>
      <c r="L148" s="89"/>
      <c r="M148" s="89"/>
    </row>
    <row x14ac:dyDescent="0.25" r="149" customHeight="1" ht="18.75" hidden="1">
      <c r="A149" s="50" t="s">
        <v>273</v>
      </c>
      <c r="B149" s="51"/>
      <c r="C149" s="3" t="s">
        <v>96</v>
      </c>
      <c r="D149" s="86">
        <v>1</v>
      </c>
      <c r="E149" s="108">
        <v>0.1</v>
      </c>
      <c r="F149" s="87">
        <f>$D$145*E149</f>
      </c>
      <c r="G149" s="87">
        <f>$K$2*F149</f>
      </c>
      <c r="H149" s="108">
        <v>34.45</v>
      </c>
      <c r="I149" s="87">
        <f>$D$145*H149</f>
      </c>
      <c r="J149" s="87">
        <f>SUM(G149,I149)</f>
      </c>
      <c r="K149" s="89"/>
      <c r="L149" s="89"/>
      <c r="M149" s="89"/>
    </row>
    <row x14ac:dyDescent="0.25" r="150" customHeight="1" ht="18.75" hidden="1">
      <c r="A150" s="50" t="s">
        <v>274</v>
      </c>
      <c r="B150" s="51"/>
      <c r="C150" s="3" t="s">
        <v>96</v>
      </c>
      <c r="D150" s="86">
        <v>1</v>
      </c>
      <c r="E150" s="108">
        <v>0.58</v>
      </c>
      <c r="F150" s="87">
        <f>$D$145*E150</f>
      </c>
      <c r="G150" s="87">
        <f>$K$2*F150</f>
      </c>
      <c r="H150" s="108">
        <v>609.28</v>
      </c>
      <c r="I150" s="87">
        <f>$D$145*H150</f>
      </c>
      <c r="J150" s="87">
        <f>SUM(G150,I150)</f>
      </c>
      <c r="K150" s="89"/>
      <c r="L150" s="89"/>
      <c r="M150" s="89"/>
    </row>
    <row x14ac:dyDescent="0.25" r="151" customHeight="1" ht="12.199999999999998">
      <c r="A151" s="29" t="s">
        <v>214</v>
      </c>
      <c r="B151" s="29"/>
      <c r="C151" s="3"/>
      <c r="D151" s="109"/>
      <c r="E151" s="94">
        <f>SUM(E146:E150)</f>
      </c>
      <c r="F151" s="110">
        <f>SUM(F146:F150)</f>
      </c>
      <c r="G151" s="110">
        <f>$K$2*F151</f>
      </c>
      <c r="H151" s="94">
        <f>SUM(H146:H150)</f>
      </c>
      <c r="I151" s="110">
        <f>SUM(I146:I150)</f>
      </c>
      <c r="J151" s="88">
        <f>SUM(G151,I151)</f>
      </c>
      <c r="K151" s="89"/>
      <c r="L151" s="89"/>
      <c r="M151" s="89"/>
    </row>
    <row x14ac:dyDescent="0.25" r="152" customHeight="1" ht="12.199999999999998">
      <c r="A152" s="29" t="s">
        <v>279</v>
      </c>
      <c r="B152" s="29"/>
      <c r="C152" s="93" t="s">
        <v>96</v>
      </c>
      <c r="D152" s="57">
        <v>0</v>
      </c>
      <c r="E152" s="53"/>
      <c r="F152" s="53"/>
      <c r="G152" s="53"/>
      <c r="H152" s="53"/>
      <c r="I152" s="53"/>
      <c r="J152" s="53"/>
      <c r="K152" s="89"/>
      <c r="L152" s="89"/>
      <c r="M152" s="89"/>
    </row>
    <row x14ac:dyDescent="0.25" r="153" customHeight="1" ht="18.75" hidden="1">
      <c r="A153" s="6" t="s">
        <v>270</v>
      </c>
      <c r="B153" s="6"/>
      <c r="C153" s="3" t="s">
        <v>96</v>
      </c>
      <c r="D153" s="86">
        <v>1</v>
      </c>
      <c r="E153" s="108">
        <v>1.55</v>
      </c>
      <c r="F153" s="87">
        <f>$D$152*E153</f>
      </c>
      <c r="G153" s="87">
        <f>$L$2*F153</f>
      </c>
      <c r="H153" s="108">
        <v>462.25</v>
      </c>
      <c r="I153" s="87">
        <f>$D$152*H153</f>
      </c>
      <c r="J153" s="87">
        <f>SUM(G153,I153)</f>
      </c>
      <c r="K153" s="89"/>
      <c r="L153" s="89"/>
      <c r="M153" s="89"/>
    </row>
    <row x14ac:dyDescent="0.25" r="154" customHeight="1" ht="12.199999999999998">
      <c r="A154" s="29" t="s">
        <v>214</v>
      </c>
      <c r="B154" s="29"/>
      <c r="C154" s="3"/>
      <c r="D154" s="109"/>
      <c r="E154" s="94">
        <f>SUM(E153)</f>
      </c>
      <c r="F154" s="110">
        <f>SUM(F153)</f>
      </c>
      <c r="G154" s="110">
        <f>SUM(G153)</f>
      </c>
      <c r="H154" s="94">
        <v>462.25</v>
      </c>
      <c r="I154" s="110">
        <f>SUM(I153)</f>
      </c>
      <c r="J154" s="88">
        <f>SUM(G154,I154)</f>
      </c>
      <c r="K154" s="89"/>
      <c r="L154" s="89"/>
      <c r="M154" s="89"/>
    </row>
    <row x14ac:dyDescent="0.25" r="155" customHeight="1" ht="12.199999999999998">
      <c r="A155" s="29" t="s">
        <v>280</v>
      </c>
      <c r="B155" s="29"/>
      <c r="C155" s="93" t="s">
        <v>96</v>
      </c>
      <c r="D155" s="57">
        <v>0</v>
      </c>
      <c r="E155" s="53"/>
      <c r="F155" s="53"/>
      <c r="G155" s="53"/>
      <c r="H155" s="53"/>
      <c r="I155" s="53"/>
      <c r="J155" s="53"/>
      <c r="K155" s="89"/>
      <c r="L155" s="89"/>
      <c r="M155" s="89"/>
    </row>
    <row x14ac:dyDescent="0.25" r="156" customHeight="1" ht="18.75" hidden="1">
      <c r="A156" s="6" t="s">
        <v>281</v>
      </c>
      <c r="B156" s="6"/>
      <c r="C156" s="3" t="s">
        <v>96</v>
      </c>
      <c r="D156" s="86">
        <v>1</v>
      </c>
      <c r="E156" s="108">
        <v>1.25</v>
      </c>
      <c r="F156" s="87">
        <f>$D$155*E156</f>
      </c>
      <c r="G156" s="87">
        <f>$L$2*F156</f>
      </c>
      <c r="H156" s="108">
        <v>429.24</v>
      </c>
      <c r="I156" s="87">
        <f>$D$155*H156</f>
      </c>
      <c r="J156" s="87">
        <f>SUM(G156,I156)</f>
      </c>
      <c r="K156" s="89"/>
      <c r="L156" s="89"/>
      <c r="M156" s="89"/>
    </row>
    <row x14ac:dyDescent="0.25" r="157" customHeight="1" ht="12.199999999999998">
      <c r="A157" s="29" t="s">
        <v>214</v>
      </c>
      <c r="B157" s="29"/>
      <c r="C157" s="3"/>
      <c r="D157" s="109"/>
      <c r="E157" s="94">
        <f>SUM(E156)</f>
      </c>
      <c r="F157" s="110">
        <f>SUM(F156)</f>
      </c>
      <c r="G157" s="110">
        <f>SUM(G156)</f>
      </c>
      <c r="H157" s="94">
        <v>429.24</v>
      </c>
      <c r="I157" s="110">
        <f>SUM(I156)</f>
      </c>
      <c r="J157" s="88">
        <f>SUM(G157,I157)</f>
      </c>
      <c r="K157" s="89"/>
      <c r="L157" s="89"/>
      <c r="M157" s="89"/>
    </row>
    <row x14ac:dyDescent="0.25" r="158" customHeight="1" ht="12.199999999999998">
      <c r="A158" s="29" t="s">
        <v>282</v>
      </c>
      <c r="B158" s="29"/>
      <c r="C158" s="93" t="s">
        <v>96</v>
      </c>
      <c r="D158" s="57">
        <v>0</v>
      </c>
      <c r="E158" s="53"/>
      <c r="F158" s="53"/>
      <c r="G158" s="53"/>
      <c r="H158" s="53"/>
      <c r="I158" s="53"/>
      <c r="J158" s="53"/>
      <c r="K158" s="89"/>
      <c r="L158" s="89"/>
      <c r="M158" s="89"/>
    </row>
    <row x14ac:dyDescent="0.25" r="159" customHeight="1" ht="18.75" hidden="1">
      <c r="A159" s="6" t="s">
        <v>281</v>
      </c>
      <c r="B159" s="6"/>
      <c r="C159" s="3" t="s">
        <v>96</v>
      </c>
      <c r="D159" s="86">
        <v>1</v>
      </c>
      <c r="E159" s="108">
        <v>1.15</v>
      </c>
      <c r="F159" s="87">
        <f>$D$158*E159</f>
      </c>
      <c r="G159" s="87">
        <f>$L$2*F159</f>
      </c>
      <c r="H159" s="108">
        <v>460</v>
      </c>
      <c r="I159" s="87">
        <f>$D$158*H159</f>
      </c>
      <c r="J159" s="87">
        <f>SUM(G159,I159)</f>
      </c>
      <c r="K159" s="89"/>
      <c r="L159" s="89"/>
      <c r="M159" s="89"/>
    </row>
    <row x14ac:dyDescent="0.25" r="160" customHeight="1" ht="12.199999999999998">
      <c r="A160" s="29" t="s">
        <v>214</v>
      </c>
      <c r="B160" s="29"/>
      <c r="C160" s="3"/>
      <c r="D160" s="109"/>
      <c r="E160" s="94">
        <f>SUM(E159)</f>
      </c>
      <c r="F160" s="110">
        <f>SUM(F159)</f>
      </c>
      <c r="G160" s="110">
        <f>SUM(G159)</f>
      </c>
      <c r="H160" s="94">
        <v>460</v>
      </c>
      <c r="I160" s="110">
        <f>SUM(I159)</f>
      </c>
      <c r="J160" s="88">
        <f>SUM(G160,I160)</f>
      </c>
      <c r="K160" s="89"/>
      <c r="L160" s="89"/>
      <c r="M160" s="89"/>
    </row>
    <row x14ac:dyDescent="0.25" r="161" customHeight="1" ht="12.199999999999998">
      <c r="A161" s="29" t="s">
        <v>283</v>
      </c>
      <c r="B161" s="29"/>
      <c r="C161" s="93" t="s">
        <v>96</v>
      </c>
      <c r="D161" s="57">
        <v>0</v>
      </c>
      <c r="E161" s="53"/>
      <c r="F161" s="53"/>
      <c r="G161" s="53"/>
      <c r="H161" s="53"/>
      <c r="I161" s="53"/>
      <c r="J161" s="53"/>
      <c r="K161" s="89"/>
      <c r="L161" s="89"/>
      <c r="M161" s="89"/>
    </row>
    <row x14ac:dyDescent="0.25" r="162" customHeight="1" ht="18.75" hidden="1">
      <c r="A162" s="6" t="s">
        <v>284</v>
      </c>
      <c r="B162" s="6"/>
      <c r="C162" s="3" t="s">
        <v>96</v>
      </c>
      <c r="D162" s="86">
        <v>1</v>
      </c>
      <c r="E162" s="108">
        <v>1.25</v>
      </c>
      <c r="F162" s="87">
        <f>$D$161*E162</f>
      </c>
      <c r="G162" s="87">
        <f>$L$2*F162</f>
      </c>
      <c r="H162" s="108">
        <v>477.68</v>
      </c>
      <c r="I162" s="87">
        <f>$D$161*H162</f>
      </c>
      <c r="J162" s="87">
        <f>SUM(G162,I162)</f>
      </c>
      <c r="K162" s="89"/>
      <c r="L162" s="89"/>
      <c r="M162" s="89"/>
    </row>
    <row x14ac:dyDescent="0.25" r="163" customHeight="1" ht="12.199999999999998">
      <c r="A163" s="29" t="s">
        <v>214</v>
      </c>
      <c r="B163" s="29"/>
      <c r="C163" s="3"/>
      <c r="D163" s="109"/>
      <c r="E163" s="94">
        <f>SUM(E162)</f>
      </c>
      <c r="F163" s="110">
        <f>SUM(F162)</f>
      </c>
      <c r="G163" s="110">
        <f>SUM(G162)</f>
      </c>
      <c r="H163" s="94">
        <v>477.68</v>
      </c>
      <c r="I163" s="110">
        <f>SUM(I162)</f>
      </c>
      <c r="J163" s="88">
        <f>SUM(G163,I163)</f>
      </c>
      <c r="K163" s="89"/>
      <c r="L163" s="89"/>
      <c r="M163" s="89"/>
    </row>
    <row x14ac:dyDescent="0.25" r="164" customHeight="1" ht="12.199999999999998">
      <c r="A164" s="29" t="s">
        <v>261</v>
      </c>
      <c r="B164" s="29"/>
      <c r="C164" s="93" t="s">
        <v>96</v>
      </c>
      <c r="D164" s="57">
        <v>0</v>
      </c>
      <c r="E164" s="53"/>
      <c r="F164" s="53"/>
      <c r="G164" s="53"/>
      <c r="H164" s="53"/>
      <c r="I164" s="53"/>
      <c r="J164" s="53"/>
      <c r="K164" s="89"/>
      <c r="L164" s="89"/>
      <c r="M164" s="89"/>
    </row>
    <row x14ac:dyDescent="0.25" r="165" customHeight="1" ht="18.75" hidden="1">
      <c r="A165" s="6" t="s">
        <v>284</v>
      </c>
      <c r="B165" s="6"/>
      <c r="C165" s="3" t="s">
        <v>96</v>
      </c>
      <c r="D165" s="86">
        <v>1</v>
      </c>
      <c r="E165" s="108">
        <v>1.15</v>
      </c>
      <c r="F165" s="87">
        <f>$D$164*E165</f>
      </c>
      <c r="G165" s="87">
        <f>$L$2*F165</f>
      </c>
      <c r="H165" s="108">
        <v>1068.56</v>
      </c>
      <c r="I165" s="87">
        <f>$D$164*H165</f>
      </c>
      <c r="J165" s="87">
        <f>SUM(G165,I165)</f>
      </c>
      <c r="K165" s="89"/>
      <c r="L165" s="89"/>
      <c r="M165" s="89"/>
    </row>
    <row x14ac:dyDescent="0.25" r="166" customHeight="1" ht="12.199999999999998">
      <c r="A166" s="29" t="s">
        <v>214</v>
      </c>
      <c r="B166" s="29"/>
      <c r="C166" s="3"/>
      <c r="D166" s="109"/>
      <c r="E166" s="94">
        <f>SUM(E165)</f>
      </c>
      <c r="F166" s="110">
        <f>SUM(F165)</f>
      </c>
      <c r="G166" s="110">
        <f>SUM(G165)</f>
      </c>
      <c r="H166" s="94">
        <v>1068.56</v>
      </c>
      <c r="I166" s="110">
        <f>SUM(I165)</f>
      </c>
      <c r="J166" s="88">
        <f>SUM(G166,I166)</f>
      </c>
      <c r="K166" s="89"/>
      <c r="L166" s="89"/>
      <c r="M166" s="89"/>
    </row>
    <row x14ac:dyDescent="0.25" r="167" customHeight="1" ht="12.199999999999998">
      <c r="A167" s="29" t="s">
        <v>285</v>
      </c>
      <c r="B167" s="29"/>
      <c r="C167" s="93" t="s">
        <v>96</v>
      </c>
      <c r="D167" s="57">
        <v>0</v>
      </c>
      <c r="E167" s="53"/>
      <c r="F167" s="53"/>
      <c r="G167" s="53"/>
      <c r="H167" s="53"/>
      <c r="I167" s="53"/>
      <c r="J167" s="53"/>
      <c r="K167" s="89"/>
      <c r="L167" s="89"/>
      <c r="M167" s="89"/>
    </row>
    <row x14ac:dyDescent="0.25" r="168" customHeight="1" ht="18.75" hidden="1">
      <c r="A168" s="6" t="s">
        <v>270</v>
      </c>
      <c r="B168" s="6"/>
      <c r="C168" s="3" t="s">
        <v>96</v>
      </c>
      <c r="D168" s="86">
        <v>1</v>
      </c>
      <c r="E168" s="108">
        <v>1.35</v>
      </c>
      <c r="F168" s="87">
        <f>$D$167*E168</f>
      </c>
      <c r="G168" s="87">
        <f>$L$2*F168</f>
      </c>
      <c r="H168" s="108">
        <v>642.16</v>
      </c>
      <c r="I168" s="87">
        <f>$D$167*H168</f>
      </c>
      <c r="J168" s="87">
        <f>SUM(G168,I168)</f>
      </c>
      <c r="K168" s="89"/>
      <c r="L168" s="89"/>
      <c r="M168" s="89"/>
    </row>
    <row x14ac:dyDescent="0.25" r="169" customHeight="1" ht="12.199999999999998">
      <c r="A169" s="29" t="s">
        <v>214</v>
      </c>
      <c r="B169" s="29"/>
      <c r="C169" s="3"/>
      <c r="D169" s="109"/>
      <c r="E169" s="94">
        <f>SUM(E168)</f>
      </c>
      <c r="F169" s="110">
        <f>SUM(F168)</f>
      </c>
      <c r="G169" s="110">
        <f>SUM(G168)</f>
      </c>
      <c r="H169" s="94">
        <v>642.16</v>
      </c>
      <c r="I169" s="110">
        <f>SUM(I168)</f>
      </c>
      <c r="J169" s="88">
        <f>SUM(G169,I169)</f>
      </c>
      <c r="K169" s="89"/>
      <c r="L169" s="89"/>
      <c r="M169" s="89"/>
    </row>
    <row x14ac:dyDescent="0.25" r="170" customHeight="1" ht="12.199999999999998">
      <c r="A170" s="29" t="s">
        <v>286</v>
      </c>
      <c r="B170" s="29"/>
      <c r="C170" s="93" t="s">
        <v>96</v>
      </c>
      <c r="D170" s="57">
        <v>0</v>
      </c>
      <c r="E170" s="53"/>
      <c r="F170" s="53"/>
      <c r="G170" s="53"/>
      <c r="H170" s="53"/>
      <c r="I170" s="53"/>
      <c r="J170" s="53"/>
      <c r="K170" s="89"/>
      <c r="L170" s="89"/>
      <c r="M170" s="89"/>
    </row>
    <row x14ac:dyDescent="0.25" r="171" customHeight="1" ht="18.75" hidden="1">
      <c r="A171" s="6" t="s">
        <v>284</v>
      </c>
      <c r="B171" s="6"/>
      <c r="C171" s="3" t="s">
        <v>96</v>
      </c>
      <c r="D171" s="86">
        <v>1</v>
      </c>
      <c r="E171" s="108">
        <v>1.25</v>
      </c>
      <c r="F171" s="87">
        <f>$D$170*E171</f>
      </c>
      <c r="G171" s="87">
        <f>$L$2*F171</f>
      </c>
      <c r="H171" s="108">
        <v>476.82</v>
      </c>
      <c r="I171" s="87">
        <f>$D$170*H171</f>
      </c>
      <c r="J171" s="87">
        <f>SUM(G171,I171)</f>
      </c>
      <c r="K171" s="89"/>
      <c r="L171" s="89"/>
      <c r="M171" s="89"/>
    </row>
    <row x14ac:dyDescent="0.25" r="172" customHeight="1" ht="12.199999999999998">
      <c r="A172" s="29" t="s">
        <v>214</v>
      </c>
      <c r="B172" s="29"/>
      <c r="C172" s="3"/>
      <c r="D172" s="109"/>
      <c r="E172" s="94">
        <f>SUM(E171)</f>
      </c>
      <c r="F172" s="110">
        <f>SUM(F171)</f>
      </c>
      <c r="G172" s="110">
        <f>SUM(G171)</f>
      </c>
      <c r="H172" s="94">
        <v>476.82</v>
      </c>
      <c r="I172" s="110">
        <f>SUM(I171)</f>
      </c>
      <c r="J172" s="88">
        <f>SUM(G172,I172)</f>
      </c>
      <c r="K172" s="89"/>
      <c r="L172" s="89"/>
      <c r="M172" s="89"/>
    </row>
    <row x14ac:dyDescent="0.25" r="173" customHeight="1" ht="12.199999999999998">
      <c r="A173" s="29" t="s">
        <v>287</v>
      </c>
      <c r="B173" s="29"/>
      <c r="C173" s="93" t="s">
        <v>96</v>
      </c>
      <c r="D173" s="57">
        <v>0</v>
      </c>
      <c r="E173" s="53"/>
      <c r="F173" s="53"/>
      <c r="G173" s="53"/>
      <c r="H173" s="53"/>
      <c r="I173" s="53"/>
      <c r="J173" s="53"/>
      <c r="K173" s="89"/>
      <c r="L173" s="89"/>
      <c r="M173" s="89"/>
    </row>
    <row x14ac:dyDescent="0.25" r="174" customHeight="1" ht="18.75" hidden="1">
      <c r="A174" s="6" t="s">
        <v>281</v>
      </c>
      <c r="B174" s="6"/>
      <c r="C174" s="3" t="s">
        <v>96</v>
      </c>
      <c r="D174" s="86">
        <v>1</v>
      </c>
      <c r="E174" s="108">
        <v>1.25</v>
      </c>
      <c r="F174" s="87">
        <f>$D$173*E174</f>
      </c>
      <c r="G174" s="87">
        <f>$L$2*F174</f>
      </c>
      <c r="H174" s="108">
        <v>822.91</v>
      </c>
      <c r="I174" s="87">
        <f>$D$173*H174</f>
      </c>
      <c r="J174" s="87">
        <f>SUM(G174,I174)</f>
      </c>
      <c r="K174" s="89"/>
      <c r="L174" s="89"/>
      <c r="M174" s="89"/>
    </row>
    <row x14ac:dyDescent="0.25" r="175" customHeight="1" ht="12.199999999999998">
      <c r="A175" s="29" t="s">
        <v>214</v>
      </c>
      <c r="B175" s="29"/>
      <c r="C175" s="3"/>
      <c r="D175" s="109"/>
      <c r="E175" s="94">
        <f>SUM(E174)</f>
      </c>
      <c r="F175" s="110">
        <f>SUM(F174)</f>
      </c>
      <c r="G175" s="110">
        <f>SUM(G174)</f>
      </c>
      <c r="H175" s="94">
        <v>822.91</v>
      </c>
      <c r="I175" s="110">
        <f>SUM(I174)</f>
      </c>
      <c r="J175" s="88">
        <f>SUM(G175,I175)</f>
      </c>
      <c r="K175" s="89"/>
      <c r="L175" s="89"/>
      <c r="M175" s="89"/>
    </row>
    <row x14ac:dyDescent="0.25" r="176" customHeight="1" ht="12.199999999999998">
      <c r="A176" s="29" t="s">
        <v>288</v>
      </c>
      <c r="B176" s="29"/>
      <c r="C176" s="93" t="s">
        <v>96</v>
      </c>
      <c r="D176" s="57">
        <v>0</v>
      </c>
      <c r="E176" s="53"/>
      <c r="F176" s="53"/>
      <c r="G176" s="53"/>
      <c r="H176" s="53"/>
      <c r="I176" s="53"/>
      <c r="J176" s="53"/>
      <c r="K176" s="89"/>
      <c r="L176" s="89"/>
      <c r="M176" s="89"/>
    </row>
    <row x14ac:dyDescent="0.25" r="177" customHeight="1" ht="18.75" hidden="1">
      <c r="A177" s="6" t="s">
        <v>284</v>
      </c>
      <c r="B177" s="6"/>
      <c r="C177" s="3" t="s">
        <v>96</v>
      </c>
      <c r="D177" s="86">
        <v>1</v>
      </c>
      <c r="E177" s="108">
        <v>1.25</v>
      </c>
      <c r="F177" s="87">
        <f>$D$176*E177</f>
      </c>
      <c r="G177" s="87">
        <f>$L$2*F177</f>
      </c>
      <c r="H177" s="108">
        <v>1066.41</v>
      </c>
      <c r="I177" s="87">
        <f>$D$176*H177</f>
      </c>
      <c r="J177" s="87">
        <f>SUM(G177,I177)</f>
      </c>
      <c r="K177" s="89"/>
      <c r="L177" s="89"/>
      <c r="M177" s="89"/>
    </row>
    <row x14ac:dyDescent="0.25" r="178" customHeight="1" ht="12.199999999999998">
      <c r="A178" s="17" t="s">
        <v>214</v>
      </c>
      <c r="B178" s="19"/>
      <c r="C178" s="3"/>
      <c r="D178" s="109"/>
      <c r="E178" s="94">
        <f>SUM(E177)</f>
      </c>
      <c r="F178" s="110">
        <f>SUM(F177)</f>
      </c>
      <c r="G178" s="110">
        <f>SUM(G177)</f>
      </c>
      <c r="H178" s="94">
        <v>1066.41</v>
      </c>
      <c r="I178" s="110">
        <f>SUM(I177)</f>
      </c>
      <c r="J178" s="88">
        <f>SUM(G178,I178)</f>
      </c>
      <c r="K178" s="89"/>
      <c r="L178" s="89"/>
      <c r="M178" s="89"/>
    </row>
    <row x14ac:dyDescent="0.25" r="179" customHeight="1" ht="12.4">
      <c r="A179" s="17" t="s">
        <v>206</v>
      </c>
      <c r="B179" s="19"/>
      <c r="C179" s="93"/>
      <c r="D179" s="56"/>
      <c r="E179" s="94">
        <f>SUM(E19,E27,E35,E50,E58,E65,E73,E81,E89,E97,E100,E103,E106,E109,E112,E115,E123,E130,E137,E144,E151,E154,E157,E160,E163,E166,E169,E172,E175,E178)</f>
      </c>
      <c r="F179" s="95">
        <f>SUM(F19,F27,F35,F50,F58,F65,F73,F81,F89,F97,F100,F103,F106,F109,F112,F115,F123,F130,F137,F144,F151,F154,F157,F160,F163,F166,F169,F172,F175,F178)</f>
      </c>
      <c r="G179" s="95">
        <f>SUM(G19,G27,G35,G50,G58,G65,G73,G81,G89,G97,G100,G103,G106,G109,G112,G115,G123,G130,G137,G144,G151,G154,G157,G160,G163,G166,G169,G172,G175,G178)</f>
      </c>
      <c r="H179" s="94">
        <f>SUM(H19,H27,H35,H50,H58,H65,H73,H81,H89,H97,H100,H103,H106,H109,H112,H115,H123,H130,H137,H144,H151,H154,H157,H160,H163,H166,H169,H172,H175,H178)</f>
      </c>
      <c r="I179" s="95">
        <f>SUM(I19,I27,I35,I50,I58,I65,I73,I81,I89,I97,I100,I103,I106,I109,I112,I115,I123,I130,I137,I144,I151,I154,I157,I160,I163,I166,I169,I172,I175,I178)</f>
      </c>
      <c r="J179" s="111">
        <f>SUM(J19,J27,J35,J50,J58,J65,J73,J81,J89,J97,J100,J103,J106,J109,J112,J115,J123,J130,J137,J144,J151,J154,J157,J160,J163,J166,J169,J172,J175,J178)</f>
      </c>
      <c r="K179" s="89"/>
      <c r="L179" s="89"/>
      <c r="M179" s="89"/>
    </row>
  </sheetData>
  <mergeCells count="179">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J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J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24"/>
  <sheetViews>
    <sheetView workbookViewId="0"/>
  </sheetViews>
  <sheetFormatPr defaultRowHeight="15" x14ac:dyDescent="0.25"/>
  <cols>
    <col min="1" max="1" style="100" width="24.290714285714284" customWidth="1" bestFit="1"/>
    <col min="2" max="2" style="100" width="13.862142857142858" customWidth="1" bestFit="1"/>
    <col min="3" max="3" style="100" width="7.719285714285714" customWidth="1" bestFit="1"/>
    <col min="4" max="4" style="116" width="7.719285714285714" customWidth="1" bestFit="1"/>
    <col min="5" max="5" style="116" width="7.719285714285714" customWidth="1" bestFit="1"/>
    <col min="6" max="6" style="116" width="7.719285714285714" customWidth="1" bestFit="1"/>
    <col min="7" max="7" style="116" width="9.719285714285713" customWidth="1" bestFit="1"/>
    <col min="8" max="8" style="116" width="11.147857142857141" customWidth="1" bestFit="1"/>
    <col min="9" max="9" style="116" width="10.576428571428572" customWidth="1" bestFit="1"/>
    <col min="10" max="10" style="116" width="11.719285714285713" customWidth="1" bestFit="1"/>
    <col min="11" max="11" style="99" width="11.719285714285713" customWidth="1" bestFit="1"/>
    <col min="12" max="12" style="100" width="13.576428571428572" customWidth="1" bestFit="1"/>
    <col min="13" max="13" style="100" width="13.576428571428572" customWidth="1" bestFit="1"/>
    <col min="14" max="14" style="100" width="13.576428571428572" customWidth="1" bestFit="1"/>
    <col min="15" max="15" style="100" width="13.576428571428572" customWidth="1" bestFit="1"/>
    <col min="16" max="16" style="31" width="13.576428571428572" customWidth="1" bestFit="1"/>
    <col min="17" max="17" style="31" width="14.005" customWidth="1" bestFit="1"/>
    <col min="18" max="18" style="31" width="13.576428571428572" customWidth="1" bestFit="1"/>
    <col min="19" max="19" style="31" width="13.576428571428572" customWidth="1" bestFit="1"/>
    <col min="20" max="20" style="31" width="13.576428571428572" customWidth="1" bestFit="1"/>
    <col min="21" max="21" style="31" width="13.576428571428572" customWidth="1" bestFit="1"/>
    <col min="22" max="22" style="31" width="13.576428571428572" customWidth="1" bestFit="1"/>
    <col min="23" max="23" style="31" width="13.576428571428572" customWidth="1" bestFit="1"/>
    <col min="24" max="24" style="31" width="13.576428571428572" customWidth="1" bestFit="1"/>
    <col min="25" max="25" style="31" width="13.576428571428572" customWidth="1" bestFit="1"/>
    <col min="26" max="26" style="31" width="13.576428571428572" customWidth="1" bestFit="1"/>
  </cols>
  <sheetData>
    <row x14ac:dyDescent="0.25" r="1" customHeight="1" ht="37.9" customFormat="1" s="1">
      <c r="A1" s="2" t="s">
        <v>0</v>
      </c>
      <c r="B1" s="2"/>
      <c r="C1" s="2"/>
      <c r="D1" s="35"/>
      <c r="E1" s="35"/>
      <c r="F1" s="35"/>
      <c r="G1" s="35"/>
      <c r="H1" s="35"/>
      <c r="I1" s="35"/>
      <c r="J1" s="53"/>
      <c r="K1" s="70" t="s">
        <v>83</v>
      </c>
      <c r="L1" s="71"/>
      <c r="M1" s="71"/>
      <c r="N1" s="71"/>
      <c r="O1" s="71"/>
      <c r="P1" s="114"/>
      <c r="Q1" s="114"/>
      <c r="R1" s="114"/>
      <c r="S1" s="114"/>
      <c r="T1" s="114"/>
      <c r="U1" s="114"/>
      <c r="V1" s="114"/>
      <c r="W1" s="114"/>
      <c r="X1" s="114"/>
      <c r="Y1" s="114"/>
      <c r="Z1" s="114"/>
    </row>
    <row x14ac:dyDescent="0.25" r="2" customHeight="1" ht="11.65">
      <c r="A2" s="6" t="s">
        <v>40</v>
      </c>
      <c r="B2" s="6"/>
      <c r="C2" s="6"/>
      <c r="D2" s="38"/>
      <c r="E2" s="38"/>
      <c r="F2" s="38"/>
      <c r="G2" s="38"/>
      <c r="H2" s="38"/>
      <c r="I2" s="38"/>
      <c r="J2" s="38"/>
      <c r="K2" s="72">
        <v>550</v>
      </c>
      <c r="L2" s="73"/>
      <c r="M2" s="73"/>
      <c r="N2" s="73"/>
      <c r="O2" s="73"/>
      <c r="P2" s="114"/>
      <c r="Q2" s="114"/>
      <c r="R2" s="114"/>
      <c r="S2" s="114"/>
      <c r="T2" s="114"/>
      <c r="U2" s="114"/>
      <c r="V2" s="114"/>
      <c r="W2" s="114"/>
      <c r="X2" s="114"/>
      <c r="Y2" s="114"/>
      <c r="Z2" s="114"/>
    </row>
    <row x14ac:dyDescent="0.25" r="3" customHeight="1" ht="11.65" customFormat="1" s="1">
      <c r="A3" s="6" t="s">
        <v>41</v>
      </c>
      <c r="B3" s="6"/>
      <c r="C3" s="6"/>
      <c r="D3" s="38"/>
      <c r="E3" s="38"/>
      <c r="F3" s="38"/>
      <c r="G3" s="38"/>
      <c r="H3" s="38"/>
      <c r="I3" s="38"/>
      <c r="J3" s="38"/>
      <c r="K3" s="75"/>
      <c r="L3" s="71"/>
      <c r="M3" s="71"/>
      <c r="N3" s="71"/>
      <c r="O3" s="71"/>
      <c r="P3" s="114"/>
      <c r="Q3" s="114"/>
      <c r="R3" s="114"/>
      <c r="S3" s="114"/>
      <c r="T3" s="114"/>
      <c r="U3" s="114"/>
      <c r="V3" s="114"/>
      <c r="W3" s="114"/>
      <c r="X3" s="114"/>
      <c r="Y3" s="114"/>
      <c r="Z3" s="114"/>
    </row>
    <row x14ac:dyDescent="0.25" r="4" customHeight="1" ht="11.65" customFormat="1" s="1">
      <c r="A4" s="6" t="s">
        <v>42</v>
      </c>
      <c r="B4" s="6"/>
      <c r="C4" s="6"/>
      <c r="D4" s="38"/>
      <c r="E4" s="38"/>
      <c r="F4" s="38"/>
      <c r="G4" s="38"/>
      <c r="H4" s="38"/>
      <c r="I4" s="38"/>
      <c r="J4" s="38"/>
      <c r="K4" s="75"/>
      <c r="L4" s="71"/>
      <c r="M4" s="71"/>
      <c r="N4" s="71"/>
      <c r="O4" s="71"/>
      <c r="P4" s="114"/>
      <c r="Q4" s="114"/>
      <c r="R4" s="114"/>
      <c r="S4" s="114"/>
      <c r="T4" s="114"/>
      <c r="U4" s="114"/>
      <c r="V4" s="114"/>
      <c r="W4" s="114"/>
      <c r="X4" s="114"/>
      <c r="Y4" s="114"/>
      <c r="Z4" s="114"/>
    </row>
    <row x14ac:dyDescent="0.25" r="5" customHeight="1" ht="45.20000000000001" customFormat="1" s="1">
      <c r="A5" s="40" t="s">
        <v>220</v>
      </c>
      <c r="B5" s="40"/>
      <c r="C5" s="40"/>
      <c r="D5" s="41"/>
      <c r="E5" s="41"/>
      <c r="F5" s="41"/>
      <c r="G5" s="41"/>
      <c r="H5" s="41"/>
      <c r="I5" s="41"/>
      <c r="J5" s="41"/>
      <c r="K5" s="75"/>
      <c r="L5" s="71"/>
      <c r="M5" s="71"/>
      <c r="N5" s="71"/>
      <c r="O5" s="71"/>
      <c r="P5" s="114"/>
      <c r="Q5" s="114"/>
      <c r="R5" s="114"/>
      <c r="S5" s="114"/>
      <c r="T5" s="114"/>
      <c r="U5" s="114"/>
      <c r="V5" s="114"/>
      <c r="W5" s="114"/>
      <c r="X5" s="114"/>
      <c r="Y5" s="114"/>
      <c r="Z5" s="114"/>
    </row>
    <row x14ac:dyDescent="0.25" r="6" customHeight="1" ht="11.449999999999998" customFormat="1" s="1">
      <c r="A6" s="44" t="s">
        <v>85</v>
      </c>
      <c r="B6" s="44"/>
      <c r="C6" s="44"/>
      <c r="D6" s="45"/>
      <c r="E6" s="45"/>
      <c r="F6" s="45"/>
      <c r="G6" s="45"/>
      <c r="H6" s="45"/>
      <c r="I6" s="45"/>
      <c r="J6" s="45"/>
      <c r="K6" s="75"/>
      <c r="L6" s="71"/>
      <c r="M6" s="71"/>
      <c r="N6" s="71"/>
      <c r="O6" s="71"/>
      <c r="P6" s="114"/>
      <c r="Q6" s="114"/>
      <c r="R6" s="114"/>
      <c r="S6" s="114"/>
      <c r="T6" s="114"/>
      <c r="U6" s="114"/>
      <c r="V6" s="114"/>
      <c r="W6" s="114"/>
      <c r="X6" s="114"/>
      <c r="Y6" s="114"/>
      <c r="Z6" s="114"/>
    </row>
    <row x14ac:dyDescent="0.25" r="7" customHeight="1" ht="11.65" customFormat="1" s="1">
      <c r="A7" s="29" t="s">
        <v>45</v>
      </c>
      <c r="B7" s="29"/>
      <c r="C7" s="29"/>
      <c r="D7" s="48"/>
      <c r="E7" s="48"/>
      <c r="F7" s="48"/>
      <c r="G7" s="48"/>
      <c r="H7" s="48"/>
      <c r="I7" s="48"/>
      <c r="J7" s="48"/>
      <c r="K7" s="75"/>
      <c r="L7" s="71"/>
      <c r="M7" s="71"/>
      <c r="N7" s="71"/>
      <c r="O7" s="71"/>
      <c r="P7" s="114"/>
      <c r="Q7" s="114"/>
      <c r="R7" s="114"/>
      <c r="S7" s="114"/>
      <c r="T7" s="114"/>
      <c r="U7" s="114"/>
      <c r="V7" s="114"/>
      <c r="W7" s="114"/>
      <c r="X7" s="114"/>
      <c r="Y7" s="114"/>
      <c r="Z7" s="114"/>
    </row>
    <row x14ac:dyDescent="0.25" r="8" customHeight="1" ht="11.65" customFormat="1" s="1">
      <c r="A8" s="6" t="s">
        <v>46</v>
      </c>
      <c r="B8" s="6"/>
      <c r="C8" s="6"/>
      <c r="D8" s="38"/>
      <c r="E8" s="38"/>
      <c r="F8" s="38"/>
      <c r="G8" s="38"/>
      <c r="H8" s="38"/>
      <c r="I8" s="38"/>
      <c r="J8" s="38"/>
      <c r="K8" s="75"/>
      <c r="L8" s="71"/>
      <c r="M8" s="71"/>
      <c r="N8" s="71"/>
      <c r="O8" s="71"/>
      <c r="P8" s="114"/>
      <c r="Q8" s="114"/>
      <c r="R8" s="114"/>
      <c r="S8" s="114"/>
      <c r="T8" s="114"/>
      <c r="U8" s="114"/>
      <c r="V8" s="114"/>
      <c r="W8" s="114"/>
      <c r="X8" s="114"/>
      <c r="Y8" s="114"/>
      <c r="Z8" s="114"/>
    </row>
    <row x14ac:dyDescent="0.25" r="9" customHeight="1" ht="11.65" customFormat="1" s="1">
      <c r="A9" s="6" t="s">
        <v>47</v>
      </c>
      <c r="B9" s="6"/>
      <c r="C9" s="6"/>
      <c r="D9" s="38"/>
      <c r="E9" s="38"/>
      <c r="F9" s="38"/>
      <c r="G9" s="38"/>
      <c r="H9" s="38"/>
      <c r="I9" s="38"/>
      <c r="J9" s="38"/>
      <c r="K9" s="75"/>
      <c r="L9" s="71"/>
      <c r="M9" s="71"/>
      <c r="N9" s="71"/>
      <c r="O9" s="71"/>
      <c r="P9" s="114"/>
      <c r="Q9" s="114"/>
      <c r="R9" s="114"/>
      <c r="S9" s="114"/>
      <c r="T9" s="114"/>
      <c r="U9" s="114"/>
      <c r="V9" s="114"/>
      <c r="W9" s="114"/>
      <c r="X9" s="114"/>
      <c r="Y9" s="114"/>
      <c r="Z9" s="114"/>
    </row>
    <row x14ac:dyDescent="0.25" r="10" customHeight="1" ht="16.7" customFormat="1" s="1">
      <c r="A10" s="78" t="s">
        <v>220</v>
      </c>
      <c r="B10" s="78"/>
      <c r="C10" s="102"/>
      <c r="D10" s="103"/>
      <c r="E10" s="103"/>
      <c r="F10" s="103"/>
      <c r="G10" s="103"/>
      <c r="H10" s="103"/>
      <c r="I10" s="103"/>
      <c r="J10" s="103"/>
      <c r="K10" s="75"/>
      <c r="L10" s="71"/>
      <c r="M10" s="71"/>
      <c r="N10" s="71"/>
      <c r="O10" s="71"/>
      <c r="P10" s="114"/>
      <c r="Q10" s="114"/>
      <c r="R10" s="114"/>
      <c r="S10" s="114"/>
      <c r="T10" s="114"/>
      <c r="U10" s="114"/>
      <c r="V10" s="114"/>
      <c r="W10" s="114"/>
      <c r="X10" s="114"/>
      <c r="Y10" s="114"/>
      <c r="Z10" s="114"/>
    </row>
    <row x14ac:dyDescent="0.25" r="11" customHeight="1" ht="12.199999999999998" customFormat="1" s="1">
      <c r="A11" s="29" t="s">
        <v>87</v>
      </c>
      <c r="B11" s="29"/>
      <c r="C11" s="104" t="s">
        <v>88</v>
      </c>
      <c r="D11" s="105" t="s">
        <v>89</v>
      </c>
      <c r="E11" s="105" t="s">
        <v>90</v>
      </c>
      <c r="F11" s="105" t="s">
        <v>90</v>
      </c>
      <c r="G11" s="105" t="s">
        <v>51</v>
      </c>
      <c r="H11" s="105" t="s">
        <v>92</v>
      </c>
      <c r="I11" s="105" t="s">
        <v>92</v>
      </c>
      <c r="J11" s="105" t="s">
        <v>53</v>
      </c>
      <c r="K11" s="75"/>
      <c r="L11" s="71"/>
      <c r="M11" s="71"/>
      <c r="N11" s="71"/>
      <c r="O11" s="71"/>
      <c r="P11" s="114"/>
      <c r="Q11" s="114"/>
      <c r="R11" s="114"/>
      <c r="S11" s="114"/>
      <c r="T11" s="114"/>
      <c r="U11" s="114"/>
      <c r="V11" s="114"/>
      <c r="W11" s="114"/>
      <c r="X11" s="114"/>
      <c r="Y11" s="114"/>
      <c r="Z11" s="114"/>
    </row>
    <row x14ac:dyDescent="0.25" r="12" customHeight="1" ht="21">
      <c r="A12" s="29" t="s">
        <v>221</v>
      </c>
      <c r="B12" s="29"/>
      <c r="C12" s="93" t="s">
        <v>113</v>
      </c>
      <c r="D12" s="106">
        <v>1</v>
      </c>
      <c r="E12" s="53"/>
      <c r="F12" s="53"/>
      <c r="G12" s="53"/>
      <c r="H12" s="53"/>
      <c r="I12" s="53"/>
      <c r="J12" s="53"/>
      <c r="K12" s="89"/>
      <c r="L12" s="73"/>
      <c r="M12" s="73"/>
      <c r="N12" s="73"/>
      <c r="O12" s="73"/>
      <c r="P12" s="114"/>
      <c r="Q12" s="114"/>
      <c r="R12" s="114"/>
      <c r="S12" s="114"/>
      <c r="T12" s="114"/>
      <c r="U12" s="114"/>
      <c r="V12" s="114"/>
      <c r="W12" s="114"/>
      <c r="X12" s="114"/>
      <c r="Y12" s="114"/>
      <c r="Z12" s="114"/>
    </row>
    <row x14ac:dyDescent="0.25" r="13" customHeight="1" ht="15.75">
      <c r="A13" s="6" t="s">
        <v>222</v>
      </c>
      <c r="B13" s="6"/>
      <c r="C13" s="3" t="s">
        <v>113</v>
      </c>
      <c r="D13" s="107">
        <v>0</v>
      </c>
      <c r="E13" s="108">
        <v>0.18</v>
      </c>
      <c r="F13" s="87">
        <f>D13*E13</f>
      </c>
      <c r="G13" s="87">
        <f>$K$2*F13</f>
      </c>
      <c r="H13" s="108">
        <v>0</v>
      </c>
      <c r="I13" s="87">
        <f>D13*H13</f>
      </c>
      <c r="J13" s="87">
        <f>SUM(G13,I13)</f>
      </c>
      <c r="K13" s="89"/>
      <c r="L13" s="73"/>
      <c r="M13" s="73"/>
      <c r="N13" s="73"/>
      <c r="O13" s="73"/>
      <c r="P13" s="114"/>
      <c r="Q13" s="114"/>
      <c r="R13" s="114"/>
      <c r="S13" s="114"/>
      <c r="T13" s="114"/>
      <c r="U13" s="114"/>
      <c r="V13" s="114"/>
      <c r="W13" s="114"/>
      <c r="X13" s="114"/>
      <c r="Y13" s="114"/>
      <c r="Z13" s="114"/>
    </row>
    <row x14ac:dyDescent="0.25" r="14" customHeight="1" ht="15">
      <c r="A14" s="6" t="s">
        <v>223</v>
      </c>
      <c r="B14" s="6"/>
      <c r="C14" s="3" t="s">
        <v>113</v>
      </c>
      <c r="D14" s="107">
        <v>0</v>
      </c>
      <c r="E14" s="108">
        <v>0.18</v>
      </c>
      <c r="F14" s="87">
        <f>D14*E14</f>
      </c>
      <c r="G14" s="87">
        <f>$K$2*F14</f>
      </c>
      <c r="H14" s="108">
        <v>0</v>
      </c>
      <c r="I14" s="87">
        <f>D14*H14</f>
      </c>
      <c r="J14" s="87">
        <f>SUM(G14,I14)</f>
      </c>
      <c r="K14" s="89"/>
      <c r="L14" s="73"/>
      <c r="M14" s="73"/>
      <c r="N14" s="73"/>
      <c r="O14" s="73"/>
      <c r="P14" s="114"/>
      <c r="Q14" s="114"/>
      <c r="R14" s="114"/>
      <c r="S14" s="114"/>
      <c r="T14" s="114"/>
      <c r="U14" s="114"/>
      <c r="V14" s="114"/>
      <c r="W14" s="114"/>
      <c r="X14" s="114"/>
      <c r="Y14" s="114"/>
      <c r="Z14" s="114"/>
    </row>
    <row x14ac:dyDescent="0.25" r="15" customHeight="1" ht="15">
      <c r="A15" s="6" t="s">
        <v>224</v>
      </c>
      <c r="B15" s="6"/>
      <c r="C15" s="3" t="s">
        <v>113</v>
      </c>
      <c r="D15" s="107">
        <v>0</v>
      </c>
      <c r="E15" s="108">
        <v>0.18</v>
      </c>
      <c r="F15" s="87">
        <f>D15*E15</f>
      </c>
      <c r="G15" s="87">
        <f>$K$2*F15</f>
      </c>
      <c r="H15" s="108">
        <v>0</v>
      </c>
      <c r="I15" s="87">
        <f>D15*H15</f>
      </c>
      <c r="J15" s="87">
        <f>SUM(G15,I15)</f>
      </c>
      <c r="K15" s="89"/>
      <c r="L15" s="73"/>
      <c r="M15" s="73"/>
      <c r="N15" s="73"/>
      <c r="O15" s="73"/>
      <c r="P15" s="114"/>
      <c r="Q15" s="114"/>
      <c r="R15" s="114"/>
      <c r="S15" s="114"/>
      <c r="T15" s="114"/>
      <c r="U15" s="114"/>
      <c r="V15" s="114"/>
      <c r="W15" s="114"/>
      <c r="X15" s="114"/>
      <c r="Y15" s="114"/>
      <c r="Z15" s="114"/>
    </row>
    <row x14ac:dyDescent="0.25" r="16" customHeight="1" ht="12.75">
      <c r="A16" s="6" t="s">
        <v>225</v>
      </c>
      <c r="B16" s="6"/>
      <c r="C16" s="3" t="s">
        <v>113</v>
      </c>
      <c r="D16" s="107">
        <v>0</v>
      </c>
      <c r="E16" s="108">
        <v>0.2</v>
      </c>
      <c r="F16" s="87">
        <f>D16*E16</f>
      </c>
      <c r="G16" s="87">
        <f>$K$2*F16</f>
      </c>
      <c r="H16" s="108">
        <v>0</v>
      </c>
      <c r="I16" s="87">
        <f>D16*H16</f>
      </c>
      <c r="J16" s="87">
        <f>SUM(G16,I16)</f>
      </c>
      <c r="K16" s="89"/>
      <c r="L16" s="73"/>
      <c r="M16" s="73"/>
      <c r="N16" s="73"/>
      <c r="O16" s="73"/>
      <c r="P16" s="114"/>
      <c r="Q16" s="114"/>
      <c r="R16" s="114"/>
      <c r="S16" s="114"/>
      <c r="T16" s="114"/>
      <c r="U16" s="114"/>
      <c r="V16" s="114"/>
      <c r="W16" s="114"/>
      <c r="X16" s="114"/>
      <c r="Y16" s="114"/>
      <c r="Z16" s="114"/>
    </row>
    <row x14ac:dyDescent="0.25" r="17" customHeight="1" ht="20.25">
      <c r="A17" s="6" t="s">
        <v>226</v>
      </c>
      <c r="B17" s="6"/>
      <c r="C17" s="3" t="s">
        <v>113</v>
      </c>
      <c r="D17" s="107">
        <v>0</v>
      </c>
      <c r="E17" s="108">
        <v>0.15</v>
      </c>
      <c r="F17" s="87">
        <f>D17*E17</f>
      </c>
      <c r="G17" s="87">
        <f>$K$2*F17</f>
      </c>
      <c r="H17" s="108">
        <v>0</v>
      </c>
      <c r="I17" s="87">
        <f>D17*H17</f>
      </c>
      <c r="J17" s="87">
        <f>SUM(G17,I17)</f>
      </c>
      <c r="K17" s="89"/>
      <c r="L17" s="73"/>
      <c r="M17" s="73"/>
      <c r="N17" s="73"/>
      <c r="O17" s="73"/>
      <c r="P17" s="114"/>
      <c r="Q17" s="114"/>
      <c r="R17" s="114"/>
      <c r="S17" s="114"/>
      <c r="T17" s="114"/>
      <c r="U17" s="114"/>
      <c r="V17" s="114"/>
      <c r="W17" s="114"/>
      <c r="X17" s="114"/>
      <c r="Y17" s="114"/>
      <c r="Z17" s="114"/>
    </row>
    <row x14ac:dyDescent="0.25" r="18" customHeight="1" ht="14.25">
      <c r="A18" s="50" t="s">
        <v>227</v>
      </c>
      <c r="B18" s="51"/>
      <c r="C18" s="3" t="s">
        <v>113</v>
      </c>
      <c r="D18" s="107">
        <v>0</v>
      </c>
      <c r="E18" s="108">
        <v>0.15</v>
      </c>
      <c r="F18" s="87">
        <f>D18*E18</f>
      </c>
      <c r="G18" s="87">
        <f>$K$2*F18</f>
      </c>
      <c r="H18" s="108">
        <v>0</v>
      </c>
      <c r="I18" s="87">
        <f>D18*H18</f>
      </c>
      <c r="J18" s="87">
        <f>SUM(G18,I18)</f>
      </c>
      <c r="K18" s="89"/>
      <c r="L18" s="73"/>
      <c r="M18" s="73"/>
      <c r="N18" s="73"/>
      <c r="O18" s="73"/>
      <c r="P18" s="114"/>
      <c r="Q18" s="114"/>
      <c r="R18" s="114"/>
      <c r="S18" s="114"/>
      <c r="T18" s="114"/>
      <c r="U18" s="114"/>
      <c r="V18" s="114"/>
      <c r="W18" s="114"/>
      <c r="X18" s="114"/>
      <c r="Y18" s="114"/>
      <c r="Z18" s="114"/>
    </row>
    <row x14ac:dyDescent="0.25" r="19" customHeight="1" ht="15">
      <c r="A19" s="50" t="s">
        <v>228</v>
      </c>
      <c r="B19" s="51"/>
      <c r="C19" s="3" t="s">
        <v>113</v>
      </c>
      <c r="D19" s="107">
        <v>0</v>
      </c>
      <c r="E19" s="108">
        <v>0.15</v>
      </c>
      <c r="F19" s="87">
        <f>D19*E19</f>
      </c>
      <c r="G19" s="87">
        <f>$K$2*F19</f>
      </c>
      <c r="H19" s="108">
        <v>0</v>
      </c>
      <c r="I19" s="87">
        <f>D19*H19</f>
      </c>
      <c r="J19" s="87">
        <f>SUM(G19,I19)</f>
      </c>
      <c r="K19" s="89"/>
      <c r="L19" s="73"/>
      <c r="M19" s="73"/>
      <c r="N19" s="73"/>
      <c r="O19" s="73"/>
      <c r="P19" s="114"/>
      <c r="Q19" s="114"/>
      <c r="R19" s="114"/>
      <c r="S19" s="114"/>
      <c r="T19" s="114"/>
      <c r="U19" s="114"/>
      <c r="V19" s="114"/>
      <c r="W19" s="114"/>
      <c r="X19" s="114"/>
      <c r="Y19" s="114"/>
      <c r="Z19" s="114"/>
    </row>
    <row x14ac:dyDescent="0.25" r="20" customHeight="1" ht="15.75">
      <c r="A20" s="6" t="s">
        <v>229</v>
      </c>
      <c r="B20" s="6"/>
      <c r="C20" s="3" t="s">
        <v>113</v>
      </c>
      <c r="D20" s="107">
        <v>0</v>
      </c>
      <c r="E20" s="108">
        <v>0.15</v>
      </c>
      <c r="F20" s="87">
        <f>D20*E20</f>
      </c>
      <c r="G20" s="87">
        <f>$K$2*F20</f>
      </c>
      <c r="H20" s="108">
        <v>0</v>
      </c>
      <c r="I20" s="87">
        <f>D20*H20</f>
      </c>
      <c r="J20" s="87">
        <f>SUM(G20,I20)</f>
      </c>
      <c r="K20" s="89"/>
      <c r="L20" s="73"/>
      <c r="M20" s="73"/>
      <c r="N20" s="73"/>
      <c r="O20" s="73"/>
      <c r="P20" s="114"/>
      <c r="Q20" s="114"/>
      <c r="R20" s="114"/>
      <c r="S20" s="114"/>
      <c r="T20" s="114"/>
      <c r="U20" s="114"/>
      <c r="V20" s="114"/>
      <c r="W20" s="114"/>
      <c r="X20" s="114"/>
      <c r="Y20" s="114"/>
      <c r="Z20" s="114"/>
    </row>
    <row x14ac:dyDescent="0.25" r="21" customHeight="1" ht="12.199999999999998">
      <c r="A21" s="29" t="s">
        <v>214</v>
      </c>
      <c r="B21" s="29"/>
      <c r="C21" s="3"/>
      <c r="D21" s="109"/>
      <c r="E21" s="94">
        <f>SUM(E13:E20)</f>
      </c>
      <c r="F21" s="110">
        <f>SUM(F13:F20)</f>
      </c>
      <c r="G21" s="110">
        <f>SUM(G13:G20)</f>
      </c>
      <c r="H21" s="94">
        <f>SUM(H13:H20)</f>
      </c>
      <c r="I21" s="110">
        <f>SUM(I13:I20)</f>
      </c>
      <c r="J21" s="88">
        <f>SUM(J13:J20)</f>
      </c>
      <c r="K21" s="89"/>
      <c r="L21" s="73"/>
      <c r="M21" s="73"/>
      <c r="N21" s="73"/>
      <c r="O21" s="73"/>
      <c r="P21" s="114"/>
      <c r="Q21" s="114"/>
      <c r="R21" s="114"/>
      <c r="S21" s="114"/>
      <c r="T21" s="114"/>
      <c r="U21" s="114"/>
      <c r="V21" s="114"/>
      <c r="W21" s="114"/>
      <c r="X21" s="114"/>
      <c r="Y21" s="114"/>
      <c r="Z21" s="114"/>
    </row>
    <row x14ac:dyDescent="0.25" r="22" customHeight="1" ht="12.4">
      <c r="A22" s="29" t="s">
        <v>206</v>
      </c>
      <c r="B22" s="29"/>
      <c r="C22" s="93"/>
      <c r="D22" s="56"/>
      <c r="E22" s="94">
        <f>E21</f>
      </c>
      <c r="F22" s="95">
        <f>F21</f>
      </c>
      <c r="G22" s="95">
        <f>G21</f>
      </c>
      <c r="H22" s="94">
        <f>H21</f>
      </c>
      <c r="I22" s="95">
        <f>I21</f>
      </c>
      <c r="J22" s="111">
        <f>J21</f>
      </c>
      <c r="K22" s="89"/>
      <c r="L22" s="73"/>
      <c r="M22" s="73"/>
      <c r="N22" s="73"/>
      <c r="O22" s="73"/>
      <c r="P22" s="114"/>
      <c r="Q22" s="114"/>
      <c r="R22" s="114"/>
      <c r="S22" s="114"/>
      <c r="T22" s="114"/>
      <c r="U22" s="114"/>
      <c r="V22" s="114"/>
      <c r="W22" s="114"/>
      <c r="X22" s="114"/>
      <c r="Y22" s="114"/>
      <c r="Z22" s="114"/>
    </row>
    <row x14ac:dyDescent="0.25" r="23" customHeight="1" ht="12.75" customFormat="1" s="1">
      <c r="A23" s="71"/>
      <c r="B23" s="71"/>
      <c r="C23" s="71"/>
      <c r="D23" s="115"/>
      <c r="E23" s="115"/>
      <c r="F23" s="115"/>
      <c r="G23" s="115"/>
      <c r="H23" s="115"/>
      <c r="I23" s="115"/>
      <c r="J23" s="115"/>
      <c r="K23" s="75"/>
      <c r="L23" s="71"/>
      <c r="M23" s="71"/>
      <c r="N23" s="71"/>
      <c r="O23" s="71"/>
      <c r="P23" s="114"/>
      <c r="Q23" s="114"/>
      <c r="R23" s="114"/>
      <c r="S23" s="114"/>
      <c r="T23" s="114"/>
      <c r="U23" s="114"/>
      <c r="V23" s="114"/>
      <c r="W23" s="114"/>
      <c r="X23" s="114"/>
      <c r="Y23" s="114"/>
      <c r="Z23" s="114"/>
    </row>
    <row x14ac:dyDescent="0.25" r="24" customHeight="1" ht="12.75" customFormat="1" s="1">
      <c r="A24" s="71"/>
      <c r="B24" s="71"/>
      <c r="C24" s="71"/>
      <c r="D24" s="115"/>
      <c r="E24" s="115"/>
      <c r="F24" s="115"/>
      <c r="G24" s="115"/>
      <c r="H24" s="115"/>
      <c r="I24" s="115"/>
      <c r="J24" s="115"/>
      <c r="K24" s="75"/>
      <c r="L24" s="71"/>
      <c r="M24" s="71"/>
      <c r="N24" s="71"/>
      <c r="O24" s="71"/>
      <c r="P24" s="114"/>
      <c r="Q24" s="114"/>
      <c r="R24" s="114"/>
      <c r="S24" s="114"/>
      <c r="T24" s="114"/>
      <c r="U24" s="114"/>
      <c r="V24" s="114"/>
      <c r="W24" s="114"/>
      <c r="X24" s="114"/>
      <c r="Y24" s="114"/>
      <c r="Z24" s="114"/>
    </row>
  </sheetData>
  <mergeCells count="22">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7"/>
  <sheetViews>
    <sheetView workbookViewId="0"/>
  </sheetViews>
  <sheetFormatPr defaultRowHeight="15" x14ac:dyDescent="0.25"/>
  <cols>
    <col min="1" max="1" style="31" width="24.290714285714284" customWidth="1" bestFit="1"/>
    <col min="2" max="2" style="31" width="13.862142857142858"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90.75" customFormat="1" s="1">
      <c r="A5" s="112" t="s">
        <v>215</v>
      </c>
      <c r="B5" s="112"/>
      <c r="C5" s="112"/>
      <c r="D5" s="113"/>
      <c r="E5" s="113"/>
      <c r="F5" s="113"/>
      <c r="G5" s="113"/>
      <c r="H5" s="113"/>
      <c r="I5" s="113"/>
      <c r="J5" s="113"/>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7" customFormat="1" s="1">
      <c r="A10" s="78" t="s">
        <v>55</v>
      </c>
      <c r="B10" s="78"/>
      <c r="C10" s="102"/>
      <c r="D10" s="103"/>
      <c r="E10" s="103"/>
      <c r="F10" s="103"/>
      <c r="G10" s="103"/>
      <c r="H10" s="103"/>
      <c r="I10" s="103"/>
      <c r="J10" s="103"/>
      <c r="K10" s="75"/>
    </row>
    <row x14ac:dyDescent="0.25" r="11" customHeight="1" ht="12.199999999999998" customFormat="1" s="1">
      <c r="A11" s="29" t="s">
        <v>87</v>
      </c>
      <c r="B11" s="29"/>
      <c r="C11" s="104" t="s">
        <v>88</v>
      </c>
      <c r="D11" s="105" t="s">
        <v>89</v>
      </c>
      <c r="E11" s="105" t="s">
        <v>90</v>
      </c>
      <c r="F11" s="105" t="s">
        <v>90</v>
      </c>
      <c r="G11" s="105" t="s">
        <v>51</v>
      </c>
      <c r="H11" s="105" t="s">
        <v>92</v>
      </c>
      <c r="I11" s="105" t="s">
        <v>92</v>
      </c>
      <c r="J11" s="105" t="s">
        <v>53</v>
      </c>
      <c r="K11" s="75"/>
    </row>
    <row x14ac:dyDescent="0.25" r="12" customHeight="1" ht="21">
      <c r="A12" s="29" t="s">
        <v>216</v>
      </c>
      <c r="B12" s="29"/>
      <c r="C12" s="93" t="s">
        <v>113</v>
      </c>
      <c r="D12" s="106">
        <v>1</v>
      </c>
      <c r="E12" s="53"/>
      <c r="F12" s="53"/>
      <c r="G12" s="53"/>
      <c r="H12" s="53"/>
      <c r="I12" s="53"/>
      <c r="J12" s="53"/>
      <c r="K12" s="89"/>
    </row>
    <row x14ac:dyDescent="0.25" r="13" customHeight="1" ht="23.25">
      <c r="A13" s="6" t="s">
        <v>217</v>
      </c>
      <c r="B13" s="6"/>
      <c r="C13" s="3" t="s">
        <v>113</v>
      </c>
      <c r="D13" s="107">
        <v>0</v>
      </c>
      <c r="E13" s="108">
        <v>0</v>
      </c>
      <c r="F13" s="87">
        <f>D13*E13</f>
      </c>
      <c r="G13" s="87">
        <f>$K$2*F13</f>
      </c>
      <c r="H13" s="108">
        <v>10350</v>
      </c>
      <c r="I13" s="87">
        <f>D13*H13</f>
      </c>
      <c r="J13" s="87">
        <f>SUM(G13,I13)</f>
      </c>
      <c r="K13" s="89"/>
    </row>
    <row x14ac:dyDescent="0.25" r="14" customHeight="1" ht="15">
      <c r="A14" s="6" t="s">
        <v>218</v>
      </c>
      <c r="B14" s="6"/>
      <c r="C14" s="3" t="s">
        <v>96</v>
      </c>
      <c r="D14" s="107">
        <v>0</v>
      </c>
      <c r="E14" s="108">
        <v>0.15</v>
      </c>
      <c r="F14" s="87">
        <f>D14*E14</f>
      </c>
      <c r="G14" s="87">
        <f>$K$2*F14</f>
      </c>
      <c r="H14" s="108">
        <v>0</v>
      </c>
      <c r="I14" s="87">
        <f>D14*H14</f>
      </c>
      <c r="J14" s="87">
        <f>SUM(G14,I14)</f>
      </c>
      <c r="K14" s="89"/>
    </row>
    <row x14ac:dyDescent="0.25" r="15" customHeight="1" ht="12.75">
      <c r="A15" s="6" t="s">
        <v>219</v>
      </c>
      <c r="B15" s="6"/>
      <c r="C15" s="3" t="s">
        <v>96</v>
      </c>
      <c r="D15" s="107">
        <v>0</v>
      </c>
      <c r="E15" s="108">
        <v>0.15</v>
      </c>
      <c r="F15" s="87">
        <f>D15*E15</f>
      </c>
      <c r="G15" s="87">
        <f>$K$2*F15</f>
      </c>
      <c r="H15" s="108">
        <v>0</v>
      </c>
      <c r="I15" s="87">
        <f>D15*H15</f>
      </c>
      <c r="J15" s="87">
        <f>SUM(G15,I15)</f>
      </c>
      <c r="K15" s="89"/>
    </row>
    <row x14ac:dyDescent="0.25" r="16" customHeight="1" ht="12.199999999999998">
      <c r="A16" s="29" t="s">
        <v>214</v>
      </c>
      <c r="B16" s="29"/>
      <c r="C16" s="3"/>
      <c r="D16" s="109"/>
      <c r="E16" s="94">
        <f>SUM(E13:E15)</f>
      </c>
      <c r="F16" s="110">
        <f>SUM(F13:F15)</f>
      </c>
      <c r="G16" s="110">
        <f>SUM(G13:G15)</f>
      </c>
      <c r="H16" s="94">
        <f>SUM(H13:H15)</f>
      </c>
      <c r="I16" s="110">
        <f>SUM(I13:I15)</f>
      </c>
      <c r="J16" s="88">
        <f>SUM(J13:J15)</f>
      </c>
      <c r="K16" s="89"/>
    </row>
    <row x14ac:dyDescent="0.25" r="17" customHeight="1" ht="12.4">
      <c r="A17" s="29" t="s">
        <v>206</v>
      </c>
      <c r="B17" s="29"/>
      <c r="C17" s="93"/>
      <c r="D17" s="56"/>
      <c r="E17" s="94">
        <f>E16</f>
      </c>
      <c r="F17" s="95">
        <f>F16</f>
      </c>
      <c r="G17" s="95">
        <f>G16</f>
      </c>
      <c r="H17" s="94">
        <f>H16</f>
      </c>
      <c r="I17" s="95">
        <f>I16</f>
      </c>
      <c r="J17" s="111">
        <f>J16</f>
      </c>
      <c r="K17" s="89"/>
    </row>
  </sheetData>
  <mergeCells count="17">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0"/>
  <sheetViews>
    <sheetView workbookViewId="0"/>
  </sheetViews>
  <sheetFormatPr defaultRowHeight="15" x14ac:dyDescent="0.25"/>
  <cols>
    <col min="1" max="1" style="31" width="24.290714285714284" customWidth="1" bestFit="1"/>
    <col min="2" max="2" style="31" width="13.862142857142858"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78</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7" customFormat="1" s="1">
      <c r="A10" s="78" t="s">
        <v>78</v>
      </c>
      <c r="B10" s="78"/>
      <c r="C10" s="102"/>
      <c r="D10" s="103"/>
      <c r="E10" s="103"/>
      <c r="F10" s="103"/>
      <c r="G10" s="103"/>
      <c r="H10" s="103"/>
      <c r="I10" s="103"/>
      <c r="J10" s="103"/>
      <c r="K10" s="75"/>
    </row>
    <row x14ac:dyDescent="0.25" r="11" customHeight="1" ht="12.199999999999998" customFormat="1" s="1">
      <c r="A11" s="29" t="s">
        <v>87</v>
      </c>
      <c r="B11" s="29"/>
      <c r="C11" s="104" t="s">
        <v>88</v>
      </c>
      <c r="D11" s="105" t="s">
        <v>89</v>
      </c>
      <c r="E11" s="105" t="s">
        <v>90</v>
      </c>
      <c r="F11" s="105" t="s">
        <v>90</v>
      </c>
      <c r="G11" s="105" t="s">
        <v>51</v>
      </c>
      <c r="H11" s="105" t="s">
        <v>92</v>
      </c>
      <c r="I11" s="105" t="s">
        <v>92</v>
      </c>
      <c r="J11" s="105" t="s">
        <v>53</v>
      </c>
      <c r="K11" s="75"/>
    </row>
    <row x14ac:dyDescent="0.25" r="12" customHeight="1" ht="21">
      <c r="A12" s="29" t="s">
        <v>78</v>
      </c>
      <c r="B12" s="29"/>
      <c r="C12" s="93" t="s">
        <v>113</v>
      </c>
      <c r="D12" s="106">
        <v>1</v>
      </c>
      <c r="E12" s="53"/>
      <c r="F12" s="53"/>
      <c r="G12" s="53"/>
      <c r="H12" s="53"/>
      <c r="I12" s="53"/>
      <c r="J12" s="53"/>
      <c r="K12" s="89"/>
    </row>
    <row x14ac:dyDescent="0.25" r="13" customHeight="1" ht="22.5">
      <c r="A13" s="6" t="s">
        <v>207</v>
      </c>
      <c r="B13" s="6"/>
      <c r="C13" s="3" t="s">
        <v>208</v>
      </c>
      <c r="D13" s="107">
        <v>0</v>
      </c>
      <c r="E13" s="108">
        <v>0</v>
      </c>
      <c r="F13" s="87">
        <f>D13*E13</f>
      </c>
      <c r="G13" s="87">
        <f>$K$2*F13</f>
      </c>
      <c r="H13" s="108">
        <v>5135</v>
      </c>
      <c r="I13" s="87">
        <f>D13*H13</f>
      </c>
      <c r="J13" s="87">
        <f>SUM(G13,I13)</f>
      </c>
      <c r="K13" s="89"/>
    </row>
    <row x14ac:dyDescent="0.25" r="14" customHeight="1" ht="23.25">
      <c r="A14" s="6" t="s">
        <v>209</v>
      </c>
      <c r="B14" s="6"/>
      <c r="C14" s="3" t="s">
        <v>208</v>
      </c>
      <c r="D14" s="107">
        <v>0</v>
      </c>
      <c r="E14" s="108">
        <v>0</v>
      </c>
      <c r="F14" s="87">
        <f>D14*E14</f>
      </c>
      <c r="G14" s="87">
        <f>$K$2*F14</f>
      </c>
      <c r="H14" s="108">
        <v>3275</v>
      </c>
      <c r="I14" s="87">
        <f>D14*H14</f>
      </c>
      <c r="J14" s="87">
        <f>SUM(G14,I14)</f>
      </c>
      <c r="K14" s="89"/>
    </row>
    <row x14ac:dyDescent="0.25" r="15" customHeight="1" ht="15">
      <c r="A15" s="6" t="s">
        <v>210</v>
      </c>
      <c r="B15" s="6"/>
      <c r="C15" s="3" t="s">
        <v>208</v>
      </c>
      <c r="D15" s="107">
        <v>0</v>
      </c>
      <c r="E15" s="108">
        <v>0</v>
      </c>
      <c r="F15" s="87">
        <f>D15*E15</f>
      </c>
      <c r="G15" s="87">
        <f>$K$2*F15</f>
      </c>
      <c r="H15" s="108">
        <v>491</v>
      </c>
      <c r="I15" s="87">
        <f>D15*H15</f>
      </c>
      <c r="J15" s="87">
        <f>SUM(G15,I15)</f>
      </c>
      <c r="K15" s="89"/>
    </row>
    <row x14ac:dyDescent="0.25" r="16" customHeight="1" ht="12.75">
      <c r="A16" s="6" t="s">
        <v>211</v>
      </c>
      <c r="B16" s="6"/>
      <c r="C16" s="3" t="s">
        <v>208</v>
      </c>
      <c r="D16" s="107">
        <v>0</v>
      </c>
      <c r="E16" s="108">
        <v>0</v>
      </c>
      <c r="F16" s="87">
        <f>D16*E16</f>
      </c>
      <c r="G16" s="87">
        <f>$K$2*F16</f>
      </c>
      <c r="H16" s="108">
        <v>1500</v>
      </c>
      <c r="I16" s="87">
        <f>D16*H16</f>
      </c>
      <c r="J16" s="87">
        <f>SUM(G16,I16)</f>
      </c>
      <c r="K16" s="89"/>
    </row>
    <row x14ac:dyDescent="0.25" r="17" customHeight="1" ht="20.25">
      <c r="A17" s="6" t="s">
        <v>212</v>
      </c>
      <c r="B17" s="6"/>
      <c r="C17" s="3" t="s">
        <v>208</v>
      </c>
      <c r="D17" s="107">
        <v>0</v>
      </c>
      <c r="E17" s="108">
        <v>0</v>
      </c>
      <c r="F17" s="87">
        <f>D17*E17</f>
      </c>
      <c r="G17" s="87">
        <f>$K$2*F17</f>
      </c>
      <c r="H17" s="108">
        <v>3264</v>
      </c>
      <c r="I17" s="87">
        <f>D17*H17</f>
      </c>
      <c r="J17" s="87">
        <f>SUM(G17,I17)</f>
      </c>
      <c r="K17" s="89"/>
    </row>
    <row x14ac:dyDescent="0.25" r="18" customHeight="1" ht="24">
      <c r="A18" s="6" t="s">
        <v>213</v>
      </c>
      <c r="B18" s="6"/>
      <c r="C18" s="3" t="s">
        <v>208</v>
      </c>
      <c r="D18" s="107">
        <v>0</v>
      </c>
      <c r="E18" s="108">
        <v>0</v>
      </c>
      <c r="F18" s="87">
        <f>D18*E18</f>
      </c>
      <c r="G18" s="87">
        <f>$K$2*F18</f>
      </c>
      <c r="H18" s="108">
        <v>5124</v>
      </c>
      <c r="I18" s="87">
        <f>D18*H18</f>
      </c>
      <c r="J18" s="87">
        <f>SUM(G18,I18)</f>
      </c>
      <c r="K18" s="89"/>
    </row>
    <row x14ac:dyDescent="0.25" r="19" customHeight="1" ht="12.199999999999998">
      <c r="A19" s="29" t="s">
        <v>214</v>
      </c>
      <c r="B19" s="29"/>
      <c r="C19" s="3"/>
      <c r="D19" s="109"/>
      <c r="E19" s="94">
        <f>SUM(E13:E18)</f>
      </c>
      <c r="F19" s="110">
        <f>SUM(F13:F18)</f>
      </c>
      <c r="G19" s="110">
        <f>SUM(G13:G18)</f>
      </c>
      <c r="H19" s="94">
        <f>SUM(H13:H18)</f>
      </c>
      <c r="I19" s="110">
        <f>SUM(I13:I18)</f>
      </c>
      <c r="J19" s="88">
        <f>SUM(J13:J18)</f>
      </c>
      <c r="K19" s="89"/>
    </row>
    <row x14ac:dyDescent="0.25" r="20" customHeight="1" ht="12.4">
      <c r="A20" s="29" t="s">
        <v>206</v>
      </c>
      <c r="B20" s="29"/>
      <c r="C20" s="93"/>
      <c r="D20" s="56"/>
      <c r="E20" s="94">
        <f>E19</f>
      </c>
      <c r="F20" s="95">
        <f>F19</f>
      </c>
      <c r="G20" s="95">
        <f>G19</f>
      </c>
      <c r="H20" s="94">
        <f>H19</f>
      </c>
      <c r="I20" s="95">
        <f>I19</f>
      </c>
      <c r="J20" s="111">
        <f>J19</f>
      </c>
      <c r="K20" s="89"/>
    </row>
  </sheetData>
  <mergeCells count="20">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46"/>
  <sheetViews>
    <sheetView workbookViewId="0"/>
  </sheetViews>
  <sheetFormatPr defaultRowHeight="15" x14ac:dyDescent="0.25"/>
  <cols>
    <col min="1" max="1" style="31" width="24.290714285714284" customWidth="1" bestFit="1"/>
    <col min="2" max="2" style="31" width="13.43357142857143" customWidth="1" bestFit="1"/>
    <col min="3" max="3" style="97" width="7.719285714285714" customWidth="1" bestFit="1"/>
    <col min="4" max="4" style="98" width="7.719285714285714" customWidth="1" bestFit="1"/>
    <col min="5" max="5" style="98" width="9.862142857142858" customWidth="1" bestFit="1"/>
    <col min="6" max="6" style="98" width="10.290714285714287"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 min="12" max="12" style="100" width="13.576428571428572" customWidth="1" bestFit="1"/>
    <col min="13" max="13" style="100" width="13.576428571428572" customWidth="1" bestFit="1"/>
    <col min="14" max="14" style="100" width="13.576428571428572" customWidth="1" bestFit="1"/>
    <col min="15" max="15" style="100" width="13.576428571428572" customWidth="1" bestFit="1"/>
    <col min="16" max="16" style="100" width="13.576428571428572" customWidth="1" bestFit="1"/>
    <col min="17" max="17" style="100" width="13.576428571428572" customWidth="1" bestFit="1"/>
    <col min="18" max="18" style="100" width="13.576428571428572" customWidth="1" bestFit="1"/>
    <col min="19" max="19" style="101" width="13.576428571428572" customWidth="1" bestFit="1"/>
    <col min="20" max="20" style="101" width="13.576428571428572" customWidth="1" bestFit="1"/>
    <col min="21" max="21" style="101" width="13.576428571428572" customWidth="1" bestFit="1"/>
    <col min="22" max="22" style="101" width="13.576428571428572" customWidth="1" bestFit="1"/>
    <col min="23" max="23" style="101" width="13.576428571428572" customWidth="1" bestFit="1"/>
    <col min="24" max="24" style="101" width="13.576428571428572" customWidth="1" bestFit="1"/>
    <col min="25" max="25" style="101" width="13.576428571428572" customWidth="1" bestFit="1"/>
  </cols>
  <sheetData>
    <row x14ac:dyDescent="0.25" r="1" customHeight="1" ht="37.9" customFormat="1" s="1">
      <c r="A1" s="2" t="s">
        <v>0</v>
      </c>
      <c r="B1" s="2"/>
      <c r="C1" s="2"/>
      <c r="D1" s="35"/>
      <c r="E1" s="35"/>
      <c r="F1" s="35"/>
      <c r="G1" s="35"/>
      <c r="H1" s="35"/>
      <c r="I1" s="35"/>
      <c r="J1" s="56"/>
      <c r="K1" s="70" t="s">
        <v>83</v>
      </c>
      <c r="L1" s="71"/>
      <c r="M1" s="71"/>
      <c r="N1" s="71"/>
      <c r="O1" s="71"/>
      <c r="P1" s="71"/>
      <c r="Q1" s="71"/>
      <c r="R1" s="71"/>
      <c r="S1" s="71"/>
      <c r="T1" s="71"/>
      <c r="U1" s="71"/>
      <c r="V1" s="71"/>
      <c r="W1" s="71"/>
      <c r="X1" s="71"/>
      <c r="Y1" s="71"/>
    </row>
    <row x14ac:dyDescent="0.25" r="2" customHeight="1" ht="11.65">
      <c r="A2" s="6" t="s">
        <v>40</v>
      </c>
      <c r="B2" s="6"/>
      <c r="C2" s="6"/>
      <c r="D2" s="38"/>
      <c r="E2" s="38"/>
      <c r="F2" s="38"/>
      <c r="G2" s="38"/>
      <c r="H2" s="38"/>
      <c r="I2" s="38"/>
      <c r="J2" s="38"/>
      <c r="K2" s="72">
        <v>550</v>
      </c>
      <c r="L2" s="73"/>
      <c r="M2" s="73"/>
      <c r="N2" s="73"/>
      <c r="O2" s="73"/>
      <c r="P2" s="71"/>
      <c r="Q2" s="71"/>
      <c r="R2" s="71"/>
      <c r="S2" s="74"/>
      <c r="T2" s="74"/>
      <c r="U2" s="74"/>
      <c r="V2" s="74"/>
      <c r="W2" s="74"/>
      <c r="X2" s="74"/>
      <c r="Y2" s="74"/>
    </row>
    <row x14ac:dyDescent="0.25" r="3" customHeight="1" ht="11.65" customFormat="1" s="1">
      <c r="A3" s="6" t="s">
        <v>41</v>
      </c>
      <c r="B3" s="6"/>
      <c r="C3" s="6"/>
      <c r="D3" s="38"/>
      <c r="E3" s="38"/>
      <c r="F3" s="38"/>
      <c r="G3" s="38"/>
      <c r="H3" s="38"/>
      <c r="I3" s="38"/>
      <c r="J3" s="38"/>
      <c r="K3" s="75"/>
      <c r="L3" s="71"/>
      <c r="M3" s="71"/>
      <c r="N3" s="71"/>
      <c r="O3" s="71"/>
      <c r="P3" s="71"/>
      <c r="Q3" s="71"/>
      <c r="R3" s="71"/>
      <c r="S3" s="71"/>
      <c r="T3" s="71"/>
      <c r="U3" s="71"/>
      <c r="V3" s="71"/>
      <c r="W3" s="71"/>
      <c r="X3" s="71"/>
      <c r="Y3" s="71"/>
    </row>
    <row x14ac:dyDescent="0.25" r="4" customHeight="1" ht="11.65" customFormat="1" s="1">
      <c r="A4" s="6" t="s">
        <v>42</v>
      </c>
      <c r="B4" s="6"/>
      <c r="C4" s="6"/>
      <c r="D4" s="38"/>
      <c r="E4" s="38"/>
      <c r="F4" s="38"/>
      <c r="G4" s="38"/>
      <c r="H4" s="38"/>
      <c r="I4" s="38"/>
      <c r="J4" s="38"/>
      <c r="K4" s="75"/>
      <c r="L4" s="71"/>
      <c r="M4" s="71"/>
      <c r="N4" s="71"/>
      <c r="O4" s="71"/>
      <c r="P4" s="71"/>
      <c r="Q4" s="71"/>
      <c r="R4" s="71"/>
      <c r="S4" s="71"/>
      <c r="T4" s="71"/>
      <c r="U4" s="71"/>
      <c r="V4" s="71"/>
      <c r="W4" s="71"/>
      <c r="X4" s="71"/>
      <c r="Y4" s="71"/>
    </row>
    <row x14ac:dyDescent="0.25" r="5" customHeight="1" ht="45.20000000000001" customFormat="1" s="1">
      <c r="A5" s="40" t="s">
        <v>84</v>
      </c>
      <c r="B5" s="40"/>
      <c r="C5" s="40"/>
      <c r="D5" s="41"/>
      <c r="E5" s="41"/>
      <c r="F5" s="41"/>
      <c r="G5" s="41"/>
      <c r="H5" s="41"/>
      <c r="I5" s="41"/>
      <c r="J5" s="41"/>
      <c r="K5" s="75"/>
      <c r="L5" s="71"/>
      <c r="M5" s="71"/>
      <c r="N5" s="71"/>
      <c r="O5" s="71"/>
      <c r="P5" s="71"/>
      <c r="Q5" s="71"/>
      <c r="R5" s="71"/>
      <c r="S5" s="71"/>
      <c r="T5" s="71"/>
      <c r="U5" s="71"/>
      <c r="V5" s="71"/>
      <c r="W5" s="71"/>
      <c r="X5" s="71"/>
      <c r="Y5" s="71"/>
    </row>
    <row x14ac:dyDescent="0.25" r="6" customHeight="1" ht="11.449999999999998" customFormat="1" s="1">
      <c r="A6" s="44" t="s">
        <v>85</v>
      </c>
      <c r="B6" s="44"/>
      <c r="C6" s="44"/>
      <c r="D6" s="45"/>
      <c r="E6" s="45"/>
      <c r="F6" s="45"/>
      <c r="G6" s="45"/>
      <c r="H6" s="45"/>
      <c r="I6" s="45"/>
      <c r="J6" s="45"/>
      <c r="K6" s="75"/>
      <c r="L6" s="71"/>
      <c r="M6" s="71"/>
      <c r="N6" s="71"/>
      <c r="O6" s="71"/>
      <c r="P6" s="71"/>
      <c r="Q6" s="71"/>
      <c r="R6" s="71"/>
      <c r="S6" s="71"/>
      <c r="T6" s="71"/>
      <c r="U6" s="71"/>
      <c r="V6" s="71"/>
      <c r="W6" s="71"/>
      <c r="X6" s="71"/>
      <c r="Y6" s="71"/>
    </row>
    <row x14ac:dyDescent="0.25" r="7" customHeight="1" ht="11.65" customFormat="1" s="1">
      <c r="A7" s="29" t="s">
        <v>45</v>
      </c>
      <c r="B7" s="29"/>
      <c r="C7" s="29"/>
      <c r="D7" s="48"/>
      <c r="E7" s="48"/>
      <c r="F7" s="48"/>
      <c r="G7" s="48"/>
      <c r="H7" s="48"/>
      <c r="I7" s="48"/>
      <c r="J7" s="48"/>
      <c r="K7" s="75"/>
      <c r="L7" s="71"/>
      <c r="M7" s="71"/>
      <c r="N7" s="71"/>
      <c r="O7" s="71"/>
      <c r="P7" s="71"/>
      <c r="Q7" s="71"/>
      <c r="R7" s="71"/>
      <c r="S7" s="71"/>
      <c r="T7" s="71"/>
      <c r="U7" s="71"/>
      <c r="V7" s="71"/>
      <c r="W7" s="71"/>
      <c r="X7" s="71"/>
      <c r="Y7" s="71"/>
    </row>
    <row x14ac:dyDescent="0.25" r="8" customHeight="1" ht="11.65" customFormat="1" s="1">
      <c r="A8" s="6" t="s">
        <v>46</v>
      </c>
      <c r="B8" s="6"/>
      <c r="C8" s="6"/>
      <c r="D8" s="38"/>
      <c r="E8" s="38"/>
      <c r="F8" s="38"/>
      <c r="G8" s="38"/>
      <c r="H8" s="38"/>
      <c r="I8" s="38"/>
      <c r="J8" s="38"/>
      <c r="K8" s="75"/>
      <c r="L8" s="71"/>
      <c r="M8" s="71"/>
      <c r="N8" s="71"/>
      <c r="O8" s="71"/>
      <c r="P8" s="71"/>
      <c r="Q8" s="71"/>
      <c r="R8" s="71"/>
      <c r="S8" s="71"/>
      <c r="T8" s="71"/>
      <c r="U8" s="71"/>
      <c r="V8" s="71"/>
      <c r="W8" s="71"/>
      <c r="X8" s="71"/>
      <c r="Y8" s="71"/>
    </row>
    <row x14ac:dyDescent="0.25" r="9" customHeight="1" ht="11.65" customFormat="1" s="1">
      <c r="A9" s="76" t="s">
        <v>47</v>
      </c>
      <c r="B9" s="76"/>
      <c r="C9" s="76"/>
      <c r="D9" s="77"/>
      <c r="E9" s="77"/>
      <c r="F9" s="77"/>
      <c r="G9" s="77"/>
      <c r="H9" s="77"/>
      <c r="I9" s="77"/>
      <c r="J9" s="77"/>
      <c r="K9" s="75"/>
      <c r="L9" s="71"/>
      <c r="M9" s="71"/>
      <c r="N9" s="71"/>
      <c r="O9" s="71"/>
      <c r="P9" s="71"/>
      <c r="Q9" s="71"/>
      <c r="R9" s="71"/>
      <c r="S9" s="71"/>
      <c r="T9" s="71"/>
      <c r="U9" s="71"/>
      <c r="V9" s="71"/>
      <c r="W9" s="71"/>
      <c r="X9" s="71"/>
      <c r="Y9" s="71"/>
    </row>
    <row x14ac:dyDescent="0.25" r="10" customHeight="1" ht="24" customFormat="1" s="1">
      <c r="A10" s="78" t="s">
        <v>86</v>
      </c>
      <c r="B10" s="78"/>
      <c r="C10" s="78"/>
      <c r="D10" s="79"/>
      <c r="E10" s="79"/>
      <c r="F10" s="79"/>
      <c r="G10" s="79"/>
      <c r="H10" s="79"/>
      <c r="I10" s="79"/>
      <c r="J10" s="79"/>
      <c r="K10" s="80"/>
      <c r="L10" s="71"/>
      <c r="M10" s="71"/>
      <c r="N10" s="71"/>
      <c r="O10" s="71"/>
      <c r="P10" s="71"/>
      <c r="Q10" s="71"/>
      <c r="R10" s="71"/>
      <c r="S10" s="71"/>
      <c r="T10" s="71"/>
      <c r="U10" s="71"/>
      <c r="V10" s="71"/>
      <c r="W10" s="71"/>
      <c r="X10" s="71"/>
      <c r="Y10" s="71"/>
    </row>
    <row x14ac:dyDescent="0.25" r="11" customHeight="1" ht="12.199999999999998" customFormat="1" s="1">
      <c r="A11" s="81" t="s">
        <v>87</v>
      </c>
      <c r="B11" s="81"/>
      <c r="C11" s="82" t="s">
        <v>88</v>
      </c>
      <c r="D11" s="83" t="s">
        <v>89</v>
      </c>
      <c r="E11" s="83" t="s">
        <v>90</v>
      </c>
      <c r="F11" s="83" t="s">
        <v>90</v>
      </c>
      <c r="G11" s="83" t="s">
        <v>91</v>
      </c>
      <c r="H11" s="83" t="s">
        <v>92</v>
      </c>
      <c r="I11" s="83" t="s">
        <v>92</v>
      </c>
      <c r="J11" s="83" t="s">
        <v>53</v>
      </c>
      <c r="K11" s="75"/>
      <c r="L11" s="71"/>
      <c r="M11" s="71"/>
      <c r="N11" s="71"/>
      <c r="O11" s="71"/>
      <c r="P11" s="84"/>
      <c r="Q11" s="84"/>
      <c r="R11" s="85"/>
      <c r="S11" s="85"/>
      <c r="T11" s="85"/>
      <c r="U11" s="85"/>
      <c r="V11" s="84"/>
      <c r="W11" s="85"/>
      <c r="X11" s="85"/>
      <c r="Y11" s="85"/>
    </row>
    <row x14ac:dyDescent="0.25" r="12" customHeight="1" ht="12.199999999999998">
      <c r="A12" s="6" t="s">
        <v>93</v>
      </c>
      <c r="B12" s="6"/>
      <c r="C12" s="3" t="s">
        <v>94</v>
      </c>
      <c r="D12" s="57">
        <v>0</v>
      </c>
      <c r="E12" s="86">
        <v>0.03</v>
      </c>
      <c r="F12" s="87">
        <f>D12*E12</f>
      </c>
      <c r="G12" s="87">
        <f>$K$2*F12</f>
      </c>
      <c r="H12" s="86">
        <v>40.72</v>
      </c>
      <c r="I12" s="87">
        <f>D12*H12</f>
      </c>
      <c r="J12" s="88">
        <f>SUM(G12,I12)</f>
      </c>
      <c r="K12" s="89"/>
      <c r="L12" s="73"/>
      <c r="M12" s="73"/>
      <c r="N12" s="73"/>
      <c r="O12" s="73"/>
      <c r="P12" s="90"/>
      <c r="Q12" s="90"/>
      <c r="R12" s="91"/>
      <c r="S12" s="92"/>
      <c r="T12" s="92"/>
      <c r="U12" s="92"/>
      <c r="V12" s="92"/>
      <c r="W12" s="92"/>
      <c r="X12" s="92"/>
      <c r="Y12" s="92"/>
    </row>
    <row x14ac:dyDescent="0.25" r="13" customHeight="1" ht="12.199999999999998">
      <c r="A13" s="6" t="s">
        <v>95</v>
      </c>
      <c r="B13" s="6"/>
      <c r="C13" s="3" t="s">
        <v>96</v>
      </c>
      <c r="D13" s="57">
        <v>0</v>
      </c>
      <c r="E13" s="86">
        <v>0.6</v>
      </c>
      <c r="F13" s="87">
        <f>D13*E13</f>
      </c>
      <c r="G13" s="87">
        <f>$K$2*F13</f>
      </c>
      <c r="H13" s="86">
        <v>26.01</v>
      </c>
      <c r="I13" s="87">
        <f>D13*H13</f>
      </c>
      <c r="J13" s="88">
        <f>SUM(G13,I13)</f>
      </c>
      <c r="K13" s="89"/>
      <c r="L13" s="73"/>
      <c r="M13" s="73"/>
      <c r="N13" s="73"/>
      <c r="O13" s="73"/>
      <c r="P13" s="90"/>
      <c r="Q13" s="90"/>
      <c r="R13" s="91"/>
      <c r="S13" s="92"/>
      <c r="T13" s="92"/>
      <c r="U13" s="92"/>
      <c r="V13" s="92"/>
      <c r="W13" s="92"/>
      <c r="X13" s="92"/>
      <c r="Y13" s="92"/>
    </row>
    <row x14ac:dyDescent="0.25" r="14" customHeight="1" ht="12.199999999999998">
      <c r="A14" s="6" t="s">
        <v>97</v>
      </c>
      <c r="B14" s="6"/>
      <c r="C14" s="3" t="s">
        <v>96</v>
      </c>
      <c r="D14" s="57">
        <v>0</v>
      </c>
      <c r="E14" s="86">
        <v>0.28</v>
      </c>
      <c r="F14" s="87">
        <f>D14*E14</f>
      </c>
      <c r="G14" s="87">
        <f>$K$2*F14</f>
      </c>
      <c r="H14" s="86">
        <v>12.85</v>
      </c>
      <c r="I14" s="87">
        <f>D14*H14</f>
      </c>
      <c r="J14" s="88">
        <f>SUM(G14,I14)</f>
      </c>
      <c r="K14" s="89"/>
      <c r="L14" s="73"/>
      <c r="M14" s="73"/>
      <c r="N14" s="73"/>
      <c r="O14" s="73"/>
      <c r="P14" s="90"/>
      <c r="Q14" s="90"/>
      <c r="R14" s="91"/>
      <c r="S14" s="92"/>
      <c r="T14" s="92"/>
      <c r="U14" s="92"/>
      <c r="V14" s="92"/>
      <c r="W14" s="92"/>
      <c r="X14" s="92"/>
      <c r="Y14" s="92"/>
    </row>
    <row x14ac:dyDescent="0.25" r="15" customHeight="1" ht="12.199999999999998">
      <c r="A15" s="6" t="s">
        <v>98</v>
      </c>
      <c r="B15" s="6"/>
      <c r="C15" s="3" t="s">
        <v>96</v>
      </c>
      <c r="D15" s="57">
        <v>0</v>
      </c>
      <c r="E15" s="86">
        <v>0.35</v>
      </c>
      <c r="F15" s="87">
        <f>D15*E15</f>
      </c>
      <c r="G15" s="87">
        <f>$K$2*F15</f>
      </c>
      <c r="H15" s="86">
        <v>38.56</v>
      </c>
      <c r="I15" s="87">
        <f>D15*H15</f>
      </c>
      <c r="J15" s="88">
        <f>SUM(G15,I15)</f>
      </c>
      <c r="K15" s="89"/>
      <c r="L15" s="73"/>
      <c r="M15" s="73"/>
      <c r="N15" s="73"/>
      <c r="O15" s="73"/>
      <c r="P15" s="90"/>
      <c r="Q15" s="90"/>
      <c r="R15" s="91"/>
      <c r="S15" s="92"/>
      <c r="T15" s="92"/>
      <c r="U15" s="92"/>
      <c r="V15" s="92"/>
      <c r="W15" s="92"/>
      <c r="X15" s="92"/>
      <c r="Y15" s="92"/>
    </row>
    <row x14ac:dyDescent="0.25" r="16" customHeight="1" ht="12.199999999999998">
      <c r="A16" s="6" t="s">
        <v>99</v>
      </c>
      <c r="B16" s="6"/>
      <c r="C16" s="3" t="s">
        <v>96</v>
      </c>
      <c r="D16" s="57">
        <v>0</v>
      </c>
      <c r="E16" s="86">
        <v>0.32</v>
      </c>
      <c r="F16" s="87">
        <f>D16*E16</f>
      </c>
      <c r="G16" s="87">
        <f>$K$2*F16</f>
      </c>
      <c r="H16" s="86">
        <v>25.7</v>
      </c>
      <c r="I16" s="87">
        <f>D16*H16</f>
      </c>
      <c r="J16" s="88">
        <f>SUM(G16,I16)</f>
      </c>
      <c r="K16" s="89"/>
      <c r="L16" s="73"/>
      <c r="M16" s="73"/>
      <c r="N16" s="73"/>
      <c r="O16" s="73"/>
      <c r="P16" s="90"/>
      <c r="Q16" s="90"/>
      <c r="R16" s="91"/>
      <c r="S16" s="92"/>
      <c r="T16" s="92"/>
      <c r="U16" s="92"/>
      <c r="V16" s="92"/>
      <c r="W16" s="92"/>
      <c r="X16" s="92"/>
      <c r="Y16" s="92"/>
    </row>
    <row x14ac:dyDescent="0.25" r="17" customHeight="1" ht="12.199999999999998">
      <c r="A17" s="6" t="s">
        <v>100</v>
      </c>
      <c r="B17" s="6"/>
      <c r="C17" s="3" t="s">
        <v>96</v>
      </c>
      <c r="D17" s="57">
        <v>0</v>
      </c>
      <c r="E17" s="86">
        <v>0.55</v>
      </c>
      <c r="F17" s="87">
        <f>D17*E17</f>
      </c>
      <c r="G17" s="87">
        <f>$K$2*F17</f>
      </c>
      <c r="H17" s="86">
        <v>92.53</v>
      </c>
      <c r="I17" s="87">
        <f>D17*H17</f>
      </c>
      <c r="J17" s="88">
        <f>SUM(G17,I17)</f>
      </c>
      <c r="K17" s="89"/>
      <c r="L17" s="73"/>
      <c r="M17" s="73"/>
      <c r="N17" s="73"/>
      <c r="O17" s="73"/>
      <c r="P17" s="90"/>
      <c r="Q17" s="90"/>
      <c r="R17" s="91"/>
      <c r="S17" s="92"/>
      <c r="T17" s="92"/>
      <c r="U17" s="92"/>
      <c r="V17" s="92"/>
      <c r="W17" s="92"/>
      <c r="X17" s="92"/>
      <c r="Y17" s="92"/>
    </row>
    <row x14ac:dyDescent="0.25" r="18" customHeight="1" ht="12.199999999999998">
      <c r="A18" s="6" t="s">
        <v>101</v>
      </c>
      <c r="B18" s="6"/>
      <c r="C18" s="3" t="s">
        <v>96</v>
      </c>
      <c r="D18" s="57">
        <v>0</v>
      </c>
      <c r="E18" s="86">
        <v>0.55</v>
      </c>
      <c r="F18" s="87">
        <f>D18*E18</f>
      </c>
      <c r="G18" s="87">
        <f>$K$2*F18</f>
      </c>
      <c r="H18" s="86">
        <v>35.99</v>
      </c>
      <c r="I18" s="87">
        <f>D18*H18</f>
      </c>
      <c r="J18" s="88">
        <f>SUM(G18,I18)</f>
      </c>
      <c r="K18" s="89"/>
      <c r="L18" s="73"/>
      <c r="M18" s="73"/>
      <c r="N18" s="73"/>
      <c r="O18" s="73"/>
      <c r="P18" s="90"/>
      <c r="Q18" s="90"/>
      <c r="R18" s="91"/>
      <c r="S18" s="92"/>
      <c r="T18" s="92"/>
      <c r="U18" s="92"/>
      <c r="V18" s="92"/>
      <c r="W18" s="92"/>
      <c r="X18" s="92"/>
      <c r="Y18" s="92"/>
    </row>
    <row x14ac:dyDescent="0.25" r="19" customHeight="1" ht="12.199999999999998">
      <c r="A19" s="6" t="s">
        <v>100</v>
      </c>
      <c r="B19" s="6"/>
      <c r="C19" s="3" t="s">
        <v>96</v>
      </c>
      <c r="D19" s="57">
        <v>0</v>
      </c>
      <c r="E19" s="86">
        <v>0.55</v>
      </c>
      <c r="F19" s="87">
        <f>D19*E19</f>
      </c>
      <c r="G19" s="87">
        <f>$K$2*F19</f>
      </c>
      <c r="H19" s="86">
        <v>92.53</v>
      </c>
      <c r="I19" s="87">
        <f>D19*H19</f>
      </c>
      <c r="J19" s="88">
        <f>SUM(G19,I19)</f>
      </c>
      <c r="K19" s="89"/>
      <c r="L19" s="73"/>
      <c r="M19" s="73"/>
      <c r="N19" s="73"/>
      <c r="O19" s="73"/>
      <c r="P19" s="90"/>
      <c r="Q19" s="90"/>
      <c r="R19" s="91"/>
      <c r="S19" s="92"/>
      <c r="T19" s="92"/>
      <c r="U19" s="92"/>
      <c r="V19" s="92"/>
      <c r="W19" s="92"/>
      <c r="X19" s="92"/>
      <c r="Y19" s="92"/>
    </row>
    <row x14ac:dyDescent="0.25" r="20" customHeight="1" ht="12.199999999999998">
      <c r="A20" s="6" t="s">
        <v>101</v>
      </c>
      <c r="B20" s="6"/>
      <c r="C20" s="3" t="s">
        <v>96</v>
      </c>
      <c r="D20" s="57">
        <v>0</v>
      </c>
      <c r="E20" s="86">
        <v>0.55</v>
      </c>
      <c r="F20" s="87">
        <f>D20*E20</f>
      </c>
      <c r="G20" s="87">
        <f>$K$2*F20</f>
      </c>
      <c r="H20" s="86">
        <v>35.99</v>
      </c>
      <c r="I20" s="87">
        <f>D20*H20</f>
      </c>
      <c r="J20" s="88">
        <f>SUM(G20,I20)</f>
      </c>
      <c r="K20" s="89"/>
      <c r="L20" s="73"/>
      <c r="M20" s="73"/>
      <c r="N20" s="73"/>
      <c r="O20" s="73"/>
      <c r="P20" s="90"/>
      <c r="Q20" s="90"/>
      <c r="R20" s="91"/>
      <c r="S20" s="92"/>
      <c r="T20" s="92"/>
      <c r="U20" s="92"/>
      <c r="V20" s="92"/>
      <c r="W20" s="92"/>
      <c r="X20" s="92"/>
      <c r="Y20" s="92"/>
    </row>
    <row x14ac:dyDescent="0.25" r="21" customHeight="1" ht="12.199999999999998">
      <c r="A21" s="6" t="s">
        <v>102</v>
      </c>
      <c r="B21" s="6"/>
      <c r="C21" s="3" t="s">
        <v>96</v>
      </c>
      <c r="D21" s="57">
        <v>0</v>
      </c>
      <c r="E21" s="86">
        <v>1.25</v>
      </c>
      <c r="F21" s="87">
        <f>D21*E21</f>
      </c>
      <c r="G21" s="87">
        <f>$K$2*F21</f>
      </c>
      <c r="H21" s="86">
        <v>248.54</v>
      </c>
      <c r="I21" s="87">
        <f>D21*H21</f>
      </c>
      <c r="J21" s="88">
        <f>SUM(G21,I21)</f>
      </c>
      <c r="K21" s="89"/>
      <c r="L21" s="73"/>
      <c r="M21" s="73"/>
      <c r="N21" s="73"/>
      <c r="O21" s="73"/>
      <c r="P21" s="90"/>
      <c r="Q21" s="90"/>
      <c r="R21" s="91"/>
      <c r="S21" s="92"/>
      <c r="T21" s="92"/>
      <c r="U21" s="92"/>
      <c r="V21" s="92"/>
      <c r="W21" s="92"/>
      <c r="X21" s="92"/>
      <c r="Y21" s="92"/>
    </row>
    <row x14ac:dyDescent="0.25" r="22" customHeight="1" ht="12.199999999999998">
      <c r="A22" s="6" t="s">
        <v>103</v>
      </c>
      <c r="B22" s="6"/>
      <c r="C22" s="3" t="s">
        <v>96</v>
      </c>
      <c r="D22" s="57">
        <v>0</v>
      </c>
      <c r="E22" s="86">
        <v>0.75</v>
      </c>
      <c r="F22" s="87">
        <f>D22*E22</f>
      </c>
      <c r="G22" s="87">
        <f>$K$2*F22</f>
      </c>
      <c r="H22" s="86">
        <v>69.36</v>
      </c>
      <c r="I22" s="87">
        <f>D22*H22</f>
      </c>
      <c r="J22" s="88">
        <f>SUM(G22,I22)</f>
      </c>
      <c r="K22" s="89"/>
      <c r="L22" s="73"/>
      <c r="M22" s="73"/>
      <c r="N22" s="73"/>
      <c r="O22" s="73"/>
      <c r="P22" s="90"/>
      <c r="Q22" s="90"/>
      <c r="R22" s="91"/>
      <c r="S22" s="92"/>
      <c r="T22" s="92"/>
      <c r="U22" s="92"/>
      <c r="V22" s="92"/>
      <c r="W22" s="92"/>
      <c r="X22" s="92"/>
      <c r="Y22" s="92"/>
    </row>
    <row x14ac:dyDescent="0.25" r="23" customHeight="1" ht="12.199999999999998">
      <c r="A23" s="6" t="s">
        <v>104</v>
      </c>
      <c r="B23" s="6"/>
      <c r="C23" s="3" t="s">
        <v>96</v>
      </c>
      <c r="D23" s="57">
        <v>0</v>
      </c>
      <c r="E23" s="86">
        <v>0.31</v>
      </c>
      <c r="F23" s="87">
        <f>D23*E23</f>
      </c>
      <c r="G23" s="87">
        <f>$K$2*F23</f>
      </c>
      <c r="H23" s="86">
        <v>97.72</v>
      </c>
      <c r="I23" s="87">
        <f>D23*H23</f>
      </c>
      <c r="J23" s="88">
        <f>SUM(G23,I23)</f>
      </c>
      <c r="K23" s="89"/>
      <c r="L23" s="73"/>
      <c r="M23" s="73"/>
      <c r="N23" s="73"/>
      <c r="O23" s="73"/>
      <c r="P23" s="90"/>
      <c r="Q23" s="90"/>
      <c r="R23" s="91"/>
      <c r="S23" s="92"/>
      <c r="T23" s="92"/>
      <c r="U23" s="92"/>
      <c r="V23" s="92"/>
      <c r="W23" s="92"/>
      <c r="X23" s="92"/>
      <c r="Y23" s="92"/>
    </row>
    <row x14ac:dyDescent="0.25" r="24" customHeight="1" ht="12.199999999999998">
      <c r="A24" s="6" t="s">
        <v>105</v>
      </c>
      <c r="B24" s="6"/>
      <c r="C24" s="3" t="s">
        <v>96</v>
      </c>
      <c r="D24" s="57">
        <v>0</v>
      </c>
      <c r="E24" s="86">
        <v>0.29</v>
      </c>
      <c r="F24" s="87">
        <f>D24*E24</f>
      </c>
      <c r="G24" s="87">
        <f>$K$2*F24</f>
      </c>
      <c r="H24" s="86">
        <v>97.72</v>
      </c>
      <c r="I24" s="87">
        <f>D24*H24</f>
      </c>
      <c r="J24" s="88">
        <f>SUM(G24,I24)</f>
      </c>
      <c r="K24" s="89"/>
      <c r="L24" s="73"/>
      <c r="M24" s="73"/>
      <c r="N24" s="73"/>
      <c r="O24" s="73"/>
      <c r="P24" s="90"/>
      <c r="Q24" s="90"/>
      <c r="R24" s="91"/>
      <c r="S24" s="92"/>
      <c r="T24" s="92"/>
      <c r="U24" s="92"/>
      <c r="V24" s="92"/>
      <c r="W24" s="92"/>
      <c r="X24" s="92"/>
      <c r="Y24" s="92"/>
    </row>
    <row x14ac:dyDescent="0.25" r="25" customHeight="1" ht="12.199999999999998">
      <c r="A25" s="6" t="s">
        <v>106</v>
      </c>
      <c r="B25" s="6"/>
      <c r="C25" s="3" t="s">
        <v>96</v>
      </c>
      <c r="D25" s="57">
        <v>0</v>
      </c>
      <c r="E25" s="86">
        <v>0.6</v>
      </c>
      <c r="F25" s="87">
        <f>D25*E25</f>
      </c>
      <c r="G25" s="87">
        <f>$K$2*F25</f>
      </c>
      <c r="H25" s="86">
        <v>115.43</v>
      </c>
      <c r="I25" s="87">
        <f>D25*H25</f>
      </c>
      <c r="J25" s="88">
        <f>SUM(G25,I25)</f>
      </c>
      <c r="K25" s="89"/>
      <c r="L25" s="73"/>
      <c r="M25" s="73"/>
      <c r="N25" s="73"/>
      <c r="O25" s="73"/>
      <c r="P25" s="90"/>
      <c r="Q25" s="90"/>
      <c r="R25" s="91"/>
      <c r="S25" s="92"/>
      <c r="T25" s="92"/>
      <c r="U25" s="92"/>
      <c r="V25" s="92"/>
      <c r="W25" s="92"/>
      <c r="X25" s="92"/>
      <c r="Y25" s="92"/>
    </row>
    <row x14ac:dyDescent="0.25" r="26" customHeight="1" ht="12.199999999999998">
      <c r="A26" s="6" t="s">
        <v>107</v>
      </c>
      <c r="B26" s="6"/>
      <c r="C26" s="3" t="s">
        <v>96</v>
      </c>
      <c r="D26" s="57">
        <v>0</v>
      </c>
      <c r="E26" s="86">
        <v>1.5</v>
      </c>
      <c r="F26" s="87">
        <f>D26*E26</f>
      </c>
      <c r="G26" s="87">
        <f>$K$2*F26</f>
      </c>
      <c r="H26" s="86">
        <v>95.88</v>
      </c>
      <c r="I26" s="87">
        <f>D26*H26</f>
      </c>
      <c r="J26" s="88">
        <f>SUM(G26,I26)</f>
      </c>
      <c r="K26" s="89"/>
      <c r="L26" s="73"/>
      <c r="M26" s="73"/>
      <c r="N26" s="73"/>
      <c r="O26" s="73"/>
      <c r="P26" s="90"/>
      <c r="Q26" s="90"/>
      <c r="R26" s="91"/>
      <c r="S26" s="92"/>
      <c r="T26" s="92"/>
      <c r="U26" s="92"/>
      <c r="V26" s="92"/>
      <c r="W26" s="92"/>
      <c r="X26" s="92"/>
      <c r="Y26" s="92"/>
    </row>
    <row x14ac:dyDescent="0.25" r="27" customHeight="1" ht="12.199999999999998">
      <c r="A27" s="6" t="s">
        <v>108</v>
      </c>
      <c r="B27" s="6"/>
      <c r="C27" s="3" t="s">
        <v>96</v>
      </c>
      <c r="D27" s="57">
        <v>0</v>
      </c>
      <c r="E27" s="86">
        <v>0.5</v>
      </c>
      <c r="F27" s="87">
        <f>D27*E27</f>
      </c>
      <c r="G27" s="87">
        <f>$K$2*F27</f>
      </c>
      <c r="H27" s="86">
        <v>191.33</v>
      </c>
      <c r="I27" s="87">
        <f>D27*H27</f>
      </c>
      <c r="J27" s="88">
        <f>SUM(G27,I27)</f>
      </c>
      <c r="K27" s="89"/>
      <c r="L27" s="73"/>
      <c r="M27" s="73"/>
      <c r="N27" s="73"/>
      <c r="O27" s="73"/>
      <c r="P27" s="90"/>
      <c r="Q27" s="90"/>
      <c r="R27" s="91"/>
      <c r="S27" s="92"/>
      <c r="T27" s="92"/>
      <c r="U27" s="92"/>
      <c r="V27" s="92"/>
      <c r="W27" s="92"/>
      <c r="X27" s="92"/>
      <c r="Y27" s="92"/>
    </row>
    <row x14ac:dyDescent="0.25" r="28" customHeight="1" ht="12.199999999999998">
      <c r="A28" s="6" t="s">
        <v>109</v>
      </c>
      <c r="B28" s="6"/>
      <c r="C28" s="3" t="s">
        <v>96</v>
      </c>
      <c r="D28" s="57">
        <v>0</v>
      </c>
      <c r="E28" s="86">
        <v>1.25</v>
      </c>
      <c r="F28" s="87">
        <f>D28*E28</f>
      </c>
      <c r="G28" s="87">
        <f>$K$2*F28</f>
      </c>
      <c r="H28" s="86">
        <v>236.15</v>
      </c>
      <c r="I28" s="87">
        <f>D28*H28</f>
      </c>
      <c r="J28" s="88">
        <f>SUM(G28,I28)</f>
      </c>
      <c r="K28" s="89"/>
      <c r="L28" s="73"/>
      <c r="M28" s="73"/>
      <c r="N28" s="73"/>
      <c r="O28" s="73"/>
      <c r="P28" s="90"/>
      <c r="Q28" s="90"/>
      <c r="R28" s="91"/>
      <c r="S28" s="92"/>
      <c r="T28" s="92"/>
      <c r="U28" s="92"/>
      <c r="V28" s="92"/>
      <c r="W28" s="92"/>
      <c r="X28" s="92"/>
      <c r="Y28" s="92"/>
    </row>
    <row x14ac:dyDescent="0.25" r="29" customHeight="1" ht="12.199999999999998">
      <c r="A29" s="6" t="s">
        <v>110</v>
      </c>
      <c r="B29" s="6"/>
      <c r="C29" s="3" t="s">
        <v>96</v>
      </c>
      <c r="D29" s="57">
        <v>0</v>
      </c>
      <c r="E29" s="86">
        <v>0.55</v>
      </c>
      <c r="F29" s="87">
        <f>D29*E29</f>
      </c>
      <c r="G29" s="87">
        <f>$K$2*F29</f>
      </c>
      <c r="H29" s="86">
        <v>93.82</v>
      </c>
      <c r="I29" s="87">
        <f>D29*H29</f>
      </c>
      <c r="J29" s="88">
        <f>SUM(G29,I29)</f>
      </c>
      <c r="K29" s="89"/>
      <c r="L29" s="73"/>
      <c r="M29" s="73"/>
      <c r="N29" s="73"/>
      <c r="O29" s="73"/>
      <c r="P29" s="90"/>
      <c r="Q29" s="90"/>
      <c r="R29" s="91"/>
      <c r="S29" s="92"/>
      <c r="T29" s="92"/>
      <c r="U29" s="92"/>
      <c r="V29" s="92"/>
      <c r="W29" s="92"/>
      <c r="X29" s="92"/>
      <c r="Y29" s="92"/>
    </row>
    <row x14ac:dyDescent="0.25" r="30" customHeight="1" ht="12.199999999999998">
      <c r="A30" s="6" t="s">
        <v>111</v>
      </c>
      <c r="B30" s="6"/>
      <c r="C30" s="3" t="s">
        <v>96</v>
      </c>
      <c r="D30" s="57">
        <v>0</v>
      </c>
      <c r="E30" s="86">
        <v>0.95</v>
      </c>
      <c r="F30" s="87">
        <f>D30*E30</f>
      </c>
      <c r="G30" s="87">
        <f>$K$2*F30</f>
      </c>
      <c r="H30" s="86">
        <v>52.69</v>
      </c>
      <c r="I30" s="87">
        <f>D30*H30</f>
      </c>
      <c r="J30" s="88">
        <f>SUM(G30,I30)</f>
      </c>
      <c r="K30" s="89"/>
      <c r="L30" s="73"/>
      <c r="M30" s="73"/>
      <c r="N30" s="73"/>
      <c r="O30" s="73"/>
      <c r="P30" s="90"/>
      <c r="Q30" s="90"/>
      <c r="R30" s="91"/>
      <c r="S30" s="92"/>
      <c r="T30" s="92"/>
      <c r="U30" s="92"/>
      <c r="V30" s="92"/>
      <c r="W30" s="92"/>
      <c r="X30" s="92"/>
      <c r="Y30" s="92"/>
    </row>
    <row x14ac:dyDescent="0.25" r="31" customHeight="1" ht="12.199999999999998">
      <c r="A31" s="6" t="s">
        <v>112</v>
      </c>
      <c r="B31" s="6"/>
      <c r="C31" s="3" t="s">
        <v>113</v>
      </c>
      <c r="D31" s="57">
        <v>0</v>
      </c>
      <c r="E31" s="86">
        <v>2</v>
      </c>
      <c r="F31" s="87">
        <f>D31*E31</f>
      </c>
      <c r="G31" s="87">
        <f>$K$2*F31</f>
      </c>
      <c r="H31" s="86">
        <v>293.15</v>
      </c>
      <c r="I31" s="87">
        <f>D31*H31</f>
      </c>
      <c r="J31" s="88">
        <f>SUM(G31,I31)</f>
      </c>
      <c r="K31" s="89"/>
      <c r="L31" s="73"/>
      <c r="M31" s="73"/>
      <c r="N31" s="73"/>
      <c r="O31" s="73"/>
      <c r="P31" s="90"/>
      <c r="Q31" s="90"/>
      <c r="R31" s="91"/>
      <c r="S31" s="92"/>
      <c r="T31" s="92"/>
      <c r="U31" s="92"/>
      <c r="V31" s="92"/>
      <c r="W31" s="92"/>
      <c r="X31" s="92"/>
      <c r="Y31" s="92"/>
    </row>
    <row x14ac:dyDescent="0.25" r="32" customHeight="1" ht="12.199999999999998">
      <c r="A32" s="6" t="s">
        <v>114</v>
      </c>
      <c r="B32" s="6"/>
      <c r="C32" s="3" t="s">
        <v>96</v>
      </c>
      <c r="D32" s="57">
        <v>0</v>
      </c>
      <c r="E32" s="86">
        <v>0.69</v>
      </c>
      <c r="F32" s="87">
        <f>D32*E32</f>
      </c>
      <c r="G32" s="87">
        <f>$K$2*F32</f>
      </c>
      <c r="H32" s="86">
        <v>92.53</v>
      </c>
      <c r="I32" s="87">
        <f>D32*H32</f>
      </c>
      <c r="J32" s="88">
        <f>SUM(G32,I32)</f>
      </c>
      <c r="K32" s="89"/>
      <c r="L32" s="73"/>
      <c r="M32" s="73"/>
      <c r="N32" s="73"/>
      <c r="O32" s="73"/>
      <c r="P32" s="90"/>
      <c r="Q32" s="90"/>
      <c r="R32" s="91"/>
      <c r="S32" s="92"/>
      <c r="T32" s="92"/>
      <c r="U32" s="92"/>
      <c r="V32" s="92"/>
      <c r="W32" s="92"/>
      <c r="X32" s="92"/>
      <c r="Y32" s="92"/>
    </row>
    <row x14ac:dyDescent="0.25" r="33" customHeight="1" ht="21">
      <c r="A33" s="6" t="s">
        <v>115</v>
      </c>
      <c r="B33" s="6"/>
      <c r="C33" s="3" t="s">
        <v>96</v>
      </c>
      <c r="D33" s="57">
        <v>0</v>
      </c>
      <c r="E33" s="86">
        <v>0.16</v>
      </c>
      <c r="F33" s="87">
        <f>D33*E33</f>
      </c>
      <c r="G33" s="87">
        <f>$K$2*F33</f>
      </c>
      <c r="H33" s="86">
        <v>122.2</v>
      </c>
      <c r="I33" s="87">
        <f>D33*H33</f>
      </c>
      <c r="J33" s="88">
        <f>SUM(G33,I33)</f>
      </c>
      <c r="K33" s="89"/>
      <c r="L33" s="73"/>
      <c r="M33" s="73"/>
      <c r="N33" s="73"/>
      <c r="O33" s="73"/>
      <c r="P33" s="90"/>
      <c r="Q33" s="90"/>
      <c r="R33" s="91"/>
      <c r="S33" s="92"/>
      <c r="T33" s="92"/>
      <c r="U33" s="92"/>
      <c r="V33" s="92"/>
      <c r="W33" s="92"/>
      <c r="X33" s="92"/>
      <c r="Y33" s="92"/>
    </row>
    <row x14ac:dyDescent="0.25" r="34" customHeight="1" ht="12.199999999999998">
      <c r="A34" s="6" t="s">
        <v>116</v>
      </c>
      <c r="B34" s="6"/>
      <c r="C34" s="3" t="s">
        <v>96</v>
      </c>
      <c r="D34" s="57">
        <v>0</v>
      </c>
      <c r="E34" s="86">
        <v>0.12</v>
      </c>
      <c r="F34" s="87">
        <f>D34*E34</f>
      </c>
      <c r="G34" s="87">
        <f>$K$2*F34</f>
      </c>
      <c r="H34" s="86">
        <v>40.73</v>
      </c>
      <c r="I34" s="87">
        <f>D34*H34</f>
      </c>
      <c r="J34" s="88">
        <f>SUM(G34,I34)</f>
      </c>
      <c r="K34" s="89"/>
      <c r="L34" s="73"/>
      <c r="M34" s="73"/>
      <c r="N34" s="73"/>
      <c r="O34" s="73"/>
      <c r="P34" s="90"/>
      <c r="Q34" s="90"/>
      <c r="R34" s="91"/>
      <c r="S34" s="92"/>
      <c r="T34" s="92"/>
      <c r="U34" s="92"/>
      <c r="V34" s="92"/>
      <c r="W34" s="92"/>
      <c r="X34" s="92"/>
      <c r="Y34" s="92"/>
    </row>
    <row x14ac:dyDescent="0.25" r="35" customHeight="1" ht="12.199999999999998">
      <c r="A35" s="6" t="s">
        <v>117</v>
      </c>
      <c r="B35" s="6"/>
      <c r="C35" s="3" t="s">
        <v>96</v>
      </c>
      <c r="D35" s="57">
        <v>0</v>
      </c>
      <c r="E35" s="86">
        <v>0.38</v>
      </c>
      <c r="F35" s="87">
        <f>D35*E35</f>
      </c>
      <c r="G35" s="87">
        <f>$K$2*F35</f>
      </c>
      <c r="H35" s="86">
        <v>84.2</v>
      </c>
      <c r="I35" s="87">
        <f>D35*H35</f>
      </c>
      <c r="J35" s="88">
        <f>SUM(G35,I35)</f>
      </c>
      <c r="K35" s="89"/>
      <c r="L35" s="73"/>
      <c r="M35" s="73"/>
      <c r="N35" s="73"/>
      <c r="O35" s="73"/>
      <c r="P35" s="90"/>
      <c r="Q35" s="90"/>
      <c r="R35" s="91"/>
      <c r="S35" s="92"/>
      <c r="T35" s="92"/>
      <c r="U35" s="92"/>
      <c r="V35" s="92"/>
      <c r="W35" s="92"/>
      <c r="X35" s="92"/>
      <c r="Y35" s="92"/>
    </row>
    <row x14ac:dyDescent="0.25" r="36" customHeight="1" ht="12.199999999999998">
      <c r="A36" s="6" t="s">
        <v>118</v>
      </c>
      <c r="B36" s="6"/>
      <c r="C36" s="3" t="s">
        <v>96</v>
      </c>
      <c r="D36" s="57">
        <v>0</v>
      </c>
      <c r="E36" s="86">
        <v>0.05</v>
      </c>
      <c r="F36" s="87">
        <f>D36*E36</f>
      </c>
      <c r="G36" s="87">
        <f>$K$2*F36</f>
      </c>
      <c r="H36" s="86">
        <v>3.15</v>
      </c>
      <c r="I36" s="87">
        <f>D36*H36</f>
      </c>
      <c r="J36" s="88">
        <f>SUM(G36,I36)</f>
      </c>
      <c r="K36" s="89"/>
      <c r="L36" s="73"/>
      <c r="M36" s="73"/>
      <c r="N36" s="73"/>
      <c r="O36" s="73"/>
      <c r="P36" s="90"/>
      <c r="Q36" s="90"/>
      <c r="R36" s="91"/>
      <c r="S36" s="92"/>
      <c r="T36" s="92"/>
      <c r="U36" s="92"/>
      <c r="V36" s="92"/>
      <c r="W36" s="92"/>
      <c r="X36" s="92"/>
      <c r="Y36" s="92"/>
    </row>
    <row x14ac:dyDescent="0.25" r="37" customHeight="1" ht="12.199999999999998">
      <c r="A37" s="6" t="s">
        <v>119</v>
      </c>
      <c r="B37" s="6"/>
      <c r="C37" s="3" t="s">
        <v>96</v>
      </c>
      <c r="D37" s="57">
        <v>0</v>
      </c>
      <c r="E37" s="86">
        <v>0.17</v>
      </c>
      <c r="F37" s="87">
        <f>D37*E37</f>
      </c>
      <c r="G37" s="87">
        <f>$K$2*F37</f>
      </c>
      <c r="H37" s="86">
        <v>50.78</v>
      </c>
      <c r="I37" s="87">
        <f>D37*H37</f>
      </c>
      <c r="J37" s="88">
        <f>SUM(G37,I37)</f>
      </c>
      <c r="K37" s="89"/>
      <c r="L37" s="73"/>
      <c r="M37" s="73"/>
      <c r="N37" s="73"/>
      <c r="O37" s="73"/>
      <c r="P37" s="90"/>
      <c r="Q37" s="90"/>
      <c r="R37" s="91"/>
      <c r="S37" s="92"/>
      <c r="T37" s="92"/>
      <c r="U37" s="92"/>
      <c r="V37" s="92"/>
      <c r="W37" s="92"/>
      <c r="X37" s="92"/>
      <c r="Y37" s="92"/>
    </row>
    <row x14ac:dyDescent="0.25" r="38" customHeight="1" ht="12.199999999999998">
      <c r="A38" s="6" t="s">
        <v>120</v>
      </c>
      <c r="B38" s="6"/>
      <c r="C38" s="3" t="s">
        <v>96</v>
      </c>
      <c r="D38" s="57">
        <v>0</v>
      </c>
      <c r="E38" s="86">
        <v>0.25</v>
      </c>
      <c r="F38" s="87">
        <f>D38*E38</f>
      </c>
      <c r="G38" s="87">
        <f>$K$2*F38</f>
      </c>
      <c r="H38" s="86">
        <v>70.04</v>
      </c>
      <c r="I38" s="87">
        <f>D38*H38</f>
      </c>
      <c r="J38" s="88">
        <f>SUM(G38,I38)</f>
      </c>
      <c r="K38" s="89"/>
      <c r="L38" s="73"/>
      <c r="M38" s="73"/>
      <c r="N38" s="73"/>
      <c r="O38" s="73"/>
      <c r="P38" s="90"/>
      <c r="Q38" s="90"/>
      <c r="R38" s="91"/>
      <c r="S38" s="92"/>
      <c r="T38" s="92"/>
      <c r="U38" s="92"/>
      <c r="V38" s="92"/>
      <c r="W38" s="92"/>
      <c r="X38" s="92"/>
      <c r="Y38" s="92"/>
    </row>
    <row x14ac:dyDescent="0.25" r="39" customHeight="1" ht="12.199999999999998">
      <c r="A39" s="6" t="s">
        <v>121</v>
      </c>
      <c r="B39" s="6"/>
      <c r="C39" s="3" t="s">
        <v>96</v>
      </c>
      <c r="D39" s="57">
        <v>0</v>
      </c>
      <c r="E39" s="86">
        <v>0.1</v>
      </c>
      <c r="F39" s="87">
        <f>D39*E39</f>
      </c>
      <c r="G39" s="87">
        <f>$K$2*F39</f>
      </c>
      <c r="H39" s="86">
        <v>43.78</v>
      </c>
      <c r="I39" s="87">
        <f>D39*H39</f>
      </c>
      <c r="J39" s="88">
        <f>SUM(G39,I39)</f>
      </c>
      <c r="K39" s="89"/>
      <c r="L39" s="73"/>
      <c r="M39" s="73"/>
      <c r="N39" s="73"/>
      <c r="O39" s="73"/>
      <c r="P39" s="90"/>
      <c r="Q39" s="90"/>
      <c r="R39" s="91"/>
      <c r="S39" s="92"/>
      <c r="T39" s="92"/>
      <c r="U39" s="92"/>
      <c r="V39" s="92"/>
      <c r="W39" s="92"/>
      <c r="X39" s="92"/>
      <c r="Y39" s="92"/>
    </row>
    <row x14ac:dyDescent="0.25" r="40" customHeight="1" ht="12.199999999999998">
      <c r="A40" s="6" t="s">
        <v>122</v>
      </c>
      <c r="B40" s="6"/>
      <c r="C40" s="3" t="s">
        <v>96</v>
      </c>
      <c r="D40" s="57">
        <v>0</v>
      </c>
      <c r="E40" s="86">
        <v>0.2</v>
      </c>
      <c r="F40" s="87">
        <f>D40*E40</f>
      </c>
      <c r="G40" s="87">
        <f>$K$2*F40</f>
      </c>
      <c r="H40" s="86">
        <v>49.03</v>
      </c>
      <c r="I40" s="87">
        <f>D40*H40</f>
      </c>
      <c r="J40" s="88">
        <f>SUM(G40,I40)</f>
      </c>
      <c r="K40" s="89"/>
      <c r="L40" s="73"/>
      <c r="M40" s="73"/>
      <c r="N40" s="73"/>
      <c r="O40" s="73"/>
      <c r="P40" s="90"/>
      <c r="Q40" s="90"/>
      <c r="R40" s="91"/>
      <c r="S40" s="92"/>
      <c r="T40" s="92"/>
      <c r="U40" s="92"/>
      <c r="V40" s="92"/>
      <c r="W40" s="92"/>
      <c r="X40" s="92"/>
      <c r="Y40" s="92"/>
    </row>
    <row x14ac:dyDescent="0.25" r="41" customHeight="1" ht="12.199999999999998">
      <c r="A41" s="6" t="s">
        <v>123</v>
      </c>
      <c r="B41" s="6"/>
      <c r="C41" s="3" t="s">
        <v>96</v>
      </c>
      <c r="D41" s="57">
        <v>0</v>
      </c>
      <c r="E41" s="86">
        <v>0.3</v>
      </c>
      <c r="F41" s="87">
        <f>D41*E41</f>
      </c>
      <c r="G41" s="87">
        <f>$K$2*F41</f>
      </c>
      <c r="H41" s="86">
        <v>77.04</v>
      </c>
      <c r="I41" s="87">
        <f>D41*H41</f>
      </c>
      <c r="J41" s="88">
        <f>SUM(G41,I41)</f>
      </c>
      <c r="K41" s="89"/>
      <c r="L41" s="73"/>
      <c r="M41" s="73"/>
      <c r="N41" s="73"/>
      <c r="O41" s="73"/>
      <c r="P41" s="90"/>
      <c r="Q41" s="90"/>
      <c r="R41" s="91"/>
      <c r="S41" s="92"/>
      <c r="T41" s="92"/>
      <c r="U41" s="92"/>
      <c r="V41" s="92"/>
      <c r="W41" s="92"/>
      <c r="X41" s="92"/>
      <c r="Y41" s="92"/>
    </row>
    <row x14ac:dyDescent="0.25" r="42" customHeight="1" ht="12.199999999999998">
      <c r="A42" s="6" t="s">
        <v>124</v>
      </c>
      <c r="B42" s="6"/>
      <c r="C42" s="3" t="s">
        <v>96</v>
      </c>
      <c r="D42" s="57">
        <v>0</v>
      </c>
      <c r="E42" s="86">
        <v>0.4</v>
      </c>
      <c r="F42" s="87">
        <f>D42*E42</f>
      </c>
      <c r="G42" s="87">
        <f>$K$2*F42</f>
      </c>
      <c r="H42" s="86">
        <v>101.56</v>
      </c>
      <c r="I42" s="87">
        <f>D42*H42</f>
      </c>
      <c r="J42" s="88">
        <f>SUM(G42,I42)</f>
      </c>
      <c r="K42" s="89"/>
      <c r="L42" s="73"/>
      <c r="M42" s="73"/>
      <c r="N42" s="73"/>
      <c r="O42" s="73"/>
      <c r="P42" s="90"/>
      <c r="Q42" s="90"/>
      <c r="R42" s="91"/>
      <c r="S42" s="92"/>
      <c r="T42" s="92"/>
      <c r="U42" s="92"/>
      <c r="V42" s="92"/>
      <c r="W42" s="92"/>
      <c r="X42" s="92"/>
      <c r="Y42" s="92"/>
    </row>
    <row x14ac:dyDescent="0.25" r="43" customHeight="1" ht="12.199999999999998">
      <c r="A43" s="6" t="s">
        <v>125</v>
      </c>
      <c r="B43" s="6"/>
      <c r="C43" s="3" t="s">
        <v>96</v>
      </c>
      <c r="D43" s="57">
        <v>0</v>
      </c>
      <c r="E43" s="86">
        <v>0.38</v>
      </c>
      <c r="F43" s="87">
        <f>D43*E43</f>
      </c>
      <c r="G43" s="87">
        <f>$K$2*F43</f>
      </c>
      <c r="H43" s="86">
        <v>108.47</v>
      </c>
      <c r="I43" s="87">
        <f>D43*H43</f>
      </c>
      <c r="J43" s="88">
        <f>SUM(G43,I43)</f>
      </c>
      <c r="K43" s="89"/>
      <c r="L43" s="73"/>
      <c r="M43" s="73"/>
      <c r="N43" s="73"/>
      <c r="O43" s="73"/>
      <c r="P43" s="90"/>
      <c r="Q43" s="90"/>
      <c r="R43" s="91"/>
      <c r="S43" s="92"/>
      <c r="T43" s="92"/>
      <c r="U43" s="92"/>
      <c r="V43" s="92"/>
      <c r="W43" s="92"/>
      <c r="X43" s="92"/>
      <c r="Y43" s="92"/>
    </row>
    <row x14ac:dyDescent="0.25" r="44" customHeight="1" ht="12.199999999999998">
      <c r="A44" s="6" t="s">
        <v>126</v>
      </c>
      <c r="B44" s="6"/>
      <c r="C44" s="3" t="s">
        <v>96</v>
      </c>
      <c r="D44" s="57">
        <v>0</v>
      </c>
      <c r="E44" s="86">
        <v>0.02</v>
      </c>
      <c r="F44" s="87">
        <f>D44*E44</f>
      </c>
      <c r="G44" s="87">
        <f>$K$2*F44</f>
      </c>
      <c r="H44" s="86">
        <v>5.95</v>
      </c>
      <c r="I44" s="87">
        <f>D44*H44</f>
      </c>
      <c r="J44" s="88">
        <f>SUM(G44,I44)</f>
      </c>
      <c r="K44" s="89"/>
      <c r="L44" s="73"/>
      <c r="M44" s="73"/>
      <c r="N44" s="73"/>
      <c r="O44" s="73"/>
      <c r="P44" s="90"/>
      <c r="Q44" s="90"/>
      <c r="R44" s="91"/>
      <c r="S44" s="92"/>
      <c r="T44" s="92"/>
      <c r="U44" s="92"/>
      <c r="V44" s="92"/>
      <c r="W44" s="92"/>
      <c r="X44" s="92"/>
      <c r="Y44" s="92"/>
    </row>
    <row x14ac:dyDescent="0.25" r="45" customHeight="1" ht="12.199999999999998">
      <c r="A45" s="6" t="s">
        <v>127</v>
      </c>
      <c r="B45" s="6"/>
      <c r="C45" s="3" t="s">
        <v>96</v>
      </c>
      <c r="D45" s="57">
        <v>0</v>
      </c>
      <c r="E45" s="86">
        <v>0.03</v>
      </c>
      <c r="F45" s="87">
        <f>D45*E45</f>
      </c>
      <c r="G45" s="87">
        <f>$K$2*F45</f>
      </c>
      <c r="H45" s="86">
        <v>11.56</v>
      </c>
      <c r="I45" s="87">
        <f>D45*H45</f>
      </c>
      <c r="J45" s="88">
        <f>SUM(G45,I45)</f>
      </c>
      <c r="K45" s="89"/>
      <c r="L45" s="73"/>
      <c r="M45" s="73"/>
      <c r="N45" s="73"/>
      <c r="O45" s="73"/>
      <c r="P45" s="90"/>
      <c r="Q45" s="90"/>
      <c r="R45" s="91"/>
      <c r="S45" s="92"/>
      <c r="T45" s="92"/>
      <c r="U45" s="92"/>
      <c r="V45" s="92"/>
      <c r="W45" s="92"/>
      <c r="X45" s="92"/>
      <c r="Y45" s="92"/>
    </row>
    <row x14ac:dyDescent="0.25" r="46" customHeight="1" ht="21">
      <c r="A46" s="6" t="s">
        <v>128</v>
      </c>
      <c r="B46" s="6"/>
      <c r="C46" s="3" t="s">
        <v>96</v>
      </c>
      <c r="D46" s="57">
        <v>0</v>
      </c>
      <c r="E46" s="86">
        <v>0.38</v>
      </c>
      <c r="F46" s="87">
        <f>D46*E46</f>
      </c>
      <c r="G46" s="87">
        <f>$K$2*F46</f>
      </c>
      <c r="H46" s="86">
        <v>138.07</v>
      </c>
      <c r="I46" s="87">
        <f>D46*H46</f>
      </c>
      <c r="J46" s="88">
        <f>SUM(G46,I46)</f>
      </c>
      <c r="K46" s="89"/>
      <c r="L46" s="73"/>
      <c r="M46" s="73"/>
      <c r="N46" s="73"/>
      <c r="O46" s="73"/>
      <c r="P46" s="90"/>
      <c r="Q46" s="90"/>
      <c r="R46" s="91"/>
      <c r="S46" s="92"/>
      <c r="T46" s="92"/>
      <c r="U46" s="92"/>
      <c r="V46" s="92"/>
      <c r="W46" s="92"/>
      <c r="X46" s="92"/>
      <c r="Y46" s="92"/>
    </row>
    <row x14ac:dyDescent="0.25" r="47" customHeight="1" ht="21">
      <c r="A47" s="6" t="s">
        <v>129</v>
      </c>
      <c r="B47" s="6"/>
      <c r="C47" s="3" t="s">
        <v>96</v>
      </c>
      <c r="D47" s="57">
        <v>0</v>
      </c>
      <c r="E47" s="86">
        <v>0.45</v>
      </c>
      <c r="F47" s="87">
        <f>D47*E47</f>
      </c>
      <c r="G47" s="87">
        <f>$K$2*F47</f>
      </c>
      <c r="H47" s="86">
        <v>50.59</v>
      </c>
      <c r="I47" s="87">
        <f>D47*H47</f>
      </c>
      <c r="J47" s="88">
        <f>SUM(G47,I47)</f>
      </c>
      <c r="K47" s="89"/>
      <c r="L47" s="73"/>
      <c r="M47" s="73"/>
      <c r="N47" s="73"/>
      <c r="O47" s="73"/>
      <c r="P47" s="90"/>
      <c r="Q47" s="90"/>
      <c r="R47" s="91"/>
      <c r="S47" s="92"/>
      <c r="T47" s="92"/>
      <c r="U47" s="92"/>
      <c r="V47" s="92"/>
      <c r="W47" s="92"/>
      <c r="X47" s="92"/>
      <c r="Y47" s="92"/>
    </row>
    <row x14ac:dyDescent="0.25" r="48" customHeight="1" ht="21">
      <c r="A48" s="6" t="s">
        <v>130</v>
      </c>
      <c r="B48" s="6"/>
      <c r="C48" s="3" t="s">
        <v>96</v>
      </c>
      <c r="D48" s="57">
        <v>0</v>
      </c>
      <c r="E48" s="86">
        <v>0.35</v>
      </c>
      <c r="F48" s="87">
        <f>D48*E48</f>
      </c>
      <c r="G48" s="87">
        <f>$K$2*F48</f>
      </c>
      <c r="H48" s="86">
        <v>42.74</v>
      </c>
      <c r="I48" s="87">
        <f>D48*H48</f>
      </c>
      <c r="J48" s="88">
        <f>SUM(G48,I48)</f>
      </c>
      <c r="K48" s="89"/>
      <c r="L48" s="73"/>
      <c r="M48" s="73"/>
      <c r="N48" s="73"/>
      <c r="O48" s="73"/>
      <c r="P48" s="90"/>
      <c r="Q48" s="90"/>
      <c r="R48" s="91"/>
      <c r="S48" s="92"/>
      <c r="T48" s="92"/>
      <c r="U48" s="92"/>
      <c r="V48" s="92"/>
      <c r="W48" s="92"/>
      <c r="X48" s="92"/>
      <c r="Y48" s="92"/>
    </row>
    <row x14ac:dyDescent="0.25" r="49" customHeight="1" ht="21">
      <c r="A49" s="6" t="s">
        <v>131</v>
      </c>
      <c r="B49" s="6"/>
      <c r="C49" s="3" t="s">
        <v>96</v>
      </c>
      <c r="D49" s="57">
        <v>0</v>
      </c>
      <c r="E49" s="86">
        <v>0.55</v>
      </c>
      <c r="F49" s="87">
        <f>D49*E49</f>
      </c>
      <c r="G49" s="87">
        <f>$K$2*F49</f>
      </c>
      <c r="H49" s="86">
        <v>154.29</v>
      </c>
      <c r="I49" s="87">
        <f>D49*H49</f>
      </c>
      <c r="J49" s="88">
        <f>SUM(G49,I49)</f>
      </c>
      <c r="K49" s="89"/>
      <c r="L49" s="73"/>
      <c r="M49" s="73"/>
      <c r="N49" s="73"/>
      <c r="O49" s="73"/>
      <c r="P49" s="90"/>
      <c r="Q49" s="90"/>
      <c r="R49" s="91"/>
      <c r="S49" s="92"/>
      <c r="T49" s="92"/>
      <c r="U49" s="92"/>
      <c r="V49" s="92"/>
      <c r="W49" s="92"/>
      <c r="X49" s="92"/>
      <c r="Y49" s="92"/>
    </row>
    <row x14ac:dyDescent="0.25" r="50" customHeight="1" ht="29.850000000000005">
      <c r="A50" s="6" t="s">
        <v>132</v>
      </c>
      <c r="B50" s="6"/>
      <c r="C50" s="3" t="s">
        <v>96</v>
      </c>
      <c r="D50" s="57">
        <v>0</v>
      </c>
      <c r="E50" s="86">
        <v>0.55</v>
      </c>
      <c r="F50" s="87">
        <f>D50*E50</f>
      </c>
      <c r="G50" s="87">
        <f>$K$2*F50</f>
      </c>
      <c r="H50" s="86">
        <v>153.08</v>
      </c>
      <c r="I50" s="87">
        <f>D50*H50</f>
      </c>
      <c r="J50" s="88">
        <f>SUM(G50,I50)</f>
      </c>
      <c r="K50" s="89"/>
      <c r="L50" s="73"/>
      <c r="M50" s="73"/>
      <c r="N50" s="73"/>
      <c r="O50" s="73"/>
      <c r="P50" s="90"/>
      <c r="Q50" s="90"/>
      <c r="R50" s="91"/>
      <c r="S50" s="92"/>
      <c r="T50" s="92"/>
      <c r="U50" s="92"/>
      <c r="V50" s="92"/>
      <c r="W50" s="92"/>
      <c r="X50" s="92"/>
      <c r="Y50" s="92"/>
    </row>
    <row x14ac:dyDescent="0.25" r="51" customHeight="1" ht="12.199999999999998">
      <c r="A51" s="6" t="s">
        <v>133</v>
      </c>
      <c r="B51" s="6"/>
      <c r="C51" s="3" t="s">
        <v>96</v>
      </c>
      <c r="D51" s="57">
        <v>0</v>
      </c>
      <c r="E51" s="86">
        <v>0.19</v>
      </c>
      <c r="F51" s="87">
        <f>D51*E51</f>
      </c>
      <c r="G51" s="87">
        <f>$K$2*F51</f>
      </c>
      <c r="H51" s="86">
        <v>283.77</v>
      </c>
      <c r="I51" s="87">
        <f>D51*H51</f>
      </c>
      <c r="J51" s="88">
        <f>SUM(G51,I51)</f>
      </c>
      <c r="K51" s="89"/>
      <c r="L51" s="73"/>
      <c r="M51" s="73"/>
      <c r="N51" s="73"/>
      <c r="O51" s="73"/>
      <c r="P51" s="90"/>
      <c r="Q51" s="90"/>
      <c r="R51" s="91"/>
      <c r="S51" s="92"/>
      <c r="T51" s="92"/>
      <c r="U51" s="92"/>
      <c r="V51" s="92"/>
      <c r="W51" s="92"/>
      <c r="X51" s="92"/>
      <c r="Y51" s="92"/>
    </row>
    <row x14ac:dyDescent="0.25" r="52" customHeight="1" ht="12.199999999999998">
      <c r="A52" s="6" t="s">
        <v>134</v>
      </c>
      <c r="B52" s="6"/>
      <c r="C52" s="3" t="s">
        <v>96</v>
      </c>
      <c r="D52" s="57">
        <v>0</v>
      </c>
      <c r="E52" s="86">
        <v>0.25</v>
      </c>
      <c r="F52" s="87">
        <f>D52*E52</f>
      </c>
      <c r="G52" s="87">
        <f>$K$2*F52</f>
      </c>
      <c r="H52" s="86">
        <v>99.71</v>
      </c>
      <c r="I52" s="87">
        <f>D52*H52</f>
      </c>
      <c r="J52" s="88">
        <f>SUM(G52,I52)</f>
      </c>
      <c r="K52" s="89"/>
      <c r="L52" s="73"/>
      <c r="M52" s="73"/>
      <c r="N52" s="73"/>
      <c r="O52" s="73"/>
      <c r="P52" s="90"/>
      <c r="Q52" s="90"/>
      <c r="R52" s="91"/>
      <c r="S52" s="92"/>
      <c r="T52" s="92"/>
      <c r="U52" s="92"/>
      <c r="V52" s="92"/>
      <c r="W52" s="92"/>
      <c r="X52" s="92"/>
      <c r="Y52" s="92"/>
    </row>
    <row x14ac:dyDescent="0.25" r="53" customHeight="1" ht="12.199999999999998">
      <c r="A53" s="6" t="s">
        <v>135</v>
      </c>
      <c r="B53" s="6"/>
      <c r="C53" s="3" t="s">
        <v>96</v>
      </c>
      <c r="D53" s="57">
        <v>0</v>
      </c>
      <c r="E53" s="86">
        <v>0.25</v>
      </c>
      <c r="F53" s="87">
        <f>D53*E53</f>
      </c>
      <c r="G53" s="87">
        <f>$K$2*F53</f>
      </c>
      <c r="H53" s="86">
        <v>90.5</v>
      </c>
      <c r="I53" s="87">
        <f>D53*H53</f>
      </c>
      <c r="J53" s="88">
        <f>SUM(G53,I53)</f>
      </c>
      <c r="K53" s="89"/>
      <c r="L53" s="73"/>
      <c r="M53" s="73"/>
      <c r="N53" s="73"/>
      <c r="O53" s="73"/>
      <c r="P53" s="90"/>
      <c r="Q53" s="90"/>
      <c r="R53" s="91"/>
      <c r="S53" s="92"/>
      <c r="T53" s="92"/>
      <c r="U53" s="92"/>
      <c r="V53" s="92"/>
      <c r="W53" s="92"/>
      <c r="X53" s="92"/>
      <c r="Y53" s="92"/>
    </row>
    <row x14ac:dyDescent="0.25" r="54" customHeight="1" ht="12.199999999999998">
      <c r="A54" s="6" t="s">
        <v>136</v>
      </c>
      <c r="B54" s="6"/>
      <c r="C54" s="3" t="s">
        <v>96</v>
      </c>
      <c r="D54" s="57">
        <v>0</v>
      </c>
      <c r="E54" s="86">
        <v>0.35</v>
      </c>
      <c r="F54" s="87">
        <f>D54*E54</f>
      </c>
      <c r="G54" s="87">
        <f>$K$2*F54</f>
      </c>
      <c r="H54" s="86">
        <v>137.02</v>
      </c>
      <c r="I54" s="87">
        <f>D54*H54</f>
      </c>
      <c r="J54" s="88">
        <f>SUM(G54,I54)</f>
      </c>
      <c r="K54" s="89"/>
      <c r="L54" s="73"/>
      <c r="M54" s="73"/>
      <c r="N54" s="73"/>
      <c r="O54" s="73"/>
      <c r="P54" s="90"/>
      <c r="Q54" s="90"/>
      <c r="R54" s="91"/>
      <c r="S54" s="92"/>
      <c r="T54" s="92"/>
      <c r="U54" s="92"/>
      <c r="V54" s="92"/>
      <c r="W54" s="92"/>
      <c r="X54" s="92"/>
      <c r="Y54" s="92"/>
    </row>
    <row x14ac:dyDescent="0.25" r="55" customHeight="1" ht="21">
      <c r="A55" s="6" t="s">
        <v>137</v>
      </c>
      <c r="B55" s="6"/>
      <c r="C55" s="3" t="s">
        <v>96</v>
      </c>
      <c r="D55" s="57">
        <v>0</v>
      </c>
      <c r="E55" s="86">
        <v>0.03</v>
      </c>
      <c r="F55" s="87">
        <f>D55*E55</f>
      </c>
      <c r="G55" s="87">
        <f>$K$2*F55</f>
      </c>
      <c r="H55" s="86">
        <v>221</v>
      </c>
      <c r="I55" s="87">
        <f>D55*H55</f>
      </c>
      <c r="J55" s="88">
        <f>SUM(G55,I55)</f>
      </c>
      <c r="K55" s="89"/>
      <c r="L55" s="73"/>
      <c r="M55" s="73"/>
      <c r="N55" s="73"/>
      <c r="O55" s="73"/>
      <c r="P55" s="90"/>
      <c r="Q55" s="90"/>
      <c r="R55" s="91"/>
      <c r="S55" s="92"/>
      <c r="T55" s="92"/>
      <c r="U55" s="92"/>
      <c r="V55" s="92"/>
      <c r="W55" s="92"/>
      <c r="X55" s="92"/>
      <c r="Y55" s="92"/>
    </row>
    <row x14ac:dyDescent="0.25" r="56" customHeight="1" ht="12.199999999999998">
      <c r="A56" s="6" t="s">
        <v>138</v>
      </c>
      <c r="B56" s="6"/>
      <c r="C56" s="3" t="s">
        <v>96</v>
      </c>
      <c r="D56" s="57">
        <v>0</v>
      </c>
      <c r="E56" s="86">
        <v>0.08</v>
      </c>
      <c r="F56" s="87">
        <f>D56*E56</f>
      </c>
      <c r="G56" s="87">
        <f>$K$2*F56</f>
      </c>
      <c r="H56" s="86">
        <v>68.15</v>
      </c>
      <c r="I56" s="87">
        <f>D56*H56</f>
      </c>
      <c r="J56" s="88">
        <f>SUM(G56,I56)</f>
      </c>
      <c r="K56" s="89"/>
      <c r="L56" s="73"/>
      <c r="M56" s="73"/>
      <c r="N56" s="73"/>
      <c r="O56" s="73"/>
      <c r="P56" s="90"/>
      <c r="Q56" s="90"/>
      <c r="R56" s="91"/>
      <c r="S56" s="92"/>
      <c r="T56" s="92"/>
      <c r="U56" s="92"/>
      <c r="V56" s="92"/>
      <c r="W56" s="92"/>
      <c r="X56" s="92"/>
      <c r="Y56" s="92"/>
    </row>
    <row x14ac:dyDescent="0.25" r="57" customHeight="1" ht="12.199999999999998">
      <c r="A57" s="6" t="s">
        <v>139</v>
      </c>
      <c r="B57" s="6"/>
      <c r="C57" s="3" t="s">
        <v>96</v>
      </c>
      <c r="D57" s="57">
        <v>0</v>
      </c>
      <c r="E57" s="86">
        <v>0.07</v>
      </c>
      <c r="F57" s="87">
        <f>D57*E57</f>
      </c>
      <c r="G57" s="87">
        <f>$K$2*F57</f>
      </c>
      <c r="H57" s="86">
        <v>8.53</v>
      </c>
      <c r="I57" s="87">
        <f>D57*H57</f>
      </c>
      <c r="J57" s="88">
        <f>SUM(G57,I57)</f>
      </c>
      <c r="K57" s="89"/>
      <c r="L57" s="73"/>
      <c r="M57" s="73"/>
      <c r="N57" s="73"/>
      <c r="O57" s="73"/>
      <c r="P57" s="90"/>
      <c r="Q57" s="90"/>
      <c r="R57" s="91"/>
      <c r="S57" s="92"/>
      <c r="T57" s="92"/>
      <c r="U57" s="92"/>
      <c r="V57" s="92"/>
      <c r="W57" s="92"/>
      <c r="X57" s="92"/>
      <c r="Y57" s="92"/>
    </row>
    <row x14ac:dyDescent="0.25" r="58" customHeight="1" ht="12.199999999999998">
      <c r="A58" s="6" t="s">
        <v>140</v>
      </c>
      <c r="B58" s="6"/>
      <c r="C58" s="3" t="s">
        <v>96</v>
      </c>
      <c r="D58" s="57">
        <v>0</v>
      </c>
      <c r="E58" s="86">
        <v>0.02</v>
      </c>
      <c r="F58" s="87">
        <f>D58*E58</f>
      </c>
      <c r="G58" s="87">
        <f>$K$2*F58</f>
      </c>
      <c r="H58" s="86">
        <v>12.8</v>
      </c>
      <c r="I58" s="87">
        <f>D58*H58</f>
      </c>
      <c r="J58" s="88">
        <f>SUM(G58,I58)</f>
      </c>
      <c r="K58" s="89"/>
      <c r="L58" s="73"/>
      <c r="M58" s="73"/>
      <c r="N58" s="73"/>
      <c r="O58" s="73"/>
      <c r="P58" s="90"/>
      <c r="Q58" s="90"/>
      <c r="R58" s="91"/>
      <c r="S58" s="92"/>
      <c r="T58" s="92"/>
      <c r="U58" s="92"/>
      <c r="V58" s="92"/>
      <c r="W58" s="92"/>
      <c r="X58" s="92"/>
      <c r="Y58" s="92"/>
    </row>
    <row x14ac:dyDescent="0.25" r="59" customHeight="1" ht="12.199999999999998">
      <c r="A59" s="6" t="s">
        <v>141</v>
      </c>
      <c r="B59" s="6"/>
      <c r="C59" s="3" t="s">
        <v>96</v>
      </c>
      <c r="D59" s="57">
        <v>0</v>
      </c>
      <c r="E59" s="86">
        <v>0.03</v>
      </c>
      <c r="F59" s="87">
        <f>D59*E59</f>
      </c>
      <c r="G59" s="87">
        <f>$K$2*F59</f>
      </c>
      <c r="H59" s="86">
        <v>8.53</v>
      </c>
      <c r="I59" s="87">
        <f>D59*H59</f>
      </c>
      <c r="J59" s="88">
        <f>SUM(G59,I59)</f>
      </c>
      <c r="K59" s="89"/>
      <c r="L59" s="73"/>
      <c r="M59" s="73"/>
      <c r="N59" s="73"/>
      <c r="O59" s="73"/>
      <c r="P59" s="90"/>
      <c r="Q59" s="90"/>
      <c r="R59" s="91"/>
      <c r="S59" s="92"/>
      <c r="T59" s="92"/>
      <c r="U59" s="92"/>
      <c r="V59" s="92"/>
      <c r="W59" s="92"/>
      <c r="X59" s="92"/>
      <c r="Y59" s="92"/>
    </row>
    <row x14ac:dyDescent="0.25" r="60" customHeight="1" ht="12.199999999999998">
      <c r="A60" s="6" t="s">
        <v>142</v>
      </c>
      <c r="B60" s="6"/>
      <c r="C60" s="3" t="s">
        <v>96</v>
      </c>
      <c r="D60" s="57">
        <v>0</v>
      </c>
      <c r="E60" s="86">
        <v>0.03</v>
      </c>
      <c r="F60" s="87">
        <f>D60*E60</f>
      </c>
      <c r="G60" s="87">
        <f>$K$2*F60</f>
      </c>
      <c r="H60" s="86">
        <v>39.02</v>
      </c>
      <c r="I60" s="87">
        <f>D60*H60</f>
      </c>
      <c r="J60" s="88">
        <f>SUM(G60,I60)</f>
      </c>
      <c r="K60" s="89"/>
      <c r="L60" s="73"/>
      <c r="M60" s="73"/>
      <c r="N60" s="73"/>
      <c r="O60" s="73"/>
      <c r="P60" s="90"/>
      <c r="Q60" s="90"/>
      <c r="R60" s="91"/>
      <c r="S60" s="92"/>
      <c r="T60" s="92"/>
      <c r="U60" s="92"/>
      <c r="V60" s="92"/>
      <c r="W60" s="92"/>
      <c r="X60" s="92"/>
      <c r="Y60" s="92"/>
    </row>
    <row x14ac:dyDescent="0.25" r="61" customHeight="1" ht="12.199999999999998">
      <c r="A61" s="6" t="s">
        <v>143</v>
      </c>
      <c r="B61" s="6"/>
      <c r="C61" s="3" t="s">
        <v>96</v>
      </c>
      <c r="D61" s="57">
        <v>0</v>
      </c>
      <c r="E61" s="86">
        <v>0.03</v>
      </c>
      <c r="F61" s="87">
        <f>D61*E61</f>
      </c>
      <c r="G61" s="87">
        <f>$K$2*F61</f>
      </c>
      <c r="H61" s="86">
        <v>21.34</v>
      </c>
      <c r="I61" s="87">
        <f>D61*H61</f>
      </c>
      <c r="J61" s="88">
        <f>SUM(G61,I61)</f>
      </c>
      <c r="K61" s="89"/>
      <c r="L61" s="73"/>
      <c r="M61" s="73"/>
      <c r="N61" s="73"/>
      <c r="O61" s="73"/>
      <c r="P61" s="90"/>
      <c r="Q61" s="90"/>
      <c r="R61" s="91"/>
      <c r="S61" s="92"/>
      <c r="T61" s="92"/>
      <c r="U61" s="92"/>
      <c r="V61" s="92"/>
      <c r="W61" s="92"/>
      <c r="X61" s="92"/>
      <c r="Y61" s="92"/>
    </row>
    <row x14ac:dyDescent="0.25" r="62" customHeight="1" ht="12.199999999999998">
      <c r="A62" s="6" t="s">
        <v>144</v>
      </c>
      <c r="B62" s="6"/>
      <c r="C62" s="3" t="s">
        <v>96</v>
      </c>
      <c r="D62" s="57">
        <v>0</v>
      </c>
      <c r="E62" s="86">
        <v>0.04</v>
      </c>
      <c r="F62" s="87">
        <f>D62*E62</f>
      </c>
      <c r="G62" s="87">
        <f>$K$2*F62</f>
      </c>
      <c r="H62" s="86">
        <v>8.53</v>
      </c>
      <c r="I62" s="87">
        <f>D62*H62</f>
      </c>
      <c r="J62" s="88">
        <f>SUM(G62,I62)</f>
      </c>
      <c r="K62" s="89"/>
      <c r="L62" s="73"/>
      <c r="M62" s="73"/>
      <c r="N62" s="73"/>
      <c r="O62" s="73"/>
      <c r="P62" s="90"/>
      <c r="Q62" s="90"/>
      <c r="R62" s="91"/>
      <c r="S62" s="92"/>
      <c r="T62" s="92"/>
      <c r="U62" s="92"/>
      <c r="V62" s="92"/>
      <c r="W62" s="92"/>
      <c r="X62" s="92"/>
      <c r="Y62" s="92"/>
    </row>
    <row x14ac:dyDescent="0.25" r="63" customHeight="1" ht="12.199999999999998">
      <c r="A63" s="6" t="s">
        <v>145</v>
      </c>
      <c r="B63" s="6"/>
      <c r="C63" s="3" t="s">
        <v>96</v>
      </c>
      <c r="D63" s="57">
        <v>0</v>
      </c>
      <c r="E63" s="86">
        <v>0.03</v>
      </c>
      <c r="F63" s="87">
        <f>D63*E63</f>
      </c>
      <c r="G63" s="87">
        <f>$K$2*F63</f>
      </c>
      <c r="H63" s="86">
        <v>8.53</v>
      </c>
      <c r="I63" s="87">
        <f>D63*H63</f>
      </c>
      <c r="J63" s="88">
        <f>SUM(G63,I63)</f>
      </c>
      <c r="K63" s="89"/>
      <c r="L63" s="73"/>
      <c r="M63" s="73"/>
      <c r="N63" s="73"/>
      <c r="O63" s="73"/>
      <c r="P63" s="90"/>
      <c r="Q63" s="90"/>
      <c r="R63" s="91"/>
      <c r="S63" s="92"/>
      <c r="T63" s="92"/>
      <c r="U63" s="92"/>
      <c r="V63" s="92"/>
      <c r="W63" s="92"/>
      <c r="X63" s="92"/>
      <c r="Y63" s="92"/>
    </row>
    <row x14ac:dyDescent="0.25" r="64" customHeight="1" ht="21">
      <c r="A64" s="6" t="s">
        <v>146</v>
      </c>
      <c r="B64" s="6"/>
      <c r="C64" s="3" t="s">
        <v>96</v>
      </c>
      <c r="D64" s="57">
        <v>0</v>
      </c>
      <c r="E64" s="86">
        <v>0.03</v>
      </c>
      <c r="F64" s="87">
        <f>D64*E64</f>
      </c>
      <c r="G64" s="87">
        <f>$K$2*F64</f>
      </c>
      <c r="H64" s="86">
        <v>8.53</v>
      </c>
      <c r="I64" s="87">
        <f>D64*H64</f>
      </c>
      <c r="J64" s="88">
        <f>SUM(G64,I64)</f>
      </c>
      <c r="K64" s="89"/>
      <c r="L64" s="73"/>
      <c r="M64" s="73"/>
      <c r="N64" s="73"/>
      <c r="O64" s="73"/>
      <c r="P64" s="90"/>
      <c r="Q64" s="90"/>
      <c r="R64" s="91"/>
      <c r="S64" s="92"/>
      <c r="T64" s="92"/>
      <c r="U64" s="92"/>
      <c r="V64" s="92"/>
      <c r="W64" s="92"/>
      <c r="X64" s="92"/>
      <c r="Y64" s="92"/>
    </row>
    <row x14ac:dyDescent="0.25" r="65" customHeight="1" ht="21">
      <c r="A65" s="6" t="s">
        <v>147</v>
      </c>
      <c r="B65" s="6"/>
      <c r="C65" s="3" t="s">
        <v>96</v>
      </c>
      <c r="D65" s="57">
        <v>0</v>
      </c>
      <c r="E65" s="86">
        <v>0.03</v>
      </c>
      <c r="F65" s="87">
        <f>D65*E65</f>
      </c>
      <c r="G65" s="87">
        <f>$K$2*F65</f>
      </c>
      <c r="H65" s="86">
        <v>8.53</v>
      </c>
      <c r="I65" s="87">
        <f>D65*H65</f>
      </c>
      <c r="J65" s="88">
        <f>SUM(G65,I65)</f>
      </c>
      <c r="K65" s="89"/>
      <c r="L65" s="73"/>
      <c r="M65" s="73"/>
      <c r="N65" s="73"/>
      <c r="O65" s="73"/>
      <c r="P65" s="90"/>
      <c r="Q65" s="90"/>
      <c r="R65" s="91"/>
      <c r="S65" s="92"/>
      <c r="T65" s="92"/>
      <c r="U65" s="92"/>
      <c r="V65" s="92"/>
      <c r="W65" s="92"/>
      <c r="X65" s="92"/>
      <c r="Y65" s="92"/>
    </row>
    <row x14ac:dyDescent="0.25" r="66" customHeight="1" ht="12.199999999999998">
      <c r="A66" s="6" t="s">
        <v>148</v>
      </c>
      <c r="B66" s="6"/>
      <c r="C66" s="3" t="s">
        <v>149</v>
      </c>
      <c r="D66" s="57">
        <v>0</v>
      </c>
      <c r="E66" s="86">
        <v>0.03</v>
      </c>
      <c r="F66" s="87">
        <f>D66*E66</f>
      </c>
      <c r="G66" s="87">
        <f>$K$2*F66</f>
      </c>
      <c r="H66" s="86">
        <v>27.13</v>
      </c>
      <c r="I66" s="87">
        <f>D66*H66</f>
      </c>
      <c r="J66" s="88">
        <f>SUM(G66,I66)</f>
      </c>
      <c r="K66" s="89"/>
      <c r="L66" s="73"/>
      <c r="M66" s="73"/>
      <c r="N66" s="73"/>
      <c r="O66" s="73"/>
      <c r="P66" s="90"/>
      <c r="Q66" s="90"/>
      <c r="R66" s="91"/>
      <c r="S66" s="92"/>
      <c r="T66" s="92"/>
      <c r="U66" s="92"/>
      <c r="V66" s="92"/>
      <c r="W66" s="92"/>
      <c r="X66" s="92"/>
      <c r="Y66" s="92"/>
    </row>
    <row x14ac:dyDescent="0.25" r="67" customHeight="1" ht="12.199999999999998">
      <c r="A67" s="6" t="s">
        <v>150</v>
      </c>
      <c r="B67" s="6"/>
      <c r="C67" s="3" t="s">
        <v>96</v>
      </c>
      <c r="D67" s="57">
        <v>0</v>
      </c>
      <c r="E67" s="86">
        <v>0.06</v>
      </c>
      <c r="F67" s="87">
        <f>D67*E67</f>
      </c>
      <c r="G67" s="87">
        <f>$K$2*F67</f>
      </c>
      <c r="H67" s="86">
        <v>67.63</v>
      </c>
      <c r="I67" s="87">
        <f>D67*H67</f>
      </c>
      <c r="J67" s="88">
        <f>SUM(G67,I67)</f>
      </c>
      <c r="K67" s="89"/>
      <c r="L67" s="73"/>
      <c r="M67" s="73"/>
      <c r="N67" s="73"/>
      <c r="O67" s="73"/>
      <c r="P67" s="90"/>
      <c r="Q67" s="90"/>
      <c r="R67" s="91"/>
      <c r="S67" s="92"/>
      <c r="T67" s="92"/>
      <c r="U67" s="92"/>
      <c r="V67" s="92"/>
      <c r="W67" s="92"/>
      <c r="X67" s="92"/>
      <c r="Y67" s="92"/>
    </row>
    <row x14ac:dyDescent="0.25" r="68" customHeight="1" ht="12.199999999999998">
      <c r="A68" s="6" t="s">
        <v>151</v>
      </c>
      <c r="B68" s="6"/>
      <c r="C68" s="3" t="s">
        <v>96</v>
      </c>
      <c r="D68" s="57">
        <v>0</v>
      </c>
      <c r="E68" s="86">
        <v>0.65</v>
      </c>
      <c r="F68" s="87">
        <f>D68*E68</f>
      </c>
      <c r="G68" s="87">
        <f>$K$2*F68</f>
      </c>
      <c r="H68" s="86">
        <v>45.49</v>
      </c>
      <c r="I68" s="87">
        <f>D68*H68</f>
      </c>
      <c r="J68" s="88">
        <f>SUM(G68,I68)</f>
      </c>
      <c r="K68" s="89"/>
      <c r="L68" s="73"/>
      <c r="M68" s="73"/>
      <c r="N68" s="73"/>
      <c r="O68" s="73"/>
      <c r="P68" s="90"/>
      <c r="Q68" s="90"/>
      <c r="R68" s="91"/>
      <c r="S68" s="92"/>
      <c r="T68" s="92"/>
      <c r="U68" s="92"/>
      <c r="V68" s="92"/>
      <c r="W68" s="92"/>
      <c r="X68" s="92"/>
      <c r="Y68" s="92"/>
    </row>
    <row x14ac:dyDescent="0.25" r="69" customHeight="1" ht="12.199999999999998">
      <c r="A69" s="6" t="s">
        <v>152</v>
      </c>
      <c r="B69" s="6"/>
      <c r="C69" s="3" t="s">
        <v>153</v>
      </c>
      <c r="D69" s="57">
        <v>0</v>
      </c>
      <c r="E69" s="86">
        <v>0.14</v>
      </c>
      <c r="F69" s="87">
        <f>D69*E69</f>
      </c>
      <c r="G69" s="87">
        <f>$K$2*F69</f>
      </c>
      <c r="H69" s="86">
        <v>90.98</v>
      </c>
      <c r="I69" s="87">
        <f>D69*H69</f>
      </c>
      <c r="J69" s="88">
        <f>SUM(G69,I69)</f>
      </c>
      <c r="K69" s="89"/>
      <c r="L69" s="73"/>
      <c r="M69" s="73"/>
      <c r="N69" s="73"/>
      <c r="O69" s="73"/>
      <c r="P69" s="90"/>
      <c r="Q69" s="90"/>
      <c r="R69" s="91"/>
      <c r="S69" s="92"/>
      <c r="T69" s="92"/>
      <c r="U69" s="92"/>
      <c r="V69" s="92"/>
      <c r="W69" s="92"/>
      <c r="X69" s="92"/>
      <c r="Y69" s="92"/>
    </row>
    <row x14ac:dyDescent="0.25" r="70" customHeight="1" ht="21">
      <c r="A70" s="6" t="s">
        <v>154</v>
      </c>
      <c r="B70" s="6"/>
      <c r="C70" s="3" t="s">
        <v>153</v>
      </c>
      <c r="D70" s="57">
        <v>0</v>
      </c>
      <c r="E70" s="86">
        <v>0.08</v>
      </c>
      <c r="F70" s="87">
        <f>D70*E70</f>
      </c>
      <c r="G70" s="87">
        <f>$K$2*F70</f>
      </c>
      <c r="H70" s="86">
        <v>54.26</v>
      </c>
      <c r="I70" s="87">
        <f>D70*H70</f>
      </c>
      <c r="J70" s="88">
        <f>SUM(G70,I70)</f>
      </c>
      <c r="K70" s="89"/>
      <c r="L70" s="73"/>
      <c r="M70" s="73"/>
      <c r="N70" s="73"/>
      <c r="O70" s="73"/>
      <c r="P70" s="90"/>
      <c r="Q70" s="90"/>
      <c r="R70" s="91"/>
      <c r="S70" s="92"/>
      <c r="T70" s="92"/>
      <c r="U70" s="92"/>
      <c r="V70" s="92"/>
      <c r="W70" s="92"/>
      <c r="X70" s="92"/>
      <c r="Y70" s="92"/>
    </row>
    <row x14ac:dyDescent="0.25" r="71" customHeight="1" ht="21">
      <c r="A71" s="6" t="s">
        <v>155</v>
      </c>
      <c r="B71" s="6"/>
      <c r="C71" s="3" t="s">
        <v>96</v>
      </c>
      <c r="D71" s="57">
        <v>0</v>
      </c>
      <c r="E71" s="86">
        <v>0.09</v>
      </c>
      <c r="F71" s="87">
        <f>D71*E71</f>
      </c>
      <c r="G71" s="87">
        <f>$K$2*F71</f>
      </c>
      <c r="H71" s="86">
        <v>25.6</v>
      </c>
      <c r="I71" s="87">
        <f>D71*H71</f>
      </c>
      <c r="J71" s="88">
        <f>SUM(G71,I71)</f>
      </c>
      <c r="K71" s="89"/>
      <c r="L71" s="73"/>
      <c r="M71" s="73"/>
      <c r="N71" s="73"/>
      <c r="O71" s="73"/>
      <c r="P71" s="90"/>
      <c r="Q71" s="90"/>
      <c r="R71" s="91"/>
      <c r="S71" s="92"/>
      <c r="T71" s="92"/>
      <c r="U71" s="92"/>
      <c r="V71" s="92"/>
      <c r="W71" s="92"/>
      <c r="X71" s="92"/>
      <c r="Y71" s="92"/>
    </row>
    <row x14ac:dyDescent="0.25" r="72" customHeight="1" ht="12.199999999999998">
      <c r="A72" s="6" t="s">
        <v>156</v>
      </c>
      <c r="B72" s="6"/>
      <c r="C72" s="3" t="s">
        <v>96</v>
      </c>
      <c r="D72" s="57">
        <v>0</v>
      </c>
      <c r="E72" s="86">
        <v>0.05</v>
      </c>
      <c r="F72" s="87">
        <f>D72*E72</f>
      </c>
      <c r="G72" s="87">
        <f>$K$2*F72</f>
      </c>
      <c r="H72" s="86">
        <v>12.8</v>
      </c>
      <c r="I72" s="87">
        <f>D72*H72</f>
      </c>
      <c r="J72" s="88">
        <f>SUM(G72,I72)</f>
      </c>
      <c r="K72" s="89"/>
      <c r="L72" s="73"/>
      <c r="M72" s="73"/>
      <c r="N72" s="73"/>
      <c r="O72" s="73"/>
      <c r="P72" s="71"/>
      <c r="Q72" s="71"/>
      <c r="R72" s="71"/>
      <c r="S72" s="74"/>
      <c r="T72" s="74"/>
      <c r="U72" s="74"/>
      <c r="V72" s="74"/>
      <c r="W72" s="74"/>
      <c r="X72" s="74"/>
      <c r="Y72" s="74"/>
    </row>
    <row x14ac:dyDescent="0.25" r="73" customHeight="1" ht="12.199999999999998">
      <c r="A73" s="6" t="s">
        <v>157</v>
      </c>
      <c r="B73" s="6"/>
      <c r="C73" s="3" t="s">
        <v>96</v>
      </c>
      <c r="D73" s="57">
        <v>0</v>
      </c>
      <c r="E73" s="86">
        <v>0.08</v>
      </c>
      <c r="F73" s="87">
        <f>D73*E73</f>
      </c>
      <c r="G73" s="87">
        <f>$K$2*F73</f>
      </c>
      <c r="H73" s="86">
        <v>12.8</v>
      </c>
      <c r="I73" s="87">
        <f>D73*H73</f>
      </c>
      <c r="J73" s="88">
        <f>SUM(G73,I73)</f>
      </c>
      <c r="K73" s="89"/>
      <c r="L73" s="73"/>
      <c r="M73" s="73"/>
      <c r="N73" s="73"/>
      <c r="O73" s="73"/>
      <c r="P73" s="71"/>
      <c r="Q73" s="71"/>
      <c r="R73" s="71"/>
      <c r="S73" s="74"/>
      <c r="T73" s="74"/>
      <c r="U73" s="74"/>
      <c r="V73" s="74"/>
      <c r="W73" s="74"/>
      <c r="X73" s="74"/>
      <c r="Y73" s="74"/>
    </row>
    <row x14ac:dyDescent="0.25" r="74" customHeight="1" ht="21">
      <c r="A74" s="6" t="s">
        <v>158</v>
      </c>
      <c r="B74" s="6"/>
      <c r="C74" s="3" t="s">
        <v>96</v>
      </c>
      <c r="D74" s="57">
        <v>0</v>
      </c>
      <c r="E74" s="86">
        <v>0.03</v>
      </c>
      <c r="F74" s="87">
        <f>D74*E74</f>
      </c>
      <c r="G74" s="87">
        <f>$K$2*F74</f>
      </c>
      <c r="H74" s="86">
        <v>8.53</v>
      </c>
      <c r="I74" s="87">
        <f>D74*H74</f>
      </c>
      <c r="J74" s="88">
        <f>SUM(G74,I74)</f>
      </c>
      <c r="K74" s="89"/>
      <c r="L74" s="73"/>
      <c r="M74" s="73"/>
      <c r="N74" s="73"/>
      <c r="O74" s="73"/>
      <c r="P74" s="71"/>
      <c r="Q74" s="71"/>
      <c r="R74" s="71"/>
      <c r="S74" s="74"/>
      <c r="T74" s="74"/>
      <c r="U74" s="74"/>
      <c r="V74" s="74"/>
      <c r="W74" s="74"/>
      <c r="X74" s="74"/>
      <c r="Y74" s="74"/>
    </row>
    <row x14ac:dyDescent="0.25" r="75" customHeight="1" ht="12.199999999999998">
      <c r="A75" s="6" t="s">
        <v>159</v>
      </c>
      <c r="B75" s="6"/>
      <c r="C75" s="3" t="s">
        <v>96</v>
      </c>
      <c r="D75" s="57">
        <v>0</v>
      </c>
      <c r="E75" s="86">
        <v>0.06</v>
      </c>
      <c r="F75" s="87">
        <f>D75*E75</f>
      </c>
      <c r="G75" s="87">
        <f>$K$2*F75</f>
      </c>
      <c r="H75" s="86">
        <v>12.8</v>
      </c>
      <c r="I75" s="87">
        <f>D75*H75</f>
      </c>
      <c r="J75" s="88">
        <f>SUM(G75,I75)</f>
      </c>
      <c r="K75" s="89"/>
      <c r="L75" s="73"/>
      <c r="M75" s="73"/>
      <c r="N75" s="73"/>
      <c r="O75" s="73"/>
      <c r="P75" s="71"/>
      <c r="Q75" s="71"/>
      <c r="R75" s="71"/>
      <c r="S75" s="74"/>
      <c r="T75" s="74"/>
      <c r="U75" s="74"/>
      <c r="V75" s="74"/>
      <c r="W75" s="74"/>
      <c r="X75" s="74"/>
      <c r="Y75" s="74"/>
    </row>
    <row x14ac:dyDescent="0.25" r="76" customHeight="1" ht="21">
      <c r="A76" s="6" t="s">
        <v>160</v>
      </c>
      <c r="B76" s="6"/>
      <c r="C76" s="3" t="s">
        <v>96</v>
      </c>
      <c r="D76" s="57">
        <v>0</v>
      </c>
      <c r="E76" s="86">
        <v>0.05</v>
      </c>
      <c r="F76" s="87">
        <f>D76*E76</f>
      </c>
      <c r="G76" s="87">
        <f>$K$2*F76</f>
      </c>
      <c r="H76" s="86">
        <v>12.8</v>
      </c>
      <c r="I76" s="87">
        <f>D76*H76</f>
      </c>
      <c r="J76" s="88">
        <f>SUM(G76,I76)</f>
      </c>
      <c r="K76" s="89"/>
      <c r="L76" s="73"/>
      <c r="M76" s="73"/>
      <c r="N76" s="73"/>
      <c r="O76" s="73"/>
      <c r="P76" s="71"/>
      <c r="Q76" s="71"/>
      <c r="R76" s="71"/>
      <c r="S76" s="74"/>
      <c r="T76" s="74"/>
      <c r="U76" s="74"/>
      <c r="V76" s="74"/>
      <c r="W76" s="74"/>
      <c r="X76" s="74"/>
      <c r="Y76" s="74"/>
    </row>
    <row x14ac:dyDescent="0.25" r="77" customHeight="1" ht="21">
      <c r="A77" s="6" t="s">
        <v>161</v>
      </c>
      <c r="B77" s="6"/>
      <c r="C77" s="3" t="s">
        <v>96</v>
      </c>
      <c r="D77" s="57">
        <v>0</v>
      </c>
      <c r="E77" s="86">
        <v>0.05</v>
      </c>
      <c r="F77" s="87">
        <f>D77*E77</f>
      </c>
      <c r="G77" s="87">
        <f>$K$2*F77</f>
      </c>
      <c r="H77" s="86">
        <v>17.07</v>
      </c>
      <c r="I77" s="87">
        <f>D77*H77</f>
      </c>
      <c r="J77" s="88">
        <f>SUM(G77,I77)</f>
      </c>
      <c r="K77" s="89"/>
      <c r="L77" s="73"/>
      <c r="M77" s="73"/>
      <c r="N77" s="73"/>
      <c r="O77" s="73"/>
      <c r="P77" s="71"/>
      <c r="Q77" s="71"/>
      <c r="R77" s="71"/>
      <c r="S77" s="74"/>
      <c r="T77" s="74"/>
      <c r="U77" s="74"/>
      <c r="V77" s="74"/>
      <c r="W77" s="74"/>
      <c r="X77" s="74"/>
      <c r="Y77" s="74"/>
    </row>
    <row x14ac:dyDescent="0.25" r="78" customHeight="1" ht="12">
      <c r="A78" s="6" t="s">
        <v>162</v>
      </c>
      <c r="B78" s="6"/>
      <c r="C78" s="3" t="s">
        <v>96</v>
      </c>
      <c r="D78" s="57">
        <v>0</v>
      </c>
      <c r="E78" s="86">
        <v>0.07</v>
      </c>
      <c r="F78" s="87">
        <f>D78*E78</f>
      </c>
      <c r="G78" s="87">
        <f>$K$2*F78</f>
      </c>
      <c r="H78" s="86">
        <v>42.67</v>
      </c>
      <c r="I78" s="87">
        <f>D78*H78</f>
      </c>
      <c r="J78" s="88">
        <f>SUM(G78,I78)</f>
      </c>
      <c r="K78" s="89"/>
      <c r="L78" s="73"/>
      <c r="M78" s="73"/>
      <c r="N78" s="73"/>
      <c r="O78" s="73"/>
      <c r="P78" s="71"/>
      <c r="Q78" s="71"/>
      <c r="R78" s="71"/>
      <c r="S78" s="74"/>
      <c r="T78" s="74"/>
      <c r="U78" s="74"/>
      <c r="V78" s="74"/>
      <c r="W78" s="74"/>
      <c r="X78" s="74"/>
      <c r="Y78" s="74"/>
    </row>
    <row x14ac:dyDescent="0.25" r="79" customHeight="1" ht="12.199999999999998">
      <c r="A79" s="6" t="s">
        <v>163</v>
      </c>
      <c r="B79" s="6"/>
      <c r="C79" s="3" t="s">
        <v>96</v>
      </c>
      <c r="D79" s="57">
        <v>0</v>
      </c>
      <c r="E79" s="86">
        <v>0.08</v>
      </c>
      <c r="F79" s="87">
        <f>D79*E79</f>
      </c>
      <c r="G79" s="87">
        <f>$K$2*F79</f>
      </c>
      <c r="H79" s="86">
        <v>60.23</v>
      </c>
      <c r="I79" s="87">
        <f>D79*H79</f>
      </c>
      <c r="J79" s="88">
        <f>SUM(G79,I79)</f>
      </c>
      <c r="K79" s="89"/>
      <c r="L79" s="73"/>
      <c r="M79" s="73"/>
      <c r="N79" s="73"/>
      <c r="O79" s="73"/>
      <c r="P79" s="71"/>
      <c r="Q79" s="71"/>
      <c r="R79" s="71"/>
      <c r="S79" s="74"/>
      <c r="T79" s="74"/>
      <c r="U79" s="74"/>
      <c r="V79" s="74"/>
      <c r="W79" s="74"/>
      <c r="X79" s="74"/>
      <c r="Y79" s="74"/>
    </row>
    <row x14ac:dyDescent="0.25" r="80" customHeight="1" ht="21">
      <c r="A80" s="6" t="s">
        <v>164</v>
      </c>
      <c r="B80" s="6"/>
      <c r="C80" s="3" t="s">
        <v>96</v>
      </c>
      <c r="D80" s="57">
        <v>0</v>
      </c>
      <c r="E80" s="86">
        <v>0.25</v>
      </c>
      <c r="F80" s="87">
        <f>D80*E80</f>
      </c>
      <c r="G80" s="87">
        <f>$K$2*F80</f>
      </c>
      <c r="H80" s="86">
        <v>47.79</v>
      </c>
      <c r="I80" s="87">
        <f>D80*H80</f>
      </c>
      <c r="J80" s="88">
        <f>SUM(G80,I80)</f>
      </c>
      <c r="K80" s="89"/>
      <c r="L80" s="73"/>
      <c r="M80" s="73"/>
      <c r="N80" s="73"/>
      <c r="O80" s="73"/>
      <c r="P80" s="71"/>
      <c r="Q80" s="71"/>
      <c r="R80" s="71"/>
      <c r="S80" s="74"/>
      <c r="T80" s="74"/>
      <c r="U80" s="74"/>
      <c r="V80" s="74"/>
      <c r="W80" s="74"/>
      <c r="X80" s="74"/>
      <c r="Y80" s="74"/>
    </row>
    <row x14ac:dyDescent="0.25" r="81" customHeight="1" ht="12">
      <c r="A81" s="6" t="s">
        <v>165</v>
      </c>
      <c r="B81" s="6"/>
      <c r="C81" s="3" t="s">
        <v>96</v>
      </c>
      <c r="D81" s="57">
        <v>0</v>
      </c>
      <c r="E81" s="86">
        <v>0.02</v>
      </c>
      <c r="F81" s="87">
        <f>D81*E81</f>
      </c>
      <c r="G81" s="87">
        <f>$K$2*F81</f>
      </c>
      <c r="H81" s="86">
        <v>12.22</v>
      </c>
      <c r="I81" s="87">
        <f>D81*H81</f>
      </c>
      <c r="J81" s="88">
        <f>SUM(G81,I81)</f>
      </c>
      <c r="K81" s="89"/>
      <c r="L81" s="73"/>
      <c r="M81" s="73"/>
      <c r="N81" s="73"/>
      <c r="O81" s="73"/>
      <c r="P81" s="71"/>
      <c r="Q81" s="71"/>
      <c r="R81" s="71"/>
      <c r="S81" s="74"/>
      <c r="T81" s="74"/>
      <c r="U81" s="74"/>
      <c r="V81" s="74"/>
      <c r="W81" s="74"/>
      <c r="X81" s="74"/>
      <c r="Y81" s="74"/>
    </row>
    <row x14ac:dyDescent="0.25" r="82" customHeight="1" ht="21">
      <c r="A82" s="6" t="s">
        <v>166</v>
      </c>
      <c r="B82" s="6"/>
      <c r="C82" s="3" t="s">
        <v>96</v>
      </c>
      <c r="D82" s="57">
        <v>0</v>
      </c>
      <c r="E82" s="86">
        <v>0.26</v>
      </c>
      <c r="F82" s="87">
        <f>D82*E82</f>
      </c>
      <c r="G82" s="87">
        <f>$K$2*F82</f>
      </c>
      <c r="H82" s="86">
        <v>178.24</v>
      </c>
      <c r="I82" s="87">
        <f>D82*H82</f>
      </c>
      <c r="J82" s="88">
        <f>SUM(G82,I82)</f>
      </c>
      <c r="K82" s="89"/>
      <c r="L82" s="73"/>
      <c r="M82" s="73"/>
      <c r="N82" s="73"/>
      <c r="O82" s="73"/>
      <c r="P82" s="71"/>
      <c r="Q82" s="71"/>
      <c r="R82" s="71"/>
      <c r="S82" s="74"/>
      <c r="T82" s="74"/>
      <c r="U82" s="74"/>
      <c r="V82" s="74"/>
      <c r="W82" s="74"/>
      <c r="X82" s="74"/>
      <c r="Y82" s="74"/>
    </row>
    <row x14ac:dyDescent="0.25" r="83" customHeight="1" ht="21">
      <c r="A83" s="6" t="s">
        <v>167</v>
      </c>
      <c r="B83" s="6"/>
      <c r="C83" s="3" t="s">
        <v>96</v>
      </c>
      <c r="D83" s="57">
        <v>0</v>
      </c>
      <c r="E83" s="86">
        <v>0.27</v>
      </c>
      <c r="F83" s="87">
        <f>D83*E83</f>
      </c>
      <c r="G83" s="87">
        <f>$K$2*F83</f>
      </c>
      <c r="H83" s="86">
        <v>178.24</v>
      </c>
      <c r="I83" s="87">
        <f>D83*H83</f>
      </c>
      <c r="J83" s="88">
        <f>SUM(G83,I83)</f>
      </c>
      <c r="K83" s="89"/>
      <c r="L83" s="73"/>
      <c r="M83" s="73"/>
      <c r="N83" s="73"/>
      <c r="O83" s="73"/>
      <c r="P83" s="71"/>
      <c r="Q83" s="71"/>
      <c r="R83" s="71"/>
      <c r="S83" s="74"/>
      <c r="T83" s="74"/>
      <c r="U83" s="74"/>
      <c r="V83" s="74"/>
      <c r="W83" s="74"/>
      <c r="X83" s="74"/>
      <c r="Y83" s="74"/>
    </row>
    <row x14ac:dyDescent="0.25" r="84" customHeight="1" ht="12.199999999999998">
      <c r="A84" s="6" t="s">
        <v>168</v>
      </c>
      <c r="B84" s="6"/>
      <c r="C84" s="3" t="s">
        <v>113</v>
      </c>
      <c r="D84" s="57">
        <v>0</v>
      </c>
      <c r="E84" s="86">
        <v>0.28</v>
      </c>
      <c r="F84" s="87">
        <f>D84*E84</f>
      </c>
      <c r="G84" s="87">
        <f>$K$2*F84</f>
      </c>
      <c r="H84" s="86">
        <v>47.2</v>
      </c>
      <c r="I84" s="87">
        <f>D84*H84</f>
      </c>
      <c r="J84" s="88">
        <f>SUM(G84,I84)</f>
      </c>
      <c r="K84" s="89"/>
      <c r="L84" s="73"/>
      <c r="M84" s="73"/>
      <c r="N84" s="73"/>
      <c r="O84" s="73"/>
      <c r="P84" s="71"/>
      <c r="Q84" s="71"/>
      <c r="R84" s="71"/>
      <c r="S84" s="74"/>
      <c r="T84" s="74"/>
      <c r="U84" s="74"/>
      <c r="V84" s="74"/>
      <c r="W84" s="74"/>
      <c r="X84" s="74"/>
      <c r="Y84" s="74"/>
    </row>
    <row x14ac:dyDescent="0.25" r="85" customHeight="1" ht="21.75" customFormat="1" s="1">
      <c r="A85" s="78" t="s">
        <v>169</v>
      </c>
      <c r="B85" s="78"/>
      <c r="C85" s="78"/>
      <c r="D85" s="79"/>
      <c r="E85" s="79"/>
      <c r="F85" s="79"/>
      <c r="G85" s="79"/>
      <c r="H85" s="79"/>
      <c r="I85" s="79"/>
      <c r="J85" s="79"/>
      <c r="K85" s="75"/>
      <c r="L85" s="71"/>
      <c r="M85" s="71"/>
      <c r="N85" s="71"/>
      <c r="O85" s="71"/>
      <c r="P85" s="71"/>
      <c r="Q85" s="71"/>
      <c r="R85" s="71"/>
      <c r="S85" s="71"/>
      <c r="T85" s="71"/>
      <c r="U85" s="71"/>
      <c r="V85" s="71"/>
      <c r="W85" s="71"/>
      <c r="X85" s="71"/>
      <c r="Y85" s="71"/>
    </row>
    <row x14ac:dyDescent="0.25" r="86" customHeight="1" ht="21.75">
      <c r="A86" s="6" t="s">
        <v>95</v>
      </c>
      <c r="B86" s="6"/>
      <c r="C86" s="3" t="s">
        <v>96</v>
      </c>
      <c r="D86" s="57">
        <v>0</v>
      </c>
      <c r="E86" s="86">
        <v>0.6</v>
      </c>
      <c r="F86" s="87">
        <f>D86*E86</f>
      </c>
      <c r="G86" s="87">
        <f>$K$2*F86</f>
      </c>
      <c r="H86" s="86">
        <v>27.03</v>
      </c>
      <c r="I86" s="87">
        <f>D86*H86</f>
      </c>
      <c r="J86" s="88">
        <f>SUM(G86,I86)</f>
      </c>
      <c r="K86" s="89"/>
      <c r="L86" s="73"/>
      <c r="M86" s="73"/>
      <c r="N86" s="73"/>
      <c r="O86" s="73"/>
      <c r="P86" s="71"/>
      <c r="Q86" s="71"/>
      <c r="R86" s="71"/>
      <c r="S86" s="74"/>
      <c r="T86" s="74"/>
      <c r="U86" s="74"/>
      <c r="V86" s="74"/>
      <c r="W86" s="74"/>
      <c r="X86" s="74"/>
      <c r="Y86" s="74"/>
    </row>
    <row x14ac:dyDescent="0.25" r="87" customHeight="1" ht="12.4">
      <c r="A87" s="6" t="s">
        <v>106</v>
      </c>
      <c r="B87" s="6"/>
      <c r="C87" s="3" t="s">
        <v>96</v>
      </c>
      <c r="D87" s="57">
        <v>0</v>
      </c>
      <c r="E87" s="86">
        <v>0.6</v>
      </c>
      <c r="F87" s="87">
        <f>D87*E87</f>
      </c>
      <c r="G87" s="87">
        <f>$K$2*F87</f>
      </c>
      <c r="H87" s="86">
        <v>119.85</v>
      </c>
      <c r="I87" s="87">
        <f>D87*H87</f>
      </c>
      <c r="J87" s="88">
        <f>SUM(G87,I87)</f>
      </c>
      <c r="K87" s="89"/>
      <c r="L87" s="73"/>
      <c r="M87" s="73"/>
      <c r="N87" s="73"/>
      <c r="O87" s="73"/>
      <c r="P87" s="71"/>
      <c r="Q87" s="71"/>
      <c r="R87" s="71"/>
      <c r="S87" s="74"/>
      <c r="T87" s="74"/>
      <c r="U87" s="74"/>
      <c r="V87" s="74"/>
      <c r="W87" s="74"/>
      <c r="X87" s="74"/>
      <c r="Y87" s="74"/>
    </row>
    <row x14ac:dyDescent="0.25" r="88" customHeight="1" ht="18.75">
      <c r="A88" s="6" t="s">
        <v>107</v>
      </c>
      <c r="B88" s="6"/>
      <c r="C88" s="3" t="s">
        <v>96</v>
      </c>
      <c r="D88" s="57">
        <v>0</v>
      </c>
      <c r="E88" s="86">
        <v>1.5</v>
      </c>
      <c r="F88" s="87">
        <f>D88*E88</f>
      </c>
      <c r="G88" s="87">
        <f>$K$2*F88</f>
      </c>
      <c r="H88" s="86">
        <v>109.75</v>
      </c>
      <c r="I88" s="87">
        <f>D88*H88</f>
      </c>
      <c r="J88" s="88">
        <f>SUM(G88,I88)</f>
      </c>
      <c r="K88" s="89"/>
      <c r="L88" s="73"/>
      <c r="M88" s="73"/>
      <c r="N88" s="73"/>
      <c r="O88" s="73"/>
      <c r="P88" s="71"/>
      <c r="Q88" s="71"/>
      <c r="R88" s="71"/>
      <c r="S88" s="74"/>
      <c r="T88" s="74"/>
      <c r="U88" s="74"/>
      <c r="V88" s="74"/>
      <c r="W88" s="74"/>
      <c r="X88" s="74"/>
      <c r="Y88" s="74"/>
    </row>
    <row x14ac:dyDescent="0.25" r="89" customHeight="1" ht="18.75">
      <c r="A89" s="6" t="s">
        <v>108</v>
      </c>
      <c r="B89" s="6"/>
      <c r="C89" s="3" t="s">
        <v>96</v>
      </c>
      <c r="D89" s="57">
        <v>0</v>
      </c>
      <c r="E89" s="86">
        <v>0.5</v>
      </c>
      <c r="F89" s="87">
        <f>D89*E89</f>
      </c>
      <c r="G89" s="87">
        <f>$K$2*F89</f>
      </c>
      <c r="H89" s="86">
        <v>200.68</v>
      </c>
      <c r="I89" s="87">
        <f>D89*H89</f>
      </c>
      <c r="J89" s="88">
        <f>SUM(G89,I89)</f>
      </c>
      <c r="K89" s="89"/>
      <c r="L89" s="73"/>
      <c r="M89" s="73"/>
      <c r="N89" s="73"/>
      <c r="O89" s="73"/>
      <c r="P89" s="71"/>
      <c r="Q89" s="71"/>
      <c r="R89" s="71"/>
      <c r="S89" s="74"/>
      <c r="T89" s="74"/>
      <c r="U89" s="74"/>
      <c r="V89" s="74"/>
      <c r="W89" s="74"/>
      <c r="X89" s="74"/>
      <c r="Y89" s="74"/>
    </row>
    <row x14ac:dyDescent="0.25" r="90" customHeight="1" ht="18.75">
      <c r="A90" s="6" t="s">
        <v>109</v>
      </c>
      <c r="B90" s="6"/>
      <c r="C90" s="3" t="s">
        <v>96</v>
      </c>
      <c r="D90" s="57">
        <v>0</v>
      </c>
      <c r="E90" s="86">
        <v>1.25</v>
      </c>
      <c r="F90" s="87">
        <f>D90*E90</f>
      </c>
      <c r="G90" s="87">
        <f>$K$2*F90</f>
      </c>
      <c r="H90" s="86">
        <v>249.4</v>
      </c>
      <c r="I90" s="87">
        <f>D90*H90</f>
      </c>
      <c r="J90" s="88">
        <f>SUM(G90,I90)</f>
      </c>
      <c r="K90" s="89"/>
      <c r="L90" s="73"/>
      <c r="M90" s="73"/>
      <c r="N90" s="73"/>
      <c r="O90" s="73"/>
      <c r="P90" s="71"/>
      <c r="Q90" s="71"/>
      <c r="R90" s="71"/>
      <c r="S90" s="74"/>
      <c r="T90" s="74"/>
      <c r="U90" s="74"/>
      <c r="V90" s="74"/>
      <c r="W90" s="74"/>
      <c r="X90" s="74"/>
      <c r="Y90" s="74"/>
    </row>
    <row x14ac:dyDescent="0.25" r="91" customHeight="1" ht="18.75">
      <c r="A91" s="6" t="s">
        <v>110</v>
      </c>
      <c r="B91" s="6"/>
      <c r="C91" s="3" t="s">
        <v>96</v>
      </c>
      <c r="D91" s="57">
        <v>0</v>
      </c>
      <c r="E91" s="86">
        <v>0.55</v>
      </c>
      <c r="F91" s="87">
        <f>D91*E91</f>
      </c>
      <c r="G91" s="87">
        <f>$K$2*F91</f>
      </c>
      <c r="H91" s="86">
        <v>96.8</v>
      </c>
      <c r="I91" s="87">
        <f>D91*H91</f>
      </c>
      <c r="J91" s="88">
        <f>SUM(G91,I91)</f>
      </c>
      <c r="K91" s="89"/>
      <c r="L91" s="73"/>
      <c r="M91" s="73"/>
      <c r="N91" s="73"/>
      <c r="O91" s="73"/>
      <c r="P91" s="71"/>
      <c r="Q91" s="71"/>
      <c r="R91" s="71"/>
      <c r="S91" s="74"/>
      <c r="T91" s="74"/>
      <c r="U91" s="74"/>
      <c r="V91" s="74"/>
      <c r="W91" s="74"/>
      <c r="X91" s="74"/>
      <c r="Y91" s="74"/>
    </row>
    <row x14ac:dyDescent="0.25" r="92" customHeight="1" ht="18.75">
      <c r="A92" s="6" t="s">
        <v>111</v>
      </c>
      <c r="B92" s="6"/>
      <c r="C92" s="3" t="s">
        <v>96</v>
      </c>
      <c r="D92" s="57">
        <v>0</v>
      </c>
      <c r="E92" s="86">
        <v>0.95</v>
      </c>
      <c r="F92" s="87">
        <f>D92*E92</f>
      </c>
      <c r="G92" s="87">
        <f>$K$2*F92</f>
      </c>
      <c r="H92" s="86">
        <v>54.37</v>
      </c>
      <c r="I92" s="87">
        <f>D92*H92</f>
      </c>
      <c r="J92" s="88">
        <f>SUM(G92,I92)</f>
      </c>
      <c r="K92" s="89"/>
      <c r="L92" s="73"/>
      <c r="M92" s="73"/>
      <c r="N92" s="73"/>
      <c r="O92" s="73"/>
      <c r="P92" s="71"/>
      <c r="Q92" s="71"/>
      <c r="R92" s="71"/>
      <c r="S92" s="74"/>
      <c r="T92" s="74"/>
      <c r="U92" s="74"/>
      <c r="V92" s="74"/>
      <c r="W92" s="74"/>
      <c r="X92" s="74"/>
      <c r="Y92" s="74"/>
    </row>
    <row x14ac:dyDescent="0.25" r="93" customHeight="1" ht="18.75">
      <c r="A93" s="6" t="s">
        <v>170</v>
      </c>
      <c r="B93" s="6"/>
      <c r="C93" s="3" t="s">
        <v>113</v>
      </c>
      <c r="D93" s="57">
        <v>0</v>
      </c>
      <c r="E93" s="86">
        <v>2.6</v>
      </c>
      <c r="F93" s="87">
        <f>D93*E93</f>
      </c>
      <c r="G93" s="87">
        <f>$K$2*F93</f>
      </c>
      <c r="H93" s="86">
        <v>66.71</v>
      </c>
      <c r="I93" s="87">
        <f>D93*H93</f>
      </c>
      <c r="J93" s="88">
        <f>SUM(G93,I93)</f>
      </c>
      <c r="K93" s="89"/>
      <c r="L93" s="73"/>
      <c r="M93" s="73"/>
      <c r="N93" s="73"/>
      <c r="O93" s="73"/>
      <c r="P93" s="71"/>
      <c r="Q93" s="71"/>
      <c r="R93" s="71"/>
      <c r="S93" s="74"/>
      <c r="T93" s="74"/>
      <c r="U93" s="74"/>
      <c r="V93" s="74"/>
      <c r="W93" s="74"/>
      <c r="X93" s="74"/>
      <c r="Y93" s="74"/>
    </row>
    <row x14ac:dyDescent="0.25" r="94" customHeight="1" ht="18.75">
      <c r="A94" s="6" t="s">
        <v>171</v>
      </c>
      <c r="B94" s="6"/>
      <c r="C94" s="3" t="s">
        <v>113</v>
      </c>
      <c r="D94" s="57">
        <v>0</v>
      </c>
      <c r="E94" s="86">
        <v>2.85</v>
      </c>
      <c r="F94" s="87">
        <f>D94*E94</f>
      </c>
      <c r="G94" s="87">
        <f>$K$2*F94</f>
      </c>
      <c r="H94" s="86">
        <v>66.71</v>
      </c>
      <c r="I94" s="87">
        <f>D94*H94</f>
      </c>
      <c r="J94" s="88">
        <f>SUM(G94,I94)</f>
      </c>
      <c r="K94" s="89"/>
      <c r="L94" s="73"/>
      <c r="M94" s="73"/>
      <c r="N94" s="73"/>
      <c r="O94" s="73"/>
      <c r="P94" s="71"/>
      <c r="Q94" s="71"/>
      <c r="R94" s="71"/>
      <c r="S94" s="74"/>
      <c r="T94" s="74"/>
      <c r="U94" s="74"/>
      <c r="V94" s="74"/>
      <c r="W94" s="74"/>
      <c r="X94" s="74"/>
      <c r="Y94" s="74"/>
    </row>
    <row x14ac:dyDescent="0.25" r="95" customHeight="1" ht="18.75">
      <c r="A95" s="6" t="s">
        <v>172</v>
      </c>
      <c r="B95" s="6"/>
      <c r="C95" s="3" t="s">
        <v>149</v>
      </c>
      <c r="D95" s="57">
        <v>0</v>
      </c>
      <c r="E95" s="86">
        <v>0.08</v>
      </c>
      <c r="F95" s="87">
        <f>D95*E95</f>
      </c>
      <c r="G95" s="87">
        <f>$K$2*F95</f>
      </c>
      <c r="H95" s="86">
        <v>72.69</v>
      </c>
      <c r="I95" s="87">
        <f>D95*H95</f>
      </c>
      <c r="J95" s="88">
        <f>SUM(G95,I95)</f>
      </c>
      <c r="K95" s="89"/>
      <c r="L95" s="73"/>
      <c r="M95" s="73"/>
      <c r="N95" s="73"/>
      <c r="O95" s="73"/>
      <c r="P95" s="71"/>
      <c r="Q95" s="71"/>
      <c r="R95" s="71"/>
      <c r="S95" s="74"/>
      <c r="T95" s="74"/>
      <c r="U95" s="74"/>
      <c r="V95" s="74"/>
      <c r="W95" s="74"/>
      <c r="X95" s="74"/>
      <c r="Y95" s="74"/>
    </row>
    <row x14ac:dyDescent="0.25" r="96" customHeight="1" ht="18.75">
      <c r="A96" s="6" t="s">
        <v>173</v>
      </c>
      <c r="B96" s="6"/>
      <c r="C96" s="3" t="s">
        <v>153</v>
      </c>
      <c r="D96" s="57">
        <v>0</v>
      </c>
      <c r="E96" s="86">
        <v>0.1</v>
      </c>
      <c r="F96" s="87">
        <f>D96*E96</f>
      </c>
      <c r="G96" s="87">
        <f>$K$2*F96</f>
      </c>
      <c r="H96" s="86">
        <v>69.12</v>
      </c>
      <c r="I96" s="87">
        <f>D96*H96</f>
      </c>
      <c r="J96" s="88">
        <f>SUM(G96,I96)</f>
      </c>
      <c r="K96" s="89"/>
      <c r="L96" s="73"/>
      <c r="M96" s="73"/>
      <c r="N96" s="73"/>
      <c r="O96" s="73"/>
      <c r="P96" s="71"/>
      <c r="Q96" s="71"/>
      <c r="R96" s="71"/>
      <c r="S96" s="74"/>
      <c r="T96" s="74"/>
      <c r="U96" s="74"/>
      <c r="V96" s="74"/>
      <c r="W96" s="74"/>
      <c r="X96" s="74"/>
      <c r="Y96" s="74"/>
    </row>
    <row x14ac:dyDescent="0.25" r="97" customHeight="1" ht="18.75">
      <c r="A97" s="6" t="s">
        <v>148</v>
      </c>
      <c r="B97" s="6"/>
      <c r="C97" s="3" t="s">
        <v>149</v>
      </c>
      <c r="D97" s="57">
        <v>0</v>
      </c>
      <c r="E97" s="86">
        <v>0.03</v>
      </c>
      <c r="F97" s="87">
        <f>D97*E97</f>
      </c>
      <c r="G97" s="87">
        <f>$K$2*F97</f>
      </c>
      <c r="H97" s="86">
        <v>27.13</v>
      </c>
      <c r="I97" s="87">
        <f>D97*H97</f>
      </c>
      <c r="J97" s="88">
        <f>SUM(G97,I97)</f>
      </c>
      <c r="K97" s="89"/>
      <c r="L97" s="73"/>
      <c r="M97" s="73"/>
      <c r="N97" s="73"/>
      <c r="O97" s="73"/>
      <c r="P97" s="71"/>
      <c r="Q97" s="71"/>
      <c r="R97" s="71"/>
      <c r="S97" s="74"/>
      <c r="T97" s="74"/>
      <c r="U97" s="74"/>
      <c r="V97" s="74"/>
      <c r="W97" s="74"/>
      <c r="X97" s="74"/>
      <c r="Y97" s="74"/>
    </row>
    <row x14ac:dyDescent="0.25" r="98" customHeight="1" ht="18.75">
      <c r="A98" s="6" t="s">
        <v>152</v>
      </c>
      <c r="B98" s="6"/>
      <c r="C98" s="3" t="s">
        <v>153</v>
      </c>
      <c r="D98" s="57">
        <v>0</v>
      </c>
      <c r="E98" s="86">
        <v>0.14</v>
      </c>
      <c r="F98" s="87">
        <f>D98*E98</f>
      </c>
      <c r="G98" s="87">
        <f>$K$2*F98</f>
      </c>
      <c r="H98" s="86">
        <v>119</v>
      </c>
      <c r="I98" s="87">
        <f>D98*H98</f>
      </c>
      <c r="J98" s="88">
        <f>SUM(G98,I98)</f>
      </c>
      <c r="K98" s="89"/>
      <c r="L98" s="73"/>
      <c r="M98" s="73"/>
      <c r="N98" s="73"/>
      <c r="O98" s="73"/>
      <c r="P98" s="71"/>
      <c r="Q98" s="71"/>
      <c r="R98" s="71"/>
      <c r="S98" s="74"/>
      <c r="T98" s="74"/>
      <c r="U98" s="74"/>
      <c r="V98" s="74"/>
      <c r="W98" s="74"/>
      <c r="X98" s="74"/>
      <c r="Y98" s="74"/>
    </row>
    <row x14ac:dyDescent="0.25" r="99" customHeight="1" ht="18.75">
      <c r="A99" s="6" t="s">
        <v>154</v>
      </c>
      <c r="B99" s="6"/>
      <c r="C99" s="3" t="s">
        <v>153</v>
      </c>
      <c r="D99" s="57">
        <v>0</v>
      </c>
      <c r="E99" s="86">
        <v>0.08</v>
      </c>
      <c r="F99" s="87">
        <f>D99*E99</f>
      </c>
      <c r="G99" s="87">
        <f>$K$2*F99</f>
      </c>
      <c r="H99" s="86">
        <v>54.26</v>
      </c>
      <c r="I99" s="87">
        <f>D99*H99</f>
      </c>
      <c r="J99" s="88">
        <f>SUM(G99,I99)</f>
      </c>
      <c r="K99" s="89"/>
      <c r="L99" s="73"/>
      <c r="M99" s="73"/>
      <c r="N99" s="73"/>
      <c r="O99" s="73"/>
      <c r="P99" s="71"/>
      <c r="Q99" s="71"/>
      <c r="R99" s="71"/>
      <c r="S99" s="74"/>
      <c r="T99" s="74"/>
      <c r="U99" s="74"/>
      <c r="V99" s="74"/>
      <c r="W99" s="74"/>
      <c r="X99" s="74"/>
      <c r="Y99" s="74"/>
    </row>
    <row x14ac:dyDescent="0.25" r="100" customHeight="1" ht="18.75">
      <c r="A100" s="6" t="s">
        <v>155</v>
      </c>
      <c r="B100" s="6"/>
      <c r="C100" s="3" t="s">
        <v>96</v>
      </c>
      <c r="D100" s="57">
        <v>0</v>
      </c>
      <c r="E100" s="86">
        <v>0.09</v>
      </c>
      <c r="F100" s="87">
        <f>D100*E100</f>
      </c>
      <c r="G100" s="87">
        <f>$K$2*F100</f>
      </c>
      <c r="H100" s="86">
        <v>28.74</v>
      </c>
      <c r="I100" s="87">
        <f>D100*H100</f>
      </c>
      <c r="J100" s="88">
        <f>SUM(G100,I100)</f>
      </c>
      <c r="K100" s="89"/>
      <c r="L100" s="73"/>
      <c r="M100" s="73"/>
      <c r="N100" s="73"/>
      <c r="O100" s="73"/>
      <c r="P100" s="71"/>
      <c r="Q100" s="71"/>
      <c r="R100" s="71"/>
      <c r="S100" s="74"/>
      <c r="T100" s="74"/>
      <c r="U100" s="74"/>
      <c r="V100" s="74"/>
      <c r="W100" s="74"/>
      <c r="X100" s="74"/>
      <c r="Y100" s="74"/>
    </row>
    <row x14ac:dyDescent="0.25" r="101" customHeight="1" ht="18.75">
      <c r="A101" s="6" t="s">
        <v>156</v>
      </c>
      <c r="B101" s="6"/>
      <c r="C101" s="3" t="s">
        <v>96</v>
      </c>
      <c r="D101" s="57">
        <v>0</v>
      </c>
      <c r="E101" s="86">
        <v>0.05</v>
      </c>
      <c r="F101" s="87">
        <f>D101*E101</f>
      </c>
      <c r="G101" s="87">
        <f>$K$2*F101</f>
      </c>
      <c r="H101" s="86">
        <v>14.37</v>
      </c>
      <c r="I101" s="87">
        <f>D101*H101</f>
      </c>
      <c r="J101" s="88">
        <f>SUM(G101,I101)</f>
      </c>
      <c r="K101" s="89"/>
      <c r="L101" s="73"/>
      <c r="M101" s="73"/>
      <c r="N101" s="73"/>
      <c r="O101" s="73"/>
      <c r="P101" s="71"/>
      <c r="Q101" s="71"/>
      <c r="R101" s="71"/>
      <c r="S101" s="74"/>
      <c r="T101" s="74"/>
      <c r="U101" s="74"/>
      <c r="V101" s="74"/>
      <c r="W101" s="74"/>
      <c r="X101" s="74"/>
      <c r="Y101" s="74"/>
    </row>
    <row x14ac:dyDescent="0.25" r="102" customHeight="1" ht="18.75">
      <c r="A102" s="6" t="s">
        <v>157</v>
      </c>
      <c r="B102" s="6"/>
      <c r="C102" s="3" t="s">
        <v>96</v>
      </c>
      <c r="D102" s="57">
        <v>0</v>
      </c>
      <c r="E102" s="86">
        <v>0.08</v>
      </c>
      <c r="F102" s="87">
        <f>D102*E102</f>
      </c>
      <c r="G102" s="87">
        <f>$K$2*F102</f>
      </c>
      <c r="H102" s="86">
        <v>14.37</v>
      </c>
      <c r="I102" s="87">
        <f>D102*H102</f>
      </c>
      <c r="J102" s="88">
        <f>SUM(G102,I102)</f>
      </c>
      <c r="K102" s="89"/>
      <c r="L102" s="73"/>
      <c r="M102" s="73"/>
      <c r="N102" s="73"/>
      <c r="O102" s="73"/>
      <c r="P102" s="71"/>
      <c r="Q102" s="71"/>
      <c r="R102" s="71"/>
      <c r="S102" s="74"/>
      <c r="T102" s="74"/>
      <c r="U102" s="74"/>
      <c r="V102" s="74"/>
      <c r="W102" s="74"/>
      <c r="X102" s="74"/>
      <c r="Y102" s="74"/>
    </row>
    <row x14ac:dyDescent="0.25" r="103" customHeight="1" ht="18.75">
      <c r="A103" s="6" t="s">
        <v>159</v>
      </c>
      <c r="B103" s="6"/>
      <c r="C103" s="3" t="s">
        <v>96</v>
      </c>
      <c r="D103" s="57">
        <v>0</v>
      </c>
      <c r="E103" s="86">
        <v>0.06</v>
      </c>
      <c r="F103" s="87">
        <f>D103*E103</f>
      </c>
      <c r="G103" s="87">
        <f>$K$2*F103</f>
      </c>
      <c r="H103" s="86">
        <v>14.37</v>
      </c>
      <c r="I103" s="87">
        <f>D103*H103</f>
      </c>
      <c r="J103" s="88">
        <f>SUM(G103,I103)</f>
      </c>
      <c r="K103" s="89"/>
      <c r="L103" s="73"/>
      <c r="M103" s="73"/>
      <c r="N103" s="73"/>
      <c r="O103" s="73"/>
      <c r="P103" s="71"/>
      <c r="Q103" s="71"/>
      <c r="R103" s="71"/>
      <c r="S103" s="74"/>
      <c r="T103" s="74"/>
      <c r="U103" s="74"/>
      <c r="V103" s="74"/>
      <c r="W103" s="74"/>
      <c r="X103" s="74"/>
      <c r="Y103" s="74"/>
    </row>
    <row x14ac:dyDescent="0.25" r="104" customHeight="1" ht="18.75">
      <c r="A104" s="6" t="s">
        <v>160</v>
      </c>
      <c r="B104" s="6"/>
      <c r="C104" s="3" t="s">
        <v>96</v>
      </c>
      <c r="D104" s="57">
        <v>0</v>
      </c>
      <c r="E104" s="86">
        <v>0.05</v>
      </c>
      <c r="F104" s="87">
        <f>D104*E104</f>
      </c>
      <c r="G104" s="87">
        <f>$K$2*F104</f>
      </c>
      <c r="H104" s="86">
        <v>14.37</v>
      </c>
      <c r="I104" s="87">
        <f>D104*H104</f>
      </c>
      <c r="J104" s="88">
        <f>SUM(G104,I104)</f>
      </c>
      <c r="K104" s="89"/>
      <c r="L104" s="73"/>
      <c r="M104" s="73"/>
      <c r="N104" s="73"/>
      <c r="O104" s="73"/>
      <c r="P104" s="71"/>
      <c r="Q104" s="71"/>
      <c r="R104" s="71"/>
      <c r="S104" s="74"/>
      <c r="T104" s="74"/>
      <c r="U104" s="74"/>
      <c r="V104" s="74"/>
      <c r="W104" s="74"/>
      <c r="X104" s="74"/>
      <c r="Y104" s="74"/>
    </row>
    <row x14ac:dyDescent="0.25" r="105" customHeight="1" ht="18.75">
      <c r="A105" s="6" t="s">
        <v>162</v>
      </c>
      <c r="B105" s="6"/>
      <c r="C105" s="3" t="s">
        <v>96</v>
      </c>
      <c r="D105" s="57">
        <v>0</v>
      </c>
      <c r="E105" s="86">
        <v>0.07</v>
      </c>
      <c r="F105" s="87">
        <f>D105*E105</f>
      </c>
      <c r="G105" s="87">
        <f>$K$2*F105</f>
      </c>
      <c r="H105" s="86">
        <v>47.91</v>
      </c>
      <c r="I105" s="87">
        <f>D105*H105</f>
      </c>
      <c r="J105" s="88">
        <f>SUM(G105,I105)</f>
      </c>
      <c r="K105" s="89"/>
      <c r="L105" s="73"/>
      <c r="M105" s="73"/>
      <c r="N105" s="73"/>
      <c r="O105" s="73"/>
      <c r="P105" s="71"/>
      <c r="Q105" s="71"/>
      <c r="R105" s="71"/>
      <c r="S105" s="74"/>
      <c r="T105" s="74"/>
      <c r="U105" s="74"/>
      <c r="V105" s="74"/>
      <c r="W105" s="74"/>
      <c r="X105" s="74"/>
      <c r="Y105" s="74"/>
    </row>
    <row x14ac:dyDescent="0.25" r="106" customHeight="1" ht="18.75">
      <c r="A106" s="6" t="s">
        <v>163</v>
      </c>
      <c r="B106" s="6"/>
      <c r="C106" s="3" t="s">
        <v>96</v>
      </c>
      <c r="D106" s="57">
        <v>0</v>
      </c>
      <c r="E106" s="86">
        <v>0.08</v>
      </c>
      <c r="F106" s="87">
        <f>D106*E106</f>
      </c>
      <c r="G106" s="87">
        <f>$K$2*F106</f>
      </c>
      <c r="H106" s="86">
        <v>60.23</v>
      </c>
      <c r="I106" s="87">
        <f>D106*H106</f>
      </c>
      <c r="J106" s="88">
        <f>SUM(G106,I106)</f>
      </c>
      <c r="K106" s="89"/>
      <c r="L106" s="73"/>
      <c r="M106" s="73"/>
      <c r="N106" s="73"/>
      <c r="O106" s="73"/>
      <c r="P106" s="71"/>
      <c r="Q106" s="71"/>
      <c r="R106" s="71"/>
      <c r="S106" s="74"/>
      <c r="T106" s="74"/>
      <c r="U106" s="74"/>
      <c r="V106" s="74"/>
      <c r="W106" s="74"/>
      <c r="X106" s="74"/>
      <c r="Y106" s="74"/>
    </row>
    <row x14ac:dyDescent="0.25" r="107" customHeight="1" ht="18.75">
      <c r="A107" s="6" t="s">
        <v>174</v>
      </c>
      <c r="B107" s="6"/>
      <c r="C107" s="3" t="s">
        <v>96</v>
      </c>
      <c r="D107" s="57">
        <v>0</v>
      </c>
      <c r="E107" s="86">
        <v>0.05</v>
      </c>
      <c r="F107" s="87">
        <f>D107*E107</f>
      </c>
      <c r="G107" s="87">
        <f>$K$2*F107</f>
      </c>
      <c r="H107" s="86">
        <v>86.23</v>
      </c>
      <c r="I107" s="87">
        <f>D107*H107</f>
      </c>
      <c r="J107" s="88">
        <f>SUM(G107,I107)</f>
      </c>
      <c r="K107" s="89"/>
      <c r="L107" s="73"/>
      <c r="M107" s="73"/>
      <c r="N107" s="73"/>
      <c r="O107" s="73"/>
      <c r="P107" s="71"/>
      <c r="Q107" s="71"/>
      <c r="R107" s="71"/>
      <c r="S107" s="74"/>
      <c r="T107" s="74"/>
      <c r="U107" s="74"/>
      <c r="V107" s="74"/>
      <c r="W107" s="74"/>
      <c r="X107" s="74"/>
      <c r="Y107" s="74"/>
    </row>
    <row x14ac:dyDescent="0.25" r="108" customHeight="1" ht="18.75">
      <c r="A108" s="6" t="s">
        <v>175</v>
      </c>
      <c r="B108" s="6"/>
      <c r="C108" s="3" t="s">
        <v>149</v>
      </c>
      <c r="D108" s="57">
        <v>0</v>
      </c>
      <c r="E108" s="86">
        <v>0.05</v>
      </c>
      <c r="F108" s="87">
        <f>D108*E108</f>
      </c>
      <c r="G108" s="87">
        <f>$K$2*F108</f>
      </c>
      <c r="H108" s="86">
        <v>11.9</v>
      </c>
      <c r="I108" s="87">
        <f>D108*H108</f>
      </c>
      <c r="J108" s="88">
        <f>SUM(G108,I108)</f>
      </c>
      <c r="K108" s="89"/>
      <c r="L108" s="73"/>
      <c r="M108" s="73"/>
      <c r="N108" s="73"/>
      <c r="O108" s="73"/>
      <c r="P108" s="71"/>
      <c r="Q108" s="71"/>
      <c r="R108" s="71"/>
      <c r="S108" s="74"/>
      <c r="T108" s="74"/>
      <c r="U108" s="74"/>
      <c r="V108" s="74"/>
      <c r="W108" s="74"/>
      <c r="X108" s="74"/>
      <c r="Y108" s="74"/>
    </row>
    <row x14ac:dyDescent="0.25" r="109" customHeight="1" ht="18.75">
      <c r="A109" s="6" t="s">
        <v>176</v>
      </c>
      <c r="B109" s="6"/>
      <c r="C109" s="3" t="s">
        <v>96</v>
      </c>
      <c r="D109" s="57">
        <v>0</v>
      </c>
      <c r="E109" s="86">
        <v>0.05</v>
      </c>
      <c r="F109" s="87">
        <f>D109*E109</f>
      </c>
      <c r="G109" s="87">
        <f>$K$2*F109</f>
      </c>
      <c r="H109" s="86">
        <v>83.54</v>
      </c>
      <c r="I109" s="87">
        <f>D109*H109</f>
      </c>
      <c r="J109" s="88">
        <f>SUM(G109,I109)</f>
      </c>
      <c r="K109" s="89"/>
      <c r="L109" s="73"/>
      <c r="M109" s="73"/>
      <c r="N109" s="73"/>
      <c r="O109" s="73"/>
      <c r="P109" s="71"/>
      <c r="Q109" s="71"/>
      <c r="R109" s="71"/>
      <c r="S109" s="74"/>
      <c r="T109" s="74"/>
      <c r="U109" s="74"/>
      <c r="V109" s="74"/>
      <c r="W109" s="74"/>
      <c r="X109" s="74"/>
      <c r="Y109" s="74"/>
    </row>
    <row x14ac:dyDescent="0.25" r="110" customHeight="1" ht="18.75">
      <c r="A110" s="6" t="s">
        <v>177</v>
      </c>
      <c r="B110" s="6"/>
      <c r="C110" s="3" t="s">
        <v>96</v>
      </c>
      <c r="D110" s="57">
        <v>0</v>
      </c>
      <c r="E110" s="86">
        <v>0.06</v>
      </c>
      <c r="F110" s="87">
        <f>D110*E110</f>
      </c>
      <c r="G110" s="87">
        <f>$K$2*F110</f>
      </c>
      <c r="H110" s="86">
        <v>59.5</v>
      </c>
      <c r="I110" s="87">
        <f>D110*H110</f>
      </c>
      <c r="J110" s="88">
        <f>SUM(G110,I110)</f>
      </c>
      <c r="K110" s="89"/>
      <c r="L110" s="73"/>
      <c r="M110" s="73"/>
      <c r="N110" s="73"/>
      <c r="O110" s="73"/>
      <c r="P110" s="71"/>
      <c r="Q110" s="71"/>
      <c r="R110" s="71"/>
      <c r="S110" s="74"/>
      <c r="T110" s="74"/>
      <c r="U110" s="74"/>
      <c r="V110" s="74"/>
      <c r="W110" s="74"/>
      <c r="X110" s="74"/>
      <c r="Y110" s="74"/>
    </row>
    <row x14ac:dyDescent="0.25" r="111" customHeight="1" ht="18.75">
      <c r="A111" s="6" t="s">
        <v>178</v>
      </c>
      <c r="B111" s="6"/>
      <c r="C111" s="3" t="s">
        <v>149</v>
      </c>
      <c r="D111" s="57">
        <v>0</v>
      </c>
      <c r="E111" s="86">
        <v>0.05</v>
      </c>
      <c r="F111" s="87">
        <f>D111*E111</f>
      </c>
      <c r="G111" s="87">
        <f>$K$2*F111</f>
      </c>
      <c r="H111" s="86">
        <v>9.58</v>
      </c>
      <c r="I111" s="87">
        <f>D111*H111</f>
      </c>
      <c r="J111" s="88">
        <f>SUM(G111,I111)</f>
      </c>
      <c r="K111" s="89"/>
      <c r="L111" s="73"/>
      <c r="M111" s="73"/>
      <c r="N111" s="73"/>
      <c r="O111" s="73"/>
      <c r="P111" s="71"/>
      <c r="Q111" s="71"/>
      <c r="R111" s="71"/>
      <c r="S111" s="74"/>
      <c r="T111" s="74"/>
      <c r="U111" s="74"/>
      <c r="V111" s="74"/>
      <c r="W111" s="74"/>
      <c r="X111" s="74"/>
      <c r="Y111" s="74"/>
    </row>
    <row x14ac:dyDescent="0.25" r="112" customHeight="1" ht="18.75">
      <c r="A112" s="6" t="s">
        <v>179</v>
      </c>
      <c r="B112" s="6"/>
      <c r="C112" s="3" t="s">
        <v>153</v>
      </c>
      <c r="D112" s="57">
        <v>0</v>
      </c>
      <c r="E112" s="86">
        <v>0.06</v>
      </c>
      <c r="F112" s="87">
        <f>D112*E112</f>
      </c>
      <c r="G112" s="87">
        <f>$K$2*F112</f>
      </c>
      <c r="H112" s="86">
        <v>54.26</v>
      </c>
      <c r="I112" s="87">
        <f>D112*H112</f>
      </c>
      <c r="J112" s="88">
        <f>SUM(G112,I112)</f>
      </c>
      <c r="K112" s="89"/>
      <c r="L112" s="73"/>
      <c r="M112" s="73"/>
      <c r="N112" s="73"/>
      <c r="O112" s="73"/>
      <c r="P112" s="71"/>
      <c r="Q112" s="71"/>
      <c r="R112" s="71"/>
      <c r="S112" s="74"/>
      <c r="T112" s="74"/>
      <c r="U112" s="74"/>
      <c r="V112" s="74"/>
      <c r="W112" s="74"/>
      <c r="X112" s="74"/>
      <c r="Y112" s="74"/>
    </row>
    <row x14ac:dyDescent="0.25" r="113" customHeight="1" ht="18.75">
      <c r="A113" s="6" t="s">
        <v>180</v>
      </c>
      <c r="B113" s="6"/>
      <c r="C113" s="3" t="s">
        <v>96</v>
      </c>
      <c r="D113" s="57">
        <v>0</v>
      </c>
      <c r="E113" s="86">
        <v>0.05</v>
      </c>
      <c r="F113" s="87">
        <f>D113*E113</f>
      </c>
      <c r="G113" s="87">
        <f>$K$2*F113</f>
      </c>
      <c r="H113" s="86">
        <v>542.64</v>
      </c>
      <c r="I113" s="87">
        <f>D113*H113</f>
      </c>
      <c r="J113" s="88">
        <f>SUM(G113,I113)</f>
      </c>
      <c r="K113" s="89"/>
      <c r="L113" s="73"/>
      <c r="M113" s="73"/>
      <c r="N113" s="73"/>
      <c r="O113" s="73"/>
      <c r="P113" s="71"/>
      <c r="Q113" s="71"/>
      <c r="R113" s="71"/>
      <c r="S113" s="74"/>
      <c r="T113" s="74"/>
      <c r="U113" s="74"/>
      <c r="V113" s="74"/>
      <c r="W113" s="74"/>
      <c r="X113" s="74"/>
      <c r="Y113" s="74"/>
    </row>
    <row x14ac:dyDescent="0.25" r="114" customHeight="1" ht="18.75">
      <c r="A114" s="6" t="s">
        <v>181</v>
      </c>
      <c r="B114" s="6"/>
      <c r="C114" s="3" t="s">
        <v>96</v>
      </c>
      <c r="D114" s="57">
        <v>0</v>
      </c>
      <c r="E114" s="86">
        <v>0.06</v>
      </c>
      <c r="F114" s="87">
        <f>D114*E114</f>
      </c>
      <c r="G114" s="87">
        <f>$K$2*F114</f>
      </c>
      <c r="H114" s="86">
        <v>19.16</v>
      </c>
      <c r="I114" s="87">
        <f>D114*H114</f>
      </c>
      <c r="J114" s="88">
        <f>SUM(G114,I114)</f>
      </c>
      <c r="K114" s="89"/>
      <c r="L114" s="73"/>
      <c r="M114" s="73"/>
      <c r="N114" s="73"/>
      <c r="O114" s="73"/>
      <c r="P114" s="71"/>
      <c r="Q114" s="71"/>
      <c r="R114" s="71"/>
      <c r="S114" s="74"/>
      <c r="T114" s="74"/>
      <c r="U114" s="74"/>
      <c r="V114" s="74"/>
      <c r="W114" s="74"/>
      <c r="X114" s="74"/>
      <c r="Y114" s="74"/>
    </row>
    <row x14ac:dyDescent="0.25" r="115" customHeight="1" ht="18.75">
      <c r="A115" s="6" t="s">
        <v>117</v>
      </c>
      <c r="B115" s="6"/>
      <c r="C115" s="3" t="s">
        <v>96</v>
      </c>
      <c r="D115" s="57">
        <v>0</v>
      </c>
      <c r="E115" s="86">
        <v>0.38</v>
      </c>
      <c r="F115" s="87">
        <f>D115*E115</f>
      </c>
      <c r="G115" s="87">
        <f>$K$2*F115</f>
      </c>
      <c r="H115" s="86">
        <v>94.47</v>
      </c>
      <c r="I115" s="87">
        <f>D115*H115</f>
      </c>
      <c r="J115" s="88">
        <f>SUM(G115,I115)</f>
      </c>
      <c r="K115" s="89"/>
      <c r="L115" s="73"/>
      <c r="M115" s="73"/>
      <c r="N115" s="73"/>
      <c r="O115" s="73"/>
      <c r="P115" s="71"/>
      <c r="Q115" s="71"/>
      <c r="R115" s="71"/>
      <c r="S115" s="74"/>
      <c r="T115" s="74"/>
      <c r="U115" s="74"/>
      <c r="V115" s="74"/>
      <c r="W115" s="74"/>
      <c r="X115" s="74"/>
      <c r="Y115" s="74"/>
    </row>
    <row x14ac:dyDescent="0.25" r="116" customHeight="1" ht="18.75">
      <c r="A116" s="6" t="s">
        <v>182</v>
      </c>
      <c r="B116" s="6"/>
      <c r="C116" s="3" t="s">
        <v>96</v>
      </c>
      <c r="D116" s="57">
        <v>0</v>
      </c>
      <c r="E116" s="86">
        <v>0.08</v>
      </c>
      <c r="F116" s="87">
        <f>D116*E116</f>
      </c>
      <c r="G116" s="87">
        <f>$K$2*F116</f>
      </c>
      <c r="H116" s="86">
        <v>23.95</v>
      </c>
      <c r="I116" s="87">
        <f>D116*H116</f>
      </c>
      <c r="J116" s="88">
        <f>SUM(G116,I116)</f>
      </c>
      <c r="K116" s="89"/>
      <c r="L116" s="73"/>
      <c r="M116" s="73"/>
      <c r="N116" s="73"/>
      <c r="O116" s="73"/>
      <c r="P116" s="71"/>
      <c r="Q116" s="71"/>
      <c r="R116" s="71"/>
      <c r="S116" s="74"/>
      <c r="T116" s="74"/>
      <c r="U116" s="74"/>
      <c r="V116" s="74"/>
      <c r="W116" s="74"/>
      <c r="X116" s="74"/>
      <c r="Y116" s="74"/>
    </row>
    <row x14ac:dyDescent="0.25" r="117" customHeight="1" ht="18.75">
      <c r="A117" s="6" t="s">
        <v>183</v>
      </c>
      <c r="B117" s="6"/>
      <c r="C117" s="3" t="s">
        <v>96</v>
      </c>
      <c r="D117" s="57">
        <v>0</v>
      </c>
      <c r="E117" s="86">
        <v>0.08</v>
      </c>
      <c r="F117" s="87">
        <f>D117*E117</f>
      </c>
      <c r="G117" s="87">
        <f>$K$2*F117</f>
      </c>
      <c r="H117" s="86">
        <v>47.91</v>
      </c>
      <c r="I117" s="87">
        <f>D117*H117</f>
      </c>
      <c r="J117" s="88">
        <f>SUM(G117,I117)</f>
      </c>
      <c r="K117" s="89"/>
      <c r="L117" s="73"/>
      <c r="M117" s="73"/>
      <c r="N117" s="73"/>
      <c r="O117" s="73"/>
      <c r="P117" s="71"/>
      <c r="Q117" s="71"/>
      <c r="R117" s="71"/>
      <c r="S117" s="74"/>
      <c r="T117" s="74"/>
      <c r="U117" s="74"/>
      <c r="V117" s="74"/>
      <c r="W117" s="74"/>
      <c r="X117" s="74"/>
      <c r="Y117" s="74"/>
    </row>
    <row x14ac:dyDescent="0.25" r="118" customHeight="1" ht="18.75">
      <c r="A118" s="6" t="s">
        <v>184</v>
      </c>
      <c r="B118" s="6"/>
      <c r="C118" s="3" t="s">
        <v>113</v>
      </c>
      <c r="D118" s="57">
        <v>0</v>
      </c>
      <c r="E118" s="86">
        <v>0.12</v>
      </c>
      <c r="F118" s="87">
        <f>D118*E118</f>
      </c>
      <c r="G118" s="87">
        <f>$K$2*F118</f>
      </c>
      <c r="H118" s="86">
        <v>11.36</v>
      </c>
      <c r="I118" s="87">
        <f>D118*H118</f>
      </c>
      <c r="J118" s="88">
        <f>SUM(G118,I118)</f>
      </c>
      <c r="K118" s="89"/>
      <c r="L118" s="73"/>
      <c r="M118" s="73"/>
      <c r="N118" s="73"/>
      <c r="O118" s="73"/>
      <c r="P118" s="71"/>
      <c r="Q118" s="71"/>
      <c r="R118" s="71"/>
      <c r="S118" s="74"/>
      <c r="T118" s="74"/>
      <c r="U118" s="74"/>
      <c r="V118" s="74"/>
      <c r="W118" s="74"/>
      <c r="X118" s="74"/>
      <c r="Y118" s="74"/>
    </row>
    <row x14ac:dyDescent="0.25" r="119" customHeight="1" ht="18.75">
      <c r="A119" s="6" t="s">
        <v>185</v>
      </c>
      <c r="B119" s="6"/>
      <c r="C119" s="3" t="s">
        <v>96</v>
      </c>
      <c r="D119" s="57">
        <v>0</v>
      </c>
      <c r="E119" s="86">
        <v>0.33</v>
      </c>
      <c r="F119" s="87">
        <f>D119*E119</f>
      </c>
      <c r="G119" s="87">
        <f>$K$2*F119</f>
      </c>
      <c r="H119" s="86">
        <v>0</v>
      </c>
      <c r="I119" s="87">
        <f>D119*H119</f>
      </c>
      <c r="J119" s="88">
        <f>SUM(G119,I119)</f>
      </c>
      <c r="K119" s="89"/>
      <c r="L119" s="73"/>
      <c r="M119" s="73"/>
      <c r="N119" s="73"/>
      <c r="O119" s="73"/>
      <c r="P119" s="71"/>
      <c r="Q119" s="71"/>
      <c r="R119" s="71"/>
      <c r="S119" s="74"/>
      <c r="T119" s="74"/>
      <c r="U119" s="74"/>
      <c r="V119" s="74"/>
      <c r="W119" s="74"/>
      <c r="X119" s="74"/>
      <c r="Y119" s="74"/>
    </row>
    <row x14ac:dyDescent="0.25" r="120" customHeight="1" ht="18.75">
      <c r="A120" s="6" t="s">
        <v>186</v>
      </c>
      <c r="B120" s="6"/>
      <c r="C120" s="3" t="s">
        <v>96</v>
      </c>
      <c r="D120" s="57">
        <v>0</v>
      </c>
      <c r="E120" s="86">
        <v>0.25</v>
      </c>
      <c r="F120" s="87">
        <f>D120*E120</f>
      </c>
      <c r="G120" s="87">
        <f>$K$2*F120</f>
      </c>
      <c r="H120" s="86">
        <v>0</v>
      </c>
      <c r="I120" s="87">
        <f>D120*H120</f>
      </c>
      <c r="J120" s="88">
        <f>SUM(G120,I120)</f>
      </c>
      <c r="K120" s="89"/>
      <c r="L120" s="73"/>
      <c r="M120" s="73"/>
      <c r="N120" s="73"/>
      <c r="O120" s="73"/>
      <c r="P120" s="71"/>
      <c r="Q120" s="71"/>
      <c r="R120" s="71"/>
      <c r="S120" s="74"/>
      <c r="T120" s="74"/>
      <c r="U120" s="74"/>
      <c r="V120" s="74"/>
      <c r="W120" s="74"/>
      <c r="X120" s="74"/>
      <c r="Y120" s="74"/>
    </row>
    <row x14ac:dyDescent="0.25" r="121" customHeight="1" ht="18.75">
      <c r="A121" s="6" t="s">
        <v>117</v>
      </c>
      <c r="B121" s="6"/>
      <c r="C121" s="3" t="s">
        <v>96</v>
      </c>
      <c r="D121" s="57">
        <v>0</v>
      </c>
      <c r="E121" s="86">
        <v>0.38</v>
      </c>
      <c r="F121" s="87">
        <f>D121*E121</f>
      </c>
      <c r="G121" s="87">
        <f>$K$2*F121</f>
      </c>
      <c r="H121" s="86">
        <v>94.47</v>
      </c>
      <c r="I121" s="87">
        <f>D121*H121</f>
      </c>
      <c r="J121" s="88">
        <f>SUM(G121,I121)</f>
      </c>
      <c r="K121" s="89"/>
      <c r="L121" s="73"/>
      <c r="M121" s="73"/>
      <c r="N121" s="73"/>
      <c r="O121" s="73"/>
      <c r="P121" s="71"/>
      <c r="Q121" s="71"/>
      <c r="R121" s="71"/>
      <c r="S121" s="74"/>
      <c r="T121" s="74"/>
      <c r="U121" s="74"/>
      <c r="V121" s="74"/>
      <c r="W121" s="74"/>
      <c r="X121" s="74"/>
      <c r="Y121" s="74"/>
    </row>
    <row x14ac:dyDescent="0.25" r="122" customHeight="1" ht="18.75">
      <c r="A122" s="6" t="s">
        <v>187</v>
      </c>
      <c r="B122" s="6"/>
      <c r="C122" s="3" t="s">
        <v>96</v>
      </c>
      <c r="D122" s="57">
        <v>0</v>
      </c>
      <c r="E122" s="86">
        <v>0.25</v>
      </c>
      <c r="F122" s="87">
        <f>D122*E122</f>
      </c>
      <c r="G122" s="87">
        <f>$K$2*F122</f>
      </c>
      <c r="H122" s="86">
        <v>286.1</v>
      </c>
      <c r="I122" s="87">
        <f>D122*H122</f>
      </c>
      <c r="J122" s="88">
        <f>SUM(G122,I122)</f>
      </c>
      <c r="K122" s="89"/>
      <c r="L122" s="73"/>
      <c r="M122" s="73"/>
      <c r="N122" s="73"/>
      <c r="O122" s="73"/>
      <c r="P122" s="71"/>
      <c r="Q122" s="71"/>
      <c r="R122" s="71"/>
      <c r="S122" s="74"/>
      <c r="T122" s="74"/>
      <c r="U122" s="74"/>
      <c r="V122" s="74"/>
      <c r="W122" s="74"/>
      <c r="X122" s="74"/>
      <c r="Y122" s="74"/>
    </row>
    <row x14ac:dyDescent="0.25" r="123" customHeight="1" ht="18.75">
      <c r="A123" s="6" t="s">
        <v>188</v>
      </c>
      <c r="B123" s="6"/>
      <c r="C123" s="3" t="s">
        <v>96</v>
      </c>
      <c r="D123" s="57">
        <v>0</v>
      </c>
      <c r="E123" s="86">
        <v>0.3</v>
      </c>
      <c r="F123" s="87">
        <f>D123*E123</f>
      </c>
      <c r="G123" s="87">
        <f>$K$2*F123</f>
      </c>
      <c r="H123" s="86">
        <v>57.09</v>
      </c>
      <c r="I123" s="87">
        <f>D123*H123</f>
      </c>
      <c r="J123" s="88">
        <f>SUM(G123,I123)</f>
      </c>
      <c r="K123" s="89"/>
      <c r="L123" s="73"/>
      <c r="M123" s="73"/>
      <c r="N123" s="73"/>
      <c r="O123" s="73"/>
      <c r="P123" s="71"/>
      <c r="Q123" s="71"/>
      <c r="R123" s="71"/>
      <c r="S123" s="74"/>
      <c r="T123" s="74"/>
      <c r="U123" s="74"/>
      <c r="V123" s="74"/>
      <c r="W123" s="74"/>
      <c r="X123" s="74"/>
      <c r="Y123" s="74"/>
    </row>
    <row x14ac:dyDescent="0.25" r="124" customHeight="1" ht="18.75">
      <c r="A124" s="6" t="s">
        <v>189</v>
      </c>
      <c r="B124" s="6"/>
      <c r="C124" s="3" t="s">
        <v>96</v>
      </c>
      <c r="D124" s="57">
        <v>0</v>
      </c>
      <c r="E124" s="86">
        <v>0.1</v>
      </c>
      <c r="F124" s="87">
        <f>D124*E124</f>
      </c>
      <c r="G124" s="87">
        <f>$K$2*F124</f>
      </c>
      <c r="H124" s="86">
        <v>39.37</v>
      </c>
      <c r="I124" s="87">
        <f>D124*H124</f>
      </c>
      <c r="J124" s="88">
        <f>SUM(G124,I124)</f>
      </c>
      <c r="K124" s="89"/>
      <c r="L124" s="73"/>
      <c r="M124" s="73"/>
      <c r="N124" s="73"/>
      <c r="O124" s="73"/>
      <c r="P124" s="71"/>
      <c r="Q124" s="71"/>
      <c r="R124" s="71"/>
      <c r="S124" s="74"/>
      <c r="T124" s="74"/>
      <c r="U124" s="74"/>
      <c r="V124" s="74"/>
      <c r="W124" s="74"/>
      <c r="X124" s="74"/>
      <c r="Y124" s="74"/>
    </row>
    <row x14ac:dyDescent="0.25" r="125" customHeight="1" ht="18.75">
      <c r="A125" s="6" t="s">
        <v>190</v>
      </c>
      <c r="B125" s="6"/>
      <c r="C125" s="3" t="s">
        <v>96</v>
      </c>
      <c r="D125" s="57">
        <v>0</v>
      </c>
      <c r="E125" s="86">
        <v>0.2</v>
      </c>
      <c r="F125" s="87">
        <f>D125*E125</f>
      </c>
      <c r="G125" s="87">
        <f>$K$2*F125</f>
      </c>
      <c r="H125" s="86">
        <v>39.37</v>
      </c>
      <c r="I125" s="87">
        <f>D125*H125</f>
      </c>
      <c r="J125" s="88">
        <f>SUM(G125,I125)</f>
      </c>
      <c r="K125" s="89"/>
      <c r="L125" s="73"/>
      <c r="M125" s="73"/>
      <c r="N125" s="73"/>
      <c r="O125" s="73"/>
      <c r="P125" s="71"/>
      <c r="Q125" s="71"/>
      <c r="R125" s="71"/>
      <c r="S125" s="74"/>
      <c r="T125" s="74"/>
      <c r="U125" s="74"/>
      <c r="V125" s="74"/>
      <c r="W125" s="74"/>
      <c r="X125" s="74"/>
      <c r="Y125" s="74"/>
    </row>
    <row x14ac:dyDescent="0.25" r="126" customHeight="1" ht="18.75">
      <c r="A126" s="6" t="s">
        <v>191</v>
      </c>
      <c r="B126" s="6"/>
      <c r="C126" s="3" t="s">
        <v>96</v>
      </c>
      <c r="D126" s="57">
        <v>0</v>
      </c>
      <c r="E126" s="86">
        <v>0.38</v>
      </c>
      <c r="F126" s="87">
        <f>D126*E126</f>
      </c>
      <c r="G126" s="87">
        <f>$K$2*F126</f>
      </c>
      <c r="H126" s="86">
        <v>96.54</v>
      </c>
      <c r="I126" s="87">
        <f>D126*H126</f>
      </c>
      <c r="J126" s="88">
        <f>SUM(G126,I126)</f>
      </c>
      <c r="K126" s="89"/>
      <c r="L126" s="73"/>
      <c r="M126" s="73"/>
      <c r="N126" s="73"/>
      <c r="O126" s="73"/>
      <c r="P126" s="71"/>
      <c r="Q126" s="71"/>
      <c r="R126" s="71"/>
      <c r="S126" s="74"/>
      <c r="T126" s="74"/>
      <c r="U126" s="74"/>
      <c r="V126" s="74"/>
      <c r="W126" s="74"/>
      <c r="X126" s="74"/>
      <c r="Y126" s="74"/>
    </row>
    <row x14ac:dyDescent="0.25" r="127" customHeight="1" ht="18.75">
      <c r="A127" s="6" t="s">
        <v>131</v>
      </c>
      <c r="B127" s="6"/>
      <c r="C127" s="3" t="s">
        <v>96</v>
      </c>
      <c r="D127" s="57">
        <v>0</v>
      </c>
      <c r="E127" s="86">
        <v>0.55</v>
      </c>
      <c r="F127" s="87">
        <f>D127*E127</f>
      </c>
      <c r="G127" s="87">
        <f>$K$2*F127</f>
      </c>
      <c r="H127" s="86">
        <v>173.15</v>
      </c>
      <c r="I127" s="87">
        <f>D127*H127</f>
      </c>
      <c r="J127" s="88">
        <f>SUM(G127,I127)</f>
      </c>
      <c r="K127" s="89"/>
      <c r="L127" s="73"/>
      <c r="M127" s="73"/>
      <c r="N127" s="73"/>
      <c r="O127" s="73"/>
      <c r="P127" s="71"/>
      <c r="Q127" s="71"/>
      <c r="R127" s="71"/>
      <c r="S127" s="74"/>
      <c r="T127" s="74"/>
      <c r="U127" s="74"/>
      <c r="V127" s="74"/>
      <c r="W127" s="74"/>
      <c r="X127" s="74"/>
      <c r="Y127" s="74"/>
    </row>
    <row x14ac:dyDescent="0.25" r="128" customHeight="1" ht="18.75">
      <c r="A128" s="6" t="s">
        <v>135</v>
      </c>
      <c r="B128" s="6"/>
      <c r="C128" s="3" t="s">
        <v>96</v>
      </c>
      <c r="D128" s="57">
        <v>0</v>
      </c>
      <c r="E128" s="86">
        <v>0.25</v>
      </c>
      <c r="F128" s="87">
        <f>D128*E128</f>
      </c>
      <c r="G128" s="87">
        <f>$K$2*F128</f>
      </c>
      <c r="H128" s="86">
        <v>101.58</v>
      </c>
      <c r="I128" s="87">
        <f>D128*H128</f>
      </c>
      <c r="J128" s="88">
        <f>SUM(G128,I128)</f>
      </c>
      <c r="K128" s="89"/>
      <c r="L128" s="73"/>
      <c r="M128" s="73"/>
      <c r="N128" s="73"/>
      <c r="O128" s="73"/>
      <c r="P128" s="71"/>
      <c r="Q128" s="71"/>
      <c r="R128" s="71"/>
      <c r="S128" s="74"/>
      <c r="T128" s="74"/>
      <c r="U128" s="74"/>
      <c r="V128" s="74"/>
      <c r="W128" s="74"/>
      <c r="X128" s="74"/>
      <c r="Y128" s="74"/>
    </row>
    <row x14ac:dyDescent="0.25" r="129" customHeight="1" ht="18.75">
      <c r="A129" s="6" t="s">
        <v>136</v>
      </c>
      <c r="B129" s="6"/>
      <c r="C129" s="3" t="s">
        <v>96</v>
      </c>
      <c r="D129" s="57">
        <v>0</v>
      </c>
      <c r="E129" s="86">
        <v>0.35</v>
      </c>
      <c r="F129" s="87">
        <f>D129*E129</f>
      </c>
      <c r="G129" s="87">
        <f>$K$2*F129</f>
      </c>
      <c r="H129" s="86">
        <v>153.97</v>
      </c>
      <c r="I129" s="87">
        <f>D129*H129</f>
      </c>
      <c r="J129" s="88">
        <f>SUM(G129,I129)</f>
      </c>
      <c r="K129" s="89"/>
      <c r="L129" s="73"/>
      <c r="M129" s="73"/>
      <c r="N129" s="73"/>
      <c r="O129" s="73"/>
      <c r="P129" s="71"/>
      <c r="Q129" s="71"/>
      <c r="R129" s="71"/>
      <c r="S129" s="74"/>
      <c r="T129" s="74"/>
      <c r="U129" s="74"/>
      <c r="V129" s="74"/>
      <c r="W129" s="74"/>
      <c r="X129" s="74"/>
      <c r="Y129" s="74"/>
    </row>
    <row x14ac:dyDescent="0.25" r="130" customHeight="1" ht="18.75">
      <c r="A130" s="6" t="s">
        <v>192</v>
      </c>
      <c r="B130" s="6"/>
      <c r="C130" s="3" t="s">
        <v>96</v>
      </c>
      <c r="D130" s="57">
        <v>0</v>
      </c>
      <c r="E130" s="86">
        <v>0.09</v>
      </c>
      <c r="F130" s="87">
        <f>D130*E130</f>
      </c>
      <c r="G130" s="87">
        <f>$K$2*F130</f>
      </c>
      <c r="H130" s="86">
        <v>0.85</v>
      </c>
      <c r="I130" s="87">
        <f>D130*H130</f>
      </c>
      <c r="J130" s="88">
        <f>SUM(G130,I130)</f>
      </c>
      <c r="K130" s="89"/>
      <c r="L130" s="73"/>
      <c r="M130" s="73"/>
      <c r="N130" s="73"/>
      <c r="O130" s="73"/>
      <c r="P130" s="71"/>
      <c r="Q130" s="71"/>
      <c r="R130" s="71"/>
      <c r="S130" s="74"/>
      <c r="T130" s="74"/>
      <c r="U130" s="74"/>
      <c r="V130" s="74"/>
      <c r="W130" s="74"/>
      <c r="X130" s="74"/>
      <c r="Y130" s="74"/>
    </row>
    <row x14ac:dyDescent="0.25" r="131" customHeight="1" ht="18.75">
      <c r="A131" s="6" t="s">
        <v>193</v>
      </c>
      <c r="B131" s="6"/>
      <c r="C131" s="3" t="s">
        <v>96</v>
      </c>
      <c r="D131" s="57">
        <v>0</v>
      </c>
      <c r="E131" s="86">
        <v>0.03</v>
      </c>
      <c r="F131" s="87">
        <f>D131*E131</f>
      </c>
      <c r="G131" s="87">
        <f>$K$2*F131</f>
      </c>
      <c r="H131" s="86">
        <v>5.68</v>
      </c>
      <c r="I131" s="87">
        <f>D131*H131</f>
      </c>
      <c r="J131" s="88">
        <f>SUM(G131,I131)</f>
      </c>
      <c r="K131" s="89"/>
      <c r="L131" s="73"/>
      <c r="M131" s="73"/>
      <c r="N131" s="73"/>
      <c r="O131" s="73"/>
      <c r="P131" s="71"/>
      <c r="Q131" s="71"/>
      <c r="R131" s="71"/>
      <c r="S131" s="74"/>
      <c r="T131" s="74"/>
      <c r="U131" s="74"/>
      <c r="V131" s="74"/>
      <c r="W131" s="74"/>
      <c r="X131" s="74"/>
      <c r="Y131" s="74"/>
    </row>
    <row x14ac:dyDescent="0.25" r="132" customHeight="1" ht="18.75">
      <c r="A132" s="6" t="s">
        <v>194</v>
      </c>
      <c r="B132" s="6"/>
      <c r="C132" s="3" t="s">
        <v>96</v>
      </c>
      <c r="D132" s="57">
        <v>0</v>
      </c>
      <c r="E132" s="86">
        <v>0.01</v>
      </c>
      <c r="F132" s="87">
        <f>D132*E132</f>
      </c>
      <c r="G132" s="87">
        <f>$K$2*F132</f>
      </c>
      <c r="H132" s="86">
        <v>5.68</v>
      </c>
      <c r="I132" s="87">
        <f>D132*H132</f>
      </c>
      <c r="J132" s="88">
        <f>SUM(G132,I132)</f>
      </c>
      <c r="K132" s="89"/>
      <c r="L132" s="73"/>
      <c r="M132" s="73"/>
      <c r="N132" s="73"/>
      <c r="O132" s="73"/>
      <c r="P132" s="71"/>
      <c r="Q132" s="71"/>
      <c r="R132" s="71"/>
      <c r="S132" s="74"/>
      <c r="T132" s="74"/>
      <c r="U132" s="74"/>
      <c r="V132" s="74"/>
      <c r="W132" s="74"/>
      <c r="X132" s="74"/>
      <c r="Y132" s="74"/>
    </row>
    <row x14ac:dyDescent="0.25" r="133" customHeight="1" ht="18.75">
      <c r="A133" s="6" t="s">
        <v>195</v>
      </c>
      <c r="B133" s="6"/>
      <c r="C133" s="3" t="s">
        <v>96</v>
      </c>
      <c r="D133" s="57">
        <v>0</v>
      </c>
      <c r="E133" s="86">
        <v>0.02</v>
      </c>
      <c r="F133" s="87">
        <f>D133*E133</f>
      </c>
      <c r="G133" s="87">
        <f>$K$2*F133</f>
      </c>
      <c r="H133" s="86">
        <v>5.68</v>
      </c>
      <c r="I133" s="87">
        <f>D133*H133</f>
      </c>
      <c r="J133" s="88">
        <f>SUM(G133,I133)</f>
      </c>
      <c r="K133" s="89"/>
      <c r="L133" s="73"/>
      <c r="M133" s="73"/>
      <c r="N133" s="73"/>
      <c r="O133" s="73"/>
      <c r="P133" s="71"/>
      <c r="Q133" s="71"/>
      <c r="R133" s="71"/>
      <c r="S133" s="74"/>
      <c r="T133" s="74"/>
      <c r="U133" s="74"/>
      <c r="V133" s="74"/>
      <c r="W133" s="74"/>
      <c r="X133" s="74"/>
      <c r="Y133" s="74"/>
    </row>
    <row x14ac:dyDescent="0.25" r="134" customHeight="1" ht="18.75">
      <c r="A134" s="6" t="s">
        <v>196</v>
      </c>
      <c r="B134" s="6"/>
      <c r="C134" s="3" t="s">
        <v>96</v>
      </c>
      <c r="D134" s="57">
        <v>0</v>
      </c>
      <c r="E134" s="86">
        <v>0.03</v>
      </c>
      <c r="F134" s="87">
        <f>D134*E134</f>
      </c>
      <c r="G134" s="87">
        <f>$K$2*F134</f>
      </c>
      <c r="H134" s="86">
        <v>5.68</v>
      </c>
      <c r="I134" s="87">
        <f>D134*H134</f>
      </c>
      <c r="J134" s="88">
        <f>SUM(G134,I134)</f>
      </c>
      <c r="K134" s="89"/>
      <c r="L134" s="73"/>
      <c r="M134" s="73"/>
      <c r="N134" s="73"/>
      <c r="O134" s="73"/>
      <c r="P134" s="71"/>
      <c r="Q134" s="71"/>
      <c r="R134" s="71"/>
      <c r="S134" s="74"/>
      <c r="T134" s="74"/>
      <c r="U134" s="74"/>
      <c r="V134" s="74"/>
      <c r="W134" s="74"/>
      <c r="X134" s="74"/>
      <c r="Y134" s="74"/>
    </row>
    <row x14ac:dyDescent="0.25" r="135" customHeight="1" ht="18.75">
      <c r="A135" s="6" t="s">
        <v>197</v>
      </c>
      <c r="B135" s="6"/>
      <c r="C135" s="3" t="s">
        <v>96</v>
      </c>
      <c r="D135" s="57">
        <v>0</v>
      </c>
      <c r="E135" s="86">
        <v>0.03</v>
      </c>
      <c r="F135" s="87">
        <f>D135*E135</f>
      </c>
      <c r="G135" s="87">
        <f>$K$2*F135</f>
      </c>
      <c r="H135" s="86">
        <v>5.68</v>
      </c>
      <c r="I135" s="87">
        <f>D135*H135</f>
      </c>
      <c r="J135" s="88">
        <f>SUM(G135,I135)</f>
      </c>
      <c r="K135" s="89"/>
      <c r="L135" s="73"/>
      <c r="M135" s="73"/>
      <c r="N135" s="73"/>
      <c r="O135" s="73"/>
      <c r="P135" s="71"/>
      <c r="Q135" s="71"/>
      <c r="R135" s="71"/>
      <c r="S135" s="74"/>
      <c r="T135" s="74"/>
      <c r="U135" s="74"/>
      <c r="V135" s="74"/>
      <c r="W135" s="74"/>
      <c r="X135" s="74"/>
      <c r="Y135" s="74"/>
    </row>
    <row x14ac:dyDescent="0.25" r="136" customHeight="1" ht="18.75">
      <c r="A136" s="6" t="s">
        <v>198</v>
      </c>
      <c r="B136" s="6"/>
      <c r="C136" s="3" t="s">
        <v>96</v>
      </c>
      <c r="D136" s="57">
        <v>0</v>
      </c>
      <c r="E136" s="86">
        <v>0.28</v>
      </c>
      <c r="F136" s="87">
        <f>D136*E136</f>
      </c>
      <c r="G136" s="87">
        <f>$K$2*F136</f>
      </c>
      <c r="H136" s="86">
        <v>0</v>
      </c>
      <c r="I136" s="87">
        <f>D136*H136</f>
      </c>
      <c r="J136" s="88">
        <f>SUM(G136,I136)</f>
      </c>
      <c r="K136" s="89"/>
      <c r="L136" s="73"/>
      <c r="M136" s="73"/>
      <c r="N136" s="73"/>
      <c r="O136" s="73"/>
      <c r="P136" s="71"/>
      <c r="Q136" s="71"/>
      <c r="R136" s="71"/>
      <c r="S136" s="74"/>
      <c r="T136" s="74"/>
      <c r="U136" s="74"/>
      <c r="V136" s="74"/>
      <c r="W136" s="74"/>
      <c r="X136" s="74"/>
      <c r="Y136" s="74"/>
    </row>
    <row x14ac:dyDescent="0.25" r="137" customHeight="1" ht="18.75">
      <c r="A137" s="6" t="s">
        <v>199</v>
      </c>
      <c r="B137" s="6"/>
      <c r="C137" s="3" t="s">
        <v>96</v>
      </c>
      <c r="D137" s="57">
        <v>0</v>
      </c>
      <c r="E137" s="86">
        <v>0.33</v>
      </c>
      <c r="F137" s="87">
        <f>D137*E137</f>
      </c>
      <c r="G137" s="87">
        <f>$K$2*F137</f>
      </c>
      <c r="H137" s="86">
        <v>12.39</v>
      </c>
      <c r="I137" s="87">
        <f>D137*H137</f>
      </c>
      <c r="J137" s="88">
        <f>SUM(G137,I137)</f>
      </c>
      <c r="K137" s="89"/>
      <c r="L137" s="73"/>
      <c r="M137" s="73"/>
      <c r="N137" s="73"/>
      <c r="O137" s="73"/>
      <c r="P137" s="71"/>
      <c r="Q137" s="71"/>
      <c r="R137" s="71"/>
      <c r="S137" s="74"/>
      <c r="T137" s="74"/>
      <c r="U137" s="74"/>
      <c r="V137" s="74"/>
      <c r="W137" s="74"/>
      <c r="X137" s="74"/>
      <c r="Y137" s="74"/>
    </row>
    <row x14ac:dyDescent="0.25" r="138" customHeight="1" ht="18.75">
      <c r="A138" s="6" t="s">
        <v>200</v>
      </c>
      <c r="B138" s="6"/>
      <c r="C138" s="3" t="s">
        <v>96</v>
      </c>
      <c r="D138" s="57">
        <v>0</v>
      </c>
      <c r="E138" s="86">
        <v>0.25</v>
      </c>
      <c r="F138" s="87">
        <f>D138*E138</f>
      </c>
      <c r="G138" s="87">
        <f>$K$2*F138</f>
      </c>
      <c r="H138" s="86">
        <v>0</v>
      </c>
      <c r="I138" s="87">
        <f>D138*H138</f>
      </c>
      <c r="J138" s="88">
        <f>SUM(G138,I138)</f>
      </c>
      <c r="K138" s="89"/>
      <c r="L138" s="73"/>
      <c r="M138" s="73"/>
      <c r="N138" s="73"/>
      <c r="O138" s="73"/>
      <c r="P138" s="71"/>
      <c r="Q138" s="71"/>
      <c r="R138" s="71"/>
      <c r="S138" s="74"/>
      <c r="T138" s="74"/>
      <c r="U138" s="74"/>
      <c r="V138" s="74"/>
      <c r="W138" s="74"/>
      <c r="X138" s="74"/>
      <c r="Y138" s="74"/>
    </row>
    <row x14ac:dyDescent="0.25" r="139" customHeight="1" ht="18.75">
      <c r="A139" s="6" t="s">
        <v>175</v>
      </c>
      <c r="B139" s="6"/>
      <c r="C139" s="3" t="s">
        <v>149</v>
      </c>
      <c r="D139" s="57">
        <v>0</v>
      </c>
      <c r="E139" s="86">
        <v>0.05</v>
      </c>
      <c r="F139" s="87">
        <f>D139*E139</f>
      </c>
      <c r="G139" s="87">
        <f>$K$2*F139</f>
      </c>
      <c r="H139" s="86">
        <v>11.9</v>
      </c>
      <c r="I139" s="87">
        <f>D139*H139</f>
      </c>
      <c r="J139" s="88">
        <f>SUM(G139,I139)</f>
      </c>
      <c r="K139" s="89"/>
      <c r="L139" s="73"/>
      <c r="M139" s="73"/>
      <c r="N139" s="73"/>
      <c r="O139" s="73"/>
      <c r="P139" s="71"/>
      <c r="Q139" s="71"/>
      <c r="R139" s="71"/>
      <c r="S139" s="74"/>
      <c r="T139" s="74"/>
      <c r="U139" s="74"/>
      <c r="V139" s="74"/>
      <c r="W139" s="74"/>
      <c r="X139" s="74"/>
      <c r="Y139" s="74"/>
    </row>
    <row x14ac:dyDescent="0.25" r="140" customHeight="1" ht="18.75">
      <c r="A140" s="6" t="s">
        <v>201</v>
      </c>
      <c r="B140" s="6"/>
      <c r="C140" s="3" t="s">
        <v>96</v>
      </c>
      <c r="D140" s="57">
        <v>0</v>
      </c>
      <c r="E140" s="86">
        <v>0.05</v>
      </c>
      <c r="F140" s="87">
        <f>D140*E140</f>
      </c>
      <c r="G140" s="87">
        <f>$K$2*F140</f>
      </c>
      <c r="H140" s="86">
        <v>12.6</v>
      </c>
      <c r="I140" s="87">
        <f>D140*H140</f>
      </c>
      <c r="J140" s="88">
        <f>SUM(G140,I140)</f>
      </c>
      <c r="K140" s="89"/>
      <c r="L140" s="73"/>
      <c r="M140" s="73"/>
      <c r="N140" s="73"/>
      <c r="O140" s="73"/>
      <c r="P140" s="71"/>
      <c r="Q140" s="71"/>
      <c r="R140" s="71"/>
      <c r="S140" s="74"/>
      <c r="T140" s="74"/>
      <c r="U140" s="74"/>
      <c r="V140" s="74"/>
      <c r="W140" s="74"/>
      <c r="X140" s="74"/>
      <c r="Y140" s="74"/>
    </row>
    <row x14ac:dyDescent="0.25" r="141" customHeight="1" ht="18.75">
      <c r="A141" s="6" t="s">
        <v>202</v>
      </c>
      <c r="B141" s="6"/>
      <c r="C141" s="3" t="s">
        <v>153</v>
      </c>
      <c r="D141" s="57">
        <v>0</v>
      </c>
      <c r="E141" s="86">
        <v>0.07</v>
      </c>
      <c r="F141" s="87">
        <f>D141*E141</f>
      </c>
      <c r="G141" s="87">
        <f>$K$2*F141</f>
      </c>
      <c r="H141" s="86">
        <v>24.53</v>
      </c>
      <c r="I141" s="87">
        <f>D141*H141</f>
      </c>
      <c r="J141" s="88">
        <f>SUM(G141,I141)</f>
      </c>
      <c r="K141" s="89"/>
      <c r="L141" s="73"/>
      <c r="M141" s="73"/>
      <c r="N141" s="73"/>
      <c r="O141" s="73"/>
      <c r="P141" s="71"/>
      <c r="Q141" s="71"/>
      <c r="R141" s="71"/>
      <c r="S141" s="74"/>
      <c r="T141" s="74"/>
      <c r="U141" s="74"/>
      <c r="V141" s="74"/>
      <c r="W141" s="74"/>
      <c r="X141" s="74"/>
      <c r="Y141" s="74"/>
    </row>
    <row x14ac:dyDescent="0.25" r="142" customHeight="1" ht="18.75">
      <c r="A142" s="6" t="s">
        <v>203</v>
      </c>
      <c r="B142" s="6"/>
      <c r="C142" s="3" t="s">
        <v>113</v>
      </c>
      <c r="D142" s="57">
        <v>0</v>
      </c>
      <c r="E142" s="86">
        <v>0.08</v>
      </c>
      <c r="F142" s="87">
        <f>D142*E142</f>
      </c>
      <c r="G142" s="87">
        <f>$K$2*F142</f>
      </c>
      <c r="H142" s="86">
        <v>93.84</v>
      </c>
      <c r="I142" s="87">
        <f>D142*H142</f>
      </c>
      <c r="J142" s="88">
        <f>SUM(G142,I142)</f>
      </c>
      <c r="K142" s="89"/>
      <c r="L142" s="73"/>
      <c r="M142" s="73"/>
      <c r="N142" s="73"/>
      <c r="O142" s="73"/>
      <c r="P142" s="71"/>
      <c r="Q142" s="71"/>
      <c r="R142" s="71"/>
      <c r="S142" s="74"/>
      <c r="T142" s="74"/>
      <c r="U142" s="74"/>
      <c r="V142" s="74"/>
      <c r="W142" s="74"/>
      <c r="X142" s="74"/>
      <c r="Y142" s="74"/>
    </row>
    <row x14ac:dyDescent="0.25" r="143" customHeight="1" ht="18.75">
      <c r="A143" s="6" t="s">
        <v>204</v>
      </c>
      <c r="B143" s="6"/>
      <c r="C143" s="3" t="s">
        <v>96</v>
      </c>
      <c r="D143" s="57">
        <v>0</v>
      </c>
      <c r="E143" s="86">
        <v>0.07</v>
      </c>
      <c r="F143" s="87">
        <f>D143*E143</f>
      </c>
      <c r="G143" s="87">
        <f>$K$2*F143</f>
      </c>
      <c r="H143" s="86">
        <v>13.92</v>
      </c>
      <c r="I143" s="87">
        <f>D143*H143</f>
      </c>
      <c r="J143" s="88">
        <f>SUM(G143,I143)</f>
      </c>
      <c r="K143" s="89"/>
      <c r="L143" s="73"/>
      <c r="M143" s="73"/>
      <c r="N143" s="73"/>
      <c r="O143" s="73"/>
      <c r="P143" s="71"/>
      <c r="Q143" s="71"/>
      <c r="R143" s="71"/>
      <c r="S143" s="74"/>
      <c r="T143" s="74"/>
      <c r="U143" s="74"/>
      <c r="V143" s="74"/>
      <c r="W143" s="74"/>
      <c r="X143" s="74"/>
      <c r="Y143" s="74"/>
    </row>
    <row x14ac:dyDescent="0.25" r="144" customHeight="1" ht="18.75">
      <c r="A144" s="6" t="s">
        <v>205</v>
      </c>
      <c r="B144" s="6"/>
      <c r="C144" s="3" t="s">
        <v>96</v>
      </c>
      <c r="D144" s="57">
        <v>0</v>
      </c>
      <c r="E144" s="86">
        <v>0.05</v>
      </c>
      <c r="F144" s="87">
        <f>D144*E144</f>
      </c>
      <c r="G144" s="87">
        <f>$K$2*F144</f>
      </c>
      <c r="H144" s="86">
        <v>103.97</v>
      </c>
      <c r="I144" s="87">
        <f>D144*H144</f>
      </c>
      <c r="J144" s="88">
        <f>SUM(G144,I144)</f>
      </c>
      <c r="K144" s="89"/>
      <c r="L144" s="73"/>
      <c r="M144" s="73"/>
      <c r="N144" s="73"/>
      <c r="O144" s="73"/>
      <c r="P144" s="71"/>
      <c r="Q144" s="71"/>
      <c r="R144" s="71"/>
      <c r="S144" s="74"/>
      <c r="T144" s="74"/>
      <c r="U144" s="74"/>
      <c r="V144" s="74"/>
      <c r="W144" s="74"/>
      <c r="X144" s="74"/>
      <c r="Y144" s="74"/>
    </row>
    <row x14ac:dyDescent="0.25" r="145" customHeight="1" ht="18.75">
      <c r="A145" s="6" t="s">
        <v>135</v>
      </c>
      <c r="B145" s="6"/>
      <c r="C145" s="3" t="s">
        <v>96</v>
      </c>
      <c r="D145" s="57">
        <v>0</v>
      </c>
      <c r="E145" s="86">
        <v>0.25</v>
      </c>
      <c r="F145" s="87">
        <f>D145*E145</f>
      </c>
      <c r="G145" s="87">
        <f>$K$2*F145</f>
      </c>
      <c r="H145" s="86">
        <v>101.58</v>
      </c>
      <c r="I145" s="87">
        <f>D145*H145</f>
      </c>
      <c r="J145" s="88">
        <f>SUM(G145,I145)</f>
      </c>
      <c r="K145" s="89"/>
      <c r="L145" s="73"/>
      <c r="M145" s="73"/>
      <c r="N145" s="73"/>
      <c r="O145" s="73"/>
      <c r="P145" s="71"/>
      <c r="Q145" s="71"/>
      <c r="R145" s="71"/>
      <c r="S145" s="74"/>
      <c r="T145" s="74"/>
      <c r="U145" s="74"/>
      <c r="V145" s="74"/>
      <c r="W145" s="74"/>
      <c r="X145" s="74"/>
      <c r="Y145" s="74"/>
    </row>
    <row x14ac:dyDescent="0.25" r="146" customHeight="1" ht="18.75">
      <c r="A146" s="29" t="s">
        <v>206</v>
      </c>
      <c r="B146" s="29"/>
      <c r="C146" s="93"/>
      <c r="D146" s="56"/>
      <c r="E146" s="94">
        <f>SUM(E12:E84)</f>
      </c>
      <c r="F146" s="95">
        <f>SUM(F12:F84,F86:F145)</f>
      </c>
      <c r="G146" s="95">
        <f>SUM(G12:G84,G86:G145)</f>
      </c>
      <c r="H146" s="94">
        <f>SUM(H12:H84)</f>
      </c>
      <c r="I146" s="95">
        <f>SUM(I12:I84)</f>
      </c>
      <c r="J146" s="96">
        <f>SUM(J12:J84)</f>
      </c>
      <c r="K146" s="89"/>
      <c r="L146" s="73"/>
      <c r="M146" s="73"/>
      <c r="N146" s="73"/>
      <c r="O146" s="73"/>
      <c r="P146" s="71"/>
      <c r="Q146" s="71"/>
      <c r="R146" s="71"/>
      <c r="S146" s="74"/>
      <c r="T146" s="74"/>
      <c r="U146" s="74"/>
      <c r="V146" s="74"/>
      <c r="W146" s="74"/>
      <c r="X146" s="74"/>
      <c r="Y146" s="74"/>
    </row>
  </sheetData>
  <mergeCells count="207">
    <mergeCell ref="A1:I1"/>
    <mergeCell ref="B2:J2"/>
    <mergeCell ref="B3:J3"/>
    <mergeCell ref="B4:J4"/>
    <mergeCell ref="A5:J5"/>
    <mergeCell ref="A6:J6"/>
    <mergeCell ref="A7:J7"/>
    <mergeCell ref="B8:J8"/>
    <mergeCell ref="B9:J9"/>
    <mergeCell ref="A10:J10"/>
    <mergeCell ref="A11:B11"/>
    <mergeCell ref="P11:Q11"/>
    <mergeCell ref="A12:B12"/>
    <mergeCell ref="P12:Q12"/>
    <mergeCell ref="A13:B13"/>
    <mergeCell ref="P13:Q13"/>
    <mergeCell ref="A14:B14"/>
    <mergeCell ref="P14:Q14"/>
    <mergeCell ref="A15:B15"/>
    <mergeCell ref="P15:Q15"/>
    <mergeCell ref="A16:B16"/>
    <mergeCell ref="P16:Q16"/>
    <mergeCell ref="A17:B17"/>
    <mergeCell ref="P17:Q17"/>
    <mergeCell ref="A18:B18"/>
    <mergeCell ref="P18:Q18"/>
    <mergeCell ref="A19:B19"/>
    <mergeCell ref="P19:Q19"/>
    <mergeCell ref="A20:B20"/>
    <mergeCell ref="P20:Q20"/>
    <mergeCell ref="A21:B21"/>
    <mergeCell ref="P21:Q21"/>
    <mergeCell ref="A22:B22"/>
    <mergeCell ref="P22:Q22"/>
    <mergeCell ref="A23:B23"/>
    <mergeCell ref="P23:Q23"/>
    <mergeCell ref="A24:B24"/>
    <mergeCell ref="P24:Q24"/>
    <mergeCell ref="A25:B25"/>
    <mergeCell ref="P25:Q25"/>
    <mergeCell ref="A26:B26"/>
    <mergeCell ref="P26:Q26"/>
    <mergeCell ref="A27:B27"/>
    <mergeCell ref="P27:Q27"/>
    <mergeCell ref="A28:B28"/>
    <mergeCell ref="P28:Q28"/>
    <mergeCell ref="A29:B29"/>
    <mergeCell ref="P29:Q29"/>
    <mergeCell ref="A30:B30"/>
    <mergeCell ref="P30:Q30"/>
    <mergeCell ref="A31:B31"/>
    <mergeCell ref="P31:Q31"/>
    <mergeCell ref="A32:B32"/>
    <mergeCell ref="P32:Q32"/>
    <mergeCell ref="A33:B33"/>
    <mergeCell ref="P33:Q33"/>
    <mergeCell ref="A34:B34"/>
    <mergeCell ref="P34:Q34"/>
    <mergeCell ref="A35:B35"/>
    <mergeCell ref="P35:Q35"/>
    <mergeCell ref="A36:B36"/>
    <mergeCell ref="P36:Q36"/>
    <mergeCell ref="A37:B37"/>
    <mergeCell ref="P37:Q37"/>
    <mergeCell ref="A38:B38"/>
    <mergeCell ref="P38:Q38"/>
    <mergeCell ref="A39:B39"/>
    <mergeCell ref="P39:Q39"/>
    <mergeCell ref="A40:B40"/>
    <mergeCell ref="P40:Q40"/>
    <mergeCell ref="A41:B41"/>
    <mergeCell ref="P41:Q41"/>
    <mergeCell ref="A42:B42"/>
    <mergeCell ref="P42:Q42"/>
    <mergeCell ref="A43:B43"/>
    <mergeCell ref="P43:Q43"/>
    <mergeCell ref="A44:B44"/>
    <mergeCell ref="P44:Q44"/>
    <mergeCell ref="A45:B45"/>
    <mergeCell ref="P45:Q45"/>
    <mergeCell ref="A46:B46"/>
    <mergeCell ref="P46:Q46"/>
    <mergeCell ref="A47:B47"/>
    <mergeCell ref="P47:Q47"/>
    <mergeCell ref="A48:B48"/>
    <mergeCell ref="P48:Q48"/>
    <mergeCell ref="A49:B49"/>
    <mergeCell ref="P49:Q49"/>
    <mergeCell ref="A50:B50"/>
    <mergeCell ref="P50:Q50"/>
    <mergeCell ref="A51:B51"/>
    <mergeCell ref="P51:Q51"/>
    <mergeCell ref="A52:B52"/>
    <mergeCell ref="P52:Q52"/>
    <mergeCell ref="A53:B53"/>
    <mergeCell ref="P53:Q53"/>
    <mergeCell ref="A54:B54"/>
    <mergeCell ref="P54:Q54"/>
    <mergeCell ref="A55:B55"/>
    <mergeCell ref="P55:Q55"/>
    <mergeCell ref="A56:B56"/>
    <mergeCell ref="P56:Q56"/>
    <mergeCell ref="A57:B57"/>
    <mergeCell ref="P57:Q57"/>
    <mergeCell ref="A58:B58"/>
    <mergeCell ref="P58:Q58"/>
    <mergeCell ref="A59:B59"/>
    <mergeCell ref="P59:Q59"/>
    <mergeCell ref="A60:B60"/>
    <mergeCell ref="P60:Q60"/>
    <mergeCell ref="A61:B61"/>
    <mergeCell ref="P61:Q61"/>
    <mergeCell ref="A62:B62"/>
    <mergeCell ref="P62:Q62"/>
    <mergeCell ref="A63:B63"/>
    <mergeCell ref="P63:Q63"/>
    <mergeCell ref="A64:B64"/>
    <mergeCell ref="P64:Q64"/>
    <mergeCell ref="A65:B65"/>
    <mergeCell ref="P65:Q65"/>
    <mergeCell ref="A66:B66"/>
    <mergeCell ref="P66:Q66"/>
    <mergeCell ref="A67:B67"/>
    <mergeCell ref="P67:Q67"/>
    <mergeCell ref="A68:B68"/>
    <mergeCell ref="P68:Q68"/>
    <mergeCell ref="A69:B69"/>
    <mergeCell ref="P69:Q69"/>
    <mergeCell ref="A70:B70"/>
    <mergeCell ref="P70:Q70"/>
    <mergeCell ref="A71:B71"/>
    <mergeCell ref="P71:Q71"/>
    <mergeCell ref="A72:B72"/>
    <mergeCell ref="A73:B73"/>
    <mergeCell ref="A74:B74"/>
    <mergeCell ref="A75:B75"/>
    <mergeCell ref="A76:B76"/>
    <mergeCell ref="A77:B77"/>
    <mergeCell ref="A78:B78"/>
    <mergeCell ref="A79:B79"/>
    <mergeCell ref="A80:B80"/>
    <mergeCell ref="A81:B81"/>
    <mergeCell ref="A82:B82"/>
    <mergeCell ref="A83:B83"/>
    <mergeCell ref="A84:B84"/>
    <mergeCell ref="A85:J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3"/>
  <sheetViews>
    <sheetView workbookViewId="0"/>
  </sheetViews>
  <sheetFormatPr defaultRowHeight="15" x14ac:dyDescent="0.25"/>
  <cols>
    <col min="1" max="1" style="31" width="24.290714285714284" customWidth="1" bestFit="1"/>
    <col min="2" max="2" style="31" width="13.862142857142858"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55</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7" customFormat="1" s="1">
      <c r="A10" s="78" t="s">
        <v>55</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56" t="s">
        <v>90</v>
      </c>
      <c r="F11" s="56" t="s">
        <v>90</v>
      </c>
      <c r="G11" s="56" t="s">
        <v>1021</v>
      </c>
      <c r="H11" s="56" t="s">
        <v>92</v>
      </c>
      <c r="I11" s="56" t="s">
        <v>92</v>
      </c>
      <c r="J11" s="56" t="s">
        <v>686</v>
      </c>
      <c r="K11" s="75"/>
    </row>
    <row x14ac:dyDescent="0.25" r="12" customHeight="1" ht="21">
      <c r="A12" s="29" t="s">
        <v>216</v>
      </c>
      <c r="B12" s="29"/>
      <c r="C12" s="93" t="s">
        <v>113</v>
      </c>
      <c r="D12" s="106">
        <v>1</v>
      </c>
      <c r="E12" s="53"/>
      <c r="F12" s="53"/>
      <c r="G12" s="53"/>
      <c r="H12" s="53"/>
      <c r="I12" s="53"/>
      <c r="J12" s="53"/>
      <c r="K12" s="89"/>
    </row>
    <row x14ac:dyDescent="0.25" r="13" customHeight="1" ht="12.199999999999998">
      <c r="A13" s="6" t="s">
        <v>1227</v>
      </c>
      <c r="B13" s="6"/>
      <c r="C13" s="3" t="s">
        <v>149</v>
      </c>
      <c r="D13" s="107">
        <v>0</v>
      </c>
      <c r="E13" s="108">
        <v>0.4</v>
      </c>
      <c r="F13" s="87">
        <f>D13*E13</f>
      </c>
      <c r="G13" s="87">
        <f>$K$2*F13</f>
      </c>
      <c r="H13" s="108">
        <v>841.76</v>
      </c>
      <c r="I13" s="87">
        <f>D13*H13</f>
      </c>
      <c r="J13" s="87">
        <f>SUM(G13,I13)</f>
      </c>
      <c r="K13" s="89"/>
    </row>
    <row x14ac:dyDescent="0.25" r="14" customHeight="1" ht="12.199999999999998">
      <c r="A14" s="6" t="s">
        <v>1228</v>
      </c>
      <c r="B14" s="6"/>
      <c r="C14" s="3" t="s">
        <v>149</v>
      </c>
      <c r="D14" s="107">
        <v>0</v>
      </c>
      <c r="E14" s="108">
        <v>0.4</v>
      </c>
      <c r="F14" s="87">
        <f>D14*E14</f>
      </c>
      <c r="G14" s="87">
        <f>$K$2*F14</f>
      </c>
      <c r="H14" s="108">
        <v>503.34</v>
      </c>
      <c r="I14" s="87">
        <f>D14*H14</f>
      </c>
      <c r="J14" s="87">
        <f>SUM(G14,I14)</f>
      </c>
      <c r="K14" s="89"/>
    </row>
    <row x14ac:dyDescent="0.25" r="15" customHeight="1" ht="12.199999999999998">
      <c r="A15" s="6" t="s">
        <v>1229</v>
      </c>
      <c r="B15" s="6"/>
      <c r="C15" s="3" t="s">
        <v>149</v>
      </c>
      <c r="D15" s="107">
        <v>0</v>
      </c>
      <c r="E15" s="108">
        <v>0.4</v>
      </c>
      <c r="F15" s="87">
        <f>D15*E15</f>
      </c>
      <c r="G15" s="87">
        <f>$K$2*F15</f>
      </c>
      <c r="H15" s="108">
        <v>839.34</v>
      </c>
      <c r="I15" s="87">
        <f>D15*H15</f>
      </c>
      <c r="J15" s="87">
        <f>SUM(G15,I15)</f>
      </c>
      <c r="K15" s="89"/>
    </row>
    <row x14ac:dyDescent="0.25" r="16" customHeight="1" ht="12.199999999999998">
      <c r="A16" s="6" t="s">
        <v>1230</v>
      </c>
      <c r="B16" s="6"/>
      <c r="C16" s="3" t="s">
        <v>149</v>
      </c>
      <c r="D16" s="107">
        <v>0</v>
      </c>
      <c r="E16" s="108">
        <v>0.4</v>
      </c>
      <c r="F16" s="87">
        <f>D16*E16</f>
      </c>
      <c r="G16" s="87">
        <f>$K$2*F16</f>
      </c>
      <c r="H16" s="108">
        <v>538.54</v>
      </c>
      <c r="I16" s="87">
        <f>D16*H16</f>
      </c>
      <c r="J16" s="87">
        <f>SUM(G16,I16)</f>
      </c>
      <c r="K16" s="89"/>
    </row>
    <row x14ac:dyDescent="0.25" r="17" customHeight="1" ht="12.199999999999998">
      <c r="A17" s="6" t="s">
        <v>1231</v>
      </c>
      <c r="B17" s="6"/>
      <c r="C17" s="3" t="s">
        <v>149</v>
      </c>
      <c r="D17" s="107">
        <v>0</v>
      </c>
      <c r="E17" s="108">
        <v>0.17</v>
      </c>
      <c r="F17" s="87">
        <f>D17*E17</f>
      </c>
      <c r="G17" s="87">
        <f>$K$2*F17</f>
      </c>
      <c r="H17" s="108">
        <v>350.56</v>
      </c>
      <c r="I17" s="87">
        <f>D17*H17</f>
      </c>
      <c r="J17" s="87">
        <f>SUM(G17,I17)</f>
      </c>
      <c r="K17" s="89"/>
    </row>
    <row x14ac:dyDescent="0.25" r="18" customHeight="1" ht="12.199999999999998">
      <c r="A18" s="6" t="s">
        <v>1232</v>
      </c>
      <c r="B18" s="6"/>
      <c r="C18" s="3" t="s">
        <v>149</v>
      </c>
      <c r="D18" s="107">
        <v>0</v>
      </c>
      <c r="E18" s="108">
        <v>0.17</v>
      </c>
      <c r="F18" s="87">
        <f>D18*E18</f>
      </c>
      <c r="G18" s="87">
        <f>$K$2*F18</f>
      </c>
      <c r="H18" s="108">
        <v>358.56</v>
      </c>
      <c r="I18" s="87">
        <f>D18*H18</f>
      </c>
      <c r="J18" s="87">
        <f>SUM(G18,I18)</f>
      </c>
      <c r="K18" s="89"/>
    </row>
    <row x14ac:dyDescent="0.25" r="19" customHeight="1" ht="12.199999999999998">
      <c r="A19" s="6" t="s">
        <v>1233</v>
      </c>
      <c r="B19" s="6"/>
      <c r="C19" s="3" t="s">
        <v>149</v>
      </c>
      <c r="D19" s="107">
        <v>0</v>
      </c>
      <c r="E19" s="108">
        <v>0.17</v>
      </c>
      <c r="F19" s="87">
        <f>D19*E19</f>
      </c>
      <c r="G19" s="87">
        <f>$K$2*F19</f>
      </c>
      <c r="H19" s="108">
        <v>230.56</v>
      </c>
      <c r="I19" s="87">
        <f>D19*H19</f>
      </c>
      <c r="J19" s="87">
        <f>SUM(G19,I19)</f>
      </c>
      <c r="K19" s="89"/>
    </row>
    <row x14ac:dyDescent="0.25" r="20" customHeight="1" ht="12.199999999999998">
      <c r="A20" s="6" t="s">
        <v>1234</v>
      </c>
      <c r="B20" s="6"/>
      <c r="C20" s="3" t="s">
        <v>94</v>
      </c>
      <c r="D20" s="107">
        <v>0</v>
      </c>
      <c r="E20" s="108">
        <v>0.02</v>
      </c>
      <c r="F20" s="87">
        <f>D20*E20</f>
      </c>
      <c r="G20" s="87">
        <f>$K$2*F20</f>
      </c>
      <c r="H20" s="108">
        <v>27.84</v>
      </c>
      <c r="I20" s="87">
        <f>D20*H20</f>
      </c>
      <c r="J20" s="87">
        <f>SUM(G20,I20)</f>
      </c>
      <c r="K20" s="89"/>
    </row>
    <row x14ac:dyDescent="0.25" r="21" customHeight="1" ht="12.199999999999998">
      <c r="A21" s="6" t="s">
        <v>1235</v>
      </c>
      <c r="B21" s="6"/>
      <c r="C21" s="3" t="s">
        <v>94</v>
      </c>
      <c r="D21" s="107">
        <v>0</v>
      </c>
      <c r="E21" s="108">
        <v>0.02</v>
      </c>
      <c r="F21" s="87">
        <f>D21*E21</f>
      </c>
      <c r="G21" s="87">
        <f>$K$2*F21</f>
      </c>
      <c r="H21" s="108">
        <v>12.5</v>
      </c>
      <c r="I21" s="87">
        <f>D21*H21</f>
      </c>
      <c r="J21" s="87">
        <f>SUM(G21,I21)</f>
      </c>
      <c r="K21" s="89"/>
    </row>
    <row x14ac:dyDescent="0.25" r="22" customHeight="1" ht="12.199999999999998">
      <c r="A22" s="29" t="s">
        <v>214</v>
      </c>
      <c r="B22" s="29"/>
      <c r="C22" s="3"/>
      <c r="D22" s="109"/>
      <c r="E22" s="94">
        <f>SUM(E13:E21)</f>
      </c>
      <c r="F22" s="110">
        <f>SUM(F13:F21)</f>
      </c>
      <c r="G22" s="110">
        <f>SUM(G13:G21)</f>
      </c>
      <c r="H22" s="94">
        <f>SUM(H13:H21)</f>
      </c>
      <c r="I22" s="110">
        <f>SUM(I13:I21)</f>
      </c>
      <c r="J22" s="88">
        <f>SUM(J13:J21)</f>
      </c>
      <c r="K22" s="89"/>
    </row>
    <row x14ac:dyDescent="0.25" r="23" customHeight="1" ht="12.4">
      <c r="A23" s="29" t="s">
        <v>206</v>
      </c>
      <c r="B23" s="29"/>
      <c r="C23" s="93"/>
      <c r="D23" s="56"/>
      <c r="E23" s="94">
        <f>E22</f>
      </c>
      <c r="F23" s="95">
        <f>F22</f>
      </c>
      <c r="G23" s="95">
        <f>G22</f>
      </c>
      <c r="H23" s="94">
        <f>H22</f>
      </c>
      <c r="I23" s="95">
        <f>I22</f>
      </c>
      <c r="J23" s="111">
        <f>J22</f>
      </c>
      <c r="K23" s="89"/>
    </row>
  </sheetData>
  <mergeCells count="23">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7"/>
  <sheetViews>
    <sheetView workbookViewId="0" tabSelected="1"/>
  </sheetViews>
  <sheetFormatPr defaultRowHeight="15" x14ac:dyDescent="0.25"/>
  <cols>
    <col min="1" max="1" style="65" width="7.147857142857143" customWidth="1" bestFit="1"/>
    <col min="2" max="2" style="31" width="27.005" customWidth="1" bestFit="1"/>
    <col min="3" max="3" style="31" width="13.576428571428572" customWidth="1" bestFit="1"/>
    <col min="4" max="4" style="66" width="18.005" customWidth="1" bestFit="1"/>
    <col min="5" max="5" style="67" width="16.433571428571426" customWidth="1" bestFit="1"/>
    <col min="6" max="6" style="68" width="20.719285714285714" customWidth="1" bestFit="1"/>
    <col min="7" max="7" style="69" width="18.290714285714284" customWidth="1" bestFit="1"/>
  </cols>
  <sheetData>
    <row x14ac:dyDescent="0.25" r="1" customHeight="1" ht="45.75" customFormat="1" s="1">
      <c r="A1" s="34" t="s">
        <v>0</v>
      </c>
      <c r="B1" s="2"/>
      <c r="C1" s="2"/>
      <c r="D1" s="35"/>
      <c r="E1" s="36"/>
      <c r="F1" s="35"/>
      <c r="G1" s="4"/>
    </row>
    <row x14ac:dyDescent="0.25" r="2" customHeight="1" ht="18.75" customFormat="1" s="1">
      <c r="A2" s="37" t="s">
        <v>40</v>
      </c>
      <c r="B2" s="6"/>
      <c r="C2" s="6"/>
      <c r="D2" s="38"/>
      <c r="E2" s="28"/>
      <c r="F2" s="38"/>
      <c r="G2" s="28"/>
    </row>
    <row x14ac:dyDescent="0.25" r="3" customHeight="1" ht="18.75" customFormat="1" s="1">
      <c r="A3" s="37" t="s">
        <v>41</v>
      </c>
      <c r="B3" s="6"/>
      <c r="C3" s="6"/>
      <c r="D3" s="38"/>
      <c r="E3" s="28"/>
      <c r="F3" s="38"/>
      <c r="G3" s="28"/>
    </row>
    <row x14ac:dyDescent="0.25" r="4" customHeight="1" ht="18.75" customFormat="1" s="1">
      <c r="A4" s="37" t="s">
        <v>42</v>
      </c>
      <c r="B4" s="6"/>
      <c r="C4" s="6"/>
      <c r="D4" s="38"/>
      <c r="E4" s="28"/>
      <c r="F4" s="38"/>
      <c r="G4" s="28"/>
    </row>
    <row x14ac:dyDescent="0.25" r="5" customHeight="1" ht="52.5" customFormat="1" s="1">
      <c r="A5" s="39" t="s">
        <v>43</v>
      </c>
      <c r="B5" s="40"/>
      <c r="C5" s="40"/>
      <c r="D5" s="41"/>
      <c r="E5" s="42"/>
      <c r="F5" s="41"/>
      <c r="G5" s="42"/>
    </row>
    <row x14ac:dyDescent="0.25" r="6" customHeight="1" ht="18.75" customFormat="1" s="1">
      <c r="A6" s="43" t="s">
        <v>44</v>
      </c>
      <c r="B6" s="44"/>
      <c r="C6" s="44"/>
      <c r="D6" s="45"/>
      <c r="E6" s="46"/>
      <c r="F6" s="45"/>
      <c r="G6" s="46"/>
    </row>
    <row x14ac:dyDescent="0.25" r="7" customHeight="1" ht="18.75" customFormat="1" s="1">
      <c r="A7" s="47" t="s">
        <v>45</v>
      </c>
      <c r="B7" s="29"/>
      <c r="C7" s="29"/>
      <c r="D7" s="48"/>
      <c r="E7" s="30"/>
      <c r="F7" s="48"/>
      <c r="G7" s="30"/>
    </row>
    <row x14ac:dyDescent="0.25" r="8" customHeight="1" ht="18.75" customFormat="1" s="1">
      <c r="A8" s="37" t="s">
        <v>46</v>
      </c>
      <c r="B8" s="6"/>
      <c r="C8" s="6"/>
      <c r="D8" s="38"/>
      <c r="E8" s="28"/>
      <c r="F8" s="38"/>
      <c r="G8" s="28"/>
    </row>
    <row x14ac:dyDescent="0.25" r="9" customHeight="1" ht="18.75" customFormat="1" s="1">
      <c r="A9" s="37" t="s">
        <v>47</v>
      </c>
      <c r="B9" s="6"/>
      <c r="C9" s="6"/>
      <c r="D9" s="38"/>
      <c r="E9" s="28"/>
      <c r="F9" s="38"/>
      <c r="G9" s="28"/>
    </row>
    <row x14ac:dyDescent="0.25" r="10" customHeight="1" ht="18.75" customFormat="1" s="1">
      <c r="A10" s="47" t="s">
        <v>48</v>
      </c>
      <c r="B10" s="29" t="s">
        <v>49</v>
      </c>
      <c r="C10" s="29"/>
      <c r="D10" s="48" t="s">
        <v>50</v>
      </c>
      <c r="E10" s="30" t="s">
        <v>51</v>
      </c>
      <c r="F10" s="48" t="s">
        <v>52</v>
      </c>
      <c r="G10" s="49" t="s">
        <v>53</v>
      </c>
    </row>
    <row x14ac:dyDescent="0.25" r="11" customHeight="1" ht="18.75">
      <c r="A11" s="47">
        <v>1</v>
      </c>
      <c r="B11" s="50" t="s">
        <v>54</v>
      </c>
      <c r="C11" s="51"/>
      <c r="D11" s="52">
        <f>' Grunn og fundamenter'!F65*G28</f>
      </c>
      <c r="E11" s="52">
        <f>' Grunn og fundamenter'!G65*G28</f>
      </c>
      <c r="F11" s="53">
        <f>' Grunn og fundamenter'!I65+(' Grunn og fundamenter'!I65*$G$29)</f>
      </c>
      <c r="G11" s="54">
        <f>SUM(E11:F11)</f>
      </c>
    </row>
    <row x14ac:dyDescent="0.25" r="12" customHeight="1" ht="18.75">
      <c r="A12" s="47">
        <v>2</v>
      </c>
      <c r="B12" s="50" t="s">
        <v>55</v>
      </c>
      <c r="C12" s="51"/>
      <c r="D12" s="52">
        <f>Bæresystemer!F23*G28</f>
      </c>
      <c r="E12" s="52">
        <f>Bæresystemer!G23*G28</f>
      </c>
      <c r="F12" s="53">
        <f>Bæresystemer!I23+(Bæresystemer!I23*$G$29)</f>
      </c>
      <c r="G12" s="54">
        <f>SUM(E12:F12)</f>
      </c>
    </row>
    <row x14ac:dyDescent="0.25" r="13" customHeight="1" ht="18.75">
      <c r="A13" s="47">
        <v>3</v>
      </c>
      <c r="B13" s="50" t="s">
        <v>56</v>
      </c>
      <c r="C13" s="51"/>
      <c r="D13" s="52">
        <f>Yttervegger!G1355*G28</f>
      </c>
      <c r="E13" s="52">
        <f>Yttervegger!H1355*G28</f>
      </c>
      <c r="F13" s="53">
        <f>Yttervegger!J1355+(Yttervegger!J1355*$G$29)</f>
      </c>
      <c r="G13" s="54">
        <f>SUM(E13:F13)</f>
      </c>
    </row>
    <row x14ac:dyDescent="0.25" r="14" customHeight="1" ht="18.75">
      <c r="A14" s="47">
        <v>4</v>
      </c>
      <c r="B14" s="50" t="s">
        <v>57</v>
      </c>
      <c r="C14" s="51"/>
      <c r="D14" s="52">
        <f>'Vinduer og ytterdører'!F944*G28</f>
      </c>
      <c r="E14" s="52">
        <f>'Vinduer og ytterdører'!G944*G28</f>
      </c>
      <c r="F14" s="55">
        <f>'Vinduer og ytterdører'!I944+('Vinduer og ytterdører'!I944*$G$29)</f>
      </c>
      <c r="G14" s="54">
        <f>SUM(E14:F14)</f>
      </c>
    </row>
    <row x14ac:dyDescent="0.25" r="15" customHeight="1" ht="18.75">
      <c r="A15" s="47">
        <v>5</v>
      </c>
      <c r="B15" s="50" t="s">
        <v>58</v>
      </c>
      <c r="C15" s="51"/>
      <c r="D15" s="52">
        <f>Innervegger!G665*G28</f>
      </c>
      <c r="E15" s="52">
        <f>Innervegger!H665*G28</f>
      </c>
      <c r="F15" s="53">
        <f>Innervegger!J665+(Innervegger!J665*$G$29)</f>
      </c>
      <c r="G15" s="54">
        <f>SUM(E15:F15)</f>
      </c>
    </row>
    <row x14ac:dyDescent="0.25" r="16" customHeight="1" ht="18.75">
      <c r="A16" s="47">
        <v>6</v>
      </c>
      <c r="B16" s="50" t="s">
        <v>59</v>
      </c>
      <c r="C16" s="51"/>
      <c r="D16" s="52">
        <f>Innedører!F140*G28</f>
      </c>
      <c r="E16" s="52">
        <f>Innedører!G140*G28</f>
      </c>
      <c r="F16" s="55">
        <f>Innedører!I140+(Innedører!I140*$G$29)</f>
      </c>
      <c r="G16" s="54">
        <f>SUM(E16:F16)</f>
      </c>
    </row>
    <row x14ac:dyDescent="0.25" r="17" customHeight="1" ht="18.75">
      <c r="A17" s="47">
        <v>7</v>
      </c>
      <c r="B17" s="50" t="s">
        <v>60</v>
      </c>
      <c r="C17" s="51"/>
      <c r="D17" s="52">
        <f>Dekker!G414</f>
      </c>
      <c r="E17" s="52">
        <f>Dekker!H414*G28</f>
      </c>
      <c r="F17" s="53">
        <f>Dekker!J414+(Dekker!J414*$G$29)</f>
      </c>
      <c r="G17" s="54">
        <f>SUM(E17:F17)</f>
      </c>
    </row>
    <row x14ac:dyDescent="0.25" r="18" customHeight="1" ht="18.75">
      <c r="A18" s="47">
        <v>8</v>
      </c>
      <c r="B18" s="50" t="s">
        <v>61</v>
      </c>
      <c r="C18" s="51"/>
      <c r="D18" s="52">
        <f>Yttertak!G909*G28</f>
      </c>
      <c r="E18" s="52">
        <f>Yttertak!H909*G28</f>
      </c>
      <c r="F18" s="53">
        <f>Yttertak!J909+(Yttertak!J909*$G$29)</f>
      </c>
      <c r="G18" s="54">
        <f>SUM(E18:F18)</f>
      </c>
    </row>
    <row x14ac:dyDescent="0.25" r="19" customHeight="1" ht="18.75">
      <c r="A19" s="47">
        <v>9</v>
      </c>
      <c r="B19" s="50" t="s">
        <v>62</v>
      </c>
      <c r="C19" s="51"/>
      <c r="D19" s="52">
        <f>' Parkett og laminat'!F18*G28</f>
      </c>
      <c r="E19" s="52">
        <f>' Parkett og laminat'!G18*G28</f>
      </c>
      <c r="F19" s="53">
        <f>' Parkett og laminat'!I18+(' Parkett og laminat'!I18*$G$29)</f>
      </c>
      <c r="G19" s="54">
        <f>SUM(E19:F19)</f>
      </c>
    </row>
    <row x14ac:dyDescent="0.25" r="20" customHeight="1" ht="18.75">
      <c r="A20" s="47">
        <v>10</v>
      </c>
      <c r="B20" s="50" t="s">
        <v>63</v>
      </c>
      <c r="C20" s="51"/>
      <c r="D20" s="52">
        <f>Kjøkken!F34*G28</f>
      </c>
      <c r="E20" s="52">
        <f>Kjøkken!G34*G28</f>
      </c>
      <c r="F20" s="53">
        <f>Kjøkken!I34+(Kjøkken!I34*$G$29)</f>
      </c>
      <c r="G20" s="54">
        <f>SUM(E20:F20)</f>
      </c>
    </row>
    <row x14ac:dyDescent="0.25" r="21" customHeight="1" ht="18.75">
      <c r="A21" s="47">
        <v>11</v>
      </c>
      <c r="B21" s="50" t="s">
        <v>64</v>
      </c>
      <c r="C21" s="51"/>
      <c r="D21" s="52">
        <f>Ventilasjon!F21*G28</f>
      </c>
      <c r="E21" s="52">
        <f>Ventilasjon!G21*G28</f>
      </c>
      <c r="F21" s="53">
        <f>Ventilasjon!I21+(Ventilasjon!I21*$G$29)</f>
      </c>
      <c r="G21" s="54">
        <f>SUM(E21:F21)</f>
      </c>
    </row>
    <row x14ac:dyDescent="0.25" r="22" customHeight="1" ht="18.75">
      <c r="A22" s="47">
        <v>12</v>
      </c>
      <c r="B22" s="50" t="s">
        <v>65</v>
      </c>
      <c r="C22" s="51"/>
      <c r="D22" s="52">
        <f>'Terrasser,rekkverk og svalgang'!F115*G28</f>
      </c>
      <c r="E22" s="52">
        <f>'Terrasser,rekkverk og svalgang'!G115*G28</f>
      </c>
      <c r="F22" s="53">
        <f>'Terrasser,rekkverk og svalgang'!I115+('Terrasser,rekkverk og svalgang'!I115*$G$29)</f>
      </c>
      <c r="G22" s="54">
        <f>SUM(E22:F22)</f>
      </c>
    </row>
    <row x14ac:dyDescent="0.25" r="23" customHeight="1" ht="18.75">
      <c r="A23" s="47">
        <v>13</v>
      </c>
      <c r="B23" s="50" t="s">
        <v>66</v>
      </c>
      <c r="C23" s="51"/>
      <c r="D23" s="52">
        <f>'Innvendige trapper'!F28*G28</f>
      </c>
      <c r="E23" s="52">
        <f>'Innvendige trapper'!G28*G28</f>
      </c>
      <c r="F23" s="53">
        <f>'Innvendige trapper'!I28+('Innvendige trapper'!I28*$G$29)</f>
      </c>
      <c r="G23" s="54">
        <f>SUM(E23:F23)</f>
      </c>
    </row>
    <row x14ac:dyDescent="0.25" r="24" customHeight="1" ht="18.75">
      <c r="A24" s="47">
        <v>14</v>
      </c>
      <c r="B24" s="50" t="s">
        <v>67</v>
      </c>
      <c r="C24" s="51"/>
      <c r="D24" s="52">
        <f>Flislegging!F179*G28</f>
      </c>
      <c r="E24" s="52">
        <f>Flislegging!G179*G28</f>
      </c>
      <c r="F24" s="53">
        <f>Flislegging!I179+(Flislegging!I179*$G$29)</f>
      </c>
      <c r="G24" s="54">
        <f>SUM(E24:F24)</f>
      </c>
    </row>
    <row x14ac:dyDescent="0.25" r="25" customHeight="1" ht="18.75">
      <c r="A25" s="47">
        <v>15</v>
      </c>
      <c r="B25" s="50" t="s">
        <v>68</v>
      </c>
      <c r="C25" s="51"/>
      <c r="D25" s="52">
        <f>Hulltaking!F22*G28</f>
      </c>
      <c r="E25" s="52">
        <f>Hulltaking!G22*G28</f>
      </c>
      <c r="F25" s="53">
        <f>Hulltaking!I22+(Hulltaking!I22*$G$29)</f>
      </c>
      <c r="G25" s="54">
        <f>SUM(E25:F25)</f>
      </c>
    </row>
    <row x14ac:dyDescent="0.25" r="26" customHeight="1" ht="18.75">
      <c r="A26" s="47">
        <v>16</v>
      </c>
      <c r="B26" s="50" t="s">
        <v>69</v>
      </c>
      <c r="C26" s="51"/>
      <c r="D26" s="52">
        <f>'Stillas monterig og demontering'!F17*G28</f>
      </c>
      <c r="E26" s="52">
        <f>'Stillas monterig og demontering'!G17*G28</f>
      </c>
      <c r="F26" s="53">
        <f>'Stillas monterig og demontering'!I17+('Stillas monterig og demontering'!I17*$G$29)</f>
      </c>
      <c r="G26" s="54">
        <f>SUM(E26:F26)</f>
      </c>
    </row>
    <row x14ac:dyDescent="0.25" r="27" customHeight="1" ht="18.75">
      <c r="A27" s="47">
        <v>17</v>
      </c>
      <c r="B27" s="50" t="s">
        <v>70</v>
      </c>
      <c r="C27" s="51"/>
      <c r="D27" s="52">
        <f>Maling!F146*G28</f>
      </c>
      <c r="E27" s="52">
        <f>Maling!G146*G28</f>
      </c>
      <c r="F27" s="53">
        <f>Maling!I146+(Maling!I146*$G$29)</f>
      </c>
      <c r="G27" s="54">
        <f>SUM(E27:F27)</f>
      </c>
    </row>
    <row x14ac:dyDescent="0.25" r="28" customHeight="1" ht="18.75">
      <c r="A28" s="37"/>
      <c r="B28" s="29" t="s">
        <v>71</v>
      </c>
      <c r="C28" s="29" t="s">
        <v>72</v>
      </c>
      <c r="D28" s="56">
        <f>SUM(D11:D27)</f>
      </c>
      <c r="E28" s="20">
        <f>SUM(E11:E27)</f>
      </c>
      <c r="F28" s="48" t="s">
        <v>73</v>
      </c>
      <c r="G28" s="57">
        <v>1.3</v>
      </c>
    </row>
    <row x14ac:dyDescent="0.25" r="29" customHeight="1" ht="18.75">
      <c r="A29" s="37"/>
      <c r="B29" s="17" t="s">
        <v>74</v>
      </c>
      <c r="C29" s="18"/>
      <c r="D29" s="58"/>
      <c r="E29" s="59"/>
      <c r="F29" s="60"/>
      <c r="G29" s="61">
        <v>0.1</v>
      </c>
    </row>
    <row x14ac:dyDescent="0.25" r="30" customHeight="1" ht="18.75">
      <c r="A30" s="47"/>
      <c r="B30" s="29" t="s">
        <v>75</v>
      </c>
      <c r="C30" s="29"/>
      <c r="D30" s="48"/>
      <c r="E30" s="30"/>
      <c r="F30" s="53"/>
      <c r="G30" s="61">
        <v>0.1</v>
      </c>
    </row>
    <row x14ac:dyDescent="0.25" r="31" customHeight="1" ht="18.75">
      <c r="A31" s="47"/>
      <c r="B31" s="29" t="s">
        <v>76</v>
      </c>
      <c r="C31" s="29"/>
      <c r="D31" s="48"/>
      <c r="E31" s="30"/>
      <c r="F31" s="53"/>
      <c r="G31" s="62">
        <f>E28*G30</f>
      </c>
    </row>
    <row x14ac:dyDescent="0.25" r="32" customHeight="1" ht="18.75">
      <c r="A32" s="47"/>
      <c r="B32" s="17" t="s">
        <v>77</v>
      </c>
      <c r="C32" s="18"/>
      <c r="D32" s="58"/>
      <c r="E32" s="59"/>
      <c r="F32" s="60"/>
      <c r="G32" s="62">
        <f>SUM(F11:F27)</f>
      </c>
    </row>
    <row x14ac:dyDescent="0.25" r="33" customHeight="1" ht="18.75">
      <c r="A33" s="47"/>
      <c r="B33" s="17" t="s">
        <v>78</v>
      </c>
      <c r="C33" s="18"/>
      <c r="D33" s="58"/>
      <c r="E33" s="59"/>
      <c r="F33" s="58"/>
      <c r="G33" s="62">
        <f>'Avfall flytting'!J20+('Avfall flytting'!J20*$G$29)</f>
      </c>
    </row>
    <row x14ac:dyDescent="0.25" r="34" customHeight="1" ht="18.75">
      <c r="A34" s="47"/>
      <c r="B34" s="29" t="s">
        <v>79</v>
      </c>
      <c r="C34" s="29"/>
      <c r="D34" s="48"/>
      <c r="E34" s="30"/>
      <c r="F34" s="48"/>
      <c r="G34" s="62">
        <f>G32*0.05</f>
      </c>
    </row>
    <row x14ac:dyDescent="0.25" r="35" customHeight="1" ht="18.75">
      <c r="A35" s="47"/>
      <c r="B35" s="29" t="s">
        <v>80</v>
      </c>
      <c r="C35" s="29"/>
      <c r="D35" s="48"/>
      <c r="E35" s="30"/>
      <c r="F35" s="53"/>
      <c r="G35" s="62">
        <f>SUM(E28,G31,G32,G33,G34)</f>
      </c>
    </row>
    <row x14ac:dyDescent="0.25" r="36" customHeight="1" ht="18.75">
      <c r="A36" s="37"/>
      <c r="B36" s="6" t="s">
        <v>81</v>
      </c>
      <c r="C36" s="6"/>
      <c r="D36" s="38"/>
      <c r="E36" s="28"/>
      <c r="F36" s="53"/>
      <c r="G36" s="63">
        <f>G37-G35</f>
      </c>
    </row>
    <row x14ac:dyDescent="0.25" r="37" customHeight="1" ht="18.75">
      <c r="A37" s="47"/>
      <c r="B37" s="29" t="s">
        <v>82</v>
      </c>
      <c r="C37" s="29"/>
      <c r="D37" s="48"/>
      <c r="E37" s="30"/>
      <c r="F37" s="53"/>
      <c r="G37" s="64">
        <f>G35*1.25</f>
      </c>
    </row>
  </sheetData>
  <mergeCells count="41">
    <mergeCell ref="A1:F1"/>
    <mergeCell ref="A2:B2"/>
    <mergeCell ref="C2:G2"/>
    <mergeCell ref="A3:B3"/>
    <mergeCell ref="C3:G3"/>
    <mergeCell ref="A4:B4"/>
    <mergeCell ref="C4:G4"/>
    <mergeCell ref="A5:G5"/>
    <mergeCell ref="A6:G6"/>
    <mergeCell ref="A7:G7"/>
    <mergeCell ref="A8:B8"/>
    <mergeCell ref="C8:G8"/>
    <mergeCell ref="A9:B9"/>
    <mergeCell ref="C9:G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9:F29"/>
    <mergeCell ref="B30:F30"/>
    <mergeCell ref="B31:F31"/>
    <mergeCell ref="B32:F32"/>
    <mergeCell ref="B33:F33"/>
    <mergeCell ref="B34:F34"/>
    <mergeCell ref="B35:F35"/>
    <mergeCell ref="B36:F36"/>
    <mergeCell ref="B37:F3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52"/>
  <sheetViews>
    <sheetView workbookViewId="0"/>
  </sheetViews>
  <sheetFormatPr defaultRowHeight="15" x14ac:dyDescent="0.25"/>
  <cols>
    <col min="1" max="1" style="31" width="38.86214285714286" customWidth="1" bestFit="1"/>
    <col min="2" max="2" style="31" width="14.576428571428572" customWidth="1" bestFit="1"/>
    <col min="3" max="3" style="31" width="4.862142857142857" customWidth="1" bestFit="1"/>
    <col min="4" max="4" style="31" width="9.719285714285713" customWidth="1" bestFit="1"/>
    <col min="5" max="5" style="31" width="4.862142857142857" customWidth="1" bestFit="1"/>
    <col min="6" max="6" style="32" width="4.862142857142857" customWidth="1" bestFit="1"/>
    <col min="7" max="7" style="33" width="19.433571428571426" customWidth="1" bestFit="1"/>
  </cols>
  <sheetData>
    <row x14ac:dyDescent="0.25" r="1" customHeight="1" ht="37.9" customFormat="1" s="1">
      <c r="A1" s="2" t="s">
        <v>0</v>
      </c>
      <c r="B1" s="2"/>
      <c r="C1" s="2"/>
      <c r="D1" s="3"/>
      <c r="E1" s="3"/>
      <c r="F1" s="3"/>
      <c r="G1" s="4"/>
    </row>
    <row x14ac:dyDescent="0.25" r="2" customHeight="1" ht="25.899999999999995" customFormat="1" s="1">
      <c r="A2" s="5" t="s">
        <v>1</v>
      </c>
      <c r="B2" s="5"/>
      <c r="C2" s="5"/>
      <c r="D2" s="3"/>
      <c r="E2" s="3"/>
      <c r="F2" s="3"/>
      <c r="G2" s="4"/>
    </row>
    <row x14ac:dyDescent="0.25" r="3" customHeight="1" ht="29.25">
      <c r="A3" s="6"/>
      <c r="B3" s="6"/>
      <c r="C3" s="6"/>
      <c r="D3" s="6"/>
      <c r="E3" s="6"/>
      <c r="F3" s="7" t="s">
        <v>2</v>
      </c>
      <c r="G3" s="8"/>
    </row>
    <row x14ac:dyDescent="0.25" r="4" customHeight="1" ht="11.65" customFormat="1" s="1">
      <c r="A4" s="6" t="s">
        <v>3</v>
      </c>
      <c r="B4" s="6"/>
      <c r="C4" s="6"/>
      <c r="D4" s="6"/>
      <c r="E4" s="6"/>
      <c r="F4" s="3"/>
      <c r="G4" s="4"/>
    </row>
    <row x14ac:dyDescent="0.25" r="5" customHeight="1" ht="13.5" customFormat="1" s="1">
      <c r="A5" s="9" t="s">
        <v>4</v>
      </c>
      <c r="B5" s="9"/>
      <c r="C5" s="9"/>
      <c r="D5" s="9"/>
      <c r="E5" s="9"/>
      <c r="F5" s="9"/>
      <c r="G5" s="10"/>
    </row>
    <row x14ac:dyDescent="0.25" r="6" customHeight="1" ht="11.65" customFormat="1" s="1">
      <c r="A6" s="11" t="s">
        <v>5</v>
      </c>
      <c r="B6" s="12"/>
      <c r="C6" s="12"/>
      <c r="D6" s="12"/>
      <c r="E6" s="12"/>
      <c r="F6" s="12"/>
      <c r="G6" s="13"/>
    </row>
    <row x14ac:dyDescent="0.25" r="7" customHeight="1" ht="57.75" customFormat="1" s="1">
      <c r="A7" s="12"/>
      <c r="B7" s="12"/>
      <c r="C7" s="12"/>
      <c r="D7" s="12"/>
      <c r="E7" s="12"/>
      <c r="F7" s="12"/>
      <c r="G7" s="13"/>
    </row>
    <row x14ac:dyDescent="0.25" r="8" customHeight="1" ht="15" customFormat="1" s="1">
      <c r="A8" s="14"/>
      <c r="B8" s="15"/>
      <c r="C8" s="15"/>
      <c r="D8" s="15"/>
      <c r="E8" s="15"/>
      <c r="F8" s="15"/>
      <c r="G8" s="16"/>
    </row>
    <row x14ac:dyDescent="0.25" r="9" customHeight="1" ht="13.5" customFormat="1" s="1">
      <c r="A9" s="9" t="s">
        <v>6</v>
      </c>
      <c r="B9" s="9"/>
      <c r="C9" s="9"/>
      <c r="D9" s="9"/>
      <c r="E9" s="9"/>
      <c r="F9" s="9"/>
      <c r="G9" s="10"/>
    </row>
    <row x14ac:dyDescent="0.25" r="10" customHeight="1" ht="17.25" customFormat="1" s="1">
      <c r="A10" s="11" t="s">
        <v>7</v>
      </c>
      <c r="B10" s="12"/>
      <c r="C10" s="12"/>
      <c r="D10" s="12"/>
      <c r="E10" s="12"/>
      <c r="F10" s="12"/>
      <c r="G10" s="13"/>
    </row>
    <row x14ac:dyDescent="0.25" r="11" customHeight="1" ht="49.5" customFormat="1" s="1">
      <c r="A11" s="12"/>
      <c r="B11" s="12"/>
      <c r="C11" s="12"/>
      <c r="D11" s="12"/>
      <c r="E11" s="12"/>
      <c r="F11" s="12"/>
      <c r="G11" s="13"/>
    </row>
    <row x14ac:dyDescent="0.25" r="12" customHeight="1" ht="13.5" customFormat="1" s="1">
      <c r="A12" s="14"/>
      <c r="B12" s="15"/>
      <c r="C12" s="15"/>
      <c r="D12" s="15"/>
      <c r="E12" s="15"/>
      <c r="F12" s="15"/>
      <c r="G12" s="16"/>
    </row>
    <row x14ac:dyDescent="0.25" r="13" customHeight="1" ht="13.5" customFormat="1" s="1">
      <c r="A13" s="9" t="s">
        <v>8</v>
      </c>
      <c r="B13" s="9"/>
      <c r="C13" s="9"/>
      <c r="D13" s="9"/>
      <c r="E13" s="9"/>
      <c r="F13" s="9"/>
      <c r="G13" s="10"/>
    </row>
    <row x14ac:dyDescent="0.25" r="14" customHeight="1" ht="11.65" customFormat="1" s="1">
      <c r="A14" s="11" t="s">
        <v>9</v>
      </c>
      <c r="B14" s="12"/>
      <c r="C14" s="12"/>
      <c r="D14" s="12"/>
      <c r="E14" s="12"/>
      <c r="F14" s="12"/>
      <c r="G14" s="13"/>
    </row>
    <row x14ac:dyDescent="0.25" r="15" customHeight="1" ht="58.5" customFormat="1" s="1">
      <c r="A15" s="12"/>
      <c r="B15" s="12"/>
      <c r="C15" s="12"/>
      <c r="D15" s="12"/>
      <c r="E15" s="12"/>
      <c r="F15" s="12"/>
      <c r="G15" s="13"/>
    </row>
    <row x14ac:dyDescent="0.25" r="16" customHeight="1" ht="14.25" customFormat="1" s="1">
      <c r="A16" s="14"/>
      <c r="B16" s="15"/>
      <c r="C16" s="15"/>
      <c r="D16" s="15"/>
      <c r="E16" s="15"/>
      <c r="F16" s="15"/>
      <c r="G16" s="16"/>
    </row>
    <row x14ac:dyDescent="0.25" r="17" customHeight="1" ht="12" customFormat="1" s="1">
      <c r="A17" s="17" t="s">
        <v>10</v>
      </c>
      <c r="B17" s="18"/>
      <c r="C17" s="18"/>
      <c r="D17" s="18"/>
      <c r="E17" s="18"/>
      <c r="F17" s="19"/>
      <c r="G17" s="20" t="s">
        <v>11</v>
      </c>
    </row>
    <row x14ac:dyDescent="0.25" r="18" customHeight="1" ht="12" customFormat="1" s="1">
      <c r="A18" s="6" t="s">
        <v>12</v>
      </c>
      <c r="B18" s="6"/>
      <c r="C18" s="6"/>
      <c r="D18" s="6"/>
      <c r="E18" s="6"/>
      <c r="F18" s="6"/>
      <c r="G18" s="20">
        <f>Budsjett!G11</f>
      </c>
    </row>
    <row x14ac:dyDescent="0.25" r="19" customHeight="1" ht="12" customFormat="1" s="1">
      <c r="A19" s="6" t="s">
        <v>13</v>
      </c>
      <c r="B19" s="6"/>
      <c r="C19" s="6"/>
      <c r="D19" s="6"/>
      <c r="E19" s="6"/>
      <c r="F19" s="6"/>
      <c r="G19" s="20">
        <f>Budsjett!G12</f>
      </c>
    </row>
    <row x14ac:dyDescent="0.25" r="20" customHeight="1" ht="12" customFormat="1" s="1">
      <c r="A20" s="6" t="s">
        <v>14</v>
      </c>
      <c r="B20" s="6"/>
      <c r="C20" s="6"/>
      <c r="D20" s="6"/>
      <c r="E20" s="6"/>
      <c r="F20" s="6"/>
      <c r="G20" s="20">
        <f>Budsjett!G13</f>
      </c>
    </row>
    <row x14ac:dyDescent="0.25" r="21" customHeight="1" ht="12" customFormat="1" s="1">
      <c r="A21" s="6" t="s">
        <v>15</v>
      </c>
      <c r="B21" s="6"/>
      <c r="C21" s="6"/>
      <c r="D21" s="6"/>
      <c r="E21" s="6"/>
      <c r="F21" s="6"/>
      <c r="G21" s="20">
        <f>Budsjett!G14</f>
      </c>
    </row>
    <row x14ac:dyDescent="0.25" r="22" customHeight="1" ht="12" customFormat="1" s="1">
      <c r="A22" s="6" t="s">
        <v>16</v>
      </c>
      <c r="B22" s="6"/>
      <c r="C22" s="6"/>
      <c r="D22" s="6"/>
      <c r="E22" s="6"/>
      <c r="F22" s="6"/>
      <c r="G22" s="20">
        <f>Budsjett!G15</f>
      </c>
    </row>
    <row x14ac:dyDescent="0.25" r="23" customHeight="1" ht="12" customFormat="1" s="1">
      <c r="A23" s="6" t="s">
        <v>17</v>
      </c>
      <c r="B23" s="6"/>
      <c r="C23" s="6"/>
      <c r="D23" s="6"/>
      <c r="E23" s="6"/>
      <c r="F23" s="6"/>
      <c r="G23" s="20">
        <f>Budsjett!G16</f>
      </c>
    </row>
    <row x14ac:dyDescent="0.25" r="24" customHeight="1" ht="12" customFormat="1" s="1">
      <c r="A24" s="6" t="s">
        <v>18</v>
      </c>
      <c r="B24" s="6"/>
      <c r="C24" s="6"/>
      <c r="D24" s="6"/>
      <c r="E24" s="6"/>
      <c r="F24" s="6"/>
      <c r="G24" s="20">
        <f>Budsjett!G17</f>
      </c>
    </row>
    <row x14ac:dyDescent="0.25" r="25" customHeight="1" ht="12" customFormat="1" s="1">
      <c r="A25" s="6" t="s">
        <v>19</v>
      </c>
      <c r="B25" s="6"/>
      <c r="C25" s="6"/>
      <c r="D25" s="6"/>
      <c r="E25" s="6"/>
      <c r="F25" s="6"/>
      <c r="G25" s="20">
        <f>Budsjett!G18</f>
      </c>
    </row>
    <row x14ac:dyDescent="0.25" r="26" customHeight="1" ht="12" customFormat="1" s="1">
      <c r="A26" s="6" t="s">
        <v>20</v>
      </c>
      <c r="B26" s="6"/>
      <c r="C26" s="6"/>
      <c r="D26" s="6"/>
      <c r="E26" s="6"/>
      <c r="F26" s="6"/>
      <c r="G26" s="20">
        <f>Budsjett!G19</f>
      </c>
    </row>
    <row x14ac:dyDescent="0.25" r="27" customHeight="1" ht="12" customFormat="1" s="1">
      <c r="A27" s="6" t="s">
        <v>21</v>
      </c>
      <c r="B27" s="6"/>
      <c r="C27" s="6"/>
      <c r="D27" s="6"/>
      <c r="E27" s="6"/>
      <c r="F27" s="6"/>
      <c r="G27" s="20">
        <f>Budsjett!G20</f>
      </c>
    </row>
    <row x14ac:dyDescent="0.25" r="28" customHeight="1" ht="12" customFormat="1" s="1">
      <c r="A28" s="6" t="s">
        <v>22</v>
      </c>
      <c r="B28" s="6"/>
      <c r="C28" s="6"/>
      <c r="D28" s="6"/>
      <c r="E28" s="6"/>
      <c r="F28" s="6"/>
      <c r="G28" s="20">
        <f>Budsjett!G21</f>
      </c>
    </row>
    <row x14ac:dyDescent="0.25" r="29" customHeight="1" ht="12" customFormat="1" s="1">
      <c r="A29" s="6" t="s">
        <v>23</v>
      </c>
      <c r="B29" s="6"/>
      <c r="C29" s="6"/>
      <c r="D29" s="6"/>
      <c r="E29" s="6"/>
      <c r="F29" s="6"/>
      <c r="G29" s="20">
        <f>Budsjett!G22</f>
      </c>
    </row>
    <row x14ac:dyDescent="0.25" r="30" customHeight="1" ht="12" customFormat="1" s="1">
      <c r="A30" s="6" t="s">
        <v>24</v>
      </c>
      <c r="B30" s="6"/>
      <c r="C30" s="6"/>
      <c r="D30" s="6"/>
      <c r="E30" s="6"/>
      <c r="F30" s="6"/>
      <c r="G30" s="20">
        <f>Budsjett!G23</f>
      </c>
    </row>
    <row x14ac:dyDescent="0.25" r="31" customHeight="1" ht="12" customFormat="1" s="1">
      <c r="A31" s="6" t="s">
        <v>25</v>
      </c>
      <c r="B31" s="6"/>
      <c r="C31" s="6"/>
      <c r="D31" s="6"/>
      <c r="E31" s="6"/>
      <c r="F31" s="6"/>
      <c r="G31" s="20">
        <f>Budsjett!G24</f>
      </c>
    </row>
    <row x14ac:dyDescent="0.25" r="32" customHeight="1" ht="12" customFormat="1" s="1">
      <c r="A32" s="6" t="s">
        <v>26</v>
      </c>
      <c r="B32" s="6"/>
      <c r="C32" s="6"/>
      <c r="D32" s="6"/>
      <c r="E32" s="6"/>
      <c r="F32" s="6"/>
      <c r="G32" s="20">
        <f>Budsjett!G25</f>
      </c>
    </row>
    <row x14ac:dyDescent="0.25" r="33" customHeight="1" ht="12" customFormat="1" s="1">
      <c r="A33" s="6" t="s">
        <v>27</v>
      </c>
      <c r="B33" s="6"/>
      <c r="C33" s="6"/>
      <c r="D33" s="6"/>
      <c r="E33" s="6"/>
      <c r="F33" s="6"/>
      <c r="G33" s="20">
        <f>Budsjett!G26</f>
      </c>
    </row>
    <row x14ac:dyDescent="0.25" r="34" customHeight="1" ht="12" customFormat="1" s="1">
      <c r="A34" s="6" t="s">
        <v>28</v>
      </c>
      <c r="B34" s="6"/>
      <c r="C34" s="6"/>
      <c r="D34" s="6"/>
      <c r="E34" s="6"/>
      <c r="F34" s="6"/>
      <c r="G34" s="20">
        <f>Budsjett!G27</f>
      </c>
    </row>
    <row x14ac:dyDescent="0.25" r="35" customHeight="1" ht="12" customFormat="1" s="1">
      <c r="A35" s="21"/>
      <c r="B35" s="22"/>
      <c r="C35" s="22"/>
      <c r="D35" s="22"/>
      <c r="E35" s="22"/>
      <c r="F35" s="23"/>
      <c r="G35" s="20"/>
    </row>
    <row x14ac:dyDescent="0.25" r="36" customHeight="1" ht="11.65">
      <c r="A36" s="6" t="s">
        <v>29</v>
      </c>
      <c r="B36" s="3"/>
      <c r="C36" s="3"/>
      <c r="D36" s="3"/>
      <c r="E36" s="3"/>
      <c r="F36" s="3"/>
      <c r="G36" s="24">
        <f>SUM(G18:G35)+Budsjett!G31+Budsjett!G33+Budsjett!G34</f>
      </c>
    </row>
    <row x14ac:dyDescent="0.25" r="37" customHeight="1" ht="11.65">
      <c r="A37" s="6" t="s">
        <v>30</v>
      </c>
      <c r="B37" s="3"/>
      <c r="C37" s="3"/>
      <c r="D37" s="3"/>
      <c r="E37" s="3"/>
      <c r="F37" s="3"/>
      <c r="G37" s="25">
        <f>G38-G36</f>
      </c>
    </row>
    <row x14ac:dyDescent="0.25" r="38" customHeight="1" ht="13.35">
      <c r="A38" s="26" t="s">
        <v>31</v>
      </c>
      <c r="B38" s="3"/>
      <c r="C38" s="3"/>
      <c r="D38" s="3"/>
      <c r="E38" s="3"/>
      <c r="F38" s="3"/>
      <c r="G38" s="27">
        <f>G36*1.25</f>
      </c>
    </row>
    <row x14ac:dyDescent="0.25" r="39" customHeight="1" ht="2.85" customFormat="1" s="1">
      <c r="A39" s="6"/>
      <c r="B39" s="6"/>
      <c r="C39" s="6"/>
      <c r="D39" s="6"/>
      <c r="E39" s="6"/>
      <c r="F39" s="6"/>
      <c r="G39" s="28"/>
    </row>
    <row x14ac:dyDescent="0.25" r="40" customHeight="1" ht="13.5" customFormat="1" s="1">
      <c r="A40" s="9" t="s">
        <v>32</v>
      </c>
      <c r="B40" s="9"/>
      <c r="C40" s="9"/>
      <c r="D40" s="9"/>
      <c r="E40" s="9"/>
      <c r="F40" s="9"/>
      <c r="G40" s="10"/>
    </row>
    <row x14ac:dyDescent="0.25" r="41" customHeight="1" ht="43.5" customFormat="1" s="1">
      <c r="A41" s="11" t="s">
        <v>33</v>
      </c>
      <c r="B41" s="12"/>
      <c r="C41" s="12"/>
      <c r="D41" s="12"/>
      <c r="E41" s="12"/>
      <c r="F41" s="12"/>
      <c r="G41" s="13"/>
    </row>
    <row x14ac:dyDescent="0.25" r="42" customHeight="1" ht="12.75" customFormat="1" s="1">
      <c r="A42" s="12"/>
      <c r="B42" s="12"/>
      <c r="C42" s="12"/>
      <c r="D42" s="12"/>
      <c r="E42" s="12"/>
      <c r="F42" s="12"/>
      <c r="G42" s="13"/>
    </row>
    <row x14ac:dyDescent="0.25" r="43" customHeight="1" ht="12.75" customFormat="1" s="1">
      <c r="A43" s="14"/>
      <c r="B43" s="15"/>
      <c r="C43" s="15"/>
      <c r="D43" s="15"/>
      <c r="E43" s="15"/>
      <c r="F43" s="15"/>
      <c r="G43" s="16"/>
    </row>
    <row x14ac:dyDescent="0.25" r="44" customHeight="1" ht="13.5" customFormat="1" s="1">
      <c r="A44" s="9" t="s">
        <v>34</v>
      </c>
      <c r="B44" s="9"/>
      <c r="C44" s="9"/>
      <c r="D44" s="9"/>
      <c r="E44" s="9"/>
      <c r="F44" s="9"/>
      <c r="G44" s="10"/>
    </row>
    <row x14ac:dyDescent="0.25" r="45" customHeight="1" ht="66.75" customFormat="1" s="1">
      <c r="A45" s="12" t="s">
        <v>35</v>
      </c>
      <c r="B45" s="12"/>
      <c r="C45" s="12"/>
      <c r="D45" s="12"/>
      <c r="E45" s="12"/>
      <c r="F45" s="12"/>
      <c r="G45" s="13"/>
    </row>
    <row x14ac:dyDescent="0.25" r="46" customHeight="1" ht="20.25" customFormat="1" s="1">
      <c r="A46" s="6"/>
      <c r="B46" s="6"/>
      <c r="C46" s="6"/>
      <c r="D46" s="6"/>
      <c r="E46" s="6"/>
      <c r="F46" s="6"/>
      <c r="G46" s="28"/>
    </row>
    <row x14ac:dyDescent="0.25" r="47" customHeight="1" ht="11.65" customFormat="1" s="1">
      <c r="A47" s="29" t="s">
        <v>36</v>
      </c>
      <c r="B47" s="29"/>
      <c r="C47" s="29"/>
      <c r="D47" s="29"/>
      <c r="E47" s="29"/>
      <c r="F47" s="29"/>
      <c r="G47" s="30"/>
    </row>
    <row x14ac:dyDescent="0.25" r="48" customHeight="1" ht="11.65" customFormat="1" s="1">
      <c r="A48" s="29" t="s">
        <v>0</v>
      </c>
      <c r="B48" s="29"/>
      <c r="C48" s="29"/>
      <c r="D48" s="29"/>
      <c r="E48" s="29"/>
      <c r="F48" s="29"/>
      <c r="G48" s="30"/>
    </row>
    <row x14ac:dyDescent="0.25" r="49" customHeight="1" ht="11.65" customFormat="1" s="1">
      <c r="A49" s="6" t="s">
        <v>37</v>
      </c>
      <c r="B49" s="6"/>
      <c r="C49" s="6"/>
      <c r="D49" s="6"/>
      <c r="E49" s="6"/>
      <c r="F49" s="6"/>
      <c r="G49" s="28"/>
    </row>
    <row x14ac:dyDescent="0.25" r="50" customHeight="1" ht="11.449999999999998" customFormat="1" s="1">
      <c r="A50" s="6" t="s">
        <v>38</v>
      </c>
      <c r="B50" s="6"/>
      <c r="C50" s="6"/>
      <c r="D50" s="6"/>
      <c r="E50" s="6"/>
      <c r="F50" s="6"/>
      <c r="G50" s="28"/>
    </row>
    <row x14ac:dyDescent="0.25" r="51" customHeight="1" ht="1.7" customFormat="1" s="1">
      <c r="A51" s="6"/>
      <c r="B51" s="6"/>
      <c r="C51" s="6"/>
      <c r="D51" s="6"/>
      <c r="E51" s="6"/>
      <c r="F51" s="6"/>
      <c r="G51" s="28"/>
    </row>
    <row x14ac:dyDescent="0.25" r="52" customHeight="1" ht="11.65" customFormat="1" s="1">
      <c r="A52" s="6" t="s">
        <v>39</v>
      </c>
      <c r="B52" s="6"/>
      <c r="C52" s="6"/>
      <c r="D52" s="6"/>
      <c r="E52" s="6"/>
      <c r="F52" s="6"/>
      <c r="G52" s="28"/>
    </row>
  </sheetData>
  <mergeCells count="55">
    <mergeCell ref="A1:C1"/>
    <mergeCell ref="D1:G1"/>
    <mergeCell ref="A2:C2"/>
    <mergeCell ref="D2:G2"/>
    <mergeCell ref="A3:E3"/>
    <mergeCell ref="F3:G3"/>
    <mergeCell ref="A4:E4"/>
    <mergeCell ref="F4:G4"/>
    <mergeCell ref="A5:G5"/>
    <mergeCell ref="A6:G7"/>
    <mergeCell ref="A8:G8"/>
    <mergeCell ref="A9:G9"/>
    <mergeCell ref="A10:G11"/>
    <mergeCell ref="A12:G12"/>
    <mergeCell ref="A13:G13"/>
    <mergeCell ref="A14:G15"/>
    <mergeCell ref="A16:G16"/>
    <mergeCell ref="A17:F17"/>
    <mergeCell ref="A18:F18"/>
    <mergeCell ref="A19:F19"/>
    <mergeCell ref="A20:F20"/>
    <mergeCell ref="A21:F21"/>
    <mergeCell ref="A22:F22"/>
    <mergeCell ref="A23:F23"/>
    <mergeCell ref="A24:F24"/>
    <mergeCell ref="A25:F25"/>
    <mergeCell ref="A26:F26"/>
    <mergeCell ref="A27:F27"/>
    <mergeCell ref="A28:F28"/>
    <mergeCell ref="A29:F29"/>
    <mergeCell ref="A30:F30"/>
    <mergeCell ref="A31:F31"/>
    <mergeCell ref="A32:F32"/>
    <mergeCell ref="A33:F33"/>
    <mergeCell ref="A34:F34"/>
    <mergeCell ref="A35:F35"/>
    <mergeCell ref="C36:D36"/>
    <mergeCell ref="E36:F36"/>
    <mergeCell ref="C37:D37"/>
    <mergeCell ref="E37:F37"/>
    <mergeCell ref="C38:D38"/>
    <mergeCell ref="E38:F38"/>
    <mergeCell ref="A39:G39"/>
    <mergeCell ref="A40:G40"/>
    <mergeCell ref="A41:G42"/>
    <mergeCell ref="A43:G43"/>
    <mergeCell ref="A44:G44"/>
    <mergeCell ref="A45:G45"/>
    <mergeCell ref="A46:G46"/>
    <mergeCell ref="A47:G47"/>
    <mergeCell ref="A48:G48"/>
    <mergeCell ref="A49:G49"/>
    <mergeCell ref="A50:G50"/>
    <mergeCell ref="A51:G51"/>
    <mergeCell ref="A52:G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355"/>
  <sheetViews>
    <sheetView workbookViewId="0"/>
  </sheetViews>
  <sheetFormatPr defaultRowHeight="15" x14ac:dyDescent="0.25"/>
  <cols>
    <col min="1" max="1" style="31" width="24.290714285714284" customWidth="1" bestFit="1"/>
    <col min="2" max="2" style="31" width="13.719285714285713"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7.719285714285714" customWidth="1" bestFit="1"/>
    <col min="8" max="8" style="98" width="9.719285714285713" customWidth="1" bestFit="1"/>
    <col min="9" max="9" style="98" width="11.147857142857141" customWidth="1" bestFit="1"/>
    <col min="10" max="10" style="98" width="10.576428571428572" customWidth="1" bestFit="1"/>
    <col min="11" max="11" style="98" width="11.719285714285713" customWidth="1" bestFit="1"/>
    <col min="12" max="12" style="99" width="18.14785714285714" customWidth="1" bestFit="1"/>
    <col min="13" max="13" style="99" width="17.433571428571426" customWidth="1" bestFit="1"/>
    <col min="14" max="14" style="99" width="18.576428571428572" customWidth="1" bestFit="1"/>
  </cols>
  <sheetData>
    <row x14ac:dyDescent="0.25" r="1" customHeight="1" ht="45" customFormat="1" s="1">
      <c r="A1" s="2" t="s">
        <v>0</v>
      </c>
      <c r="B1" s="2"/>
      <c r="C1" s="2"/>
      <c r="D1" s="35"/>
      <c r="E1" s="35"/>
      <c r="F1" s="35"/>
      <c r="G1" s="35"/>
      <c r="H1" s="35"/>
      <c r="I1" s="35"/>
      <c r="J1" s="35"/>
      <c r="K1" s="53"/>
      <c r="L1" s="70" t="s">
        <v>390</v>
      </c>
      <c r="M1" s="123" t="s">
        <v>391</v>
      </c>
      <c r="N1" s="123" t="s">
        <v>392</v>
      </c>
    </row>
    <row x14ac:dyDescent="0.25" r="2" customHeight="1" ht="18.75">
      <c r="A2" s="6" t="s">
        <v>40</v>
      </c>
      <c r="B2" s="6"/>
      <c r="C2" s="6"/>
      <c r="D2" s="38"/>
      <c r="E2" s="38"/>
      <c r="F2" s="38"/>
      <c r="G2" s="38"/>
      <c r="H2" s="38"/>
      <c r="I2" s="38"/>
      <c r="J2" s="38"/>
      <c r="K2" s="38"/>
      <c r="L2" s="72">
        <v>570</v>
      </c>
      <c r="M2" s="72">
        <v>550</v>
      </c>
      <c r="N2" s="72">
        <v>550</v>
      </c>
    </row>
    <row x14ac:dyDescent="0.25" r="3" customHeight="1" ht="18.75" customFormat="1" s="1">
      <c r="A3" s="6" t="s">
        <v>41</v>
      </c>
      <c r="B3" s="6"/>
      <c r="C3" s="6"/>
      <c r="D3" s="38"/>
      <c r="E3" s="38"/>
      <c r="F3" s="38"/>
      <c r="G3" s="38"/>
      <c r="H3" s="38"/>
      <c r="I3" s="38"/>
      <c r="J3" s="38"/>
      <c r="K3" s="38"/>
      <c r="L3" s="75"/>
      <c r="M3" s="75"/>
      <c r="N3" s="75"/>
    </row>
    <row x14ac:dyDescent="0.25" r="4" customHeight="1" ht="18.75" customFormat="1" s="1">
      <c r="A4" s="6" t="s">
        <v>42</v>
      </c>
      <c r="B4" s="6"/>
      <c r="C4" s="6"/>
      <c r="D4" s="38"/>
      <c r="E4" s="38"/>
      <c r="F4" s="38"/>
      <c r="G4" s="38"/>
      <c r="H4" s="38"/>
      <c r="I4" s="38"/>
      <c r="J4" s="38"/>
      <c r="K4" s="38"/>
      <c r="L4" s="75"/>
      <c r="M4" s="75"/>
      <c r="N4" s="75"/>
    </row>
    <row x14ac:dyDescent="0.25" r="5" customHeight="1" ht="49.5" customFormat="1" s="1">
      <c r="A5" s="40" t="s">
        <v>56</v>
      </c>
      <c r="B5" s="40"/>
      <c r="C5" s="40"/>
      <c r="D5" s="41"/>
      <c r="E5" s="41"/>
      <c r="F5" s="41"/>
      <c r="G5" s="41"/>
      <c r="H5" s="41"/>
      <c r="I5" s="41"/>
      <c r="J5" s="41"/>
      <c r="K5" s="41"/>
      <c r="L5" s="75"/>
      <c r="M5" s="75"/>
      <c r="N5" s="75"/>
    </row>
    <row x14ac:dyDescent="0.25" r="6" customHeight="1" ht="18.75" customFormat="1" s="1">
      <c r="A6" s="44" t="s">
        <v>85</v>
      </c>
      <c r="B6" s="44"/>
      <c r="C6" s="44"/>
      <c r="D6" s="45"/>
      <c r="E6" s="45"/>
      <c r="F6" s="45"/>
      <c r="G6" s="45"/>
      <c r="H6" s="45"/>
      <c r="I6" s="45"/>
      <c r="J6" s="45"/>
      <c r="K6" s="45"/>
      <c r="L6" s="75"/>
      <c r="M6" s="75"/>
      <c r="N6" s="75"/>
    </row>
    <row x14ac:dyDescent="0.25" r="7" customHeight="1" ht="18.75" customFormat="1" s="1">
      <c r="A7" s="29" t="s">
        <v>45</v>
      </c>
      <c r="B7" s="29"/>
      <c r="C7" s="29"/>
      <c r="D7" s="48"/>
      <c r="E7" s="48"/>
      <c r="F7" s="48"/>
      <c r="G7" s="48"/>
      <c r="H7" s="48"/>
      <c r="I7" s="48"/>
      <c r="J7" s="48"/>
      <c r="K7" s="48"/>
      <c r="L7" s="75"/>
      <c r="M7" s="75"/>
      <c r="N7" s="75"/>
    </row>
    <row x14ac:dyDescent="0.25" r="8" customHeight="1" ht="18.75" customFormat="1" s="1">
      <c r="A8" s="6" t="s">
        <v>46</v>
      </c>
      <c r="B8" s="6"/>
      <c r="C8" s="6"/>
      <c r="D8" s="38"/>
      <c r="E8" s="38"/>
      <c r="F8" s="38"/>
      <c r="G8" s="38"/>
      <c r="H8" s="38"/>
      <c r="I8" s="38"/>
      <c r="J8" s="38"/>
      <c r="K8" s="38"/>
      <c r="L8" s="75"/>
      <c r="M8" s="75"/>
      <c r="N8" s="75"/>
    </row>
    <row x14ac:dyDescent="0.25" r="9" customHeight="1" ht="18.75" customFormat="1" s="1">
      <c r="A9" s="6" t="s">
        <v>47</v>
      </c>
      <c r="B9" s="6"/>
      <c r="C9" s="6"/>
      <c r="D9" s="38"/>
      <c r="E9" s="38"/>
      <c r="F9" s="38"/>
      <c r="G9" s="38"/>
      <c r="H9" s="38"/>
      <c r="I9" s="38"/>
      <c r="J9" s="38"/>
      <c r="K9" s="38"/>
      <c r="L9" s="75"/>
      <c r="M9" s="75"/>
      <c r="N9" s="75"/>
    </row>
    <row x14ac:dyDescent="0.25" r="10" customHeight="1" ht="20.25" customFormat="1" s="1">
      <c r="A10" s="78" t="s">
        <v>1020</v>
      </c>
      <c r="B10" s="78"/>
      <c r="C10" s="102"/>
      <c r="D10" s="103"/>
      <c r="E10" s="103"/>
      <c r="F10" s="103"/>
      <c r="G10" s="103"/>
      <c r="H10" s="103"/>
      <c r="I10" s="103"/>
      <c r="J10" s="103"/>
      <c r="K10" s="103"/>
      <c r="L10" s="75"/>
      <c r="M10" s="75"/>
      <c r="N10" s="75"/>
    </row>
    <row x14ac:dyDescent="0.25" r="11" customHeight="1" ht="25.5" customFormat="1" s="1">
      <c r="A11" s="29" t="s">
        <v>87</v>
      </c>
      <c r="B11" s="29"/>
      <c r="C11" s="93" t="s">
        <v>88</v>
      </c>
      <c r="D11" s="56" t="s">
        <v>89</v>
      </c>
      <c r="E11" s="56" t="s">
        <v>89</v>
      </c>
      <c r="F11" s="56" t="s">
        <v>90</v>
      </c>
      <c r="G11" s="56" t="s">
        <v>90</v>
      </c>
      <c r="H11" s="56" t="s">
        <v>1021</v>
      </c>
      <c r="I11" s="56" t="s">
        <v>92</v>
      </c>
      <c r="J11" s="56" t="s">
        <v>92</v>
      </c>
      <c r="K11" s="56" t="s">
        <v>686</v>
      </c>
      <c r="L11" s="75"/>
      <c r="M11" s="75"/>
      <c r="N11" s="75"/>
    </row>
    <row x14ac:dyDescent="0.25" r="12" customHeight="1" ht="25.5">
      <c r="A12" s="29" t="s">
        <v>1022</v>
      </c>
      <c r="B12" s="29"/>
      <c r="C12" s="93" t="s">
        <v>96</v>
      </c>
      <c r="D12" s="57">
        <v>0</v>
      </c>
      <c r="E12" s="124"/>
      <c r="F12" s="53"/>
      <c r="G12" s="53"/>
      <c r="H12" s="53"/>
      <c r="I12" s="53"/>
      <c r="J12" s="53"/>
      <c r="K12" s="53"/>
      <c r="L12" s="89"/>
      <c r="M12" s="89"/>
      <c r="N12" s="89"/>
    </row>
    <row x14ac:dyDescent="0.25" r="13" customHeight="1" ht="18.75">
      <c r="A13" s="6" t="s">
        <v>1023</v>
      </c>
      <c r="B13" s="6"/>
      <c r="C13" s="3" t="s">
        <v>96</v>
      </c>
      <c r="D13" s="86">
        <v>1.13</v>
      </c>
      <c r="E13" s="87">
        <f>$D$12*D13</f>
      </c>
      <c r="F13" s="108">
        <v>0.13</v>
      </c>
      <c r="G13" s="87">
        <f>$D$12*F13</f>
      </c>
      <c r="H13" s="87">
        <f>$N$2*G13</f>
      </c>
      <c r="I13" s="108">
        <v>103.83</v>
      </c>
      <c r="J13" s="87">
        <f>$D$12*I13</f>
      </c>
      <c r="K13" s="87">
        <f>SUM(H13,J13)</f>
      </c>
      <c r="L13" s="89"/>
      <c r="M13" s="89"/>
      <c r="N13" s="89"/>
    </row>
    <row x14ac:dyDescent="0.25" r="14" customHeight="1" ht="18.75">
      <c r="A14" s="6" t="s">
        <v>1024</v>
      </c>
      <c r="B14" s="6"/>
      <c r="C14" s="3" t="s">
        <v>96</v>
      </c>
      <c r="D14" s="86">
        <v>1.13</v>
      </c>
      <c r="E14" s="87">
        <f>$D$12*D14</f>
      </c>
      <c r="F14" s="108">
        <v>0.54</v>
      </c>
      <c r="G14" s="87">
        <f>$D$12*F14</f>
      </c>
      <c r="H14" s="87">
        <f>$L$2*G14</f>
      </c>
      <c r="I14" s="108">
        <v>261.4</v>
      </c>
      <c r="J14" s="87">
        <f>$D$12*I14</f>
      </c>
      <c r="K14" s="87">
        <f>SUM(H14,J14)</f>
      </c>
      <c r="L14" s="89"/>
      <c r="M14" s="89"/>
      <c r="N14" s="89"/>
    </row>
    <row x14ac:dyDescent="0.25" r="15" customHeight="1" ht="18.75">
      <c r="A15" s="6" t="s">
        <v>1025</v>
      </c>
      <c r="B15" s="6"/>
      <c r="C15" s="3" t="s">
        <v>96</v>
      </c>
      <c r="D15" s="86">
        <v>1.13</v>
      </c>
      <c r="E15" s="87">
        <f>$D$12*D15</f>
      </c>
      <c r="F15" s="108">
        <v>0.19</v>
      </c>
      <c r="G15" s="87">
        <f>$D$12*F15</f>
      </c>
      <c r="H15" s="87">
        <f>$L$2*G15</f>
      </c>
      <c r="I15" s="108">
        <v>37.9</v>
      </c>
      <c r="J15" s="87">
        <f>$D$12*I15</f>
      </c>
      <c r="K15" s="87">
        <f>SUM(H15,J15)</f>
      </c>
      <c r="L15" s="89"/>
      <c r="M15" s="89"/>
      <c r="N15" s="89"/>
    </row>
    <row x14ac:dyDescent="0.25" r="16" customHeight="1" ht="18.75">
      <c r="A16" s="6" t="s">
        <v>1026</v>
      </c>
      <c r="B16" s="6"/>
      <c r="C16" s="3" t="s">
        <v>96</v>
      </c>
      <c r="D16" s="86">
        <v>1.13</v>
      </c>
      <c r="E16" s="87">
        <f>$D$12*D16</f>
      </c>
      <c r="F16" s="108">
        <v>0.05</v>
      </c>
      <c r="G16" s="87">
        <f>$D$12*F16</f>
      </c>
      <c r="H16" s="87">
        <f>$L$2*G16</f>
      </c>
      <c r="I16" s="108">
        <v>33.29</v>
      </c>
      <c r="J16" s="87">
        <f>$D$12*I16</f>
      </c>
      <c r="K16" s="87">
        <f>SUM(H16,J16)</f>
      </c>
      <c r="L16" s="89"/>
      <c r="M16" s="89"/>
      <c r="N16" s="89"/>
    </row>
    <row x14ac:dyDescent="0.25" r="17" customHeight="1" ht="18.75">
      <c r="A17" s="6" t="s">
        <v>1027</v>
      </c>
      <c r="B17" s="6"/>
      <c r="C17" s="3" t="s">
        <v>153</v>
      </c>
      <c r="D17" s="86">
        <v>0.42</v>
      </c>
      <c r="E17" s="87">
        <f>$D$12*D17</f>
      </c>
      <c r="F17" s="108">
        <v>0.01</v>
      </c>
      <c r="G17" s="87">
        <f>$D$12*F17</f>
      </c>
      <c r="H17" s="87">
        <f>$L$2*G17</f>
      </c>
      <c r="I17" s="108">
        <v>10.21</v>
      </c>
      <c r="J17" s="87">
        <f>$D$12*I17</f>
      </c>
      <c r="K17" s="87">
        <f>SUM(H17,J17)</f>
      </c>
      <c r="L17" s="89"/>
      <c r="M17" s="89"/>
      <c r="N17" s="89"/>
    </row>
    <row x14ac:dyDescent="0.25" r="18" customHeight="1" ht="18.75">
      <c r="A18" s="6" t="s">
        <v>917</v>
      </c>
      <c r="B18" s="6"/>
      <c r="C18" s="3" t="s">
        <v>149</v>
      </c>
      <c r="D18" s="86">
        <v>0.06</v>
      </c>
      <c r="E18" s="87">
        <f>$D$12*D18</f>
      </c>
      <c r="F18" s="108">
        <v>0</v>
      </c>
      <c r="G18" s="87">
        <f>$D$12*F18</f>
      </c>
      <c r="H18" s="87">
        <f>$L$2*G18</f>
      </c>
      <c r="I18" s="108">
        <v>1.08</v>
      </c>
      <c r="J18" s="87">
        <f>$D$12*I18</f>
      </c>
      <c r="K18" s="87">
        <f>SUM(H18,J18)</f>
      </c>
      <c r="L18" s="89"/>
      <c r="M18" s="89"/>
      <c r="N18" s="89"/>
    </row>
    <row x14ac:dyDescent="0.25" r="19" customHeight="1" ht="18.75">
      <c r="A19" s="6" t="s">
        <v>1028</v>
      </c>
      <c r="B19" s="6"/>
      <c r="C19" s="3" t="s">
        <v>96</v>
      </c>
      <c r="D19" s="86">
        <v>1.13</v>
      </c>
      <c r="E19" s="87">
        <f>$D$12*D19</f>
      </c>
      <c r="F19" s="108">
        <v>0.04</v>
      </c>
      <c r="G19" s="87">
        <f>$D$12*F19</f>
      </c>
      <c r="H19" s="87">
        <f>$L$2*G19</f>
      </c>
      <c r="I19" s="108">
        <v>46.65</v>
      </c>
      <c r="J19" s="87">
        <f>$D$12*I19</f>
      </c>
      <c r="K19" s="87">
        <f>SUM(H19,J19)</f>
      </c>
      <c r="L19" s="89"/>
      <c r="M19" s="89"/>
      <c r="N19" s="89"/>
    </row>
    <row x14ac:dyDescent="0.25" r="20" customHeight="1" ht="18.75">
      <c r="A20" s="6" t="s">
        <v>1029</v>
      </c>
      <c r="B20" s="6"/>
      <c r="C20" s="3" t="s">
        <v>96</v>
      </c>
      <c r="D20" s="86">
        <v>1.13</v>
      </c>
      <c r="E20" s="87">
        <f>$D$12*D20</f>
      </c>
      <c r="F20" s="108">
        <v>0.19</v>
      </c>
      <c r="G20" s="87">
        <f>$D$12*F20</f>
      </c>
      <c r="H20" s="87">
        <f>$L$2*G20</f>
      </c>
      <c r="I20" s="108">
        <v>87.11</v>
      </c>
      <c r="J20" s="87">
        <f>$D$12*I20</f>
      </c>
      <c r="K20" s="87">
        <f>SUM(H20,J20)</f>
      </c>
      <c r="L20" s="89"/>
      <c r="M20" s="89"/>
      <c r="N20" s="89"/>
    </row>
    <row x14ac:dyDescent="0.25" r="21" customHeight="1" ht="18.75">
      <c r="A21" s="6" t="s">
        <v>250</v>
      </c>
      <c r="B21" s="6"/>
      <c r="C21" s="3" t="s">
        <v>96</v>
      </c>
      <c r="D21" s="86">
        <v>1</v>
      </c>
      <c r="E21" s="87">
        <f>$D$12*D21</f>
      </c>
      <c r="F21" s="108">
        <v>0.32</v>
      </c>
      <c r="G21" s="87">
        <f>$D$12*F21</f>
      </c>
      <c r="H21" s="87">
        <f>$L$2*G21</f>
      </c>
      <c r="I21" s="108">
        <v>204.29</v>
      </c>
      <c r="J21" s="87">
        <f>$D$12*I21</f>
      </c>
      <c r="K21" s="87">
        <f>SUM(H21,J21)</f>
      </c>
      <c r="L21" s="89"/>
      <c r="M21" s="89"/>
      <c r="N21" s="89"/>
    </row>
    <row x14ac:dyDescent="0.25" r="22" customHeight="1" ht="18.75">
      <c r="A22" s="6" t="s">
        <v>251</v>
      </c>
      <c r="B22" s="6"/>
      <c r="C22" s="3" t="s">
        <v>96</v>
      </c>
      <c r="D22" s="86">
        <v>1</v>
      </c>
      <c r="E22" s="87">
        <f>$D$12*D22</f>
      </c>
      <c r="F22" s="108">
        <v>0.1</v>
      </c>
      <c r="G22" s="87">
        <f>$D$12*F22</f>
      </c>
      <c r="H22" s="87">
        <f>$L$2*G22</f>
      </c>
      <c r="I22" s="108">
        <v>151.2</v>
      </c>
      <c r="J22" s="87">
        <f>$D$12*I22</f>
      </c>
      <c r="K22" s="87">
        <f>SUM(H22,J22)</f>
      </c>
      <c r="L22" s="89"/>
      <c r="M22" s="89"/>
      <c r="N22" s="89"/>
    </row>
    <row x14ac:dyDescent="0.25" r="23" customHeight="1" ht="18.75">
      <c r="A23" s="6" t="s">
        <v>1030</v>
      </c>
      <c r="B23" s="6"/>
      <c r="C23" s="3" t="s">
        <v>96</v>
      </c>
      <c r="D23" s="86">
        <v>1</v>
      </c>
      <c r="E23" s="87">
        <f>$D$12*D23</f>
      </c>
      <c r="F23" s="108">
        <v>0.05</v>
      </c>
      <c r="G23" s="87">
        <f>$D$12*F23</f>
      </c>
      <c r="H23" s="87">
        <f>$L$2*G23</f>
      </c>
      <c r="I23" s="108">
        <v>13.82</v>
      </c>
      <c r="J23" s="87">
        <f>$D$12*I23</f>
      </c>
      <c r="K23" s="87">
        <f>SUM(H23,J23)</f>
      </c>
      <c r="L23" s="89"/>
      <c r="M23" s="89"/>
      <c r="N23" s="89"/>
    </row>
    <row x14ac:dyDescent="0.25" r="24" customHeight="1" ht="18.75">
      <c r="A24" s="6" t="s">
        <v>1031</v>
      </c>
      <c r="B24" s="6"/>
      <c r="C24" s="3" t="s">
        <v>96</v>
      </c>
      <c r="D24" s="86">
        <v>1</v>
      </c>
      <c r="E24" s="87">
        <f>$D$12*D24</f>
      </c>
      <c r="F24" s="108">
        <v>0.18</v>
      </c>
      <c r="G24" s="87">
        <f>$D$12*F24</f>
      </c>
      <c r="H24" s="87">
        <f>$L$2*G24</f>
      </c>
      <c r="I24" s="108">
        <v>47.65</v>
      </c>
      <c r="J24" s="87">
        <f>$D$12*I24</f>
      </c>
      <c r="K24" s="87">
        <f>SUM(H24,J24)</f>
      </c>
      <c r="L24" s="89"/>
      <c r="M24" s="89"/>
      <c r="N24" s="89"/>
    </row>
    <row x14ac:dyDescent="0.25" r="25" customHeight="1" ht="18.75">
      <c r="A25" s="6" t="s">
        <v>1032</v>
      </c>
      <c r="B25" s="6"/>
      <c r="C25" s="3" t="s">
        <v>96</v>
      </c>
      <c r="D25" s="86">
        <v>1</v>
      </c>
      <c r="E25" s="87">
        <f>$D$12*D25</f>
      </c>
      <c r="F25" s="108">
        <v>0.09</v>
      </c>
      <c r="G25" s="87">
        <f>$D$12*F25</f>
      </c>
      <c r="H25" s="87">
        <f>$L$2*G25</f>
      </c>
      <c r="I25" s="108">
        <v>40.4</v>
      </c>
      <c r="J25" s="87">
        <f>$D$12*I25</f>
      </c>
      <c r="K25" s="87">
        <f>SUM(H25,J25)</f>
      </c>
      <c r="L25" s="89"/>
      <c r="M25" s="89"/>
      <c r="N25" s="89"/>
    </row>
    <row x14ac:dyDescent="0.25" r="26" customHeight="1" ht="18.75">
      <c r="A26" s="6" t="s">
        <v>249</v>
      </c>
      <c r="B26" s="6"/>
      <c r="C26" s="3" t="s">
        <v>96</v>
      </c>
      <c r="D26" s="86">
        <v>1</v>
      </c>
      <c r="E26" s="87">
        <f>$D$12*D26</f>
      </c>
      <c r="F26" s="108">
        <v>0.23</v>
      </c>
      <c r="G26" s="87">
        <f>$D$12*F26</f>
      </c>
      <c r="H26" s="87">
        <f>$L$2*G26</f>
      </c>
      <c r="I26" s="108">
        <v>51.39</v>
      </c>
      <c r="J26" s="87">
        <f>$D$12*I26</f>
      </c>
      <c r="K26" s="87">
        <f>SUM(H26,J26)</f>
      </c>
      <c r="L26" s="89"/>
      <c r="M26" s="89"/>
      <c r="N26" s="89"/>
    </row>
    <row x14ac:dyDescent="0.25" r="27" customHeight="1" ht="25.5">
      <c r="A27" s="6" t="s">
        <v>424</v>
      </c>
      <c r="B27" s="6"/>
      <c r="C27" s="3" t="s">
        <v>96</v>
      </c>
      <c r="D27" s="86">
        <v>1</v>
      </c>
      <c r="E27" s="87">
        <f>$D$12*D27</f>
      </c>
      <c r="F27" s="108">
        <v>0.55</v>
      </c>
      <c r="G27" s="87">
        <f>$D$12*F27</f>
      </c>
      <c r="H27" s="87">
        <f>$N$2*G27</f>
      </c>
      <c r="I27" s="108">
        <v>135.63</v>
      </c>
      <c r="J27" s="87">
        <f>$D$12*I27</f>
      </c>
      <c r="K27" s="87">
        <f>SUM(H27,J27)</f>
      </c>
      <c r="L27" s="89"/>
      <c r="M27" s="89"/>
      <c r="N27" s="89"/>
    </row>
    <row x14ac:dyDescent="0.25" r="28" customHeight="1" ht="18.75">
      <c r="A28" s="6" t="s">
        <v>247</v>
      </c>
      <c r="B28" s="6"/>
      <c r="C28" s="3" t="s">
        <v>149</v>
      </c>
      <c r="D28" s="86">
        <v>0.42</v>
      </c>
      <c r="E28" s="87">
        <f>$D$12*D28</f>
      </c>
      <c r="F28" s="108">
        <v>0.05</v>
      </c>
      <c r="G28" s="87">
        <f>$D$12*F28</f>
      </c>
      <c r="H28" s="87">
        <f>$L$2*G28</f>
      </c>
      <c r="I28" s="108">
        <v>16.71</v>
      </c>
      <c r="J28" s="87">
        <f>$D$12*I28</f>
      </c>
      <c r="K28" s="87">
        <f>SUM(H28,J28)</f>
      </c>
      <c r="L28" s="89"/>
      <c r="M28" s="89"/>
      <c r="N28" s="89"/>
    </row>
    <row x14ac:dyDescent="0.25" r="29" customHeight="1" ht="18.75">
      <c r="A29" s="6" t="s">
        <v>246</v>
      </c>
      <c r="B29" s="6"/>
      <c r="C29" s="3" t="s">
        <v>149</v>
      </c>
      <c r="D29" s="86">
        <v>0.42</v>
      </c>
      <c r="E29" s="87">
        <f>$D$12*D29</f>
      </c>
      <c r="F29" s="108">
        <v>0.05</v>
      </c>
      <c r="G29" s="87">
        <f>$D$12*F29</f>
      </c>
      <c r="H29" s="87">
        <f>$L$2*G29</f>
      </c>
      <c r="I29" s="108">
        <v>15.82</v>
      </c>
      <c r="J29" s="87">
        <f>$D$12*I29</f>
      </c>
      <c r="K29" s="87">
        <f>SUM(H29,J29)</f>
      </c>
      <c r="L29" s="89"/>
      <c r="M29" s="89"/>
      <c r="N29" s="89"/>
    </row>
    <row x14ac:dyDescent="0.25" r="30" customHeight="1" ht="18.75">
      <c r="A30" s="29" t="s">
        <v>214</v>
      </c>
      <c r="B30" s="29"/>
      <c r="C30" s="3"/>
      <c r="D30" s="109"/>
      <c r="E30" s="126"/>
      <c r="F30" s="94">
        <f>SUM(F13:F29)</f>
      </c>
      <c r="G30" s="110">
        <f>SUM(G13:G29)</f>
      </c>
      <c r="H30" s="110">
        <f>SUM(H13:H29)</f>
      </c>
      <c r="I30" s="94">
        <v>1225.65</v>
      </c>
      <c r="J30" s="110">
        <f>SUM(J13:J29)</f>
      </c>
      <c r="K30" s="88">
        <f>SUM(K13:K29)</f>
      </c>
      <c r="L30" s="89"/>
      <c r="M30" s="89"/>
      <c r="N30" s="89"/>
    </row>
    <row x14ac:dyDescent="0.25" r="31" customHeight="1" ht="45">
      <c r="A31" s="29" t="s">
        <v>1033</v>
      </c>
      <c r="B31" s="29"/>
      <c r="C31" s="93" t="s">
        <v>96</v>
      </c>
      <c r="D31" s="57">
        <v>0</v>
      </c>
      <c r="E31" s="124"/>
      <c r="F31" s="53"/>
      <c r="G31" s="53"/>
      <c r="H31" s="53"/>
      <c r="I31" s="53"/>
      <c r="J31" s="53"/>
      <c r="K31" s="53"/>
      <c r="L31" s="89"/>
      <c r="M31" s="89"/>
      <c r="N31" s="89"/>
    </row>
    <row x14ac:dyDescent="0.25" r="32" customHeight="1" ht="12.199999999999998">
      <c r="A32" s="6" t="s">
        <v>1023</v>
      </c>
      <c r="B32" s="6"/>
      <c r="C32" s="3" t="s">
        <v>96</v>
      </c>
      <c r="D32" s="86">
        <v>1.13</v>
      </c>
      <c r="E32" s="87">
        <f>$D$31*D32</f>
      </c>
      <c r="F32" s="108">
        <v>0.13</v>
      </c>
      <c r="G32" s="87">
        <f>$D$31*F32</f>
      </c>
      <c r="H32" s="87">
        <f>$N$2*G32</f>
      </c>
      <c r="I32" s="108">
        <v>103.83</v>
      </c>
      <c r="J32" s="87">
        <f>$D$31*I32</f>
      </c>
      <c r="K32" s="87">
        <f>SUM(H32,J32)</f>
      </c>
      <c r="L32" s="89"/>
      <c r="M32" s="89"/>
      <c r="N32" s="89"/>
    </row>
    <row x14ac:dyDescent="0.25" r="33" customHeight="1" ht="12.199999999999998">
      <c r="A33" s="6" t="s">
        <v>1034</v>
      </c>
      <c r="B33" s="6"/>
      <c r="C33" s="3" t="s">
        <v>96</v>
      </c>
      <c r="D33" s="86">
        <v>1.13</v>
      </c>
      <c r="E33" s="87">
        <f>$D$31*D33</f>
      </c>
      <c r="F33" s="108">
        <v>0.54</v>
      </c>
      <c r="G33" s="87">
        <f>$D$31*F33</f>
      </c>
      <c r="H33" s="87">
        <f>$L$2*G33</f>
      </c>
      <c r="I33" s="108">
        <v>261.4</v>
      </c>
      <c r="J33" s="87">
        <f>$D$31*I33</f>
      </c>
      <c r="K33" s="87">
        <f>SUM(H33,J33)</f>
      </c>
      <c r="L33" s="89"/>
      <c r="M33" s="89"/>
      <c r="N33" s="89"/>
    </row>
    <row x14ac:dyDescent="0.25" r="34" customHeight="1" ht="12.199999999999998">
      <c r="A34" s="6" t="s">
        <v>1035</v>
      </c>
      <c r="B34" s="6"/>
      <c r="C34" s="3" t="s">
        <v>96</v>
      </c>
      <c r="D34" s="86">
        <v>1.13</v>
      </c>
      <c r="E34" s="87">
        <f>$D$31*D34</f>
      </c>
      <c r="F34" s="108">
        <v>0.19</v>
      </c>
      <c r="G34" s="87">
        <f>$D$31*F34</f>
      </c>
      <c r="H34" s="87">
        <f>$L$2*G34</f>
      </c>
      <c r="I34" s="108">
        <v>37.9</v>
      </c>
      <c r="J34" s="87">
        <f>$D$31*I34</f>
      </c>
      <c r="K34" s="87">
        <f>SUM(H34,J34)</f>
      </c>
      <c r="L34" s="89"/>
      <c r="M34" s="89"/>
      <c r="N34" s="89"/>
    </row>
    <row x14ac:dyDescent="0.25" r="35" customHeight="1" ht="12.199999999999998">
      <c r="A35" s="6" t="s">
        <v>1036</v>
      </c>
      <c r="B35" s="6"/>
      <c r="C35" s="3" t="s">
        <v>96</v>
      </c>
      <c r="D35" s="86">
        <v>1.13</v>
      </c>
      <c r="E35" s="87">
        <f>$D$31*D35</f>
      </c>
      <c r="F35" s="108">
        <v>0.05</v>
      </c>
      <c r="G35" s="87">
        <f>$D$31*F35</f>
      </c>
      <c r="H35" s="87">
        <f>$L$2*G35</f>
      </c>
      <c r="I35" s="108">
        <v>33.29</v>
      </c>
      <c r="J35" s="87">
        <f>$D$31*I35</f>
      </c>
      <c r="K35" s="87">
        <f>SUM(H35,J35)</f>
      </c>
      <c r="L35" s="89"/>
      <c r="M35" s="89"/>
      <c r="N35" s="89"/>
    </row>
    <row x14ac:dyDescent="0.25" r="36" customHeight="1" ht="12.199999999999998">
      <c r="A36" s="6" t="s">
        <v>1027</v>
      </c>
      <c r="B36" s="6"/>
      <c r="C36" s="3" t="s">
        <v>153</v>
      </c>
      <c r="D36" s="86">
        <v>0.42</v>
      </c>
      <c r="E36" s="87">
        <f>$D$31*D36</f>
      </c>
      <c r="F36" s="108">
        <v>0.01</v>
      </c>
      <c r="G36" s="87">
        <f>$D$31*F36</f>
      </c>
      <c r="H36" s="87">
        <f>$L$2*G36</f>
      </c>
      <c r="I36" s="108">
        <v>10.21</v>
      </c>
      <c r="J36" s="87">
        <f>$D$31*I36</f>
      </c>
      <c r="K36" s="87">
        <f>SUM(H36,J36)</f>
      </c>
      <c r="L36" s="89"/>
      <c r="M36" s="89"/>
      <c r="N36" s="89"/>
    </row>
    <row x14ac:dyDescent="0.25" r="37" customHeight="1" ht="12.199999999999998">
      <c r="A37" s="6" t="s">
        <v>917</v>
      </c>
      <c r="B37" s="6"/>
      <c r="C37" s="3" t="s">
        <v>149</v>
      </c>
      <c r="D37" s="86">
        <v>0.06</v>
      </c>
      <c r="E37" s="87">
        <f>$D$31*D37</f>
      </c>
      <c r="F37" s="108">
        <v>0</v>
      </c>
      <c r="G37" s="87">
        <f>$D$31*F37</f>
      </c>
      <c r="H37" s="87">
        <f>$L$2*G37</f>
      </c>
      <c r="I37" s="108">
        <v>1.08</v>
      </c>
      <c r="J37" s="87">
        <f>$D$31*I37</f>
      </c>
      <c r="K37" s="87">
        <f>SUM(H37,J37)</f>
      </c>
      <c r="L37" s="89"/>
      <c r="M37" s="89"/>
      <c r="N37" s="89"/>
    </row>
    <row x14ac:dyDescent="0.25" r="38" customHeight="1" ht="12.199999999999998">
      <c r="A38" s="6" t="s">
        <v>1028</v>
      </c>
      <c r="B38" s="6"/>
      <c r="C38" s="3" t="s">
        <v>96</v>
      </c>
      <c r="D38" s="86">
        <v>1.13</v>
      </c>
      <c r="E38" s="87">
        <f>$D$31*D38</f>
      </c>
      <c r="F38" s="108">
        <v>0.04</v>
      </c>
      <c r="G38" s="87">
        <f>$D$31*F38</f>
      </c>
      <c r="H38" s="87">
        <f>$L$2*G38</f>
      </c>
      <c r="I38" s="108">
        <v>46.65</v>
      </c>
      <c r="J38" s="87">
        <f>$D$31*I38</f>
      </c>
      <c r="K38" s="87">
        <f>SUM(H38,J38)</f>
      </c>
      <c r="L38" s="89"/>
      <c r="M38" s="89"/>
      <c r="N38" s="89"/>
    </row>
    <row x14ac:dyDescent="0.25" r="39" customHeight="1" ht="21">
      <c r="A39" s="6" t="s">
        <v>1029</v>
      </c>
      <c r="B39" s="6"/>
      <c r="C39" s="3" t="s">
        <v>96</v>
      </c>
      <c r="D39" s="86">
        <v>1.13</v>
      </c>
      <c r="E39" s="87">
        <f>$D$31*D39</f>
      </c>
      <c r="F39" s="108">
        <v>0.19</v>
      </c>
      <c r="G39" s="87">
        <f>$D$31*F39</f>
      </c>
      <c r="H39" s="87">
        <f>$L$2*G39</f>
      </c>
      <c r="I39" s="108">
        <v>87.11</v>
      </c>
      <c r="J39" s="87">
        <f>$D$31*I39</f>
      </c>
      <c r="K39" s="87">
        <f>SUM(H39,J39)</f>
      </c>
      <c r="L39" s="89"/>
      <c r="M39" s="89"/>
      <c r="N39" s="89"/>
    </row>
    <row x14ac:dyDescent="0.25" r="40" customHeight="1" ht="21">
      <c r="A40" s="6" t="s">
        <v>250</v>
      </c>
      <c r="B40" s="6"/>
      <c r="C40" s="3" t="s">
        <v>96</v>
      </c>
      <c r="D40" s="86">
        <v>1</v>
      </c>
      <c r="E40" s="87">
        <f>$D$31*D40</f>
      </c>
      <c r="F40" s="108">
        <v>0.32</v>
      </c>
      <c r="G40" s="87">
        <f>$D$31*F40</f>
      </c>
      <c r="H40" s="87">
        <f>$L$2*G40</f>
      </c>
      <c r="I40" s="108">
        <v>204.29</v>
      </c>
      <c r="J40" s="87">
        <f>$D$31*I40</f>
      </c>
      <c r="K40" s="87">
        <f>SUM(H40,J40)</f>
      </c>
      <c r="L40" s="89"/>
      <c r="M40" s="89"/>
      <c r="N40" s="89"/>
    </row>
    <row x14ac:dyDescent="0.25" r="41" customHeight="1" ht="12.199999999999998">
      <c r="A41" s="6" t="s">
        <v>251</v>
      </c>
      <c r="B41" s="6"/>
      <c r="C41" s="3" t="s">
        <v>96</v>
      </c>
      <c r="D41" s="86">
        <v>1</v>
      </c>
      <c r="E41" s="87">
        <f>$D$31*D41</f>
      </c>
      <c r="F41" s="108">
        <v>0.1</v>
      </c>
      <c r="G41" s="87">
        <f>$D$31*F41</f>
      </c>
      <c r="H41" s="87">
        <f>$L$2*G41</f>
      </c>
      <c r="I41" s="108">
        <v>151.2</v>
      </c>
      <c r="J41" s="87">
        <f>$D$31*I41</f>
      </c>
      <c r="K41" s="87">
        <f>SUM(H41,J41)</f>
      </c>
      <c r="L41" s="89"/>
      <c r="M41" s="89"/>
      <c r="N41" s="89"/>
    </row>
    <row x14ac:dyDescent="0.25" r="42" customHeight="1" ht="12.199999999999998">
      <c r="A42" s="6" t="s">
        <v>1030</v>
      </c>
      <c r="B42" s="6"/>
      <c r="C42" s="3" t="s">
        <v>96</v>
      </c>
      <c r="D42" s="86">
        <v>1</v>
      </c>
      <c r="E42" s="87">
        <f>$D$31*D42</f>
      </c>
      <c r="F42" s="108">
        <v>0.05</v>
      </c>
      <c r="G42" s="87">
        <f>$D$31*F42</f>
      </c>
      <c r="H42" s="87">
        <f>$L$2*G42</f>
      </c>
      <c r="I42" s="108">
        <v>13.82</v>
      </c>
      <c r="J42" s="87">
        <f>$D$31*I42</f>
      </c>
      <c r="K42" s="87">
        <f>SUM(H42,J42)</f>
      </c>
      <c r="L42" s="89"/>
      <c r="M42" s="89"/>
      <c r="N42" s="89"/>
    </row>
    <row x14ac:dyDescent="0.25" r="43" customHeight="1" ht="12.199999999999998">
      <c r="A43" s="6" t="s">
        <v>1037</v>
      </c>
      <c r="B43" s="6"/>
      <c r="C43" s="3" t="s">
        <v>96</v>
      </c>
      <c r="D43" s="86">
        <v>1</v>
      </c>
      <c r="E43" s="87">
        <f>$D$31*D43</f>
      </c>
      <c r="F43" s="108">
        <v>0.18</v>
      </c>
      <c r="G43" s="87">
        <f>$D$31*F43</f>
      </c>
      <c r="H43" s="87">
        <f>$L$2*G43</f>
      </c>
      <c r="I43" s="108">
        <v>47.65</v>
      </c>
      <c r="J43" s="87">
        <f>$D$31*I43</f>
      </c>
      <c r="K43" s="87">
        <f>SUM(H43,J43)</f>
      </c>
      <c r="L43" s="89"/>
      <c r="M43" s="89"/>
      <c r="N43" s="89"/>
    </row>
    <row x14ac:dyDescent="0.25" r="44" customHeight="1" ht="12.199999999999998">
      <c r="A44" s="6" t="s">
        <v>1032</v>
      </c>
      <c r="B44" s="6"/>
      <c r="C44" s="3" t="s">
        <v>96</v>
      </c>
      <c r="D44" s="86">
        <v>1</v>
      </c>
      <c r="E44" s="87">
        <f>$D$31*D44</f>
      </c>
      <c r="F44" s="108">
        <v>0.09</v>
      </c>
      <c r="G44" s="87">
        <f>$D$31*F44</f>
      </c>
      <c r="H44" s="87">
        <f>$L$2*G44</f>
      </c>
      <c r="I44" s="108">
        <v>40.4</v>
      </c>
      <c r="J44" s="87">
        <f>$D$31*I44</f>
      </c>
      <c r="K44" s="87">
        <f>SUM(H44,J44)</f>
      </c>
      <c r="L44" s="89"/>
      <c r="M44" s="89"/>
      <c r="N44" s="89"/>
    </row>
    <row x14ac:dyDescent="0.25" r="45" customHeight="1" ht="21">
      <c r="A45" s="6" t="s">
        <v>857</v>
      </c>
      <c r="B45" s="6"/>
      <c r="C45" s="3" t="s">
        <v>96</v>
      </c>
      <c r="D45" s="86">
        <v>1</v>
      </c>
      <c r="E45" s="87">
        <f>$D$31*D45</f>
      </c>
      <c r="F45" s="108">
        <v>0.23</v>
      </c>
      <c r="G45" s="87">
        <f>$D$31*F45</f>
      </c>
      <c r="H45" s="87">
        <f>$L$2*G45</f>
      </c>
      <c r="I45" s="108">
        <v>197.6</v>
      </c>
      <c r="J45" s="87">
        <f>$D$31*I45</f>
      </c>
      <c r="K45" s="87">
        <f>SUM(H45,J45)</f>
      </c>
      <c r="L45" s="89"/>
      <c r="M45" s="89"/>
      <c r="N45" s="89"/>
    </row>
    <row x14ac:dyDescent="0.25" r="46" customHeight="1" ht="12">
      <c r="A46" s="6" t="s">
        <v>247</v>
      </c>
      <c r="B46" s="6"/>
      <c r="C46" s="3" t="s">
        <v>149</v>
      </c>
      <c r="D46" s="86">
        <v>0.42</v>
      </c>
      <c r="E46" s="87">
        <f>$D$31*D46</f>
      </c>
      <c r="F46" s="108">
        <v>0.05</v>
      </c>
      <c r="G46" s="87">
        <f>$D$31*F46</f>
      </c>
      <c r="H46" s="87">
        <f>$L$2*G46</f>
      </c>
      <c r="I46" s="108">
        <v>16.71</v>
      </c>
      <c r="J46" s="87">
        <f>$D$31*I46</f>
      </c>
      <c r="K46" s="87">
        <f>SUM(H46,J46)</f>
      </c>
      <c r="L46" s="89"/>
      <c r="M46" s="89"/>
      <c r="N46" s="89"/>
    </row>
    <row x14ac:dyDescent="0.25" r="47" customHeight="1" ht="12.199999999999998">
      <c r="A47" s="6" t="s">
        <v>246</v>
      </c>
      <c r="B47" s="6"/>
      <c r="C47" s="3" t="s">
        <v>149</v>
      </c>
      <c r="D47" s="86">
        <v>0.42</v>
      </c>
      <c r="E47" s="87">
        <f>$D$31*D47</f>
      </c>
      <c r="F47" s="108">
        <v>0.05</v>
      </c>
      <c r="G47" s="87">
        <f>$D$31*F47</f>
      </c>
      <c r="H47" s="87">
        <f>$L$2*G47</f>
      </c>
      <c r="I47" s="108">
        <v>15.82</v>
      </c>
      <c r="J47" s="87">
        <f>$D$31*I47</f>
      </c>
      <c r="K47" s="87">
        <f>SUM(H47,J47)</f>
      </c>
      <c r="L47" s="89"/>
      <c r="M47" s="89"/>
      <c r="N47" s="89"/>
    </row>
    <row x14ac:dyDescent="0.25" r="48" customHeight="1" ht="12.199999999999998">
      <c r="A48" s="29" t="s">
        <v>214</v>
      </c>
      <c r="B48" s="29"/>
      <c r="C48" s="3"/>
      <c r="D48" s="109"/>
      <c r="E48" s="126"/>
      <c r="F48" s="94">
        <f>SUM(F32:F47)</f>
      </c>
      <c r="G48" s="110">
        <f>SUM(G32:G47)</f>
      </c>
      <c r="H48" s="110">
        <f>SUM(H32:H47)</f>
      </c>
      <c r="I48" s="94">
        <v>1268.96</v>
      </c>
      <c r="J48" s="110">
        <f>SUM(J32:J47)</f>
      </c>
      <c r="K48" s="88">
        <f>SUM(K32:K47)</f>
      </c>
      <c r="L48" s="89"/>
      <c r="M48" s="89"/>
      <c r="N48" s="89"/>
    </row>
    <row x14ac:dyDescent="0.25" r="49" customHeight="1" ht="38.85">
      <c r="A49" s="29" t="s">
        <v>1038</v>
      </c>
      <c r="B49" s="29"/>
      <c r="C49" s="93" t="s">
        <v>96</v>
      </c>
      <c r="D49" s="57">
        <v>0</v>
      </c>
      <c r="E49" s="124"/>
      <c r="F49" s="53"/>
      <c r="G49" s="53"/>
      <c r="H49" s="53"/>
      <c r="I49" s="53"/>
      <c r="J49" s="53"/>
      <c r="K49" s="53"/>
      <c r="L49" s="89"/>
      <c r="M49" s="89"/>
      <c r="N49" s="89"/>
    </row>
    <row x14ac:dyDescent="0.25" r="50" customHeight="1" ht="12.199999999999998">
      <c r="A50" s="6" t="s">
        <v>1023</v>
      </c>
      <c r="B50" s="6"/>
      <c r="C50" s="3" t="s">
        <v>96</v>
      </c>
      <c r="D50" s="86">
        <v>1.13</v>
      </c>
      <c r="E50" s="87">
        <f>$D$49*D50</f>
      </c>
      <c r="F50" s="108">
        <v>0.13</v>
      </c>
      <c r="G50" s="87">
        <f>$D$49*F50</f>
      </c>
      <c r="H50" s="87">
        <f>$L$2*G50</f>
      </c>
      <c r="I50" s="108">
        <v>103.83</v>
      </c>
      <c r="J50" s="87">
        <f>$D$49*I50</f>
      </c>
      <c r="K50" s="87">
        <f>SUM(H50,J50)</f>
      </c>
      <c r="L50" s="89"/>
      <c r="M50" s="89"/>
      <c r="N50" s="89"/>
    </row>
    <row x14ac:dyDescent="0.25" r="51" customHeight="1" ht="12.199999999999998">
      <c r="A51" s="6" t="s">
        <v>1034</v>
      </c>
      <c r="B51" s="6"/>
      <c r="C51" s="3" t="s">
        <v>96</v>
      </c>
      <c r="D51" s="86">
        <v>1.13</v>
      </c>
      <c r="E51" s="87">
        <f>$D$49*D51</f>
      </c>
      <c r="F51" s="108">
        <v>0.54</v>
      </c>
      <c r="G51" s="87">
        <f>$D$49*F51</f>
      </c>
      <c r="H51" s="87">
        <f>$L$2*G51</f>
      </c>
      <c r="I51" s="108">
        <v>261.4</v>
      </c>
      <c r="J51" s="87">
        <f>$D$49*I51</f>
      </c>
      <c r="K51" s="87">
        <f>SUM(H51,J51)</f>
      </c>
      <c r="L51" s="89"/>
      <c r="M51" s="89"/>
      <c r="N51" s="89"/>
    </row>
    <row x14ac:dyDescent="0.25" r="52" customHeight="1" ht="12.199999999999998">
      <c r="A52" s="6" t="s">
        <v>1035</v>
      </c>
      <c r="B52" s="6"/>
      <c r="C52" s="3" t="s">
        <v>96</v>
      </c>
      <c r="D52" s="86">
        <v>1.13</v>
      </c>
      <c r="E52" s="87">
        <f>$D$49*D52</f>
      </c>
      <c r="F52" s="108">
        <v>0.19</v>
      </c>
      <c r="G52" s="87">
        <f>$D$49*F52</f>
      </c>
      <c r="H52" s="87">
        <f>$L$2*G52</f>
      </c>
      <c r="I52" s="108">
        <v>37.9</v>
      </c>
      <c r="J52" s="87">
        <f>$D$49*I52</f>
      </c>
      <c r="K52" s="87">
        <f>SUM(H52,J52)</f>
      </c>
      <c r="L52" s="89"/>
      <c r="M52" s="89"/>
      <c r="N52" s="89"/>
    </row>
    <row x14ac:dyDescent="0.25" r="53" customHeight="1" ht="12.199999999999998">
      <c r="A53" s="6" t="s">
        <v>1036</v>
      </c>
      <c r="B53" s="6"/>
      <c r="C53" s="3" t="s">
        <v>96</v>
      </c>
      <c r="D53" s="86">
        <v>1.13</v>
      </c>
      <c r="E53" s="87">
        <f>$D$49*D53</f>
      </c>
      <c r="F53" s="108">
        <v>0.05</v>
      </c>
      <c r="G53" s="87">
        <f>$D$49*F53</f>
      </c>
      <c r="H53" s="87">
        <f>$L$2*G53</f>
      </c>
      <c r="I53" s="108">
        <v>33.29</v>
      </c>
      <c r="J53" s="87">
        <f>$D$49*I53</f>
      </c>
      <c r="K53" s="87">
        <f>SUM(H53,J53)</f>
      </c>
      <c r="L53" s="89"/>
      <c r="M53" s="89"/>
      <c r="N53" s="89"/>
    </row>
    <row x14ac:dyDescent="0.25" r="54" customHeight="1" ht="12.199999999999998">
      <c r="A54" s="6" t="s">
        <v>1027</v>
      </c>
      <c r="B54" s="6"/>
      <c r="C54" s="3" t="s">
        <v>153</v>
      </c>
      <c r="D54" s="86">
        <v>0.42</v>
      </c>
      <c r="E54" s="87">
        <f>$D$49*D54</f>
      </c>
      <c r="F54" s="108">
        <v>0.01</v>
      </c>
      <c r="G54" s="87">
        <f>$D$49*F54</f>
      </c>
      <c r="H54" s="87">
        <f>$L$2*G54</f>
      </c>
      <c r="I54" s="108">
        <v>10.21</v>
      </c>
      <c r="J54" s="87">
        <f>$D$49*I54</f>
      </c>
      <c r="K54" s="87">
        <f>SUM(H54,J54)</f>
      </c>
      <c r="L54" s="89"/>
      <c r="M54" s="89"/>
      <c r="N54" s="89"/>
    </row>
    <row x14ac:dyDescent="0.25" r="55" customHeight="1" ht="12.199999999999998">
      <c r="A55" s="6" t="s">
        <v>917</v>
      </c>
      <c r="B55" s="6"/>
      <c r="C55" s="3" t="s">
        <v>149</v>
      </c>
      <c r="D55" s="86">
        <v>0.06</v>
      </c>
      <c r="E55" s="87">
        <f>$D$49*D55</f>
      </c>
      <c r="F55" s="108">
        <v>0</v>
      </c>
      <c r="G55" s="87">
        <f>$D$49*F55</f>
      </c>
      <c r="H55" s="87">
        <f>$L$2*G55</f>
      </c>
      <c r="I55" s="108">
        <v>1.08</v>
      </c>
      <c r="J55" s="87">
        <f>$D$49*I55</f>
      </c>
      <c r="K55" s="87">
        <f>SUM(H55,J55)</f>
      </c>
      <c r="L55" s="89"/>
      <c r="M55" s="89"/>
      <c r="N55" s="89"/>
    </row>
    <row x14ac:dyDescent="0.25" r="56" customHeight="1" ht="12.199999999999998">
      <c r="A56" s="6" t="s">
        <v>1028</v>
      </c>
      <c r="B56" s="6"/>
      <c r="C56" s="3" t="s">
        <v>96</v>
      </c>
      <c r="D56" s="86">
        <v>1.13</v>
      </c>
      <c r="E56" s="87">
        <f>$D$49*D56</f>
      </c>
      <c r="F56" s="108">
        <v>0.04</v>
      </c>
      <c r="G56" s="87">
        <f>$D$49*F56</f>
      </c>
      <c r="H56" s="87">
        <f>$L$2*G56</f>
      </c>
      <c r="I56" s="108">
        <v>46.65</v>
      </c>
      <c r="J56" s="87">
        <f>$D$49*I56</f>
      </c>
      <c r="K56" s="87">
        <f>SUM(H56,J56)</f>
      </c>
      <c r="L56" s="89"/>
      <c r="M56" s="89"/>
      <c r="N56" s="89"/>
    </row>
    <row x14ac:dyDescent="0.25" r="57" customHeight="1" ht="21">
      <c r="A57" s="6" t="s">
        <v>1029</v>
      </c>
      <c r="B57" s="6"/>
      <c r="C57" s="3" t="s">
        <v>96</v>
      </c>
      <c r="D57" s="86">
        <v>1.13</v>
      </c>
      <c r="E57" s="87">
        <f>$D$49*D57</f>
      </c>
      <c r="F57" s="108">
        <v>0.19</v>
      </c>
      <c r="G57" s="87">
        <f>$D$49*F57</f>
      </c>
      <c r="H57" s="87">
        <f>$L$2*G57</f>
      </c>
      <c r="I57" s="108">
        <v>87.11</v>
      </c>
      <c r="J57" s="87">
        <f>$D$49*I57</f>
      </c>
      <c r="K57" s="87">
        <f>SUM(H57,J57)</f>
      </c>
      <c r="L57" s="89"/>
      <c r="M57" s="89"/>
      <c r="N57" s="89"/>
    </row>
    <row x14ac:dyDescent="0.25" r="58" customHeight="1" ht="12.199999999999998">
      <c r="A58" s="6" t="s">
        <v>251</v>
      </c>
      <c r="B58" s="6"/>
      <c r="C58" s="3" t="s">
        <v>96</v>
      </c>
      <c r="D58" s="86">
        <v>1</v>
      </c>
      <c r="E58" s="87">
        <f>$D$49*D58</f>
      </c>
      <c r="F58" s="108">
        <v>0.1</v>
      </c>
      <c r="G58" s="87">
        <f>$D$49*F58</f>
      </c>
      <c r="H58" s="87">
        <f>$L$2*G58</f>
      </c>
      <c r="I58" s="108">
        <v>151.2</v>
      </c>
      <c r="J58" s="87">
        <f>$D$49*I58</f>
      </c>
      <c r="K58" s="87">
        <f>SUM(H58,J58)</f>
      </c>
      <c r="L58" s="89"/>
      <c r="M58" s="89"/>
      <c r="N58" s="89"/>
    </row>
    <row x14ac:dyDescent="0.25" r="59" customHeight="1" ht="21">
      <c r="A59" s="6" t="s">
        <v>250</v>
      </c>
      <c r="B59" s="6"/>
      <c r="C59" s="3" t="s">
        <v>96</v>
      </c>
      <c r="D59" s="86">
        <v>1</v>
      </c>
      <c r="E59" s="87">
        <f>$D$49*D59</f>
      </c>
      <c r="F59" s="108">
        <v>0.32</v>
      </c>
      <c r="G59" s="87">
        <f>$D$49*F59</f>
      </c>
      <c r="H59" s="87">
        <f>$L$2*G59</f>
      </c>
      <c r="I59" s="108">
        <v>204.29</v>
      </c>
      <c r="J59" s="87">
        <f>$D$49*I59</f>
      </c>
      <c r="K59" s="87">
        <f>SUM(H59,J59)</f>
      </c>
      <c r="L59" s="89"/>
      <c r="M59" s="89"/>
      <c r="N59" s="89"/>
    </row>
    <row x14ac:dyDescent="0.25" r="60" customHeight="1" ht="12">
      <c r="A60" s="6" t="s">
        <v>1030</v>
      </c>
      <c r="B60" s="6"/>
      <c r="C60" s="3" t="s">
        <v>96</v>
      </c>
      <c r="D60" s="86">
        <v>1</v>
      </c>
      <c r="E60" s="87">
        <f>$D$49*D60</f>
      </c>
      <c r="F60" s="108">
        <v>0.05</v>
      </c>
      <c r="G60" s="87">
        <f>$D$49*F60</f>
      </c>
      <c r="H60" s="87">
        <f>$L$2*G60</f>
      </c>
      <c r="I60" s="108">
        <v>13.82</v>
      </c>
      <c r="J60" s="87">
        <f>$D$49*I60</f>
      </c>
      <c r="K60" s="87">
        <f>SUM(H60,J60)</f>
      </c>
      <c r="L60" s="89"/>
      <c r="M60" s="89"/>
      <c r="N60" s="89"/>
    </row>
    <row x14ac:dyDescent="0.25" r="61" customHeight="1" ht="12.199999999999998">
      <c r="A61" s="6" t="s">
        <v>1037</v>
      </c>
      <c r="B61" s="6"/>
      <c r="C61" s="3" t="s">
        <v>96</v>
      </c>
      <c r="D61" s="86">
        <v>1</v>
      </c>
      <c r="E61" s="87">
        <f>$D$49*D61</f>
      </c>
      <c r="F61" s="108">
        <v>0.18</v>
      </c>
      <c r="G61" s="87">
        <f>$D$49*F61</f>
      </c>
      <c r="H61" s="87">
        <f>$L$2*G61</f>
      </c>
      <c r="I61" s="108">
        <v>47.65</v>
      </c>
      <c r="J61" s="87">
        <f>$D$49*I61</f>
      </c>
      <c r="K61" s="87">
        <f>SUM(H61,J61)</f>
      </c>
      <c r="L61" s="89"/>
      <c r="M61" s="89"/>
      <c r="N61" s="89"/>
    </row>
    <row x14ac:dyDescent="0.25" r="62" customHeight="1" ht="12.199999999999998">
      <c r="A62" s="6" t="s">
        <v>1032</v>
      </c>
      <c r="B62" s="6"/>
      <c r="C62" s="3" t="s">
        <v>96</v>
      </c>
      <c r="D62" s="86">
        <v>1</v>
      </c>
      <c r="E62" s="87">
        <f>$D$49*D62</f>
      </c>
      <c r="F62" s="108">
        <v>0.09</v>
      </c>
      <c r="G62" s="87">
        <f>$D$49*F62</f>
      </c>
      <c r="H62" s="87">
        <f>$L$2*G62</f>
      </c>
      <c r="I62" s="108">
        <v>40.4</v>
      </c>
      <c r="J62" s="87">
        <f>$D$49*I62</f>
      </c>
      <c r="K62" s="87">
        <f>SUM(H62,J62)</f>
      </c>
      <c r="L62" s="89"/>
      <c r="M62" s="89"/>
      <c r="N62" s="89"/>
    </row>
    <row x14ac:dyDescent="0.25" r="63" customHeight="1" ht="12.199999999999998">
      <c r="A63" s="6" t="s">
        <v>826</v>
      </c>
      <c r="B63" s="6"/>
      <c r="C63" s="3" t="s">
        <v>96</v>
      </c>
      <c r="D63" s="86">
        <v>1</v>
      </c>
      <c r="E63" s="87">
        <f>$D$49*D63</f>
      </c>
      <c r="F63" s="108">
        <v>0.29</v>
      </c>
      <c r="G63" s="87">
        <f>$D$49*F63</f>
      </c>
      <c r="H63" s="87">
        <f>$L$2*G63</f>
      </c>
      <c r="I63" s="108">
        <v>195.21</v>
      </c>
      <c r="J63" s="87">
        <f>$D$49*I63</f>
      </c>
      <c r="K63" s="87">
        <f>SUM(H63,J63)</f>
      </c>
      <c r="L63" s="89"/>
      <c r="M63" s="89"/>
      <c r="N63" s="89"/>
    </row>
    <row x14ac:dyDescent="0.25" r="64" customHeight="1" ht="12.199999999999998">
      <c r="A64" s="6" t="s">
        <v>247</v>
      </c>
      <c r="B64" s="6"/>
      <c r="C64" s="3" t="s">
        <v>149</v>
      </c>
      <c r="D64" s="86">
        <v>0.42</v>
      </c>
      <c r="E64" s="87">
        <f>$D$49*D64</f>
      </c>
      <c r="F64" s="108">
        <v>0.05</v>
      </c>
      <c r="G64" s="87">
        <f>$D$49*F64</f>
      </c>
      <c r="H64" s="87">
        <f>$L$2*G64</f>
      </c>
      <c r="I64" s="108">
        <v>16.71</v>
      </c>
      <c r="J64" s="87">
        <f>$D$49*I64</f>
      </c>
      <c r="K64" s="87">
        <f>SUM(H64,J64)</f>
      </c>
      <c r="L64" s="89"/>
      <c r="M64" s="89"/>
      <c r="N64" s="89"/>
    </row>
    <row x14ac:dyDescent="0.25" r="65" customHeight="1" ht="12.199999999999998">
      <c r="A65" s="6" t="s">
        <v>246</v>
      </c>
      <c r="B65" s="6"/>
      <c r="C65" s="3" t="s">
        <v>149</v>
      </c>
      <c r="D65" s="86">
        <v>0.42</v>
      </c>
      <c r="E65" s="87">
        <f>$D$49*D65</f>
      </c>
      <c r="F65" s="108">
        <v>0.05</v>
      </c>
      <c r="G65" s="87">
        <f>$D$49*F65</f>
      </c>
      <c r="H65" s="87">
        <f>$L$2*G65</f>
      </c>
      <c r="I65" s="108">
        <v>15.82</v>
      </c>
      <c r="J65" s="87">
        <f>$D$49*I65</f>
      </c>
      <c r="K65" s="87">
        <f>SUM(H65,J65)</f>
      </c>
      <c r="L65" s="89"/>
      <c r="M65" s="89"/>
      <c r="N65" s="89"/>
    </row>
    <row x14ac:dyDescent="0.25" r="66" customHeight="1" ht="12.199999999999998">
      <c r="A66" s="29" t="s">
        <v>214</v>
      </c>
      <c r="B66" s="29"/>
      <c r="C66" s="3"/>
      <c r="D66" s="109"/>
      <c r="E66" s="126"/>
      <c r="F66" s="94">
        <f>SUM(F50:F65)</f>
      </c>
      <c r="G66" s="110">
        <f>SUM(G50:G65)</f>
      </c>
      <c r="H66" s="110">
        <f>SUM(H50:H65)</f>
      </c>
      <c r="I66" s="94">
        <v>1266.57</v>
      </c>
      <c r="J66" s="110">
        <f>SUM(J50:J65)</f>
      </c>
      <c r="K66" s="88">
        <f>SUM(K50:K65)</f>
      </c>
      <c r="L66" s="89"/>
      <c r="M66" s="89"/>
      <c r="N66" s="89"/>
    </row>
    <row x14ac:dyDescent="0.25" r="67" customHeight="1" ht="38.85">
      <c r="A67" s="29" t="s">
        <v>1039</v>
      </c>
      <c r="B67" s="29"/>
      <c r="C67" s="93" t="s">
        <v>96</v>
      </c>
      <c r="D67" s="57">
        <v>0</v>
      </c>
      <c r="E67" s="124"/>
      <c r="F67" s="53"/>
      <c r="G67" s="53"/>
      <c r="H67" s="53"/>
      <c r="I67" s="53"/>
      <c r="J67" s="53"/>
      <c r="K67" s="53"/>
      <c r="L67" s="89"/>
      <c r="M67" s="89"/>
      <c r="N67" s="89"/>
    </row>
    <row x14ac:dyDescent="0.25" r="68" customHeight="1" ht="12.199999999999998">
      <c r="A68" s="6" t="s">
        <v>1023</v>
      </c>
      <c r="B68" s="6"/>
      <c r="C68" s="3" t="s">
        <v>96</v>
      </c>
      <c r="D68" s="86">
        <v>1.13</v>
      </c>
      <c r="E68" s="87">
        <f>$D$67*D68</f>
      </c>
      <c r="F68" s="108">
        <v>0.13</v>
      </c>
      <c r="G68" s="87">
        <f>$D$67*F68</f>
      </c>
      <c r="H68" s="87">
        <f>$N$2*G68</f>
      </c>
      <c r="I68" s="108">
        <v>103.83</v>
      </c>
      <c r="J68" s="87">
        <f>$D$67*I68</f>
      </c>
      <c r="K68" s="87">
        <f>SUM(H68,J68)</f>
      </c>
      <c r="L68" s="89"/>
      <c r="M68" s="89"/>
      <c r="N68" s="89"/>
    </row>
    <row x14ac:dyDescent="0.25" r="69" customHeight="1" ht="12.199999999999998">
      <c r="A69" s="6" t="s">
        <v>1034</v>
      </c>
      <c r="B69" s="6"/>
      <c r="C69" s="3" t="s">
        <v>96</v>
      </c>
      <c r="D69" s="86">
        <v>1.13</v>
      </c>
      <c r="E69" s="87">
        <f>$D$67*D69</f>
      </c>
      <c r="F69" s="108">
        <v>0.54</v>
      </c>
      <c r="G69" s="87">
        <f>$D$67*F69</f>
      </c>
      <c r="H69" s="87">
        <f>$L$2*G69</f>
      </c>
      <c r="I69" s="108">
        <v>261.4</v>
      </c>
      <c r="J69" s="87">
        <f>$D$67*I69</f>
      </c>
      <c r="K69" s="87">
        <f>SUM(H69,J69)</f>
      </c>
      <c r="L69" s="89"/>
      <c r="M69" s="89"/>
      <c r="N69" s="89"/>
    </row>
    <row x14ac:dyDescent="0.25" r="70" customHeight="1" ht="12.199999999999998">
      <c r="A70" s="6" t="s">
        <v>1035</v>
      </c>
      <c r="B70" s="6"/>
      <c r="C70" s="3" t="s">
        <v>96</v>
      </c>
      <c r="D70" s="86">
        <v>1.13</v>
      </c>
      <c r="E70" s="87">
        <f>$D$67*D70</f>
      </c>
      <c r="F70" s="108">
        <v>0.19</v>
      </c>
      <c r="G70" s="87">
        <f>$D$67*F70</f>
      </c>
      <c r="H70" s="87">
        <f>$L$2*G70</f>
      </c>
      <c r="I70" s="108">
        <v>37.9</v>
      </c>
      <c r="J70" s="87">
        <f>$D$67*I70</f>
      </c>
      <c r="K70" s="87">
        <f>SUM(H70,J70)</f>
      </c>
      <c r="L70" s="89"/>
      <c r="M70" s="89"/>
      <c r="N70" s="89"/>
    </row>
    <row x14ac:dyDescent="0.25" r="71" customHeight="1" ht="12.199999999999998">
      <c r="A71" s="6" t="s">
        <v>1036</v>
      </c>
      <c r="B71" s="6"/>
      <c r="C71" s="3" t="s">
        <v>96</v>
      </c>
      <c r="D71" s="86">
        <v>1.13</v>
      </c>
      <c r="E71" s="87">
        <f>$D$67*D71</f>
      </c>
      <c r="F71" s="108">
        <v>0.05</v>
      </c>
      <c r="G71" s="87">
        <f>$D$67*F71</f>
      </c>
      <c r="H71" s="87">
        <f>$L$2*G71</f>
      </c>
      <c r="I71" s="108">
        <v>33.29</v>
      </c>
      <c r="J71" s="87">
        <f>$D$67*I71</f>
      </c>
      <c r="K71" s="87">
        <f>SUM(H71,J71)</f>
      </c>
      <c r="L71" s="89"/>
      <c r="M71" s="89"/>
      <c r="N71" s="89"/>
    </row>
    <row x14ac:dyDescent="0.25" r="72" customHeight="1" ht="12.199999999999998">
      <c r="A72" s="6" t="s">
        <v>1027</v>
      </c>
      <c r="B72" s="6"/>
      <c r="C72" s="3" t="s">
        <v>153</v>
      </c>
      <c r="D72" s="86">
        <v>0.42</v>
      </c>
      <c r="E72" s="87">
        <f>$D$67*D72</f>
      </c>
      <c r="F72" s="108">
        <v>0.01</v>
      </c>
      <c r="G72" s="87">
        <f>$D$67*F72</f>
      </c>
      <c r="H72" s="87">
        <f>$L$2*G72</f>
      </c>
      <c r="I72" s="108">
        <v>10.21</v>
      </c>
      <c r="J72" s="87">
        <f>$D$67*I72</f>
      </c>
      <c r="K72" s="87">
        <f>SUM(H72,J72)</f>
      </c>
      <c r="L72" s="89"/>
      <c r="M72" s="89"/>
      <c r="N72" s="89"/>
    </row>
    <row x14ac:dyDescent="0.25" r="73" customHeight="1" ht="12.199999999999998">
      <c r="A73" s="6" t="s">
        <v>917</v>
      </c>
      <c r="B73" s="6"/>
      <c r="C73" s="3" t="s">
        <v>149</v>
      </c>
      <c r="D73" s="86">
        <v>0.06</v>
      </c>
      <c r="E73" s="87">
        <f>$D$67*D73</f>
      </c>
      <c r="F73" s="108">
        <v>0</v>
      </c>
      <c r="G73" s="87">
        <f>$D$67*F73</f>
      </c>
      <c r="H73" s="87">
        <f>$L$2*G73</f>
      </c>
      <c r="I73" s="108">
        <v>1.08</v>
      </c>
      <c r="J73" s="87">
        <f>$D$67*I73</f>
      </c>
      <c r="K73" s="87">
        <f>SUM(H73,J73)</f>
      </c>
      <c r="L73" s="89"/>
      <c r="M73" s="89"/>
      <c r="N73" s="89"/>
    </row>
    <row x14ac:dyDescent="0.25" r="74" customHeight="1" ht="12.199999999999998">
      <c r="A74" s="6" t="s">
        <v>1028</v>
      </c>
      <c r="B74" s="6"/>
      <c r="C74" s="3" t="s">
        <v>96</v>
      </c>
      <c r="D74" s="86">
        <v>1.13</v>
      </c>
      <c r="E74" s="87">
        <f>$D$67*D74</f>
      </c>
      <c r="F74" s="108">
        <v>0.04</v>
      </c>
      <c r="G74" s="87">
        <f>$D$67*F74</f>
      </c>
      <c r="H74" s="87">
        <f>$L$2*G74</f>
      </c>
      <c r="I74" s="108">
        <v>46.65</v>
      </c>
      <c r="J74" s="87">
        <f>$D$67*I74</f>
      </c>
      <c r="K74" s="87">
        <f>SUM(H74,J74)</f>
      </c>
      <c r="L74" s="89"/>
      <c r="M74" s="89"/>
      <c r="N74" s="89"/>
    </row>
    <row x14ac:dyDescent="0.25" r="75" customHeight="1" ht="21">
      <c r="A75" s="6" t="s">
        <v>1029</v>
      </c>
      <c r="B75" s="6"/>
      <c r="C75" s="3" t="s">
        <v>96</v>
      </c>
      <c r="D75" s="86">
        <v>1.13</v>
      </c>
      <c r="E75" s="87">
        <f>$D$67*D75</f>
      </c>
      <c r="F75" s="108">
        <v>0.19</v>
      </c>
      <c r="G75" s="87">
        <f>$D$67*F75</f>
      </c>
      <c r="H75" s="87">
        <f>$L$2*G75</f>
      </c>
      <c r="I75" s="108">
        <v>87.11</v>
      </c>
      <c r="J75" s="87">
        <f>$D$67*I75</f>
      </c>
      <c r="K75" s="87">
        <f>SUM(H75,J75)</f>
      </c>
      <c r="L75" s="89"/>
      <c r="M75" s="89"/>
      <c r="N75" s="89"/>
    </row>
    <row x14ac:dyDescent="0.25" r="76" customHeight="1" ht="21">
      <c r="A76" s="6" t="s">
        <v>250</v>
      </c>
      <c r="B76" s="6"/>
      <c r="C76" s="3" t="s">
        <v>96</v>
      </c>
      <c r="D76" s="86">
        <v>1</v>
      </c>
      <c r="E76" s="87">
        <f>$D$67*D76</f>
      </c>
      <c r="F76" s="108">
        <v>0.32</v>
      </c>
      <c r="G76" s="87">
        <f>$D$67*F76</f>
      </c>
      <c r="H76" s="87">
        <f>$L$2*G76</f>
      </c>
      <c r="I76" s="108">
        <v>204.29</v>
      </c>
      <c r="J76" s="87">
        <f>$D$67*I76</f>
      </c>
      <c r="K76" s="87">
        <f>SUM(H76,J76)</f>
      </c>
      <c r="L76" s="89"/>
      <c r="M76" s="89"/>
      <c r="N76" s="89"/>
    </row>
    <row x14ac:dyDescent="0.25" r="77" customHeight="1" ht="12.199999999999998">
      <c r="A77" s="6" t="s">
        <v>251</v>
      </c>
      <c r="B77" s="6"/>
      <c r="C77" s="3" t="s">
        <v>96</v>
      </c>
      <c r="D77" s="86">
        <v>1</v>
      </c>
      <c r="E77" s="87">
        <f>$D$67*D77</f>
      </c>
      <c r="F77" s="108">
        <v>0.1</v>
      </c>
      <c r="G77" s="87">
        <f>$D$67*F77</f>
      </c>
      <c r="H77" s="87">
        <f>$L$2*G77</f>
      </c>
      <c r="I77" s="108">
        <v>151.2</v>
      </c>
      <c r="J77" s="87">
        <f>$D$67*I77</f>
      </c>
      <c r="K77" s="87">
        <f>SUM(H77,J77)</f>
      </c>
      <c r="L77" s="89"/>
      <c r="M77" s="89"/>
      <c r="N77" s="89"/>
    </row>
    <row x14ac:dyDescent="0.25" r="78" customHeight="1" ht="12.199999999999998">
      <c r="A78" s="6" t="s">
        <v>1030</v>
      </c>
      <c r="B78" s="6"/>
      <c r="C78" s="3" t="s">
        <v>96</v>
      </c>
      <c r="D78" s="86">
        <v>1</v>
      </c>
      <c r="E78" s="87">
        <f>$D$67*D78</f>
      </c>
      <c r="F78" s="108">
        <v>0.05</v>
      </c>
      <c r="G78" s="87">
        <f>$D$67*F78</f>
      </c>
      <c r="H78" s="87">
        <f>$L$2*G78</f>
      </c>
      <c r="I78" s="108">
        <v>13.82</v>
      </c>
      <c r="J78" s="87">
        <f>$D$67*I78</f>
      </c>
      <c r="K78" s="87">
        <f>SUM(H78,J78)</f>
      </c>
      <c r="L78" s="89"/>
      <c r="M78" s="89"/>
      <c r="N78" s="89"/>
    </row>
    <row x14ac:dyDescent="0.25" r="79" customHeight="1" ht="12.199999999999998">
      <c r="A79" s="6" t="s">
        <v>1037</v>
      </c>
      <c r="B79" s="6"/>
      <c r="C79" s="3" t="s">
        <v>96</v>
      </c>
      <c r="D79" s="86">
        <v>1</v>
      </c>
      <c r="E79" s="87">
        <f>$D$67*D79</f>
      </c>
      <c r="F79" s="108">
        <v>0.18</v>
      </c>
      <c r="G79" s="87">
        <f>$D$67*F79</f>
      </c>
      <c r="H79" s="87">
        <f>$L$2*G79</f>
      </c>
      <c r="I79" s="108">
        <v>47.65</v>
      </c>
      <c r="J79" s="87">
        <f>$D$67*I79</f>
      </c>
      <c r="K79" s="87">
        <f>SUM(H79,J79)</f>
      </c>
      <c r="L79" s="89"/>
      <c r="M79" s="89"/>
      <c r="N79" s="89"/>
    </row>
    <row x14ac:dyDescent="0.25" r="80" customHeight="1" ht="12.199999999999998">
      <c r="A80" s="6" t="s">
        <v>1032</v>
      </c>
      <c r="B80" s="6"/>
      <c r="C80" s="3" t="s">
        <v>96</v>
      </c>
      <c r="D80" s="86">
        <v>1</v>
      </c>
      <c r="E80" s="87">
        <f>$D$67*D80</f>
      </c>
      <c r="F80" s="108">
        <v>0.09</v>
      </c>
      <c r="G80" s="87">
        <f>$D$67*F80</f>
      </c>
      <c r="H80" s="87">
        <f>$L$2*G80</f>
      </c>
      <c r="I80" s="108">
        <v>40.4</v>
      </c>
      <c r="J80" s="87">
        <f>$D$67*I80</f>
      </c>
      <c r="K80" s="87">
        <f>SUM(H80,J80)</f>
      </c>
      <c r="L80" s="89"/>
      <c r="M80" s="89"/>
      <c r="N80" s="89"/>
    </row>
    <row x14ac:dyDescent="0.25" r="81" customHeight="1" ht="12.199999999999998">
      <c r="A81" s="6" t="s">
        <v>443</v>
      </c>
      <c r="B81" s="6"/>
      <c r="C81" s="3" t="s">
        <v>96</v>
      </c>
      <c r="D81" s="86">
        <v>1</v>
      </c>
      <c r="E81" s="87">
        <f>$D$67*D81</f>
      </c>
      <c r="F81" s="108">
        <v>0.31</v>
      </c>
      <c r="G81" s="87">
        <f>$D$67*F81</f>
      </c>
      <c r="H81" s="87">
        <f>$L$2*G81</f>
      </c>
      <c r="I81" s="108">
        <v>543.98</v>
      </c>
      <c r="J81" s="87">
        <f>$D$67*I81</f>
      </c>
      <c r="K81" s="87">
        <f>SUM(H81,J81)</f>
      </c>
      <c r="L81" s="89"/>
      <c r="M81" s="89"/>
      <c r="N81" s="89"/>
    </row>
    <row x14ac:dyDescent="0.25" r="82" customHeight="1" ht="12.199999999999998">
      <c r="A82" s="6" t="s">
        <v>247</v>
      </c>
      <c r="B82" s="6"/>
      <c r="C82" s="3" t="s">
        <v>149</v>
      </c>
      <c r="D82" s="86">
        <v>0.42</v>
      </c>
      <c r="E82" s="87">
        <f>$D$67*D82</f>
      </c>
      <c r="F82" s="108">
        <v>0.05</v>
      </c>
      <c r="G82" s="87">
        <f>$D$67*F82</f>
      </c>
      <c r="H82" s="87">
        <f>$L$2*G82</f>
      </c>
      <c r="I82" s="108">
        <v>16.71</v>
      </c>
      <c r="J82" s="87">
        <f>$D$67*I82</f>
      </c>
      <c r="K82" s="87">
        <f>SUM(H82,J82)</f>
      </c>
      <c r="L82" s="89"/>
      <c r="M82" s="89"/>
      <c r="N82" s="89"/>
    </row>
    <row x14ac:dyDescent="0.25" r="83" customHeight="1" ht="12.199999999999998">
      <c r="A83" s="6" t="s">
        <v>246</v>
      </c>
      <c r="B83" s="6"/>
      <c r="C83" s="3" t="s">
        <v>149</v>
      </c>
      <c r="D83" s="86">
        <v>0.42</v>
      </c>
      <c r="E83" s="87">
        <f>$D$67*D83</f>
      </c>
      <c r="F83" s="108">
        <v>0.05</v>
      </c>
      <c r="G83" s="87">
        <f>$D$67*F83</f>
      </c>
      <c r="H83" s="87">
        <f>$L$2*G83</f>
      </c>
      <c r="I83" s="108">
        <v>15.82</v>
      </c>
      <c r="J83" s="87">
        <f>$D$67*I83</f>
      </c>
      <c r="K83" s="87">
        <f>SUM(H83,J83)</f>
      </c>
      <c r="L83" s="89"/>
      <c r="M83" s="89"/>
      <c r="N83" s="89"/>
    </row>
    <row x14ac:dyDescent="0.25" r="84" customHeight="1" ht="12.199999999999998">
      <c r="A84" s="29" t="s">
        <v>214</v>
      </c>
      <c r="B84" s="29"/>
      <c r="C84" s="3"/>
      <c r="D84" s="109"/>
      <c r="E84" s="126"/>
      <c r="F84" s="94">
        <f>SUM(F68:F83)</f>
      </c>
      <c r="G84" s="110">
        <f>SUM(G68:G83)</f>
      </c>
      <c r="H84" s="110">
        <f>SUM(H68:H83)</f>
      </c>
      <c r="I84" s="94">
        <v>1615.34</v>
      </c>
      <c r="J84" s="110">
        <f>SUM(J68:J83)</f>
      </c>
      <c r="K84" s="88">
        <f>SUM(K68:K83)</f>
      </c>
      <c r="L84" s="89"/>
      <c r="M84" s="89"/>
      <c r="N84" s="89"/>
    </row>
    <row x14ac:dyDescent="0.25" r="85" customHeight="1" ht="29.850000000000005">
      <c r="A85" s="122" t="s">
        <v>1040</v>
      </c>
      <c r="B85" s="122"/>
      <c r="C85" s="93" t="s">
        <v>96</v>
      </c>
      <c r="D85" s="57">
        <v>0</v>
      </c>
      <c r="E85" s="124"/>
      <c r="F85" s="53"/>
      <c r="G85" s="53"/>
      <c r="H85" s="53"/>
      <c r="I85" s="53"/>
      <c r="J85" s="53"/>
      <c r="K85" s="53"/>
      <c r="L85" s="89"/>
      <c r="M85" s="89"/>
      <c r="N85" s="89"/>
    </row>
    <row x14ac:dyDescent="0.25" r="86" customHeight="1" ht="21">
      <c r="A86" s="6" t="s">
        <v>249</v>
      </c>
      <c r="B86" s="6"/>
      <c r="C86" s="3" t="s">
        <v>96</v>
      </c>
      <c r="D86" s="86">
        <v>1</v>
      </c>
      <c r="E86" s="87">
        <f>$D$85*D86</f>
      </c>
      <c r="F86" s="108">
        <v>0.23</v>
      </c>
      <c r="G86" s="87">
        <f>$D$85*F86</f>
      </c>
      <c r="H86" s="87">
        <f>$L$2*G86</f>
      </c>
      <c r="I86" s="108">
        <v>51.39</v>
      </c>
      <c r="J86" s="87">
        <f>$D$85*I86</f>
      </c>
      <c r="K86" s="87">
        <f>SUM(H86,J86)</f>
      </c>
      <c r="L86" s="89"/>
      <c r="M86" s="89"/>
      <c r="N86" s="89"/>
    </row>
    <row x14ac:dyDescent="0.25" r="87" customHeight="1" ht="12">
      <c r="A87" s="50" t="s">
        <v>1023</v>
      </c>
      <c r="B87" s="51"/>
      <c r="C87" s="3" t="s">
        <v>96</v>
      </c>
      <c r="D87" s="86">
        <v>1.13</v>
      </c>
      <c r="E87" s="87">
        <f>$D$85*D87</f>
      </c>
      <c r="F87" s="108">
        <v>0.13</v>
      </c>
      <c r="G87" s="87">
        <f>$D$85*F87</f>
      </c>
      <c r="H87" s="87">
        <f>$N$2*G87</f>
      </c>
      <c r="I87" s="108">
        <v>103.83</v>
      </c>
      <c r="J87" s="87">
        <f>$D$85*I87</f>
      </c>
      <c r="K87" s="87">
        <f>SUM(H87,J87)</f>
      </c>
      <c r="L87" s="89"/>
      <c r="M87" s="89"/>
      <c r="N87" s="89"/>
    </row>
    <row x14ac:dyDescent="0.25" r="88" customHeight="1" ht="21">
      <c r="A88" s="6" t="s">
        <v>250</v>
      </c>
      <c r="B88" s="6"/>
      <c r="C88" s="3" t="s">
        <v>96</v>
      </c>
      <c r="D88" s="86">
        <v>1</v>
      </c>
      <c r="E88" s="87">
        <f>$D$85*D88</f>
      </c>
      <c r="F88" s="108">
        <v>0.32</v>
      </c>
      <c r="G88" s="87">
        <f>$D$85*F88</f>
      </c>
      <c r="H88" s="87">
        <f>$L$2*G88</f>
      </c>
      <c r="I88" s="108">
        <v>204.29</v>
      </c>
      <c r="J88" s="87">
        <f>$D$85*I88</f>
      </c>
      <c r="K88" s="87">
        <f>SUM(H88,J88)</f>
      </c>
      <c r="L88" s="89"/>
      <c r="M88" s="89"/>
      <c r="N88" s="89"/>
    </row>
    <row x14ac:dyDescent="0.25" r="89" customHeight="1" ht="12">
      <c r="A89" s="6" t="s">
        <v>251</v>
      </c>
      <c r="B89" s="6"/>
      <c r="C89" s="3" t="s">
        <v>96</v>
      </c>
      <c r="D89" s="86">
        <v>1</v>
      </c>
      <c r="E89" s="87">
        <f>$D$85*D89</f>
      </c>
      <c r="F89" s="108">
        <v>0.1</v>
      </c>
      <c r="G89" s="87">
        <f>$D$85*F89</f>
      </c>
      <c r="H89" s="87">
        <f>$L$2*G89</f>
      </c>
      <c r="I89" s="108">
        <v>151.2</v>
      </c>
      <c r="J89" s="87">
        <f>$D$85*I89</f>
      </c>
      <c r="K89" s="87">
        <f>SUM(H89,J89)</f>
      </c>
      <c r="L89" s="89"/>
      <c r="M89" s="89"/>
      <c r="N89" s="89"/>
    </row>
    <row x14ac:dyDescent="0.25" r="90" customHeight="1" ht="12.199999999999998">
      <c r="A90" s="6" t="s">
        <v>1041</v>
      </c>
      <c r="B90" s="6"/>
      <c r="C90" s="3" t="s">
        <v>96</v>
      </c>
      <c r="D90" s="86">
        <v>1.13</v>
      </c>
      <c r="E90" s="87">
        <f>$D$85*D90</f>
      </c>
      <c r="F90" s="108">
        <v>0.32</v>
      </c>
      <c r="G90" s="87">
        <f>$D$85*F90</f>
      </c>
      <c r="H90" s="87">
        <f>$L$2*G90</f>
      </c>
      <c r="I90" s="108">
        <v>502.96</v>
      </c>
      <c r="J90" s="87">
        <f>$D$85*I90</f>
      </c>
      <c r="K90" s="87">
        <f>SUM(H90,J90)</f>
      </c>
      <c r="L90" s="89"/>
      <c r="M90" s="89"/>
      <c r="N90" s="89"/>
    </row>
    <row x14ac:dyDescent="0.25" r="91" customHeight="1" ht="12.199999999999998">
      <c r="A91" s="6" t="s">
        <v>1035</v>
      </c>
      <c r="B91" s="6"/>
      <c r="C91" s="3" t="s">
        <v>96</v>
      </c>
      <c r="D91" s="86">
        <v>1.13</v>
      </c>
      <c r="E91" s="87">
        <f>$D$85*D91</f>
      </c>
      <c r="F91" s="108">
        <v>0.19</v>
      </c>
      <c r="G91" s="87">
        <f>$D$85*F91</f>
      </c>
      <c r="H91" s="87">
        <f>$L$2*G91</f>
      </c>
      <c r="I91" s="108">
        <v>37.9</v>
      </c>
      <c r="J91" s="87">
        <f>$D$85*I91</f>
      </c>
      <c r="K91" s="87">
        <f>SUM(H91,J91)</f>
      </c>
      <c r="L91" s="89"/>
      <c r="M91" s="89"/>
      <c r="N91" s="89"/>
    </row>
    <row x14ac:dyDescent="0.25" r="92" customHeight="1" ht="12.199999999999998">
      <c r="A92" s="6" t="s">
        <v>1042</v>
      </c>
      <c r="B92" s="6"/>
      <c r="C92" s="3" t="s">
        <v>96</v>
      </c>
      <c r="D92" s="86">
        <v>1.13</v>
      </c>
      <c r="E92" s="87">
        <f>$D$85*D92</f>
      </c>
      <c r="F92" s="108">
        <v>0.05</v>
      </c>
      <c r="G92" s="87">
        <f>$D$85*F92</f>
      </c>
      <c r="H92" s="87">
        <f>$L$2*G92</f>
      </c>
      <c r="I92" s="108">
        <v>24.33</v>
      </c>
      <c r="J92" s="87">
        <f>$D$85*I92</f>
      </c>
      <c r="K92" s="87">
        <f>SUM(H92,J92)</f>
      </c>
      <c r="L92" s="89"/>
      <c r="M92" s="89"/>
      <c r="N92" s="89"/>
    </row>
    <row x14ac:dyDescent="0.25" r="93" customHeight="1" ht="21">
      <c r="A93" s="6" t="s">
        <v>1029</v>
      </c>
      <c r="B93" s="6"/>
      <c r="C93" s="3" t="s">
        <v>96</v>
      </c>
      <c r="D93" s="86">
        <v>1.13</v>
      </c>
      <c r="E93" s="87">
        <f>$D$85*D93</f>
      </c>
      <c r="F93" s="108">
        <v>0.19</v>
      </c>
      <c r="G93" s="87">
        <f>$D$85*F93</f>
      </c>
      <c r="H93" s="87">
        <f>$L$2*G93</f>
      </c>
      <c r="I93" s="108">
        <v>87.11</v>
      </c>
      <c r="J93" s="87">
        <f>$D$85*I93</f>
      </c>
      <c r="K93" s="87">
        <f>SUM(H93,J93)</f>
      </c>
      <c r="L93" s="89"/>
      <c r="M93" s="89"/>
      <c r="N93" s="89"/>
    </row>
    <row x14ac:dyDescent="0.25" r="94" customHeight="1" ht="12.199999999999998">
      <c r="A94" s="6" t="s">
        <v>1027</v>
      </c>
      <c r="B94" s="6"/>
      <c r="C94" s="3" t="s">
        <v>153</v>
      </c>
      <c r="D94" s="86">
        <v>0.42</v>
      </c>
      <c r="E94" s="87">
        <f>$D$85*D94</f>
      </c>
      <c r="F94" s="108">
        <v>0.01</v>
      </c>
      <c r="G94" s="87">
        <f>$D$85*F94</f>
      </c>
      <c r="H94" s="87">
        <f>$L$2*G94</f>
      </c>
      <c r="I94" s="108">
        <v>10.21</v>
      </c>
      <c r="J94" s="87">
        <f>$D$85*I94</f>
      </c>
      <c r="K94" s="87">
        <f>SUM(H94,J94)</f>
      </c>
      <c r="L94" s="89"/>
      <c r="M94" s="89"/>
      <c r="N94" s="89"/>
    </row>
    <row x14ac:dyDescent="0.25" r="95" customHeight="1" ht="12.199999999999998">
      <c r="A95" s="6" t="s">
        <v>917</v>
      </c>
      <c r="B95" s="6"/>
      <c r="C95" s="3" t="s">
        <v>149</v>
      </c>
      <c r="D95" s="86">
        <v>0.06</v>
      </c>
      <c r="E95" s="87">
        <f>$D$85*D95</f>
      </c>
      <c r="F95" s="108">
        <v>0</v>
      </c>
      <c r="G95" s="87">
        <f>$D$85*F95</f>
      </c>
      <c r="H95" s="87">
        <f>$L$2*G95</f>
      </c>
      <c r="I95" s="108">
        <v>1.08</v>
      </c>
      <c r="J95" s="87">
        <f>$D$85*I95</f>
      </c>
      <c r="K95" s="87">
        <f>SUM(H95,J95)</f>
      </c>
      <c r="L95" s="89"/>
      <c r="M95" s="89"/>
      <c r="N95" s="89"/>
    </row>
    <row x14ac:dyDescent="0.25" r="96" customHeight="1" ht="12.199999999999998">
      <c r="A96" s="6" t="s">
        <v>1030</v>
      </c>
      <c r="B96" s="6"/>
      <c r="C96" s="3" t="s">
        <v>96</v>
      </c>
      <c r="D96" s="86">
        <v>1</v>
      </c>
      <c r="E96" s="87">
        <f>$D$85*D96</f>
      </c>
      <c r="F96" s="108">
        <v>0.05</v>
      </c>
      <c r="G96" s="87">
        <f>$D$85*F96</f>
      </c>
      <c r="H96" s="87">
        <f>$L$2*G96</f>
      </c>
      <c r="I96" s="108">
        <v>13.82</v>
      </c>
      <c r="J96" s="87">
        <f>$D$85*I96</f>
      </c>
      <c r="K96" s="87">
        <f>SUM(H96,J96)</f>
      </c>
      <c r="L96" s="89"/>
      <c r="M96" s="89"/>
      <c r="N96" s="89"/>
    </row>
    <row x14ac:dyDescent="0.25" r="97" customHeight="1" ht="12.199999999999998">
      <c r="A97" s="6" t="s">
        <v>1037</v>
      </c>
      <c r="B97" s="6"/>
      <c r="C97" s="3" t="s">
        <v>96</v>
      </c>
      <c r="D97" s="86">
        <v>1</v>
      </c>
      <c r="E97" s="87">
        <f>$D$85*D97</f>
      </c>
      <c r="F97" s="108">
        <v>0.18</v>
      </c>
      <c r="G97" s="87">
        <f>$D$85*F97</f>
      </c>
      <c r="H97" s="87">
        <f>$L$2*G97</f>
      </c>
      <c r="I97" s="108">
        <v>47.65</v>
      </c>
      <c r="J97" s="87">
        <f>$D$85*I97</f>
      </c>
      <c r="K97" s="87">
        <f>SUM(H97,J97)</f>
      </c>
      <c r="L97" s="89"/>
      <c r="M97" s="89"/>
      <c r="N97" s="89"/>
    </row>
    <row x14ac:dyDescent="0.25" r="98" customHeight="1" ht="12.199999999999998">
      <c r="A98" s="6" t="s">
        <v>251</v>
      </c>
      <c r="B98" s="6"/>
      <c r="C98" s="3" t="s">
        <v>96</v>
      </c>
      <c r="D98" s="86">
        <v>1</v>
      </c>
      <c r="E98" s="87">
        <f>$D$85*D98</f>
      </c>
      <c r="F98" s="108">
        <v>0.09</v>
      </c>
      <c r="G98" s="87">
        <f>$D$85*F98</f>
      </c>
      <c r="H98" s="87">
        <f>$L$2*G98</f>
      </c>
      <c r="I98" s="108">
        <v>40.4</v>
      </c>
      <c r="J98" s="87">
        <f>$D$85*I98</f>
      </c>
      <c r="K98" s="87">
        <f>SUM(H98,J98)</f>
      </c>
      <c r="L98" s="89"/>
      <c r="M98" s="89"/>
      <c r="N98" s="89"/>
    </row>
    <row x14ac:dyDescent="0.25" r="99" customHeight="1" ht="24">
      <c r="A99" s="50" t="s">
        <v>421</v>
      </c>
      <c r="B99" s="50"/>
      <c r="C99" s="3" t="s">
        <v>96</v>
      </c>
      <c r="D99" s="86">
        <v>1</v>
      </c>
      <c r="E99" s="87">
        <f>$D$85*D99</f>
      </c>
      <c r="F99" s="108">
        <v>0.55</v>
      </c>
      <c r="G99" s="87">
        <f>$D$85*F99</f>
      </c>
      <c r="H99" s="87">
        <f>$N$2*G99</f>
      </c>
      <c r="I99" s="108">
        <v>135.63</v>
      </c>
      <c r="J99" s="87">
        <f>$D$85*I99</f>
      </c>
      <c r="K99" s="87">
        <f>SUM(H99,J99)</f>
      </c>
      <c r="L99" s="89"/>
      <c r="M99" s="89"/>
      <c r="N99" s="89"/>
    </row>
    <row x14ac:dyDescent="0.25" r="100" customHeight="1" ht="12.199999999999998">
      <c r="A100" s="50" t="s">
        <v>247</v>
      </c>
      <c r="B100" s="51"/>
      <c r="C100" s="3" t="s">
        <v>149</v>
      </c>
      <c r="D100" s="86">
        <v>0.42</v>
      </c>
      <c r="E100" s="87">
        <f>$D$85*D100</f>
      </c>
      <c r="F100" s="108">
        <v>0.05</v>
      </c>
      <c r="G100" s="87">
        <f>$D$85*F100</f>
      </c>
      <c r="H100" s="87">
        <f>$L$2*G100</f>
      </c>
      <c r="I100" s="108">
        <v>16.71</v>
      </c>
      <c r="J100" s="87">
        <f>$D$85*I100</f>
      </c>
      <c r="K100" s="87">
        <f>SUM(H100,J100)</f>
      </c>
      <c r="L100" s="89"/>
      <c r="M100" s="89"/>
      <c r="N100" s="89"/>
    </row>
    <row x14ac:dyDescent="0.25" r="101" customHeight="1" ht="12.199999999999998">
      <c r="A101" s="6" t="s">
        <v>246</v>
      </c>
      <c r="B101" s="6"/>
      <c r="C101" s="3" t="s">
        <v>149</v>
      </c>
      <c r="D101" s="86">
        <v>0.42</v>
      </c>
      <c r="E101" s="87">
        <f>$D$85*D101</f>
      </c>
      <c r="F101" s="108">
        <v>0.05</v>
      </c>
      <c r="G101" s="87">
        <f>$D$85*F101</f>
      </c>
      <c r="H101" s="87">
        <f>$L$2*G101</f>
      </c>
      <c r="I101" s="108">
        <v>15.82</v>
      </c>
      <c r="J101" s="87">
        <f>$D$85*I101</f>
      </c>
      <c r="K101" s="87">
        <f>SUM(H101,J101)</f>
      </c>
      <c r="L101" s="89"/>
      <c r="M101" s="89"/>
      <c r="N101" s="89"/>
    </row>
    <row x14ac:dyDescent="0.25" r="102" customHeight="1" ht="12.199999999999998">
      <c r="A102" s="29" t="s">
        <v>214</v>
      </c>
      <c r="B102" s="29"/>
      <c r="C102" s="3"/>
      <c r="D102" s="109"/>
      <c r="E102" s="126"/>
      <c r="F102" s="94">
        <f>SUM(F86:F101)</f>
      </c>
      <c r="G102" s="110">
        <f>SUM(G86:G101)</f>
      </c>
      <c r="H102" s="110">
        <f>SUM(H86:H101)</f>
      </c>
      <c r="I102" s="94">
        <v>1411.6</v>
      </c>
      <c r="J102" s="110">
        <f>SUM(J86:J101)</f>
      </c>
      <c r="K102" s="88">
        <f>SUM(K86:K101)</f>
      </c>
      <c r="L102" s="89"/>
      <c r="M102" s="89"/>
      <c r="N102" s="89"/>
    </row>
    <row x14ac:dyDescent="0.25" r="103" customHeight="1" ht="29.850000000000005">
      <c r="A103" s="29" t="s">
        <v>1043</v>
      </c>
      <c r="B103" s="29"/>
      <c r="C103" s="93" t="s">
        <v>96</v>
      </c>
      <c r="D103" s="57">
        <v>0</v>
      </c>
      <c r="E103" s="124"/>
      <c r="F103" s="53"/>
      <c r="G103" s="53"/>
      <c r="H103" s="53"/>
      <c r="I103" s="53"/>
      <c r="J103" s="53"/>
      <c r="K103" s="53"/>
      <c r="L103" s="89"/>
      <c r="M103" s="89"/>
      <c r="N103" s="89"/>
    </row>
    <row x14ac:dyDescent="0.25" r="104" customHeight="1" ht="12.199999999999998">
      <c r="A104" s="6" t="s">
        <v>1023</v>
      </c>
      <c r="B104" s="6"/>
      <c r="C104" s="3" t="s">
        <v>96</v>
      </c>
      <c r="D104" s="86">
        <v>1.13</v>
      </c>
      <c r="E104" s="87">
        <f>$D$103*D104</f>
      </c>
      <c r="F104" s="108">
        <v>0.13</v>
      </c>
      <c r="G104" s="87">
        <f>$D$103*F104</f>
      </c>
      <c r="H104" s="87">
        <f>$N$2*G104</f>
      </c>
      <c r="I104" s="108">
        <v>103.83</v>
      </c>
      <c r="J104" s="87">
        <f>$D$103*I104</f>
      </c>
      <c r="K104" s="87">
        <f>SUM(H104,J104)</f>
      </c>
      <c r="L104" s="89"/>
      <c r="M104" s="89"/>
      <c r="N104" s="89"/>
    </row>
    <row x14ac:dyDescent="0.25" r="105" customHeight="1" ht="21">
      <c r="A105" s="6" t="s">
        <v>250</v>
      </c>
      <c r="B105" s="6"/>
      <c r="C105" s="3" t="s">
        <v>96</v>
      </c>
      <c r="D105" s="86">
        <v>1</v>
      </c>
      <c r="E105" s="87">
        <f>$D$103*D105</f>
      </c>
      <c r="F105" s="108">
        <v>0.32</v>
      </c>
      <c r="G105" s="87">
        <f>$D$103*F105</f>
      </c>
      <c r="H105" s="87">
        <f>$L$2*G105</f>
      </c>
      <c r="I105" s="108">
        <v>204.29</v>
      </c>
      <c r="J105" s="87">
        <f>$D$103*I105</f>
      </c>
      <c r="K105" s="87">
        <f>SUM(H105,J105)</f>
      </c>
      <c r="L105" s="89"/>
      <c r="M105" s="89"/>
      <c r="N105" s="89"/>
    </row>
    <row x14ac:dyDescent="0.25" r="106" customHeight="1" ht="12">
      <c r="A106" s="6" t="s">
        <v>1041</v>
      </c>
      <c r="B106" s="6"/>
      <c r="C106" s="3" t="s">
        <v>96</v>
      </c>
      <c r="D106" s="86">
        <v>1.13</v>
      </c>
      <c r="E106" s="87">
        <f>$D$103*D106</f>
      </c>
      <c r="F106" s="108">
        <v>0.32</v>
      </c>
      <c r="G106" s="87">
        <f>$D$103*F106</f>
      </c>
      <c r="H106" s="87">
        <f>$L$2*G106</f>
      </c>
      <c r="I106" s="108">
        <v>502.96</v>
      </c>
      <c r="J106" s="87">
        <f>$D$103*I106</f>
      </c>
      <c r="K106" s="87">
        <f>SUM(H106,J106)</f>
      </c>
      <c r="L106" s="89"/>
      <c r="M106" s="89"/>
      <c r="N106" s="89"/>
    </row>
    <row x14ac:dyDescent="0.25" r="107" customHeight="1" ht="12.199999999999998">
      <c r="A107" s="6" t="s">
        <v>251</v>
      </c>
      <c r="B107" s="6"/>
      <c r="C107" s="3" t="s">
        <v>96</v>
      </c>
      <c r="D107" s="86">
        <v>1</v>
      </c>
      <c r="E107" s="87">
        <f>$D$103*D107</f>
      </c>
      <c r="F107" s="108">
        <v>0.1</v>
      </c>
      <c r="G107" s="87">
        <f>$D$103*F107</f>
      </c>
      <c r="H107" s="87">
        <f>$L$2*G107</f>
      </c>
      <c r="I107" s="108">
        <v>151.2</v>
      </c>
      <c r="J107" s="87">
        <f>$D$103*I107</f>
      </c>
      <c r="K107" s="87">
        <f>SUM(H107,J107)</f>
      </c>
      <c r="L107" s="89"/>
      <c r="M107" s="89"/>
      <c r="N107" s="89"/>
    </row>
    <row x14ac:dyDescent="0.25" r="108" customHeight="1" ht="12.199999999999998">
      <c r="A108" s="6" t="s">
        <v>1035</v>
      </c>
      <c r="B108" s="6"/>
      <c r="C108" s="3" t="s">
        <v>96</v>
      </c>
      <c r="D108" s="86">
        <v>1.13</v>
      </c>
      <c r="E108" s="87">
        <f>$D$103*D108</f>
      </c>
      <c r="F108" s="108">
        <v>0.19</v>
      </c>
      <c r="G108" s="87">
        <f>$D$103*F108</f>
      </c>
      <c r="H108" s="87">
        <f>$L$2*G108</f>
      </c>
      <c r="I108" s="108">
        <v>37.9</v>
      </c>
      <c r="J108" s="87">
        <f>$D$103*I108</f>
      </c>
      <c r="K108" s="87">
        <f>SUM(H108,J108)</f>
      </c>
      <c r="L108" s="89"/>
      <c r="M108" s="89"/>
      <c r="N108" s="89"/>
    </row>
    <row x14ac:dyDescent="0.25" r="109" customHeight="1" ht="12.199999999999998">
      <c r="A109" s="6" t="s">
        <v>1042</v>
      </c>
      <c r="B109" s="6"/>
      <c r="C109" s="3" t="s">
        <v>96</v>
      </c>
      <c r="D109" s="86">
        <v>1.13</v>
      </c>
      <c r="E109" s="87">
        <f>$D$103*D109</f>
      </c>
      <c r="F109" s="108">
        <v>0.05</v>
      </c>
      <c r="G109" s="87">
        <f>$D$103*F109</f>
      </c>
      <c r="H109" s="87">
        <f>$L$2*G109</f>
      </c>
      <c r="I109" s="108">
        <v>24.33</v>
      </c>
      <c r="J109" s="87">
        <f>$D$103*I109</f>
      </c>
      <c r="K109" s="87">
        <f>SUM(H109,J109)</f>
      </c>
      <c r="L109" s="89"/>
      <c r="M109" s="89"/>
      <c r="N109" s="89"/>
    </row>
    <row x14ac:dyDescent="0.25" r="110" customHeight="1" ht="21">
      <c r="A110" s="6" t="s">
        <v>1029</v>
      </c>
      <c r="B110" s="6"/>
      <c r="C110" s="3" t="s">
        <v>96</v>
      </c>
      <c r="D110" s="86">
        <v>1.13</v>
      </c>
      <c r="E110" s="87">
        <f>$D$103*D110</f>
      </c>
      <c r="F110" s="108">
        <v>0.19</v>
      </c>
      <c r="G110" s="87">
        <f>$D$103*F110</f>
      </c>
      <c r="H110" s="87">
        <f>$L$2*G110</f>
      </c>
      <c r="I110" s="108">
        <v>87.11</v>
      </c>
      <c r="J110" s="87">
        <f>$D$103*I110</f>
      </c>
      <c r="K110" s="87">
        <f>SUM(H110,J110)</f>
      </c>
      <c r="L110" s="89"/>
      <c r="M110" s="89"/>
      <c r="N110" s="89"/>
    </row>
    <row x14ac:dyDescent="0.25" r="111" customHeight="1" ht="12.199999999999998">
      <c r="A111" s="6" t="s">
        <v>1027</v>
      </c>
      <c r="B111" s="6"/>
      <c r="C111" s="3" t="s">
        <v>153</v>
      </c>
      <c r="D111" s="86">
        <v>0.42</v>
      </c>
      <c r="E111" s="87">
        <f>$D$103*D111</f>
      </c>
      <c r="F111" s="108">
        <v>0.01</v>
      </c>
      <c r="G111" s="87">
        <f>$D$103*F111</f>
      </c>
      <c r="H111" s="87">
        <f>$L$2*G111</f>
      </c>
      <c r="I111" s="108">
        <v>10.21</v>
      </c>
      <c r="J111" s="87">
        <f>$D$103*I111</f>
      </c>
      <c r="K111" s="87">
        <f>SUM(H111,J111)</f>
      </c>
      <c r="L111" s="89"/>
      <c r="M111" s="89"/>
      <c r="N111" s="89"/>
    </row>
    <row x14ac:dyDescent="0.25" r="112" customHeight="1" ht="12.199999999999998">
      <c r="A112" s="6" t="s">
        <v>917</v>
      </c>
      <c r="B112" s="6"/>
      <c r="C112" s="3" t="s">
        <v>149</v>
      </c>
      <c r="D112" s="86">
        <v>0.06</v>
      </c>
      <c r="E112" s="87">
        <f>$D$103*D112</f>
      </c>
      <c r="F112" s="108">
        <v>0</v>
      </c>
      <c r="G112" s="87">
        <f>$D$103*F112</f>
      </c>
      <c r="H112" s="87">
        <f>$L$2*G112</f>
      </c>
      <c r="I112" s="108">
        <v>1.08</v>
      </c>
      <c r="J112" s="87">
        <f>$D$103*I112</f>
      </c>
      <c r="K112" s="87">
        <f>SUM(H112,J112)</f>
      </c>
      <c r="L112" s="89"/>
      <c r="M112" s="89"/>
      <c r="N112" s="89"/>
    </row>
    <row x14ac:dyDescent="0.25" r="113" customHeight="1" ht="12.199999999999998">
      <c r="A113" s="6" t="s">
        <v>1030</v>
      </c>
      <c r="B113" s="6"/>
      <c r="C113" s="3" t="s">
        <v>96</v>
      </c>
      <c r="D113" s="86">
        <v>1</v>
      </c>
      <c r="E113" s="87">
        <f>$D$103*D113</f>
      </c>
      <c r="F113" s="108">
        <v>0.05</v>
      </c>
      <c r="G113" s="87">
        <f>$D$103*F113</f>
      </c>
      <c r="H113" s="87">
        <f>$L$2*G113</f>
      </c>
      <c r="I113" s="108">
        <v>13.82</v>
      </c>
      <c r="J113" s="87">
        <f>$D$103*I113</f>
      </c>
      <c r="K113" s="87">
        <f>SUM(H113,J113)</f>
      </c>
      <c r="L113" s="89"/>
      <c r="M113" s="89"/>
      <c r="N113" s="89"/>
    </row>
    <row x14ac:dyDescent="0.25" r="114" customHeight="1" ht="12.199999999999998">
      <c r="A114" s="6" t="s">
        <v>1037</v>
      </c>
      <c r="B114" s="6"/>
      <c r="C114" s="3" t="s">
        <v>96</v>
      </c>
      <c r="D114" s="86">
        <v>1</v>
      </c>
      <c r="E114" s="87">
        <f>$D$103*D114</f>
      </c>
      <c r="F114" s="108">
        <v>0.18</v>
      </c>
      <c r="G114" s="87">
        <f>$D$103*F114</f>
      </c>
      <c r="H114" s="87">
        <f>$L$2*G114</f>
      </c>
      <c r="I114" s="108">
        <v>47.65</v>
      </c>
      <c r="J114" s="87">
        <f>$D$103*I114</f>
      </c>
      <c r="K114" s="87">
        <f>SUM(H114,J114)</f>
      </c>
      <c r="L114" s="89"/>
      <c r="M114" s="89"/>
      <c r="N114" s="89"/>
    </row>
    <row x14ac:dyDescent="0.25" r="115" customHeight="1" ht="12.199999999999998">
      <c r="A115" s="6" t="s">
        <v>251</v>
      </c>
      <c r="B115" s="6"/>
      <c r="C115" s="3" t="s">
        <v>96</v>
      </c>
      <c r="D115" s="86">
        <v>1</v>
      </c>
      <c r="E115" s="87">
        <f>$D$103*D115</f>
      </c>
      <c r="F115" s="108">
        <v>0.09</v>
      </c>
      <c r="G115" s="87">
        <f>$D$103*F115</f>
      </c>
      <c r="H115" s="87">
        <f>$L$2*G115</f>
      </c>
      <c r="I115" s="108">
        <v>40.4</v>
      </c>
      <c r="J115" s="87">
        <f>$D$103*I115</f>
      </c>
      <c r="K115" s="87">
        <f>SUM(H115,J115)</f>
      </c>
      <c r="L115" s="89"/>
      <c r="M115" s="89"/>
      <c r="N115" s="89"/>
    </row>
    <row x14ac:dyDescent="0.25" r="116" customHeight="1" ht="12.199999999999998">
      <c r="A116" s="6" t="s">
        <v>832</v>
      </c>
      <c r="B116" s="6"/>
      <c r="C116" s="3" t="s">
        <v>96</v>
      </c>
      <c r="D116" s="86">
        <v>1</v>
      </c>
      <c r="E116" s="87">
        <f>$D$103*D116</f>
      </c>
      <c r="F116" s="108">
        <v>0.17</v>
      </c>
      <c r="G116" s="87">
        <f>$D$103*F116</f>
      </c>
      <c r="H116" s="87">
        <f>$L$2*G116</f>
      </c>
      <c r="I116" s="108">
        <v>212.47</v>
      </c>
      <c r="J116" s="87">
        <f>$D$103*I116</f>
      </c>
      <c r="K116" s="87">
        <f>SUM(H116,J116)</f>
      </c>
      <c r="L116" s="89"/>
      <c r="M116" s="89"/>
      <c r="N116" s="89"/>
    </row>
    <row x14ac:dyDescent="0.25" r="117" customHeight="1" ht="12.199999999999998">
      <c r="A117" s="6" t="s">
        <v>247</v>
      </c>
      <c r="B117" s="6"/>
      <c r="C117" s="3" t="s">
        <v>149</v>
      </c>
      <c r="D117" s="86">
        <v>0.42</v>
      </c>
      <c r="E117" s="87">
        <f>$D$103*D117</f>
      </c>
      <c r="F117" s="108">
        <v>0.05</v>
      </c>
      <c r="G117" s="87">
        <f>$D$103*F117</f>
      </c>
      <c r="H117" s="87">
        <f>$L$2*G117</f>
      </c>
      <c r="I117" s="108">
        <v>16.71</v>
      </c>
      <c r="J117" s="87">
        <f>$D$103*I117</f>
      </c>
      <c r="K117" s="87">
        <f>SUM(H117,J117)</f>
      </c>
      <c r="L117" s="89"/>
      <c r="M117" s="89"/>
      <c r="N117" s="89"/>
    </row>
    <row x14ac:dyDescent="0.25" r="118" customHeight="1" ht="12.199999999999998">
      <c r="A118" s="6" t="s">
        <v>246</v>
      </c>
      <c r="B118" s="6"/>
      <c r="C118" s="3" t="s">
        <v>149</v>
      </c>
      <c r="D118" s="86">
        <v>0.42</v>
      </c>
      <c r="E118" s="87">
        <f>$D$103*D118</f>
      </c>
      <c r="F118" s="108">
        <v>0.05</v>
      </c>
      <c r="G118" s="87">
        <f>$D$103*F118</f>
      </c>
      <c r="H118" s="87">
        <f>$L$2*G118</f>
      </c>
      <c r="I118" s="108">
        <v>15.82</v>
      </c>
      <c r="J118" s="87">
        <f>$D$103*I118</f>
      </c>
      <c r="K118" s="87">
        <f>SUM(H118,J118)</f>
      </c>
      <c r="L118" s="89"/>
      <c r="M118" s="89"/>
      <c r="N118" s="89"/>
    </row>
    <row x14ac:dyDescent="0.25" r="119" customHeight="1" ht="12.199999999999998">
      <c r="A119" s="29" t="s">
        <v>214</v>
      </c>
      <c r="B119" s="29"/>
      <c r="C119" s="3"/>
      <c r="D119" s="109"/>
      <c r="E119" s="126"/>
      <c r="F119" s="94">
        <f>SUM(F104:F118)</f>
      </c>
      <c r="G119" s="110">
        <f>SUM(G104:G118)</f>
      </c>
      <c r="H119" s="110">
        <f>SUM(H104:H118)</f>
      </c>
      <c r="I119" s="94">
        <v>1469.78</v>
      </c>
      <c r="J119" s="110">
        <f>SUM(J104:J118)</f>
      </c>
      <c r="K119" s="88">
        <f>SUM(K104:K118)</f>
      </c>
      <c r="L119" s="89"/>
      <c r="M119" s="89"/>
      <c r="N119" s="89"/>
    </row>
    <row x14ac:dyDescent="0.25" r="120" customHeight="1" ht="29.850000000000005">
      <c r="A120" s="29" t="s">
        <v>1044</v>
      </c>
      <c r="B120" s="29"/>
      <c r="C120" s="93" t="s">
        <v>96</v>
      </c>
      <c r="D120" s="57">
        <v>0</v>
      </c>
      <c r="E120" s="124"/>
      <c r="F120" s="53"/>
      <c r="G120" s="53"/>
      <c r="H120" s="53"/>
      <c r="I120" s="53"/>
      <c r="J120" s="53"/>
      <c r="K120" s="53"/>
      <c r="L120" s="89"/>
      <c r="M120" s="89"/>
      <c r="N120" s="89"/>
    </row>
    <row x14ac:dyDescent="0.25" r="121" customHeight="1" ht="12.199999999999998">
      <c r="A121" s="6" t="s">
        <v>1023</v>
      </c>
      <c r="B121" s="6"/>
      <c r="C121" s="3" t="s">
        <v>96</v>
      </c>
      <c r="D121" s="86">
        <v>1.13</v>
      </c>
      <c r="E121" s="87">
        <f>$D$120*D121</f>
      </c>
      <c r="F121" s="108">
        <v>0.13</v>
      </c>
      <c r="G121" s="87">
        <f>$D$120*F121</f>
      </c>
      <c r="H121" s="87">
        <f>$N$2*G121</f>
      </c>
      <c r="I121" s="108">
        <v>103.83</v>
      </c>
      <c r="J121" s="87">
        <f>$D$120*I121</f>
      </c>
      <c r="K121" s="87">
        <f>SUM(H121,J121)</f>
      </c>
      <c r="L121" s="89"/>
      <c r="M121" s="89"/>
      <c r="N121" s="89"/>
    </row>
    <row x14ac:dyDescent="0.25" r="122" customHeight="1" ht="21">
      <c r="A122" s="6" t="s">
        <v>250</v>
      </c>
      <c r="B122" s="6"/>
      <c r="C122" s="3" t="s">
        <v>96</v>
      </c>
      <c r="D122" s="86">
        <v>1</v>
      </c>
      <c r="E122" s="87">
        <f>$D$120*D122</f>
      </c>
      <c r="F122" s="108">
        <v>0.32</v>
      </c>
      <c r="G122" s="87">
        <f>$D$120*F122</f>
      </c>
      <c r="H122" s="87">
        <f>$L$2*G122</f>
      </c>
      <c r="I122" s="108">
        <v>204.29</v>
      </c>
      <c r="J122" s="87">
        <f>$D$120*I122</f>
      </c>
      <c r="K122" s="87">
        <f>SUM(H122,J122)</f>
      </c>
      <c r="L122" s="89"/>
      <c r="M122" s="89"/>
      <c r="N122" s="89"/>
    </row>
    <row x14ac:dyDescent="0.25" r="123" customHeight="1" ht="12">
      <c r="A123" s="6" t="s">
        <v>1041</v>
      </c>
      <c r="B123" s="6"/>
      <c r="C123" s="3" t="s">
        <v>96</v>
      </c>
      <c r="D123" s="86">
        <v>1.13</v>
      </c>
      <c r="E123" s="87">
        <f>$D$120*D123</f>
      </c>
      <c r="F123" s="108">
        <v>0.32</v>
      </c>
      <c r="G123" s="87">
        <f>$D$120*F123</f>
      </c>
      <c r="H123" s="87">
        <f>$L$2*G123</f>
      </c>
      <c r="I123" s="108">
        <v>502.96</v>
      </c>
      <c r="J123" s="87">
        <f>$D$120*I123</f>
      </c>
      <c r="K123" s="87">
        <f>SUM(H123,J123)</f>
      </c>
      <c r="L123" s="89"/>
      <c r="M123" s="89"/>
      <c r="N123" s="89"/>
    </row>
    <row x14ac:dyDescent="0.25" r="124" customHeight="1" ht="12.199999999999998">
      <c r="A124" s="6" t="s">
        <v>251</v>
      </c>
      <c r="B124" s="6"/>
      <c r="C124" s="3" t="s">
        <v>96</v>
      </c>
      <c r="D124" s="86">
        <v>1</v>
      </c>
      <c r="E124" s="87">
        <f>$D$120*D124</f>
      </c>
      <c r="F124" s="108">
        <v>0.1</v>
      </c>
      <c r="G124" s="87">
        <f>$D$120*F124</f>
      </c>
      <c r="H124" s="87">
        <f>$L$2*G124</f>
      </c>
      <c r="I124" s="108">
        <v>151.2</v>
      </c>
      <c r="J124" s="87">
        <f>$D$120*I124</f>
      </c>
      <c r="K124" s="87">
        <f>SUM(H124,J124)</f>
      </c>
      <c r="L124" s="89"/>
      <c r="M124" s="89"/>
      <c r="N124" s="89"/>
    </row>
    <row x14ac:dyDescent="0.25" r="125" customHeight="1" ht="12.199999999999998">
      <c r="A125" s="6" t="s">
        <v>1035</v>
      </c>
      <c r="B125" s="6"/>
      <c r="C125" s="3" t="s">
        <v>96</v>
      </c>
      <c r="D125" s="86">
        <v>1.13</v>
      </c>
      <c r="E125" s="87">
        <f>$D$120*D125</f>
      </c>
      <c r="F125" s="108">
        <v>0.19</v>
      </c>
      <c r="G125" s="87">
        <f>$D$120*F125</f>
      </c>
      <c r="H125" s="87">
        <f>$L$2*G125</f>
      </c>
      <c r="I125" s="108">
        <v>37.9</v>
      </c>
      <c r="J125" s="87">
        <f>$D$120*I125</f>
      </c>
      <c r="K125" s="87">
        <f>SUM(H125,J125)</f>
      </c>
      <c r="L125" s="89"/>
      <c r="M125" s="89"/>
      <c r="N125" s="89"/>
    </row>
    <row x14ac:dyDescent="0.25" r="126" customHeight="1" ht="12.199999999999998">
      <c r="A126" s="6" t="s">
        <v>1042</v>
      </c>
      <c r="B126" s="6"/>
      <c r="C126" s="3" t="s">
        <v>96</v>
      </c>
      <c r="D126" s="86">
        <v>1.13</v>
      </c>
      <c r="E126" s="87">
        <f>$D$120*D126</f>
      </c>
      <c r="F126" s="108">
        <v>0.05</v>
      </c>
      <c r="G126" s="87">
        <f>$D$120*F126</f>
      </c>
      <c r="H126" s="87">
        <f>$L$2*G126</f>
      </c>
      <c r="I126" s="108">
        <v>24.33</v>
      </c>
      <c r="J126" s="87">
        <f>$D$120*I126</f>
      </c>
      <c r="K126" s="87">
        <f>SUM(H126,J126)</f>
      </c>
      <c r="L126" s="89"/>
      <c r="M126" s="89"/>
      <c r="N126" s="89"/>
    </row>
    <row x14ac:dyDescent="0.25" r="127" customHeight="1" ht="21">
      <c r="A127" s="6" t="s">
        <v>1029</v>
      </c>
      <c r="B127" s="6"/>
      <c r="C127" s="3" t="s">
        <v>96</v>
      </c>
      <c r="D127" s="86">
        <v>1.13</v>
      </c>
      <c r="E127" s="87">
        <f>$D$120*D127</f>
      </c>
      <c r="F127" s="108">
        <v>0.19</v>
      </c>
      <c r="G127" s="87">
        <f>$D$120*F127</f>
      </c>
      <c r="H127" s="87">
        <f>$L$2*G127</f>
      </c>
      <c r="I127" s="108">
        <v>87.11</v>
      </c>
      <c r="J127" s="87">
        <f>$D$120*I127</f>
      </c>
      <c r="K127" s="87">
        <f>SUM(H127,J127)</f>
      </c>
      <c r="L127" s="89"/>
      <c r="M127" s="89"/>
      <c r="N127" s="89"/>
    </row>
    <row x14ac:dyDescent="0.25" r="128" customHeight="1" ht="12.199999999999998">
      <c r="A128" s="6" t="s">
        <v>1027</v>
      </c>
      <c r="B128" s="6"/>
      <c r="C128" s="3" t="s">
        <v>153</v>
      </c>
      <c r="D128" s="86">
        <v>0.42</v>
      </c>
      <c r="E128" s="87">
        <f>$D$120*D128</f>
      </c>
      <c r="F128" s="108">
        <v>0.01</v>
      </c>
      <c r="G128" s="87">
        <f>$D$120*F128</f>
      </c>
      <c r="H128" s="87">
        <f>$L$2*G128</f>
      </c>
      <c r="I128" s="108">
        <v>10.21</v>
      </c>
      <c r="J128" s="87">
        <f>$D$120*I128</f>
      </c>
      <c r="K128" s="87">
        <f>SUM(H128,J128)</f>
      </c>
      <c r="L128" s="89"/>
      <c r="M128" s="89"/>
      <c r="N128" s="89"/>
    </row>
    <row x14ac:dyDescent="0.25" r="129" customHeight="1" ht="12.199999999999998">
      <c r="A129" s="6" t="s">
        <v>917</v>
      </c>
      <c r="B129" s="6"/>
      <c r="C129" s="3" t="s">
        <v>149</v>
      </c>
      <c r="D129" s="86">
        <v>0.06</v>
      </c>
      <c r="E129" s="87">
        <f>$D$120*D129</f>
      </c>
      <c r="F129" s="108">
        <v>0</v>
      </c>
      <c r="G129" s="87">
        <f>$D$120*F129</f>
      </c>
      <c r="H129" s="87">
        <f>$L$2*G129</f>
      </c>
      <c r="I129" s="108">
        <v>1.08</v>
      </c>
      <c r="J129" s="87">
        <f>$D$120*I129</f>
      </c>
      <c r="K129" s="87">
        <f>SUM(H129,J129)</f>
      </c>
      <c r="L129" s="89"/>
      <c r="M129" s="89"/>
      <c r="N129" s="89"/>
    </row>
    <row x14ac:dyDescent="0.25" r="130" customHeight="1" ht="12.199999999999998">
      <c r="A130" s="6" t="s">
        <v>1030</v>
      </c>
      <c r="B130" s="6"/>
      <c r="C130" s="3" t="s">
        <v>96</v>
      </c>
      <c r="D130" s="86">
        <v>1</v>
      </c>
      <c r="E130" s="87">
        <f>$D$120*D130</f>
      </c>
      <c r="F130" s="108">
        <v>0.05</v>
      </c>
      <c r="G130" s="87">
        <f>$D$120*F130</f>
      </c>
      <c r="H130" s="87">
        <f>$L$2*G130</f>
      </c>
      <c r="I130" s="108">
        <v>13.82</v>
      </c>
      <c r="J130" s="87">
        <f>$D$120*I130</f>
      </c>
      <c r="K130" s="87">
        <f>SUM(H130,J130)</f>
      </c>
      <c r="L130" s="89"/>
      <c r="M130" s="89"/>
      <c r="N130" s="89"/>
    </row>
    <row x14ac:dyDescent="0.25" r="131" customHeight="1" ht="12.199999999999998">
      <c r="A131" s="6" t="s">
        <v>1037</v>
      </c>
      <c r="B131" s="6"/>
      <c r="C131" s="3" t="s">
        <v>96</v>
      </c>
      <c r="D131" s="86">
        <v>1</v>
      </c>
      <c r="E131" s="87">
        <f>$D$120*D131</f>
      </c>
      <c r="F131" s="108">
        <v>0.18</v>
      </c>
      <c r="G131" s="87">
        <f>$D$120*F131</f>
      </c>
      <c r="H131" s="87">
        <f>$L$2*G131</f>
      </c>
      <c r="I131" s="108">
        <v>47.65</v>
      </c>
      <c r="J131" s="87">
        <f>$D$120*I131</f>
      </c>
      <c r="K131" s="87">
        <f>SUM(H131,J131)</f>
      </c>
      <c r="L131" s="89"/>
      <c r="M131" s="89"/>
      <c r="N131" s="89"/>
    </row>
    <row x14ac:dyDescent="0.25" r="132" customHeight="1" ht="12.199999999999998">
      <c r="A132" s="6" t="s">
        <v>251</v>
      </c>
      <c r="B132" s="6"/>
      <c r="C132" s="3" t="s">
        <v>96</v>
      </c>
      <c r="D132" s="86">
        <v>1</v>
      </c>
      <c r="E132" s="87">
        <f>$D$120*D132</f>
      </c>
      <c r="F132" s="108">
        <v>0.09</v>
      </c>
      <c r="G132" s="87">
        <f>$D$120*F132</f>
      </c>
      <c r="H132" s="87">
        <f>$L$2*G132</f>
      </c>
      <c r="I132" s="108">
        <v>40.4</v>
      </c>
      <c r="J132" s="87">
        <f>$D$120*I132</f>
      </c>
      <c r="K132" s="87">
        <f>SUM(H132,J132)</f>
      </c>
      <c r="L132" s="89"/>
      <c r="M132" s="89"/>
      <c r="N132" s="89"/>
    </row>
    <row x14ac:dyDescent="0.25" r="133" customHeight="1" ht="12.199999999999998">
      <c r="A133" s="6" t="s">
        <v>826</v>
      </c>
      <c r="B133" s="6"/>
      <c r="C133" s="3" t="s">
        <v>96</v>
      </c>
      <c r="D133" s="86">
        <v>1</v>
      </c>
      <c r="E133" s="87">
        <f>$D$120*D133</f>
      </c>
      <c r="F133" s="108">
        <v>0.29</v>
      </c>
      <c r="G133" s="87">
        <f>$D$120*F133</f>
      </c>
      <c r="H133" s="87">
        <f>$L$2*G133</f>
      </c>
      <c r="I133" s="108">
        <v>195.21</v>
      </c>
      <c r="J133" s="87">
        <f>$D$120*I133</f>
      </c>
      <c r="K133" s="87">
        <f>SUM(H133,J133)</f>
      </c>
      <c r="L133" s="89"/>
      <c r="M133" s="89"/>
      <c r="N133" s="89"/>
    </row>
    <row x14ac:dyDescent="0.25" r="134" customHeight="1" ht="12.199999999999998">
      <c r="A134" s="6" t="s">
        <v>247</v>
      </c>
      <c r="B134" s="6"/>
      <c r="C134" s="3" t="s">
        <v>149</v>
      </c>
      <c r="D134" s="86">
        <v>0.42</v>
      </c>
      <c r="E134" s="87">
        <f>$D$120*D134</f>
      </c>
      <c r="F134" s="108">
        <v>0.05</v>
      </c>
      <c r="G134" s="87">
        <f>$D$120*F134</f>
      </c>
      <c r="H134" s="87">
        <f>$L$2*G134</f>
      </c>
      <c r="I134" s="108">
        <v>16.71</v>
      </c>
      <c r="J134" s="87">
        <f>$D$120*I134</f>
      </c>
      <c r="K134" s="87">
        <f>SUM(H134,J134)</f>
      </c>
      <c r="L134" s="89"/>
      <c r="M134" s="89"/>
      <c r="N134" s="89"/>
    </row>
    <row x14ac:dyDescent="0.25" r="135" customHeight="1" ht="12.199999999999998">
      <c r="A135" s="6" t="s">
        <v>246</v>
      </c>
      <c r="B135" s="6"/>
      <c r="C135" s="3" t="s">
        <v>149</v>
      </c>
      <c r="D135" s="86">
        <v>0.42</v>
      </c>
      <c r="E135" s="87">
        <f>$D$120*D135</f>
      </c>
      <c r="F135" s="108">
        <v>0.05</v>
      </c>
      <c r="G135" s="87">
        <f>$D$120*F135</f>
      </c>
      <c r="H135" s="87">
        <f>$L$2*G135</f>
      </c>
      <c r="I135" s="108">
        <v>15.82</v>
      </c>
      <c r="J135" s="87">
        <f>$D$120*I135</f>
      </c>
      <c r="K135" s="87">
        <f>SUM(H135,J135)</f>
      </c>
      <c r="L135" s="89"/>
      <c r="M135" s="89"/>
      <c r="N135" s="89"/>
    </row>
    <row x14ac:dyDescent="0.25" r="136" customHeight="1" ht="12.199999999999998">
      <c r="A136" s="29" t="s">
        <v>214</v>
      </c>
      <c r="B136" s="29"/>
      <c r="C136" s="3"/>
      <c r="D136" s="109"/>
      <c r="E136" s="126"/>
      <c r="F136" s="94">
        <f>SUM(F121:F135)</f>
      </c>
      <c r="G136" s="110">
        <f>SUM(G121:G135)</f>
      </c>
      <c r="H136" s="110">
        <f>SUM(H121:H135)</f>
      </c>
      <c r="I136" s="94">
        <v>1452.52</v>
      </c>
      <c r="J136" s="110">
        <f>SUM(J121:J135)</f>
      </c>
      <c r="K136" s="88">
        <f>SUM(K121:K135)</f>
      </c>
      <c r="L136" s="89"/>
      <c r="M136" s="89"/>
      <c r="N136" s="89"/>
    </row>
    <row x14ac:dyDescent="0.25" r="137" customHeight="1" ht="29.850000000000005">
      <c r="A137" s="29" t="s">
        <v>1045</v>
      </c>
      <c r="B137" s="29"/>
      <c r="C137" s="93" t="s">
        <v>96</v>
      </c>
      <c r="D137" s="57">
        <v>0</v>
      </c>
      <c r="E137" s="124"/>
      <c r="F137" s="53"/>
      <c r="G137" s="53"/>
      <c r="H137" s="53"/>
      <c r="I137" s="53"/>
      <c r="J137" s="53"/>
      <c r="K137" s="53"/>
      <c r="L137" s="89"/>
      <c r="M137" s="89"/>
      <c r="N137" s="89"/>
    </row>
    <row x14ac:dyDescent="0.25" r="138" customHeight="1" ht="12.199999999999998">
      <c r="A138" s="6" t="s">
        <v>1023</v>
      </c>
      <c r="B138" s="6"/>
      <c r="C138" s="3" t="s">
        <v>96</v>
      </c>
      <c r="D138" s="86">
        <v>1.13</v>
      </c>
      <c r="E138" s="87">
        <f>$D$137*D138</f>
      </c>
      <c r="F138" s="108">
        <v>0.13</v>
      </c>
      <c r="G138" s="87">
        <f>$D$137*F138</f>
      </c>
      <c r="H138" s="87">
        <f>$N$2*G138</f>
      </c>
      <c r="I138" s="108">
        <v>103.83</v>
      </c>
      <c r="J138" s="87">
        <f>$D$137*I138</f>
      </c>
      <c r="K138" s="87">
        <f>SUM(H138,J138)</f>
      </c>
      <c r="L138" s="89"/>
      <c r="M138" s="89"/>
      <c r="N138" s="89"/>
    </row>
    <row x14ac:dyDescent="0.25" r="139" customHeight="1" ht="21">
      <c r="A139" s="6" t="s">
        <v>250</v>
      </c>
      <c r="B139" s="6"/>
      <c r="C139" s="3" t="s">
        <v>96</v>
      </c>
      <c r="D139" s="86">
        <v>1</v>
      </c>
      <c r="E139" s="87">
        <f>$D$137*D139</f>
      </c>
      <c r="F139" s="108">
        <v>0.32</v>
      </c>
      <c r="G139" s="87">
        <f>$D$137*F139</f>
      </c>
      <c r="H139" s="87">
        <f>$L$2*G139</f>
      </c>
      <c r="I139" s="108">
        <v>204.29</v>
      </c>
      <c r="J139" s="87">
        <f>$D$137*I139</f>
      </c>
      <c r="K139" s="87">
        <f>SUM(H139,J139)</f>
      </c>
      <c r="L139" s="89"/>
      <c r="M139" s="89"/>
      <c r="N139" s="89"/>
    </row>
    <row x14ac:dyDescent="0.25" r="140" customHeight="1" ht="12">
      <c r="A140" s="6" t="s">
        <v>1041</v>
      </c>
      <c r="B140" s="6"/>
      <c r="C140" s="3" t="s">
        <v>96</v>
      </c>
      <c r="D140" s="86">
        <v>1.13</v>
      </c>
      <c r="E140" s="87">
        <f>$D$137*D140</f>
      </c>
      <c r="F140" s="108">
        <v>0.32</v>
      </c>
      <c r="G140" s="87">
        <f>$D$137*F140</f>
      </c>
      <c r="H140" s="87">
        <f>$L$2*G140</f>
      </c>
      <c r="I140" s="108">
        <v>502.96</v>
      </c>
      <c r="J140" s="87">
        <f>$D$137*I140</f>
      </c>
      <c r="K140" s="87">
        <f>SUM(H140,J140)</f>
      </c>
      <c r="L140" s="89"/>
      <c r="M140" s="89"/>
      <c r="N140" s="89"/>
    </row>
    <row x14ac:dyDescent="0.25" r="141" customHeight="1" ht="12.199999999999998">
      <c r="A141" s="6" t="s">
        <v>251</v>
      </c>
      <c r="B141" s="6"/>
      <c r="C141" s="3" t="s">
        <v>96</v>
      </c>
      <c r="D141" s="86">
        <v>1</v>
      </c>
      <c r="E141" s="87">
        <f>$D$137*D141</f>
      </c>
      <c r="F141" s="108">
        <v>0.1</v>
      </c>
      <c r="G141" s="87">
        <f>$D$137*F141</f>
      </c>
      <c r="H141" s="87">
        <f>$L$2*G141</f>
      </c>
      <c r="I141" s="108">
        <v>151.2</v>
      </c>
      <c r="J141" s="87">
        <f>$D$137*I141</f>
      </c>
      <c r="K141" s="87">
        <f>SUM(H141,J141)</f>
      </c>
      <c r="L141" s="89"/>
      <c r="M141" s="89"/>
      <c r="N141" s="89"/>
    </row>
    <row x14ac:dyDescent="0.25" r="142" customHeight="1" ht="12.199999999999998">
      <c r="A142" s="6" t="s">
        <v>1035</v>
      </c>
      <c r="B142" s="6"/>
      <c r="C142" s="3" t="s">
        <v>96</v>
      </c>
      <c r="D142" s="86">
        <v>1.13</v>
      </c>
      <c r="E142" s="87">
        <f>$D$137*D142</f>
      </c>
      <c r="F142" s="108">
        <v>0.19</v>
      </c>
      <c r="G142" s="87">
        <f>$D$137*F142</f>
      </c>
      <c r="H142" s="87">
        <f>$L$2*G142</f>
      </c>
      <c r="I142" s="108">
        <v>37.9</v>
      </c>
      <c r="J142" s="87">
        <f>$D$137*I142</f>
      </c>
      <c r="K142" s="87">
        <f>SUM(H142,J142)</f>
      </c>
      <c r="L142" s="89"/>
      <c r="M142" s="89"/>
      <c r="N142" s="89"/>
    </row>
    <row x14ac:dyDescent="0.25" r="143" customHeight="1" ht="12.199999999999998">
      <c r="A143" s="6" t="s">
        <v>1042</v>
      </c>
      <c r="B143" s="6"/>
      <c r="C143" s="3" t="s">
        <v>96</v>
      </c>
      <c r="D143" s="86">
        <v>1.13</v>
      </c>
      <c r="E143" s="87">
        <f>$D$137*D143</f>
      </c>
      <c r="F143" s="108">
        <v>0.05</v>
      </c>
      <c r="G143" s="87">
        <f>$D$137*F143</f>
      </c>
      <c r="H143" s="87">
        <f>$L$2*G143</f>
      </c>
      <c r="I143" s="108">
        <v>24.33</v>
      </c>
      <c r="J143" s="87">
        <f>$D$137*I143</f>
      </c>
      <c r="K143" s="87">
        <f>SUM(H143,J143)</f>
      </c>
      <c r="L143" s="89"/>
      <c r="M143" s="89"/>
      <c r="N143" s="89"/>
    </row>
    <row x14ac:dyDescent="0.25" r="144" customHeight="1" ht="21">
      <c r="A144" s="6" t="s">
        <v>1029</v>
      </c>
      <c r="B144" s="6"/>
      <c r="C144" s="3" t="s">
        <v>96</v>
      </c>
      <c r="D144" s="86">
        <v>1.13</v>
      </c>
      <c r="E144" s="87">
        <f>$D$137*D144</f>
      </c>
      <c r="F144" s="108">
        <v>0.19</v>
      </c>
      <c r="G144" s="87">
        <f>$D$137*F144</f>
      </c>
      <c r="H144" s="87">
        <f>$L$2*G144</f>
      </c>
      <c r="I144" s="108">
        <v>87.11</v>
      </c>
      <c r="J144" s="87">
        <f>$D$137*I144</f>
      </c>
      <c r="K144" s="87">
        <f>SUM(H144,J144)</f>
      </c>
      <c r="L144" s="89"/>
      <c r="M144" s="89"/>
      <c r="N144" s="89"/>
    </row>
    <row x14ac:dyDescent="0.25" r="145" customHeight="1" ht="12.199999999999998">
      <c r="A145" s="6" t="s">
        <v>1027</v>
      </c>
      <c r="B145" s="6"/>
      <c r="C145" s="3" t="s">
        <v>153</v>
      </c>
      <c r="D145" s="86">
        <v>0.42</v>
      </c>
      <c r="E145" s="87">
        <f>$D$137*D145</f>
      </c>
      <c r="F145" s="108">
        <v>0.01</v>
      </c>
      <c r="G145" s="87">
        <f>$D$137*F145</f>
      </c>
      <c r="H145" s="87">
        <f>$L$2*G145</f>
      </c>
      <c r="I145" s="108">
        <v>10.21</v>
      </c>
      <c r="J145" s="87">
        <f>$D$137*I145</f>
      </c>
      <c r="K145" s="87">
        <f>SUM(H145,J145)</f>
      </c>
      <c r="L145" s="89"/>
      <c r="M145" s="89"/>
      <c r="N145" s="89"/>
    </row>
    <row x14ac:dyDescent="0.25" r="146" customHeight="1" ht="12.199999999999998">
      <c r="A146" s="6" t="s">
        <v>917</v>
      </c>
      <c r="B146" s="6"/>
      <c r="C146" s="3" t="s">
        <v>149</v>
      </c>
      <c r="D146" s="86">
        <v>0.06</v>
      </c>
      <c r="E146" s="87">
        <f>$D$137*D146</f>
      </c>
      <c r="F146" s="108">
        <v>0</v>
      </c>
      <c r="G146" s="87">
        <f>$D$137*F146</f>
      </c>
      <c r="H146" s="87">
        <f>$L$2*G146</f>
      </c>
      <c r="I146" s="108">
        <v>1.08</v>
      </c>
      <c r="J146" s="87">
        <f>$D$137*I146</f>
      </c>
      <c r="K146" s="87">
        <f>SUM(H146,J146)</f>
      </c>
      <c r="L146" s="89"/>
      <c r="M146" s="89"/>
      <c r="N146" s="89"/>
    </row>
    <row x14ac:dyDescent="0.25" r="147" customHeight="1" ht="12.199999999999998">
      <c r="A147" s="6" t="s">
        <v>1030</v>
      </c>
      <c r="B147" s="6"/>
      <c r="C147" s="3" t="s">
        <v>96</v>
      </c>
      <c r="D147" s="86">
        <v>1</v>
      </c>
      <c r="E147" s="87">
        <f>$D$137*D147</f>
      </c>
      <c r="F147" s="108">
        <v>0.05</v>
      </c>
      <c r="G147" s="87">
        <f>$D$137*F147</f>
      </c>
      <c r="H147" s="87">
        <f>$L$2*G147</f>
      </c>
      <c r="I147" s="108">
        <v>13.82</v>
      </c>
      <c r="J147" s="87">
        <f>$D$137*I147</f>
      </c>
      <c r="K147" s="87">
        <f>SUM(H147,J147)</f>
      </c>
      <c r="L147" s="89"/>
      <c r="M147" s="89"/>
      <c r="N147" s="89"/>
    </row>
    <row x14ac:dyDescent="0.25" r="148" customHeight="1" ht="12.199999999999998">
      <c r="A148" s="6" t="s">
        <v>1037</v>
      </c>
      <c r="B148" s="6"/>
      <c r="C148" s="3" t="s">
        <v>96</v>
      </c>
      <c r="D148" s="86">
        <v>1</v>
      </c>
      <c r="E148" s="87">
        <f>$D$137*D148</f>
      </c>
      <c r="F148" s="108">
        <v>0.18</v>
      </c>
      <c r="G148" s="87">
        <f>$D$137*F148</f>
      </c>
      <c r="H148" s="87">
        <f>$L$2*G148</f>
      </c>
      <c r="I148" s="108">
        <v>47.65</v>
      </c>
      <c r="J148" s="87">
        <f>$D$137*I148</f>
      </c>
      <c r="K148" s="87">
        <f>SUM(H148,J148)</f>
      </c>
      <c r="L148" s="89"/>
      <c r="M148" s="89"/>
      <c r="N148" s="89"/>
    </row>
    <row x14ac:dyDescent="0.25" r="149" customHeight="1" ht="12.199999999999998">
      <c r="A149" s="6" t="s">
        <v>251</v>
      </c>
      <c r="B149" s="6"/>
      <c r="C149" s="3" t="s">
        <v>96</v>
      </c>
      <c r="D149" s="86">
        <v>1</v>
      </c>
      <c r="E149" s="87">
        <f>$D$137*D149</f>
      </c>
      <c r="F149" s="108">
        <v>0.09</v>
      </c>
      <c r="G149" s="87">
        <f>$D$137*F149</f>
      </c>
      <c r="H149" s="87">
        <f>$L$2*G149</f>
      </c>
      <c r="I149" s="108">
        <v>40.4</v>
      </c>
      <c r="J149" s="87">
        <f>$D$137*I149</f>
      </c>
      <c r="K149" s="87">
        <f>SUM(H149,J149)</f>
      </c>
      <c r="L149" s="89"/>
      <c r="M149" s="89"/>
      <c r="N149" s="89"/>
    </row>
    <row x14ac:dyDescent="0.25" r="150" customHeight="1" ht="12.199999999999998">
      <c r="A150" s="6" t="s">
        <v>443</v>
      </c>
      <c r="B150" s="6"/>
      <c r="C150" s="3" t="s">
        <v>96</v>
      </c>
      <c r="D150" s="86">
        <v>1</v>
      </c>
      <c r="E150" s="87">
        <f>$D$137*D150</f>
      </c>
      <c r="F150" s="108">
        <v>0.31</v>
      </c>
      <c r="G150" s="87">
        <f>$D$137*F150</f>
      </c>
      <c r="H150" s="87">
        <f>$L$2*G150</f>
      </c>
      <c r="I150" s="108">
        <v>543.98</v>
      </c>
      <c r="J150" s="87">
        <f>$D$137*I150</f>
      </c>
      <c r="K150" s="87">
        <f>SUM(H150,J150)</f>
      </c>
      <c r="L150" s="89"/>
      <c r="M150" s="89"/>
      <c r="N150" s="89"/>
    </row>
    <row x14ac:dyDescent="0.25" r="151" customHeight="1" ht="12.199999999999998">
      <c r="A151" s="6" t="s">
        <v>247</v>
      </c>
      <c r="B151" s="6"/>
      <c r="C151" s="3" t="s">
        <v>149</v>
      </c>
      <c r="D151" s="86">
        <v>0.42</v>
      </c>
      <c r="E151" s="87">
        <f>$D$137*D151</f>
      </c>
      <c r="F151" s="108">
        <v>0.05</v>
      </c>
      <c r="G151" s="87">
        <f>$D$137*F151</f>
      </c>
      <c r="H151" s="87">
        <f>$L$2*G151</f>
      </c>
      <c r="I151" s="108">
        <v>16.71</v>
      </c>
      <c r="J151" s="87">
        <f>$D$137*I151</f>
      </c>
      <c r="K151" s="87">
        <f>SUM(H151,J151)</f>
      </c>
      <c r="L151" s="89"/>
      <c r="M151" s="89"/>
      <c r="N151" s="89"/>
    </row>
    <row x14ac:dyDescent="0.25" r="152" customHeight="1" ht="12.199999999999998">
      <c r="A152" s="6" t="s">
        <v>246</v>
      </c>
      <c r="B152" s="6"/>
      <c r="C152" s="3" t="s">
        <v>149</v>
      </c>
      <c r="D152" s="86">
        <v>0.42</v>
      </c>
      <c r="E152" s="87">
        <f>$D$137*D152</f>
      </c>
      <c r="F152" s="108">
        <v>0.05</v>
      </c>
      <c r="G152" s="87">
        <f>$D$137*F152</f>
      </c>
      <c r="H152" s="87">
        <f>$L$2*G152</f>
      </c>
      <c r="I152" s="108">
        <v>15.82</v>
      </c>
      <c r="J152" s="87">
        <f>$D$137*I152</f>
      </c>
      <c r="K152" s="87">
        <f>SUM(H152,J152)</f>
      </c>
      <c r="L152" s="89"/>
      <c r="M152" s="89"/>
      <c r="N152" s="89"/>
    </row>
    <row x14ac:dyDescent="0.25" r="153" customHeight="1" ht="12.199999999999998">
      <c r="A153" s="29" t="s">
        <v>214</v>
      </c>
      <c r="B153" s="29"/>
      <c r="C153" s="3"/>
      <c r="D153" s="109"/>
      <c r="E153" s="126"/>
      <c r="F153" s="94">
        <f>SUM(F138:F152)</f>
      </c>
      <c r="G153" s="110">
        <f>SUM(G138:G152)</f>
      </c>
      <c r="H153" s="110">
        <f>SUM(H138:H152)</f>
      </c>
      <c r="I153" s="94">
        <v>1801.29</v>
      </c>
      <c r="J153" s="110">
        <f>SUM(J138:J152)</f>
      </c>
      <c r="K153" s="88">
        <f>SUM(K138:K152)</f>
      </c>
      <c r="L153" s="89"/>
      <c r="M153" s="89"/>
      <c r="N153" s="89"/>
    </row>
    <row x14ac:dyDescent="0.25" r="154" customHeight="1" ht="29.850000000000005">
      <c r="A154" s="29" t="s">
        <v>1046</v>
      </c>
      <c r="B154" s="29"/>
      <c r="C154" s="93" t="s">
        <v>96</v>
      </c>
      <c r="D154" s="57">
        <v>0</v>
      </c>
      <c r="E154" s="124"/>
      <c r="F154" s="53"/>
      <c r="G154" s="53"/>
      <c r="H154" s="53"/>
      <c r="I154" s="53"/>
      <c r="J154" s="53"/>
      <c r="K154" s="53"/>
      <c r="L154" s="89"/>
      <c r="M154" s="89"/>
      <c r="N154" s="89"/>
    </row>
    <row x14ac:dyDescent="0.25" r="155" customHeight="1" ht="12.199999999999998">
      <c r="A155" s="6" t="s">
        <v>1023</v>
      </c>
      <c r="B155" s="6"/>
      <c r="C155" s="3" t="s">
        <v>96</v>
      </c>
      <c r="D155" s="86">
        <v>1.13</v>
      </c>
      <c r="E155" s="87">
        <f>$D$154*D155</f>
      </c>
      <c r="F155" s="108">
        <v>0.13</v>
      </c>
      <c r="G155" s="87">
        <f>$D$154*F155</f>
      </c>
      <c r="H155" s="87">
        <f>$N$2*G155</f>
      </c>
      <c r="I155" s="108">
        <v>103.83</v>
      </c>
      <c r="J155" s="87">
        <f>$D$154*I155</f>
      </c>
      <c r="K155" s="87">
        <f>SUM(H155,J155)</f>
      </c>
      <c r="L155" s="89"/>
      <c r="M155" s="89"/>
      <c r="N155" s="89"/>
    </row>
    <row x14ac:dyDescent="0.25" r="156" customHeight="1" ht="12.199999999999998">
      <c r="A156" s="6" t="s">
        <v>1034</v>
      </c>
      <c r="B156" s="6"/>
      <c r="C156" s="3" t="s">
        <v>96</v>
      </c>
      <c r="D156" s="86">
        <v>1.13</v>
      </c>
      <c r="E156" s="87">
        <f>$D$154*D156</f>
      </c>
      <c r="F156" s="108">
        <v>0.54</v>
      </c>
      <c r="G156" s="87">
        <f>$D$154*F156</f>
      </c>
      <c r="H156" s="87">
        <f>$L$2*G156</f>
      </c>
      <c r="I156" s="108">
        <v>261.4</v>
      </c>
      <c r="J156" s="87">
        <f>$D$154*I156</f>
      </c>
      <c r="K156" s="87">
        <f>SUM(H156,J156)</f>
      </c>
      <c r="L156" s="89"/>
      <c r="M156" s="89"/>
      <c r="N156" s="89"/>
    </row>
    <row x14ac:dyDescent="0.25" r="157" customHeight="1" ht="12.199999999999998">
      <c r="A157" s="6" t="s">
        <v>1035</v>
      </c>
      <c r="B157" s="6"/>
      <c r="C157" s="3" t="s">
        <v>96</v>
      </c>
      <c r="D157" s="86">
        <v>1.13</v>
      </c>
      <c r="E157" s="87">
        <f>$D$154*D157</f>
      </c>
      <c r="F157" s="108">
        <v>0.19</v>
      </c>
      <c r="G157" s="87">
        <f>$D$154*F157</f>
      </c>
      <c r="H157" s="87">
        <f>$L$2*G157</f>
      </c>
      <c r="I157" s="108">
        <v>37.9</v>
      </c>
      <c r="J157" s="87">
        <f>$D$154*I157</f>
      </c>
      <c r="K157" s="87">
        <f>SUM(H157,J157)</f>
      </c>
      <c r="L157" s="89"/>
      <c r="M157" s="89"/>
      <c r="N157" s="89"/>
    </row>
    <row x14ac:dyDescent="0.25" r="158" customHeight="1" ht="12.199999999999998">
      <c r="A158" s="6" t="s">
        <v>1036</v>
      </c>
      <c r="B158" s="6"/>
      <c r="C158" s="3" t="s">
        <v>96</v>
      </c>
      <c r="D158" s="86">
        <v>1.13</v>
      </c>
      <c r="E158" s="87">
        <f>$D$154*D158</f>
      </c>
      <c r="F158" s="108">
        <v>0.05</v>
      </c>
      <c r="G158" s="87">
        <f>$D$154*F158</f>
      </c>
      <c r="H158" s="87">
        <f>$L$2*G158</f>
      </c>
      <c r="I158" s="108">
        <v>33.29</v>
      </c>
      <c r="J158" s="87">
        <f>$D$154*I158</f>
      </c>
      <c r="K158" s="87">
        <f>SUM(H158,J158)</f>
      </c>
      <c r="L158" s="89"/>
      <c r="M158" s="89"/>
      <c r="N158" s="89"/>
    </row>
    <row x14ac:dyDescent="0.25" r="159" customHeight="1" ht="12.199999999999998">
      <c r="A159" s="6" t="s">
        <v>1027</v>
      </c>
      <c r="B159" s="6"/>
      <c r="C159" s="3" t="s">
        <v>153</v>
      </c>
      <c r="D159" s="86">
        <v>0.42</v>
      </c>
      <c r="E159" s="87">
        <f>$D$154*D159</f>
      </c>
      <c r="F159" s="108">
        <v>0.01</v>
      </c>
      <c r="G159" s="87">
        <f>$D$154*F159</f>
      </c>
      <c r="H159" s="87">
        <f>$L$2*G159</f>
      </c>
      <c r="I159" s="108">
        <v>10.21</v>
      </c>
      <c r="J159" s="87">
        <f>$D$154*I159</f>
      </c>
      <c r="K159" s="87">
        <f>SUM(H159,J159)</f>
      </c>
      <c r="L159" s="89"/>
      <c r="M159" s="89"/>
      <c r="N159" s="89"/>
    </row>
    <row x14ac:dyDescent="0.25" r="160" customHeight="1" ht="12.199999999999998">
      <c r="A160" s="6" t="s">
        <v>917</v>
      </c>
      <c r="B160" s="6"/>
      <c r="C160" s="3" t="s">
        <v>149</v>
      </c>
      <c r="D160" s="86">
        <v>0.06</v>
      </c>
      <c r="E160" s="87">
        <f>$D$154*D160</f>
      </c>
      <c r="F160" s="108">
        <v>0</v>
      </c>
      <c r="G160" s="87">
        <f>$D$154*F160</f>
      </c>
      <c r="H160" s="87">
        <f>$L$2*G160</f>
      </c>
      <c r="I160" s="108">
        <v>1.08</v>
      </c>
      <c r="J160" s="87">
        <f>$D$154*I160</f>
      </c>
      <c r="K160" s="87">
        <f>SUM(H160,J160)</f>
      </c>
      <c r="L160" s="89"/>
      <c r="M160" s="89"/>
      <c r="N160" s="89"/>
    </row>
    <row x14ac:dyDescent="0.25" r="161" customHeight="1" ht="21">
      <c r="A161" s="6" t="s">
        <v>1029</v>
      </c>
      <c r="B161" s="6"/>
      <c r="C161" s="3" t="s">
        <v>96</v>
      </c>
      <c r="D161" s="86">
        <v>1.13</v>
      </c>
      <c r="E161" s="87">
        <f>$D$154*D161</f>
      </c>
      <c r="F161" s="108">
        <v>0.19</v>
      </c>
      <c r="G161" s="87">
        <f>$D$154*F161</f>
      </c>
      <c r="H161" s="87">
        <f>$L$2*G161</f>
      </c>
      <c r="I161" s="108">
        <v>87.11</v>
      </c>
      <c r="J161" s="87">
        <f>$D$154*I161</f>
      </c>
      <c r="K161" s="87">
        <f>SUM(H161,J161)</f>
      </c>
      <c r="L161" s="89"/>
      <c r="M161" s="89"/>
      <c r="N161" s="89"/>
    </row>
    <row x14ac:dyDescent="0.25" r="162" customHeight="1" ht="21">
      <c r="A162" s="6" t="s">
        <v>250</v>
      </c>
      <c r="B162" s="6"/>
      <c r="C162" s="3" t="s">
        <v>96</v>
      </c>
      <c r="D162" s="86">
        <v>1</v>
      </c>
      <c r="E162" s="87">
        <f>$D$154*D162</f>
      </c>
      <c r="F162" s="108">
        <v>0.32</v>
      </c>
      <c r="G162" s="87">
        <f>$D$154*F162</f>
      </c>
      <c r="H162" s="87">
        <f>$L$2*G162</f>
      </c>
      <c r="I162" s="108">
        <v>204.29</v>
      </c>
      <c r="J162" s="87">
        <f>$D$154*I162</f>
      </c>
      <c r="K162" s="87">
        <f>SUM(H162,J162)</f>
      </c>
      <c r="L162" s="89"/>
      <c r="M162" s="89"/>
      <c r="N162" s="89"/>
    </row>
    <row x14ac:dyDescent="0.25" r="163" customHeight="1" ht="12.199999999999998">
      <c r="A163" s="6" t="s">
        <v>251</v>
      </c>
      <c r="B163" s="6"/>
      <c r="C163" s="3" t="s">
        <v>96</v>
      </c>
      <c r="D163" s="86">
        <v>1</v>
      </c>
      <c r="E163" s="87">
        <f>$D$154*D163</f>
      </c>
      <c r="F163" s="108">
        <v>0.1</v>
      </c>
      <c r="G163" s="87">
        <f>$D$154*F163</f>
      </c>
      <c r="H163" s="87">
        <f>$L$2*G163</f>
      </c>
      <c r="I163" s="108">
        <v>151.2</v>
      </c>
      <c r="J163" s="87">
        <f>$D$154*I163</f>
      </c>
      <c r="K163" s="87">
        <f>SUM(H163,J163)</f>
      </c>
      <c r="L163" s="89"/>
      <c r="M163" s="89"/>
      <c r="N163" s="89"/>
    </row>
    <row x14ac:dyDescent="0.25" r="164" customHeight="1" ht="12.199999999999998">
      <c r="A164" s="6" t="s">
        <v>1030</v>
      </c>
      <c r="B164" s="6"/>
      <c r="C164" s="3" t="s">
        <v>96</v>
      </c>
      <c r="D164" s="86">
        <v>1</v>
      </c>
      <c r="E164" s="87">
        <f>$D$154*D164</f>
      </c>
      <c r="F164" s="108">
        <v>0.05</v>
      </c>
      <c r="G164" s="87">
        <f>$D$154*F164</f>
      </c>
      <c r="H164" s="87">
        <f>$L$2*G164</f>
      </c>
      <c r="I164" s="108">
        <v>13.82</v>
      </c>
      <c r="J164" s="87">
        <f>$D$154*I164</f>
      </c>
      <c r="K164" s="87">
        <f>SUM(H164,J164)</f>
      </c>
      <c r="L164" s="89"/>
      <c r="M164" s="89"/>
      <c r="N164" s="89"/>
    </row>
    <row x14ac:dyDescent="0.25" r="165" customHeight="1" ht="12.199999999999998">
      <c r="A165" s="6" t="s">
        <v>1037</v>
      </c>
      <c r="B165" s="6"/>
      <c r="C165" s="3" t="s">
        <v>96</v>
      </c>
      <c r="D165" s="86">
        <v>1</v>
      </c>
      <c r="E165" s="87">
        <f>$D$154*D165</f>
      </c>
      <c r="F165" s="108">
        <v>0.18</v>
      </c>
      <c r="G165" s="87">
        <f>$D$154*F165</f>
      </c>
      <c r="H165" s="87">
        <f>$L$2*G165</f>
      </c>
      <c r="I165" s="108">
        <v>47.65</v>
      </c>
      <c r="J165" s="87">
        <f>$D$154*I165</f>
      </c>
      <c r="K165" s="87">
        <f>SUM(H165,J165)</f>
      </c>
      <c r="L165" s="89"/>
      <c r="M165" s="89"/>
      <c r="N165" s="89"/>
    </row>
    <row x14ac:dyDescent="0.25" r="166" customHeight="1" ht="12.199999999999998">
      <c r="A166" s="6" t="s">
        <v>251</v>
      </c>
      <c r="B166" s="6"/>
      <c r="C166" s="3" t="s">
        <v>96</v>
      </c>
      <c r="D166" s="86">
        <v>1</v>
      </c>
      <c r="E166" s="87">
        <f>$D$154*D166</f>
      </c>
      <c r="F166" s="108">
        <v>0.09</v>
      </c>
      <c r="G166" s="87">
        <f>$D$154*F166</f>
      </c>
      <c r="H166" s="87">
        <f>$L$2*G166</f>
      </c>
      <c r="I166" s="108">
        <v>40.4</v>
      </c>
      <c r="J166" s="87">
        <f>$D$154*I166</f>
      </c>
      <c r="K166" s="87">
        <f>SUM(H166,J166)</f>
      </c>
      <c r="L166" s="89"/>
      <c r="M166" s="89"/>
      <c r="N166" s="89"/>
    </row>
    <row x14ac:dyDescent="0.25" r="167" customHeight="1" ht="21">
      <c r="A167" s="6" t="s">
        <v>249</v>
      </c>
      <c r="B167" s="6"/>
      <c r="C167" s="3" t="s">
        <v>96</v>
      </c>
      <c r="D167" s="86">
        <v>1</v>
      </c>
      <c r="E167" s="87">
        <f>$D$154*D167</f>
      </c>
      <c r="F167" s="108">
        <v>0.23</v>
      </c>
      <c r="G167" s="87">
        <f>$D$154*F167</f>
      </c>
      <c r="H167" s="87">
        <f>$L$2*G167</f>
      </c>
      <c r="I167" s="108">
        <v>51.39</v>
      </c>
      <c r="J167" s="87">
        <f>$D$154*I167</f>
      </c>
      <c r="K167" s="87">
        <f>SUM(H167,J167)</f>
      </c>
      <c r="L167" s="89"/>
      <c r="M167" s="89"/>
      <c r="N167" s="89"/>
    </row>
    <row x14ac:dyDescent="0.25" r="168" customHeight="1" ht="24.75">
      <c r="A168" s="6" t="s">
        <v>421</v>
      </c>
      <c r="B168" s="6"/>
      <c r="C168" s="3" t="s">
        <v>96</v>
      </c>
      <c r="D168" s="86">
        <v>1</v>
      </c>
      <c r="E168" s="87">
        <f>$D$154*D168</f>
      </c>
      <c r="F168" s="108">
        <v>0.55</v>
      </c>
      <c r="G168" s="87">
        <f>$D$154*F168</f>
      </c>
      <c r="H168" s="87">
        <f>$N$2*G168</f>
      </c>
      <c r="I168" s="108">
        <v>135.63</v>
      </c>
      <c r="J168" s="87">
        <f>$D$154*I168</f>
      </c>
      <c r="K168" s="87">
        <f>SUM(H168,J168)</f>
      </c>
      <c r="L168" s="89"/>
      <c r="M168" s="89"/>
      <c r="N168" s="89"/>
    </row>
    <row x14ac:dyDescent="0.25" r="169" customHeight="1" ht="12.199999999999998">
      <c r="A169" s="6" t="s">
        <v>247</v>
      </c>
      <c r="B169" s="6"/>
      <c r="C169" s="3" t="s">
        <v>149</v>
      </c>
      <c r="D169" s="86">
        <v>0.42</v>
      </c>
      <c r="E169" s="87">
        <f>$D$154*D169</f>
      </c>
      <c r="F169" s="108">
        <v>0.05</v>
      </c>
      <c r="G169" s="87">
        <f>$D$154*F169</f>
      </c>
      <c r="H169" s="87">
        <f>$L$2*G169</f>
      </c>
      <c r="I169" s="108">
        <v>16.71</v>
      </c>
      <c r="J169" s="87">
        <f>$D$154*I169</f>
      </c>
      <c r="K169" s="87">
        <f>SUM(H169,J169)</f>
      </c>
      <c r="L169" s="89"/>
      <c r="M169" s="89"/>
      <c r="N169" s="89"/>
    </row>
    <row x14ac:dyDescent="0.25" r="170" customHeight="1" ht="12.199999999999998">
      <c r="A170" s="6" t="s">
        <v>246</v>
      </c>
      <c r="B170" s="6"/>
      <c r="C170" s="3" t="s">
        <v>149</v>
      </c>
      <c r="D170" s="86">
        <v>0.42</v>
      </c>
      <c r="E170" s="87">
        <f>$D$154*D170</f>
      </c>
      <c r="F170" s="108">
        <v>0.05</v>
      </c>
      <c r="G170" s="87">
        <f>$D$154*F170</f>
      </c>
      <c r="H170" s="87">
        <f>$L$2*G170</f>
      </c>
      <c r="I170" s="108">
        <v>15.82</v>
      </c>
      <c r="J170" s="87">
        <f>$D$154*I170</f>
      </c>
      <c r="K170" s="87">
        <f>SUM(H170,J170)</f>
      </c>
      <c r="L170" s="89"/>
      <c r="M170" s="89"/>
      <c r="N170" s="89"/>
    </row>
    <row x14ac:dyDescent="0.25" r="171" customHeight="1" ht="12.199999999999998">
      <c r="A171" s="29" t="s">
        <v>214</v>
      </c>
      <c r="B171" s="29"/>
      <c r="C171" s="3"/>
      <c r="D171" s="109"/>
      <c r="E171" s="126"/>
      <c r="F171" s="94">
        <f>SUM(F155:F170)</f>
      </c>
      <c r="G171" s="110">
        <f>SUM(G155:G170)</f>
      </c>
      <c r="H171" s="110">
        <f>SUM(H155:H170)</f>
      </c>
      <c r="I171" s="94">
        <v>1179</v>
      </c>
      <c r="J171" s="110">
        <f>SUM(J155:J170)</f>
      </c>
      <c r="K171" s="88">
        <f>SUM(K155:K170)</f>
      </c>
      <c r="L171" s="89"/>
      <c r="M171" s="89"/>
      <c r="N171" s="89"/>
    </row>
    <row x14ac:dyDescent="0.25" r="172" customHeight="1" ht="38.85">
      <c r="A172" s="29" t="s">
        <v>1047</v>
      </c>
      <c r="B172" s="29"/>
      <c r="C172" s="93" t="s">
        <v>96</v>
      </c>
      <c r="D172" s="57">
        <v>0</v>
      </c>
      <c r="E172" s="124"/>
      <c r="F172" s="53"/>
      <c r="G172" s="53"/>
      <c r="H172" s="53"/>
      <c r="I172" s="53"/>
      <c r="J172" s="53"/>
      <c r="K172" s="53"/>
      <c r="L172" s="89"/>
      <c r="M172" s="89"/>
      <c r="N172" s="89"/>
    </row>
    <row x14ac:dyDescent="0.25" r="173" customHeight="1" ht="12.199999999999998">
      <c r="A173" s="6" t="s">
        <v>1023</v>
      </c>
      <c r="B173" s="6"/>
      <c r="C173" s="3" t="s">
        <v>96</v>
      </c>
      <c r="D173" s="86">
        <v>1.13</v>
      </c>
      <c r="E173" s="87">
        <f>$D$172*D173</f>
      </c>
      <c r="F173" s="108">
        <v>0.13</v>
      </c>
      <c r="G173" s="87">
        <f>$D$172*F173</f>
      </c>
      <c r="H173" s="87">
        <f>$N$2*G173</f>
      </c>
      <c r="I173" s="108">
        <v>103.83</v>
      </c>
      <c r="J173" s="87">
        <f>$D$172*I173</f>
      </c>
      <c r="K173" s="87">
        <f>SUM(H173,J173)</f>
      </c>
      <c r="L173" s="89"/>
      <c r="M173" s="89"/>
      <c r="N173" s="89"/>
    </row>
    <row x14ac:dyDescent="0.25" r="174" customHeight="1" ht="12.199999999999998">
      <c r="A174" s="6" t="s">
        <v>1034</v>
      </c>
      <c r="B174" s="6"/>
      <c r="C174" s="3" t="s">
        <v>96</v>
      </c>
      <c r="D174" s="86">
        <v>1.13</v>
      </c>
      <c r="E174" s="87">
        <f>$D$172*D174</f>
      </c>
      <c r="F174" s="108">
        <v>0.54</v>
      </c>
      <c r="G174" s="87">
        <f>$D$172*F174</f>
      </c>
      <c r="H174" s="87">
        <f>$L$2*G174</f>
      </c>
      <c r="I174" s="108">
        <v>261.4</v>
      </c>
      <c r="J174" s="87">
        <f>$D$172*I174</f>
      </c>
      <c r="K174" s="87">
        <f>SUM(H174,J174)</f>
      </c>
      <c r="L174" s="89"/>
      <c r="M174" s="89"/>
      <c r="N174" s="89"/>
    </row>
    <row x14ac:dyDescent="0.25" r="175" customHeight="1" ht="12.199999999999998">
      <c r="A175" s="6" t="s">
        <v>1035</v>
      </c>
      <c r="B175" s="6"/>
      <c r="C175" s="3" t="s">
        <v>96</v>
      </c>
      <c r="D175" s="86">
        <v>1.13</v>
      </c>
      <c r="E175" s="87">
        <f>$D$172*D175</f>
      </c>
      <c r="F175" s="108">
        <v>0.19</v>
      </c>
      <c r="G175" s="87">
        <f>$D$172*F175</f>
      </c>
      <c r="H175" s="87">
        <f>$L$2*G175</f>
      </c>
      <c r="I175" s="108">
        <v>37.9</v>
      </c>
      <c r="J175" s="87">
        <f>$D$172*I175</f>
      </c>
      <c r="K175" s="87">
        <f>SUM(H175,J175)</f>
      </c>
      <c r="L175" s="89"/>
      <c r="M175" s="89"/>
      <c r="N175" s="89"/>
    </row>
    <row x14ac:dyDescent="0.25" r="176" customHeight="1" ht="12.199999999999998">
      <c r="A176" s="6" t="s">
        <v>1036</v>
      </c>
      <c r="B176" s="6"/>
      <c r="C176" s="3" t="s">
        <v>96</v>
      </c>
      <c r="D176" s="86">
        <v>1.13</v>
      </c>
      <c r="E176" s="87">
        <f>$D$172*D176</f>
      </c>
      <c r="F176" s="108">
        <v>0.05</v>
      </c>
      <c r="G176" s="87">
        <f>$D$172*F176</f>
      </c>
      <c r="H176" s="87">
        <f>$L$2*G176</f>
      </c>
      <c r="I176" s="108">
        <v>33.29</v>
      </c>
      <c r="J176" s="87">
        <f>$D$172*I176</f>
      </c>
      <c r="K176" s="87">
        <f>SUM(H176,J176)</f>
      </c>
      <c r="L176" s="89"/>
      <c r="M176" s="89"/>
      <c r="N176" s="89"/>
    </row>
    <row x14ac:dyDescent="0.25" r="177" customHeight="1" ht="12.199999999999998">
      <c r="A177" s="6" t="s">
        <v>1027</v>
      </c>
      <c r="B177" s="6"/>
      <c r="C177" s="3" t="s">
        <v>153</v>
      </c>
      <c r="D177" s="86">
        <v>0.42</v>
      </c>
      <c r="E177" s="87">
        <f>$D$172*D177</f>
      </c>
      <c r="F177" s="108">
        <v>0.01</v>
      </c>
      <c r="G177" s="87">
        <f>$D$172*F177</f>
      </c>
      <c r="H177" s="87">
        <f>$L$2*G177</f>
      </c>
      <c r="I177" s="108">
        <v>10.21</v>
      </c>
      <c r="J177" s="87">
        <f>$D$172*I177</f>
      </c>
      <c r="K177" s="87">
        <f>SUM(H177,J177)</f>
      </c>
      <c r="L177" s="89"/>
      <c r="M177" s="89"/>
      <c r="N177" s="89"/>
    </row>
    <row x14ac:dyDescent="0.25" r="178" customHeight="1" ht="12.199999999999998">
      <c r="A178" s="6" t="s">
        <v>917</v>
      </c>
      <c r="B178" s="6"/>
      <c r="C178" s="3" t="s">
        <v>149</v>
      </c>
      <c r="D178" s="86">
        <v>0.06</v>
      </c>
      <c r="E178" s="87">
        <f>$D$172*D178</f>
      </c>
      <c r="F178" s="108">
        <v>0</v>
      </c>
      <c r="G178" s="87">
        <f>$D$172*F178</f>
      </c>
      <c r="H178" s="87">
        <f>$L$2*G178</f>
      </c>
      <c r="I178" s="108">
        <v>1.08</v>
      </c>
      <c r="J178" s="87">
        <f>$D$172*I178</f>
      </c>
      <c r="K178" s="87">
        <f>SUM(H178,J178)</f>
      </c>
      <c r="L178" s="89"/>
      <c r="M178" s="89"/>
      <c r="N178" s="89"/>
    </row>
    <row x14ac:dyDescent="0.25" r="179" customHeight="1" ht="21">
      <c r="A179" s="6" t="s">
        <v>1029</v>
      </c>
      <c r="B179" s="6"/>
      <c r="C179" s="3" t="s">
        <v>96</v>
      </c>
      <c r="D179" s="86">
        <v>1.13</v>
      </c>
      <c r="E179" s="87">
        <f>$D$172*D179</f>
      </c>
      <c r="F179" s="108">
        <v>0.19</v>
      </c>
      <c r="G179" s="87">
        <f>$D$172*F179</f>
      </c>
      <c r="H179" s="87">
        <f>$L$2*G179</f>
      </c>
      <c r="I179" s="108">
        <v>87.11</v>
      </c>
      <c r="J179" s="87">
        <f>$D$172*I179</f>
      </c>
      <c r="K179" s="87">
        <f>SUM(H179,J179)</f>
      </c>
      <c r="L179" s="89"/>
      <c r="M179" s="89"/>
      <c r="N179" s="89"/>
    </row>
    <row x14ac:dyDescent="0.25" r="180" customHeight="1" ht="21">
      <c r="A180" s="6" t="s">
        <v>250</v>
      </c>
      <c r="B180" s="6"/>
      <c r="C180" s="3" t="s">
        <v>96</v>
      </c>
      <c r="D180" s="86">
        <v>1</v>
      </c>
      <c r="E180" s="87">
        <f>$D$172*D180</f>
      </c>
      <c r="F180" s="108">
        <v>0.32</v>
      </c>
      <c r="G180" s="87">
        <f>$D$172*F180</f>
      </c>
      <c r="H180" s="87">
        <f>$L$2*G180</f>
      </c>
      <c r="I180" s="108">
        <v>204.29</v>
      </c>
      <c r="J180" s="87">
        <f>$D$172*I180</f>
      </c>
      <c r="K180" s="87">
        <f>SUM(H180,J180)</f>
      </c>
      <c r="L180" s="89"/>
      <c r="M180" s="89"/>
      <c r="N180" s="89"/>
    </row>
    <row x14ac:dyDescent="0.25" r="181" customHeight="1" ht="12">
      <c r="A181" s="6" t="s">
        <v>251</v>
      </c>
      <c r="B181" s="6"/>
      <c r="C181" s="3" t="s">
        <v>96</v>
      </c>
      <c r="D181" s="86">
        <v>1</v>
      </c>
      <c r="E181" s="87">
        <f>$D$172*D181</f>
      </c>
      <c r="F181" s="108">
        <v>0.1</v>
      </c>
      <c r="G181" s="87">
        <f>$D$172*F181</f>
      </c>
      <c r="H181" s="87">
        <f>$L$2*G181</f>
      </c>
      <c r="I181" s="108">
        <v>151.2</v>
      </c>
      <c r="J181" s="87">
        <f>$D$172*I181</f>
      </c>
      <c r="K181" s="87">
        <f>SUM(H181,J181)</f>
      </c>
      <c r="L181" s="89"/>
      <c r="M181" s="89"/>
      <c r="N181" s="89"/>
    </row>
    <row x14ac:dyDescent="0.25" r="182" customHeight="1" ht="12.199999999999998">
      <c r="A182" s="6" t="s">
        <v>1030</v>
      </c>
      <c r="B182" s="6"/>
      <c r="C182" s="3" t="s">
        <v>96</v>
      </c>
      <c r="D182" s="86">
        <v>1</v>
      </c>
      <c r="E182" s="87">
        <f>$D$172*D182</f>
      </c>
      <c r="F182" s="108">
        <v>0.05</v>
      </c>
      <c r="G182" s="87">
        <f>$D$172*F182</f>
      </c>
      <c r="H182" s="87">
        <f>$L$2*G182</f>
      </c>
      <c r="I182" s="108">
        <v>13.82</v>
      </c>
      <c r="J182" s="87">
        <f>$D$172*I182</f>
      </c>
      <c r="K182" s="87">
        <f>SUM(H182,J182)</f>
      </c>
      <c r="L182" s="89"/>
      <c r="M182" s="89"/>
      <c r="N182" s="89"/>
    </row>
    <row x14ac:dyDescent="0.25" r="183" customHeight="1" ht="12.199999999999998">
      <c r="A183" s="6" t="s">
        <v>1037</v>
      </c>
      <c r="B183" s="6"/>
      <c r="C183" s="3" t="s">
        <v>96</v>
      </c>
      <c r="D183" s="86">
        <v>1</v>
      </c>
      <c r="E183" s="87">
        <f>$D$172*D183</f>
      </c>
      <c r="F183" s="108">
        <v>0.18</v>
      </c>
      <c r="G183" s="87">
        <f>$D$172*F183</f>
      </c>
      <c r="H183" s="87">
        <f>$L$2*G183</f>
      </c>
      <c r="I183" s="108">
        <v>47.65</v>
      </c>
      <c r="J183" s="87">
        <f>$D$172*I183</f>
      </c>
      <c r="K183" s="87">
        <f>SUM(H183,J183)</f>
      </c>
      <c r="L183" s="89"/>
      <c r="M183" s="89"/>
      <c r="N183" s="89"/>
    </row>
    <row x14ac:dyDescent="0.25" r="184" customHeight="1" ht="12.199999999999998">
      <c r="A184" s="6" t="s">
        <v>251</v>
      </c>
      <c r="B184" s="6"/>
      <c r="C184" s="3" t="s">
        <v>96</v>
      </c>
      <c r="D184" s="86">
        <v>1</v>
      </c>
      <c r="E184" s="87">
        <f>$D$172*D184</f>
      </c>
      <c r="F184" s="108">
        <v>0.09</v>
      </c>
      <c r="G184" s="87">
        <f>$D$172*F184</f>
      </c>
      <c r="H184" s="87">
        <f>$L$2*G184</f>
      </c>
      <c r="I184" s="108">
        <v>40.4</v>
      </c>
      <c r="J184" s="87">
        <f>$D$172*I184</f>
      </c>
      <c r="K184" s="87">
        <f>SUM(H184,J184)</f>
      </c>
      <c r="L184" s="89"/>
      <c r="M184" s="89"/>
      <c r="N184" s="89"/>
    </row>
    <row x14ac:dyDescent="0.25" r="185" customHeight="1" ht="12.199999999999998">
      <c r="A185" s="6" t="s">
        <v>826</v>
      </c>
      <c r="B185" s="6"/>
      <c r="C185" s="3" t="s">
        <v>96</v>
      </c>
      <c r="D185" s="86">
        <v>1</v>
      </c>
      <c r="E185" s="87">
        <f>$D$172*D185</f>
      </c>
      <c r="F185" s="108">
        <v>0.29</v>
      </c>
      <c r="G185" s="87">
        <f>$D$172*F185</f>
      </c>
      <c r="H185" s="87">
        <f>$L$2*G185</f>
      </c>
      <c r="I185" s="108">
        <v>195.21</v>
      </c>
      <c r="J185" s="87">
        <f>$D$172*I185</f>
      </c>
      <c r="K185" s="87">
        <f>SUM(H185,J185)</f>
      </c>
      <c r="L185" s="89"/>
      <c r="M185" s="89"/>
      <c r="N185" s="89"/>
    </row>
    <row x14ac:dyDescent="0.25" r="186" customHeight="1" ht="12.199999999999998">
      <c r="A186" s="6" t="s">
        <v>247</v>
      </c>
      <c r="B186" s="6"/>
      <c r="C186" s="3" t="s">
        <v>149</v>
      </c>
      <c r="D186" s="86">
        <v>0.42</v>
      </c>
      <c r="E186" s="87">
        <f>$D$172*D186</f>
      </c>
      <c r="F186" s="108">
        <v>0.05</v>
      </c>
      <c r="G186" s="87">
        <f>$D$172*F186</f>
      </c>
      <c r="H186" s="87">
        <f>$L$2*G186</f>
      </c>
      <c r="I186" s="108">
        <v>16.71</v>
      </c>
      <c r="J186" s="87">
        <f>$D$172*I186</f>
      </c>
      <c r="K186" s="87">
        <f>SUM(H186,J186)</f>
      </c>
      <c r="L186" s="89"/>
      <c r="M186" s="89"/>
      <c r="N186" s="89"/>
    </row>
    <row x14ac:dyDescent="0.25" r="187" customHeight="1" ht="12.199999999999998">
      <c r="A187" s="6" t="s">
        <v>246</v>
      </c>
      <c r="B187" s="6"/>
      <c r="C187" s="3" t="s">
        <v>149</v>
      </c>
      <c r="D187" s="86">
        <v>0.42</v>
      </c>
      <c r="E187" s="87">
        <f>$D$172*D187</f>
      </c>
      <c r="F187" s="108">
        <v>0.05</v>
      </c>
      <c r="G187" s="87">
        <f>$D$172*F187</f>
      </c>
      <c r="H187" s="87">
        <f>$L$2*G187</f>
      </c>
      <c r="I187" s="108">
        <v>15.82</v>
      </c>
      <c r="J187" s="87">
        <f>$D$172*I187</f>
      </c>
      <c r="K187" s="87">
        <f>SUM(H187,J187)</f>
      </c>
      <c r="L187" s="89"/>
      <c r="M187" s="89"/>
      <c r="N187" s="89"/>
    </row>
    <row x14ac:dyDescent="0.25" r="188" customHeight="1" ht="12.199999999999998">
      <c r="A188" s="29" t="s">
        <v>214</v>
      </c>
      <c r="B188" s="29"/>
      <c r="C188" s="3"/>
      <c r="D188" s="109"/>
      <c r="E188" s="126"/>
      <c r="F188" s="94">
        <f>SUM(F173:F187)</f>
      </c>
      <c r="G188" s="110">
        <f>SUM(G173:G187)</f>
      </c>
      <c r="H188" s="110">
        <f>SUM(H173:H187)</f>
      </c>
      <c r="I188" s="94">
        <v>1219.92</v>
      </c>
      <c r="J188" s="110">
        <f>SUM(J173:J187)</f>
      </c>
      <c r="K188" s="88">
        <f>SUM(K173:K187)</f>
      </c>
      <c r="L188" s="89"/>
      <c r="M188" s="89"/>
      <c r="N188" s="89"/>
    </row>
    <row x14ac:dyDescent="0.25" r="189" customHeight="1" ht="33.75">
      <c r="A189" s="29" t="s">
        <v>1048</v>
      </c>
      <c r="B189" s="29"/>
      <c r="C189" s="93" t="s">
        <v>96</v>
      </c>
      <c r="D189" s="57">
        <v>0</v>
      </c>
      <c r="E189" s="124"/>
      <c r="F189" s="53"/>
      <c r="G189" s="53"/>
      <c r="H189" s="53"/>
      <c r="I189" s="53"/>
      <c r="J189" s="53"/>
      <c r="K189" s="53"/>
      <c r="L189" s="89"/>
      <c r="M189" s="89"/>
      <c r="N189" s="89"/>
    </row>
    <row x14ac:dyDescent="0.25" r="190" customHeight="1" ht="12.199999999999998">
      <c r="A190" s="6" t="s">
        <v>1023</v>
      </c>
      <c r="B190" s="6"/>
      <c r="C190" s="3" t="s">
        <v>96</v>
      </c>
      <c r="D190" s="86">
        <v>1.13</v>
      </c>
      <c r="E190" s="87">
        <f>$D$189*D190</f>
      </c>
      <c r="F190" s="108">
        <v>0.13</v>
      </c>
      <c r="G190" s="87">
        <f>$D$189*F190</f>
      </c>
      <c r="H190" s="87">
        <f>$N$2*G190</f>
      </c>
      <c r="I190" s="108">
        <v>103.83</v>
      </c>
      <c r="J190" s="87">
        <f>$D$189*I190</f>
      </c>
      <c r="K190" s="87">
        <f>SUM(H190,J190)</f>
      </c>
      <c r="L190" s="89"/>
      <c r="M190" s="89"/>
      <c r="N190" s="89"/>
    </row>
    <row x14ac:dyDescent="0.25" r="191" customHeight="1" ht="12.199999999999998">
      <c r="A191" s="6" t="s">
        <v>1034</v>
      </c>
      <c r="B191" s="6"/>
      <c r="C191" s="3" t="s">
        <v>96</v>
      </c>
      <c r="D191" s="86">
        <v>1.13</v>
      </c>
      <c r="E191" s="87">
        <f>$D$189*D191</f>
      </c>
      <c r="F191" s="108">
        <v>0.54</v>
      </c>
      <c r="G191" s="87">
        <f>$D$189*F191</f>
      </c>
      <c r="H191" s="87">
        <f>$L$2*G191</f>
      </c>
      <c r="I191" s="108">
        <v>261.4</v>
      </c>
      <c r="J191" s="87">
        <f>$D$189*I191</f>
      </c>
      <c r="K191" s="87">
        <f>SUM(H191,J191)</f>
      </c>
      <c r="L191" s="89"/>
      <c r="M191" s="89"/>
      <c r="N191" s="89"/>
    </row>
    <row x14ac:dyDescent="0.25" r="192" customHeight="1" ht="12.199999999999998">
      <c r="A192" s="6" t="s">
        <v>1035</v>
      </c>
      <c r="B192" s="6"/>
      <c r="C192" s="3" t="s">
        <v>96</v>
      </c>
      <c r="D192" s="86">
        <v>1.13</v>
      </c>
      <c r="E192" s="87">
        <f>$D$189*D192</f>
      </c>
      <c r="F192" s="108">
        <v>0.19</v>
      </c>
      <c r="G192" s="87">
        <f>$D$189*F192</f>
      </c>
      <c r="H192" s="87">
        <f>$L$2*G192</f>
      </c>
      <c r="I192" s="108">
        <v>37.9</v>
      </c>
      <c r="J192" s="87">
        <f>$D$189*I192</f>
      </c>
      <c r="K192" s="87">
        <f>SUM(H192,J192)</f>
      </c>
      <c r="L192" s="89"/>
      <c r="M192" s="89"/>
      <c r="N192" s="89"/>
    </row>
    <row x14ac:dyDescent="0.25" r="193" customHeight="1" ht="12.199999999999998">
      <c r="A193" s="6" t="s">
        <v>1036</v>
      </c>
      <c r="B193" s="6"/>
      <c r="C193" s="3" t="s">
        <v>96</v>
      </c>
      <c r="D193" s="86">
        <v>1.13</v>
      </c>
      <c r="E193" s="87">
        <f>$D$189*D193</f>
      </c>
      <c r="F193" s="108">
        <v>0.05</v>
      </c>
      <c r="G193" s="87">
        <f>$D$189*F193</f>
      </c>
      <c r="H193" s="87">
        <f>$L$2*G193</f>
      </c>
      <c r="I193" s="108">
        <v>33.29</v>
      </c>
      <c r="J193" s="87">
        <f>$D$189*I193</f>
      </c>
      <c r="K193" s="87">
        <f>SUM(H193,J193)</f>
      </c>
      <c r="L193" s="89"/>
      <c r="M193" s="89"/>
      <c r="N193" s="89"/>
    </row>
    <row x14ac:dyDescent="0.25" r="194" customHeight="1" ht="12.199999999999998">
      <c r="A194" s="6" t="s">
        <v>1027</v>
      </c>
      <c r="B194" s="6"/>
      <c r="C194" s="3" t="s">
        <v>153</v>
      </c>
      <c r="D194" s="86">
        <v>0.42</v>
      </c>
      <c r="E194" s="87">
        <f>$D$189*D194</f>
      </c>
      <c r="F194" s="108">
        <v>0.01</v>
      </c>
      <c r="G194" s="87">
        <f>$D$189*F194</f>
      </c>
      <c r="H194" s="87">
        <f>$L$2*G194</f>
      </c>
      <c r="I194" s="108">
        <v>10.21</v>
      </c>
      <c r="J194" s="87">
        <f>$D$189*I194</f>
      </c>
      <c r="K194" s="87">
        <f>SUM(H194,J194)</f>
      </c>
      <c r="L194" s="89"/>
      <c r="M194" s="89"/>
      <c r="N194" s="89"/>
    </row>
    <row x14ac:dyDescent="0.25" r="195" customHeight="1" ht="12.199999999999998">
      <c r="A195" s="6" t="s">
        <v>917</v>
      </c>
      <c r="B195" s="6"/>
      <c r="C195" s="3" t="s">
        <v>149</v>
      </c>
      <c r="D195" s="86">
        <v>0.06</v>
      </c>
      <c r="E195" s="87">
        <f>$D$189*D195</f>
      </c>
      <c r="F195" s="108">
        <v>0</v>
      </c>
      <c r="G195" s="87">
        <f>$D$189*F195</f>
      </c>
      <c r="H195" s="87">
        <f>$L$2*G195</f>
      </c>
      <c r="I195" s="108">
        <v>1.08</v>
      </c>
      <c r="J195" s="87">
        <f>$D$189*I195</f>
      </c>
      <c r="K195" s="87">
        <f>SUM(H195,J195)</f>
      </c>
      <c r="L195" s="89"/>
      <c r="M195" s="89"/>
      <c r="N195" s="89"/>
    </row>
    <row x14ac:dyDescent="0.25" r="196" customHeight="1" ht="21">
      <c r="A196" s="6" t="s">
        <v>1029</v>
      </c>
      <c r="B196" s="6"/>
      <c r="C196" s="3" t="s">
        <v>96</v>
      </c>
      <c r="D196" s="86">
        <v>1.13</v>
      </c>
      <c r="E196" s="87">
        <f>$D$189*D196</f>
      </c>
      <c r="F196" s="108">
        <v>0.19</v>
      </c>
      <c r="G196" s="87">
        <f>$D$189*F196</f>
      </c>
      <c r="H196" s="87">
        <f>$L$2*G196</f>
      </c>
      <c r="I196" s="108">
        <v>87.11</v>
      </c>
      <c r="J196" s="87">
        <f>$D$189*I196</f>
      </c>
      <c r="K196" s="87">
        <f>SUM(H196,J196)</f>
      </c>
      <c r="L196" s="89"/>
      <c r="M196" s="89"/>
      <c r="N196" s="89"/>
    </row>
    <row x14ac:dyDescent="0.25" r="197" customHeight="1" ht="21">
      <c r="A197" s="6" t="s">
        <v>250</v>
      </c>
      <c r="B197" s="6"/>
      <c r="C197" s="3" t="s">
        <v>96</v>
      </c>
      <c r="D197" s="86">
        <v>1</v>
      </c>
      <c r="E197" s="87">
        <f>$D$189*D197</f>
      </c>
      <c r="F197" s="108">
        <v>0.32</v>
      </c>
      <c r="G197" s="87">
        <f>$D$189*F197</f>
      </c>
      <c r="H197" s="87">
        <f>$L$2*G197</f>
      </c>
      <c r="I197" s="108">
        <v>204.29</v>
      </c>
      <c r="J197" s="87">
        <f>$D$189*I197</f>
      </c>
      <c r="K197" s="87">
        <f>SUM(H197,J197)</f>
      </c>
      <c r="L197" s="89"/>
      <c r="M197" s="89"/>
      <c r="N197" s="89"/>
    </row>
    <row x14ac:dyDescent="0.25" r="198" customHeight="1" ht="12">
      <c r="A198" s="6" t="s">
        <v>251</v>
      </c>
      <c r="B198" s="6"/>
      <c r="C198" s="3" t="s">
        <v>96</v>
      </c>
      <c r="D198" s="86">
        <v>1</v>
      </c>
      <c r="E198" s="87">
        <f>$D$189*D198</f>
      </c>
      <c r="F198" s="108">
        <v>0.1</v>
      </c>
      <c r="G198" s="87">
        <f>$D$189*F198</f>
      </c>
      <c r="H198" s="87">
        <f>$L$2*G198</f>
      </c>
      <c r="I198" s="108">
        <v>151.2</v>
      </c>
      <c r="J198" s="87">
        <f>$D$189*I198</f>
      </c>
      <c r="K198" s="87">
        <f>SUM(H198,J198)</f>
      </c>
      <c r="L198" s="89"/>
      <c r="M198" s="89"/>
      <c r="N198" s="89"/>
    </row>
    <row x14ac:dyDescent="0.25" r="199" customHeight="1" ht="12.199999999999998">
      <c r="A199" s="6" t="s">
        <v>1030</v>
      </c>
      <c r="B199" s="6"/>
      <c r="C199" s="3" t="s">
        <v>96</v>
      </c>
      <c r="D199" s="86">
        <v>1</v>
      </c>
      <c r="E199" s="87">
        <f>$D$189*D199</f>
      </c>
      <c r="F199" s="108">
        <v>0.05</v>
      </c>
      <c r="G199" s="87">
        <f>$D$189*F199</f>
      </c>
      <c r="H199" s="87">
        <f>$L$2*G199</f>
      </c>
      <c r="I199" s="108">
        <v>13.82</v>
      </c>
      <c r="J199" s="87">
        <f>$D$189*I199</f>
      </c>
      <c r="K199" s="87">
        <f>SUM(H199,J199)</f>
      </c>
      <c r="L199" s="89"/>
      <c r="M199" s="89"/>
      <c r="N199" s="89"/>
    </row>
    <row x14ac:dyDescent="0.25" r="200" customHeight="1" ht="12.199999999999998">
      <c r="A200" s="6" t="s">
        <v>1037</v>
      </c>
      <c r="B200" s="6"/>
      <c r="C200" s="3" t="s">
        <v>96</v>
      </c>
      <c r="D200" s="86">
        <v>1</v>
      </c>
      <c r="E200" s="87">
        <f>$D$189*D200</f>
      </c>
      <c r="F200" s="108">
        <v>0.18</v>
      </c>
      <c r="G200" s="87">
        <f>$D$189*F200</f>
      </c>
      <c r="H200" s="87">
        <f>$L$2*G200</f>
      </c>
      <c r="I200" s="108">
        <v>47.65</v>
      </c>
      <c r="J200" s="87">
        <f>$D$189*I200</f>
      </c>
      <c r="K200" s="87">
        <f>SUM(H200,J200)</f>
      </c>
      <c r="L200" s="89"/>
      <c r="M200" s="89"/>
      <c r="N200" s="89"/>
    </row>
    <row x14ac:dyDescent="0.25" r="201" customHeight="1" ht="12.199999999999998">
      <c r="A201" s="6" t="s">
        <v>251</v>
      </c>
      <c r="B201" s="6"/>
      <c r="C201" s="3" t="s">
        <v>96</v>
      </c>
      <c r="D201" s="86">
        <v>1</v>
      </c>
      <c r="E201" s="87">
        <f>$D$189*D201</f>
      </c>
      <c r="F201" s="108">
        <v>0.09</v>
      </c>
      <c r="G201" s="87">
        <f>$D$189*F201</f>
      </c>
      <c r="H201" s="87">
        <f>$L$2*G201</f>
      </c>
      <c r="I201" s="108">
        <v>40.4</v>
      </c>
      <c r="J201" s="87">
        <f>$D$189*I201</f>
      </c>
      <c r="K201" s="87">
        <f>SUM(H201,J201)</f>
      </c>
      <c r="L201" s="89"/>
      <c r="M201" s="89"/>
      <c r="N201" s="89"/>
    </row>
    <row x14ac:dyDescent="0.25" r="202" customHeight="1" ht="12.199999999999998">
      <c r="A202" s="6" t="s">
        <v>861</v>
      </c>
      <c r="B202" s="6"/>
      <c r="C202" s="3" t="s">
        <v>96</v>
      </c>
      <c r="D202" s="86">
        <v>1</v>
      </c>
      <c r="E202" s="87">
        <f>$D$189*D202</f>
      </c>
      <c r="F202" s="108">
        <v>0.4</v>
      </c>
      <c r="G202" s="87">
        <f>$D$189*F202</f>
      </c>
      <c r="H202" s="87">
        <f>$L$2*G202</f>
      </c>
      <c r="I202" s="108">
        <v>193.8</v>
      </c>
      <c r="J202" s="87">
        <f>$D$189*I202</f>
      </c>
      <c r="K202" s="87">
        <f>SUM(H202,J202)</f>
      </c>
      <c r="L202" s="89"/>
      <c r="M202" s="89"/>
      <c r="N202" s="89"/>
    </row>
    <row x14ac:dyDescent="0.25" r="203" customHeight="1" ht="12.199999999999998">
      <c r="A203" s="6" t="s">
        <v>818</v>
      </c>
      <c r="B203" s="6"/>
      <c r="C203" s="3" t="s">
        <v>96</v>
      </c>
      <c r="D203" s="86">
        <v>1</v>
      </c>
      <c r="E203" s="87">
        <f>$D$189*D203</f>
      </c>
      <c r="F203" s="108">
        <v>0.17</v>
      </c>
      <c r="G203" s="87">
        <f>$D$189*F203</f>
      </c>
      <c r="H203" s="87">
        <f>$L$2*G203</f>
      </c>
      <c r="I203" s="108">
        <v>189.61</v>
      </c>
      <c r="J203" s="87">
        <f>$D$189*I203</f>
      </c>
      <c r="K203" s="87">
        <f>SUM(H203,J203)</f>
      </c>
      <c r="L203" s="89"/>
      <c r="M203" s="89"/>
      <c r="N203" s="89"/>
    </row>
    <row x14ac:dyDescent="0.25" r="204" customHeight="1" ht="12.199999999999998">
      <c r="A204" s="6" t="s">
        <v>247</v>
      </c>
      <c r="B204" s="6"/>
      <c r="C204" s="3" t="s">
        <v>149</v>
      </c>
      <c r="D204" s="86">
        <v>0.42</v>
      </c>
      <c r="E204" s="87">
        <f>$D$189*D204</f>
      </c>
      <c r="F204" s="108">
        <v>0.05</v>
      </c>
      <c r="G204" s="87">
        <f>$D$189*F204</f>
      </c>
      <c r="H204" s="87">
        <f>$L$2*G204</f>
      </c>
      <c r="I204" s="108">
        <v>16.71</v>
      </c>
      <c r="J204" s="87">
        <f>$D$189*I204</f>
      </c>
      <c r="K204" s="87">
        <f>SUM(H204,J204)</f>
      </c>
      <c r="L204" s="89"/>
      <c r="M204" s="89"/>
      <c r="N204" s="89"/>
    </row>
    <row x14ac:dyDescent="0.25" r="205" customHeight="1" ht="12.199999999999998">
      <c r="A205" s="6" t="s">
        <v>246</v>
      </c>
      <c r="B205" s="6"/>
      <c r="C205" s="3" t="s">
        <v>149</v>
      </c>
      <c r="D205" s="86">
        <v>0.42</v>
      </c>
      <c r="E205" s="87">
        <f>$D$189*D205</f>
      </c>
      <c r="F205" s="108">
        <v>0.05</v>
      </c>
      <c r="G205" s="87">
        <f>$D$189*F205</f>
      </c>
      <c r="H205" s="87">
        <f>$L$2*G205</f>
      </c>
      <c r="I205" s="108">
        <v>15.82</v>
      </c>
      <c r="J205" s="87">
        <f>$D$189*I205</f>
      </c>
      <c r="K205" s="87">
        <f>SUM(H205,J205)</f>
      </c>
      <c r="L205" s="89"/>
      <c r="M205" s="89"/>
      <c r="N205" s="89"/>
    </row>
    <row x14ac:dyDescent="0.25" r="206" customHeight="1" ht="12.199999999999998">
      <c r="A206" s="29" t="s">
        <v>214</v>
      </c>
      <c r="B206" s="29"/>
      <c r="C206" s="3"/>
      <c r="D206" s="109"/>
      <c r="E206" s="126"/>
      <c r="F206" s="94">
        <f>SUM(F190:F205)</f>
      </c>
      <c r="G206" s="110">
        <f>SUM(G190:G205)</f>
      </c>
      <c r="H206" s="110">
        <f>SUM(H190:H205)</f>
      </c>
      <c r="I206" s="94">
        <v>1408.12</v>
      </c>
      <c r="J206" s="110">
        <f>SUM(J190:J205)</f>
      </c>
      <c r="K206" s="88">
        <f>SUM(K190:K205)</f>
      </c>
      <c r="L206" s="89"/>
      <c r="M206" s="89"/>
      <c r="N206" s="89"/>
    </row>
    <row x14ac:dyDescent="0.25" r="207" customHeight="1" ht="33">
      <c r="A207" s="29" t="s">
        <v>1049</v>
      </c>
      <c r="B207" s="29"/>
      <c r="C207" s="93" t="s">
        <v>96</v>
      </c>
      <c r="D207" s="57">
        <v>0</v>
      </c>
      <c r="E207" s="124"/>
      <c r="F207" s="53"/>
      <c r="G207" s="53"/>
      <c r="H207" s="53"/>
      <c r="I207" s="53"/>
      <c r="J207" s="53"/>
      <c r="K207" s="53"/>
      <c r="L207" s="89"/>
      <c r="M207" s="89"/>
      <c r="N207" s="89"/>
    </row>
    <row x14ac:dyDescent="0.25" r="208" customHeight="1" ht="12.199999999999998">
      <c r="A208" s="6" t="s">
        <v>1023</v>
      </c>
      <c r="B208" s="6"/>
      <c r="C208" s="3" t="s">
        <v>96</v>
      </c>
      <c r="D208" s="86">
        <v>1.13</v>
      </c>
      <c r="E208" s="87">
        <f>$D$207*D208</f>
      </c>
      <c r="F208" s="108">
        <v>0.13</v>
      </c>
      <c r="G208" s="87">
        <f>$D$207*F208</f>
      </c>
      <c r="H208" s="87">
        <f>$N$2*G208</f>
      </c>
      <c r="I208" s="108">
        <v>103.83</v>
      </c>
      <c r="J208" s="87">
        <f>$D$207*I208</f>
      </c>
      <c r="K208" s="87">
        <f>SUM(H208,J208)</f>
      </c>
      <c r="L208" s="89"/>
      <c r="M208" s="89"/>
      <c r="N208" s="89"/>
    </row>
    <row x14ac:dyDescent="0.25" r="209" customHeight="1" ht="12.199999999999998">
      <c r="A209" s="6" t="s">
        <v>1034</v>
      </c>
      <c r="B209" s="6"/>
      <c r="C209" s="3" t="s">
        <v>96</v>
      </c>
      <c r="D209" s="86">
        <v>1.13</v>
      </c>
      <c r="E209" s="87">
        <f>$D$207*D209</f>
      </c>
      <c r="F209" s="108">
        <v>0.54</v>
      </c>
      <c r="G209" s="87">
        <f>$D$207*F209</f>
      </c>
      <c r="H209" s="87">
        <f>$L$2*G209</f>
      </c>
      <c r="I209" s="108">
        <v>261.4</v>
      </c>
      <c r="J209" s="87">
        <f>$D$207*I209</f>
      </c>
      <c r="K209" s="87">
        <f>SUM(H209,J209)</f>
      </c>
      <c r="L209" s="89"/>
      <c r="M209" s="89"/>
      <c r="N209" s="89"/>
    </row>
    <row x14ac:dyDescent="0.25" r="210" customHeight="1" ht="12.199999999999998">
      <c r="A210" s="6" t="s">
        <v>1035</v>
      </c>
      <c r="B210" s="6"/>
      <c r="C210" s="3" t="s">
        <v>96</v>
      </c>
      <c r="D210" s="86">
        <v>1.13</v>
      </c>
      <c r="E210" s="87">
        <f>$D$207*D210</f>
      </c>
      <c r="F210" s="108">
        <v>0.19</v>
      </c>
      <c r="G210" s="87">
        <f>$D$207*F210</f>
      </c>
      <c r="H210" s="87">
        <f>$L$2*G210</f>
      </c>
      <c r="I210" s="108">
        <v>37.9</v>
      </c>
      <c r="J210" s="87">
        <f>$D$207*I210</f>
      </c>
      <c r="K210" s="87">
        <f>SUM(H210,J210)</f>
      </c>
      <c r="L210" s="89"/>
      <c r="M210" s="89"/>
      <c r="N210" s="89"/>
    </row>
    <row x14ac:dyDescent="0.25" r="211" customHeight="1" ht="12.199999999999998">
      <c r="A211" s="6" t="s">
        <v>1036</v>
      </c>
      <c r="B211" s="6"/>
      <c r="C211" s="3" t="s">
        <v>96</v>
      </c>
      <c r="D211" s="86">
        <v>1.13</v>
      </c>
      <c r="E211" s="87">
        <f>$D$207*D211</f>
      </c>
      <c r="F211" s="108">
        <v>0.05</v>
      </c>
      <c r="G211" s="87">
        <f>$D$207*F211</f>
      </c>
      <c r="H211" s="87">
        <f>$L$2*G211</f>
      </c>
      <c r="I211" s="108">
        <v>33.29</v>
      </c>
      <c r="J211" s="87">
        <f>$D$207*I211</f>
      </c>
      <c r="K211" s="87">
        <f>SUM(H211,J211)</f>
      </c>
      <c r="L211" s="89"/>
      <c r="M211" s="89"/>
      <c r="N211" s="89"/>
    </row>
    <row x14ac:dyDescent="0.25" r="212" customHeight="1" ht="12.199999999999998">
      <c r="A212" s="6" t="s">
        <v>1027</v>
      </c>
      <c r="B212" s="6"/>
      <c r="C212" s="3" t="s">
        <v>153</v>
      </c>
      <c r="D212" s="86">
        <v>0.42</v>
      </c>
      <c r="E212" s="87">
        <f>$D$207*D212</f>
      </c>
      <c r="F212" s="108">
        <v>0.01</v>
      </c>
      <c r="G212" s="87">
        <f>$D$207*F212</f>
      </c>
      <c r="H212" s="87">
        <f>$L$2*G212</f>
      </c>
      <c r="I212" s="108">
        <v>10.21</v>
      </c>
      <c r="J212" s="87">
        <f>$D$207*I212</f>
      </c>
      <c r="K212" s="87">
        <f>SUM(H212,J212)</f>
      </c>
      <c r="L212" s="89"/>
      <c r="M212" s="89"/>
      <c r="N212" s="89"/>
    </row>
    <row x14ac:dyDescent="0.25" r="213" customHeight="1" ht="12.199999999999998">
      <c r="A213" s="6" t="s">
        <v>917</v>
      </c>
      <c r="B213" s="6"/>
      <c r="C213" s="3" t="s">
        <v>149</v>
      </c>
      <c r="D213" s="86">
        <v>0.06</v>
      </c>
      <c r="E213" s="87">
        <f>$D$207*D213</f>
      </c>
      <c r="F213" s="108">
        <v>0</v>
      </c>
      <c r="G213" s="87">
        <f>$D$207*F213</f>
      </c>
      <c r="H213" s="87">
        <f>$L$2*G213</f>
      </c>
      <c r="I213" s="108">
        <v>1.08</v>
      </c>
      <c r="J213" s="87">
        <f>$D$207*I213</f>
      </c>
      <c r="K213" s="87">
        <f>SUM(H213,J213)</f>
      </c>
      <c r="L213" s="89"/>
      <c r="M213" s="89"/>
      <c r="N213" s="89"/>
    </row>
    <row x14ac:dyDescent="0.25" r="214" customHeight="1" ht="21">
      <c r="A214" s="6" t="s">
        <v>1029</v>
      </c>
      <c r="B214" s="6"/>
      <c r="C214" s="3" t="s">
        <v>96</v>
      </c>
      <c r="D214" s="86">
        <v>1.13</v>
      </c>
      <c r="E214" s="87">
        <f>$D$207*D214</f>
      </c>
      <c r="F214" s="108">
        <v>0.19</v>
      </c>
      <c r="G214" s="87">
        <f>$D$207*F214</f>
      </c>
      <c r="H214" s="87">
        <f>$L$2*G214</f>
      </c>
      <c r="I214" s="108">
        <v>87.11</v>
      </c>
      <c r="J214" s="87">
        <f>$D$207*I214</f>
      </c>
      <c r="K214" s="87">
        <f>SUM(H214,J214)</f>
      </c>
      <c r="L214" s="89"/>
      <c r="M214" s="89"/>
      <c r="N214" s="89"/>
    </row>
    <row x14ac:dyDescent="0.25" r="215" customHeight="1" ht="21">
      <c r="A215" s="6" t="s">
        <v>250</v>
      </c>
      <c r="B215" s="6"/>
      <c r="C215" s="3" t="s">
        <v>96</v>
      </c>
      <c r="D215" s="86">
        <v>1</v>
      </c>
      <c r="E215" s="87">
        <f>$D$207*D215</f>
      </c>
      <c r="F215" s="108">
        <v>0.32</v>
      </c>
      <c r="G215" s="87">
        <f>$D$207*F215</f>
      </c>
      <c r="H215" s="87">
        <f>$L$2*G215</f>
      </c>
      <c r="I215" s="108">
        <v>204.29</v>
      </c>
      <c r="J215" s="87">
        <f>$D$207*I215</f>
      </c>
      <c r="K215" s="87">
        <f>SUM(H215,J215)</f>
      </c>
      <c r="L215" s="89"/>
      <c r="M215" s="89"/>
      <c r="N215" s="89"/>
    </row>
    <row x14ac:dyDescent="0.25" r="216" customHeight="1" ht="12.199999999999998">
      <c r="A216" s="6" t="s">
        <v>251</v>
      </c>
      <c r="B216" s="6"/>
      <c r="C216" s="3" t="s">
        <v>96</v>
      </c>
      <c r="D216" s="86">
        <v>1</v>
      </c>
      <c r="E216" s="87">
        <f>$D$207*D216</f>
      </c>
      <c r="F216" s="108">
        <v>0.1</v>
      </c>
      <c r="G216" s="87">
        <f>$D$207*F216</f>
      </c>
      <c r="H216" s="87">
        <f>$L$2*G216</f>
      </c>
      <c r="I216" s="108">
        <v>151.2</v>
      </c>
      <c r="J216" s="87">
        <f>$D$207*I216</f>
      </c>
      <c r="K216" s="87">
        <f>SUM(H216,J216)</f>
      </c>
      <c r="L216" s="89"/>
      <c r="M216" s="89"/>
      <c r="N216" s="89"/>
    </row>
    <row x14ac:dyDescent="0.25" r="217" customHeight="1" ht="12.199999999999998">
      <c r="A217" s="6" t="s">
        <v>1030</v>
      </c>
      <c r="B217" s="6"/>
      <c r="C217" s="3" t="s">
        <v>96</v>
      </c>
      <c r="D217" s="86">
        <v>1</v>
      </c>
      <c r="E217" s="87">
        <f>$D$207*D217</f>
      </c>
      <c r="F217" s="108">
        <v>0.05</v>
      </c>
      <c r="G217" s="87">
        <f>$D$207*F217</f>
      </c>
      <c r="H217" s="87">
        <f>$L$2*G217</f>
      </c>
      <c r="I217" s="108">
        <v>13.82</v>
      </c>
      <c r="J217" s="87">
        <f>$D$207*I217</f>
      </c>
      <c r="K217" s="87">
        <f>SUM(H217,J217)</f>
      </c>
      <c r="L217" s="89"/>
      <c r="M217" s="89"/>
      <c r="N217" s="89"/>
    </row>
    <row x14ac:dyDescent="0.25" r="218" customHeight="1" ht="12.199999999999998">
      <c r="A218" s="6" t="s">
        <v>1037</v>
      </c>
      <c r="B218" s="6"/>
      <c r="C218" s="3" t="s">
        <v>96</v>
      </c>
      <c r="D218" s="86">
        <v>1</v>
      </c>
      <c r="E218" s="87">
        <f>$D$207*D218</f>
      </c>
      <c r="F218" s="108">
        <v>0.18</v>
      </c>
      <c r="G218" s="87">
        <f>$D$207*F218</f>
      </c>
      <c r="H218" s="87">
        <f>$L$2*G218</f>
      </c>
      <c r="I218" s="108">
        <v>47.65</v>
      </c>
      <c r="J218" s="87">
        <f>$D$207*I218</f>
      </c>
      <c r="K218" s="87">
        <f>SUM(H218,J218)</f>
      </c>
      <c r="L218" s="89"/>
      <c r="M218" s="89"/>
      <c r="N218" s="89"/>
    </row>
    <row x14ac:dyDescent="0.25" r="219" customHeight="1" ht="12.199999999999998">
      <c r="A219" s="6" t="s">
        <v>251</v>
      </c>
      <c r="B219" s="6"/>
      <c r="C219" s="3" t="s">
        <v>96</v>
      </c>
      <c r="D219" s="86">
        <v>1</v>
      </c>
      <c r="E219" s="87">
        <f>$D$207*D219</f>
      </c>
      <c r="F219" s="108">
        <v>0.09</v>
      </c>
      <c r="G219" s="87">
        <f>$D$207*F219</f>
      </c>
      <c r="H219" s="87">
        <f>$L$2*G219</f>
      </c>
      <c r="I219" s="108">
        <v>40.4</v>
      </c>
      <c r="J219" s="87">
        <f>$D$207*I219</f>
      </c>
      <c r="K219" s="87">
        <f>SUM(H219,J219)</f>
      </c>
      <c r="L219" s="89"/>
      <c r="M219" s="89"/>
      <c r="N219" s="89"/>
    </row>
    <row x14ac:dyDescent="0.25" r="220" customHeight="1" ht="12.199999999999998">
      <c r="A220" s="6" t="s">
        <v>443</v>
      </c>
      <c r="B220" s="6"/>
      <c r="C220" s="3" t="s">
        <v>96</v>
      </c>
      <c r="D220" s="86">
        <v>1</v>
      </c>
      <c r="E220" s="87">
        <f>$D$207*D220</f>
      </c>
      <c r="F220" s="108">
        <v>0.31</v>
      </c>
      <c r="G220" s="87">
        <f>$D$207*F220</f>
      </c>
      <c r="H220" s="87">
        <f>$L$2*G220</f>
      </c>
      <c r="I220" s="108">
        <v>543.98</v>
      </c>
      <c r="J220" s="87">
        <f>$D$207*I220</f>
      </c>
      <c r="K220" s="87">
        <f>SUM(H220,J220)</f>
      </c>
      <c r="L220" s="89"/>
      <c r="M220" s="89"/>
      <c r="N220" s="89"/>
    </row>
    <row x14ac:dyDescent="0.25" r="221" customHeight="1" ht="12.199999999999998">
      <c r="A221" s="6" t="s">
        <v>247</v>
      </c>
      <c r="B221" s="6"/>
      <c r="C221" s="3" t="s">
        <v>149</v>
      </c>
      <c r="D221" s="86">
        <v>0.42</v>
      </c>
      <c r="E221" s="87">
        <f>$D$207*D221</f>
      </c>
      <c r="F221" s="108">
        <v>0.05</v>
      </c>
      <c r="G221" s="87">
        <f>$D$207*F221</f>
      </c>
      <c r="H221" s="87">
        <f>$L$2*G221</f>
      </c>
      <c r="I221" s="108">
        <v>16.71</v>
      </c>
      <c r="J221" s="87">
        <f>$D$207*I221</f>
      </c>
      <c r="K221" s="87">
        <f>SUM(H221,J221)</f>
      </c>
      <c r="L221" s="89"/>
      <c r="M221" s="89"/>
      <c r="N221" s="89"/>
    </row>
    <row x14ac:dyDescent="0.25" r="222" customHeight="1" ht="12.199999999999998">
      <c r="A222" s="6" t="s">
        <v>246</v>
      </c>
      <c r="B222" s="6"/>
      <c r="C222" s="3" t="s">
        <v>149</v>
      </c>
      <c r="D222" s="86">
        <v>0.42</v>
      </c>
      <c r="E222" s="87">
        <f>$D$207*D222</f>
      </c>
      <c r="F222" s="108">
        <v>0.05</v>
      </c>
      <c r="G222" s="87">
        <f>$D$207*F222</f>
      </c>
      <c r="H222" s="87">
        <f>$L$2*G222</f>
      </c>
      <c r="I222" s="108">
        <v>15.82</v>
      </c>
      <c r="J222" s="87">
        <f>$D$207*I222</f>
      </c>
      <c r="K222" s="87">
        <f>SUM(H222,J222)</f>
      </c>
      <c r="L222" s="89"/>
      <c r="M222" s="89"/>
      <c r="N222" s="89"/>
    </row>
    <row x14ac:dyDescent="0.25" r="223" customHeight="1" ht="12.199999999999998">
      <c r="A223" s="29" t="s">
        <v>214</v>
      </c>
      <c r="B223" s="29"/>
      <c r="C223" s="3"/>
      <c r="D223" s="109"/>
      <c r="E223" s="126"/>
      <c r="F223" s="94">
        <f>SUM(F208:F222)</f>
      </c>
      <c r="G223" s="110">
        <f>SUM(G208:G222)</f>
      </c>
      <c r="H223" s="110">
        <f>SUM(H208:H222)</f>
      </c>
      <c r="I223" s="94">
        <v>1568.69</v>
      </c>
      <c r="J223" s="110">
        <f>SUM(J208:J222)</f>
      </c>
      <c r="K223" s="88">
        <f>SUM(K208:K222)</f>
      </c>
      <c r="L223" s="89"/>
      <c r="M223" s="89"/>
      <c r="N223" s="89"/>
    </row>
    <row x14ac:dyDescent="0.25" r="224" customHeight="1" ht="21">
      <c r="A224" s="29" t="s">
        <v>1050</v>
      </c>
      <c r="B224" s="29"/>
      <c r="C224" s="93" t="s">
        <v>149</v>
      </c>
      <c r="D224" s="57">
        <v>0</v>
      </c>
      <c r="E224" s="124"/>
      <c r="F224" s="53"/>
      <c r="G224" s="53"/>
      <c r="H224" s="53"/>
      <c r="I224" s="53"/>
      <c r="J224" s="53"/>
      <c r="K224" s="53"/>
      <c r="L224" s="89"/>
      <c r="M224" s="89"/>
      <c r="N224" s="89"/>
    </row>
    <row x14ac:dyDescent="0.25" r="225" customHeight="1" ht="12.199999999999998">
      <c r="A225" s="6" t="s">
        <v>1023</v>
      </c>
      <c r="B225" s="6"/>
      <c r="C225" s="3" t="s">
        <v>96</v>
      </c>
      <c r="D225" s="86">
        <v>2.7</v>
      </c>
      <c r="E225" s="87">
        <f>$D$224*D225</f>
      </c>
      <c r="F225" s="108">
        <v>0.31</v>
      </c>
      <c r="G225" s="87">
        <f>$D$224*F225</f>
      </c>
      <c r="H225" s="87">
        <f>$N$2*G225</f>
      </c>
      <c r="I225" s="108">
        <v>249.18</v>
      </c>
      <c r="J225" s="87">
        <f>$D$224*I225</f>
      </c>
      <c r="K225" s="87">
        <f>SUM(H225,J225)</f>
      </c>
      <c r="L225" s="89"/>
      <c r="M225" s="89"/>
      <c r="N225" s="89"/>
    </row>
    <row x14ac:dyDescent="0.25" r="226" customHeight="1" ht="12.199999999999998">
      <c r="A226" s="6" t="s">
        <v>1034</v>
      </c>
      <c r="B226" s="6"/>
      <c r="C226" s="3" t="s">
        <v>96</v>
      </c>
      <c r="D226" s="86">
        <v>2.7</v>
      </c>
      <c r="E226" s="87">
        <f>$D$224*D226</f>
      </c>
      <c r="F226" s="108">
        <v>1.3</v>
      </c>
      <c r="G226" s="87">
        <f>$D$224*F226</f>
      </c>
      <c r="H226" s="87">
        <f>$L$2*G226</f>
      </c>
      <c r="I226" s="108">
        <v>941.46</v>
      </c>
      <c r="J226" s="87">
        <f>$D$224*I226</f>
      </c>
      <c r="K226" s="87">
        <f>SUM(H226,J226)</f>
      </c>
      <c r="L226" s="89"/>
      <c r="M226" s="89"/>
      <c r="N226" s="89"/>
    </row>
    <row x14ac:dyDescent="0.25" r="227" customHeight="1" ht="12.199999999999998">
      <c r="A227" s="6" t="s">
        <v>1027</v>
      </c>
      <c r="B227" s="6"/>
      <c r="C227" s="3" t="s">
        <v>153</v>
      </c>
      <c r="D227" s="86">
        <v>1</v>
      </c>
      <c r="E227" s="87">
        <f>$D$224*D227</f>
      </c>
      <c r="F227" s="108">
        <v>0.02</v>
      </c>
      <c r="G227" s="87">
        <f>$D$224*F227</f>
      </c>
      <c r="H227" s="87">
        <f>$L$2*G227</f>
      </c>
      <c r="I227" s="108">
        <v>24.32</v>
      </c>
      <c r="J227" s="87">
        <f>$D$224*I227</f>
      </c>
      <c r="K227" s="87">
        <f>SUM(H227,J227)</f>
      </c>
      <c r="L227" s="89"/>
      <c r="M227" s="89"/>
      <c r="N227" s="89"/>
    </row>
    <row x14ac:dyDescent="0.25" r="228" customHeight="1" ht="12.199999999999998">
      <c r="A228" s="6" t="s">
        <v>1035</v>
      </c>
      <c r="B228" s="6"/>
      <c r="C228" s="3" t="s">
        <v>96</v>
      </c>
      <c r="D228" s="86">
        <v>2.7</v>
      </c>
      <c r="E228" s="87">
        <f>$D$224*D228</f>
      </c>
      <c r="F228" s="108">
        <v>0.47</v>
      </c>
      <c r="G228" s="87">
        <f>$D$224*F228</f>
      </c>
      <c r="H228" s="87">
        <f>$L$2*G228</f>
      </c>
      <c r="I228" s="108">
        <v>90.97</v>
      </c>
      <c r="J228" s="87">
        <f>$D$224*I228</f>
      </c>
      <c r="K228" s="87">
        <f>SUM(H228,J228)</f>
      </c>
      <c r="L228" s="89"/>
      <c r="M228" s="89"/>
      <c r="N228" s="89"/>
    </row>
    <row x14ac:dyDescent="0.25" r="229" customHeight="1" ht="12.199999999999998">
      <c r="A229" s="6" t="s">
        <v>1036</v>
      </c>
      <c r="B229" s="6"/>
      <c r="C229" s="3" t="s">
        <v>96</v>
      </c>
      <c r="D229" s="86">
        <v>2.7</v>
      </c>
      <c r="E229" s="87">
        <f>$D$224*D229</f>
      </c>
      <c r="F229" s="108">
        <v>0.12</v>
      </c>
      <c r="G229" s="87">
        <f>$D$224*F229</f>
      </c>
      <c r="H229" s="87">
        <f>$L$2*G229</f>
      </c>
      <c r="I229" s="108">
        <v>79.89</v>
      </c>
      <c r="J229" s="87">
        <f>$D$224*I229</f>
      </c>
      <c r="K229" s="87">
        <f>SUM(H229,J229)</f>
      </c>
      <c r="L229" s="89"/>
      <c r="M229" s="89"/>
      <c r="N229" s="89"/>
    </row>
    <row x14ac:dyDescent="0.25" r="230" customHeight="1" ht="12.199999999999998">
      <c r="A230" s="6" t="s">
        <v>680</v>
      </c>
      <c r="B230" s="6"/>
      <c r="C230" s="3" t="s">
        <v>153</v>
      </c>
      <c r="D230" s="86">
        <v>0.25</v>
      </c>
      <c r="E230" s="87">
        <f>$D$224*D230</f>
      </c>
      <c r="F230" s="108">
        <v>0.01</v>
      </c>
      <c r="G230" s="87">
        <f>$D$224*F230</f>
      </c>
      <c r="H230" s="87">
        <f>$L$2*G230</f>
      </c>
      <c r="I230" s="108">
        <v>1.13</v>
      </c>
      <c r="J230" s="87">
        <f>$D$224*I230</f>
      </c>
      <c r="K230" s="87">
        <f>SUM(H230,J230)</f>
      </c>
      <c r="L230" s="89"/>
      <c r="M230" s="89"/>
      <c r="N230" s="89"/>
    </row>
    <row x14ac:dyDescent="0.25" r="231" customHeight="1" ht="12.199999999999998">
      <c r="A231" s="6" t="s">
        <v>917</v>
      </c>
      <c r="B231" s="6"/>
      <c r="C231" s="3" t="s">
        <v>149</v>
      </c>
      <c r="D231" s="86">
        <v>0.17</v>
      </c>
      <c r="E231" s="87">
        <f>$D$224*D231</f>
      </c>
      <c r="F231" s="108">
        <v>0</v>
      </c>
      <c r="G231" s="87">
        <f>$D$224*F231</f>
      </c>
      <c r="H231" s="87">
        <f>$L$2*G231</f>
      </c>
      <c r="I231" s="108">
        <v>3.07</v>
      </c>
      <c r="J231" s="87">
        <f>$D$224*I231</f>
      </c>
      <c r="K231" s="87">
        <f>SUM(H231,J231)</f>
      </c>
      <c r="L231" s="89"/>
      <c r="M231" s="89"/>
      <c r="N231" s="89"/>
    </row>
    <row x14ac:dyDescent="0.25" r="232" customHeight="1" ht="21">
      <c r="A232" s="6" t="s">
        <v>1029</v>
      </c>
      <c r="B232" s="6"/>
      <c r="C232" s="3" t="s">
        <v>96</v>
      </c>
      <c r="D232" s="86">
        <v>2.7</v>
      </c>
      <c r="E232" s="87">
        <f>$D$224*D232</f>
      </c>
      <c r="F232" s="108">
        <v>0.47</v>
      </c>
      <c r="G232" s="87">
        <f>$D$224*F232</f>
      </c>
      <c r="H232" s="87">
        <f>$L$2*G232</f>
      </c>
      <c r="I232" s="108">
        <v>209.07</v>
      </c>
      <c r="J232" s="87">
        <f>$D$224*I232</f>
      </c>
      <c r="K232" s="87">
        <f>SUM(H232,J232)</f>
      </c>
      <c r="L232" s="89"/>
      <c r="M232" s="89"/>
      <c r="N232" s="89"/>
    </row>
    <row x14ac:dyDescent="0.25" r="233" customHeight="1" ht="21">
      <c r="A233" s="6" t="s">
        <v>864</v>
      </c>
      <c r="B233" s="6"/>
      <c r="C233" s="3" t="s">
        <v>96</v>
      </c>
      <c r="D233" s="86">
        <v>1</v>
      </c>
      <c r="E233" s="87">
        <f>$D$224*D233</f>
      </c>
      <c r="F233" s="108">
        <v>0.4</v>
      </c>
      <c r="G233" s="87">
        <f>$D$224*F233</f>
      </c>
      <c r="H233" s="87">
        <f>$L$2*G233</f>
      </c>
      <c r="I233" s="108">
        <v>560.83</v>
      </c>
      <c r="J233" s="87">
        <f>$D$224*I233</f>
      </c>
      <c r="K233" s="87">
        <f>SUM(H233,J233)</f>
      </c>
      <c r="L233" s="89"/>
      <c r="M233" s="89"/>
      <c r="N233" s="89"/>
    </row>
    <row x14ac:dyDescent="0.25" r="234" customHeight="1" ht="12.199999999999998">
      <c r="A234" s="6" t="s">
        <v>1051</v>
      </c>
      <c r="B234" s="6"/>
      <c r="C234" s="3" t="s">
        <v>96</v>
      </c>
      <c r="D234" s="86">
        <v>1</v>
      </c>
      <c r="E234" s="87">
        <f>$D$224*D234</f>
      </c>
      <c r="F234" s="108">
        <v>0.09</v>
      </c>
      <c r="G234" s="87">
        <f>$D$224*F234</f>
      </c>
      <c r="H234" s="87">
        <f>$L$2*G234</f>
      </c>
      <c r="I234" s="108">
        <v>220</v>
      </c>
      <c r="J234" s="87">
        <f>$D$224*I234</f>
      </c>
      <c r="K234" s="87">
        <f>SUM(H234,J234)</f>
      </c>
      <c r="L234" s="89"/>
      <c r="M234" s="89"/>
      <c r="N234" s="89"/>
    </row>
    <row x14ac:dyDescent="0.25" r="235" customHeight="1" ht="12.199999999999998">
      <c r="A235" s="6" t="s">
        <v>1030</v>
      </c>
      <c r="B235" s="6"/>
      <c r="C235" s="3" t="s">
        <v>96</v>
      </c>
      <c r="D235" s="86">
        <v>1</v>
      </c>
      <c r="E235" s="87">
        <f>$D$224*D235</f>
      </c>
      <c r="F235" s="108">
        <v>0.05</v>
      </c>
      <c r="G235" s="87">
        <f>$D$224*F235</f>
      </c>
      <c r="H235" s="87">
        <f>$L$2*G235</f>
      </c>
      <c r="I235" s="108">
        <v>13.82</v>
      </c>
      <c r="J235" s="87">
        <f>$D$224*I235</f>
      </c>
      <c r="K235" s="87">
        <f>SUM(H235,J235)</f>
      </c>
      <c r="L235" s="89"/>
      <c r="M235" s="89"/>
      <c r="N235" s="89"/>
    </row>
    <row x14ac:dyDescent="0.25" r="236" customHeight="1" ht="12.199999999999998">
      <c r="A236" s="6" t="s">
        <v>1037</v>
      </c>
      <c r="B236" s="6"/>
      <c r="C236" s="3" t="s">
        <v>96</v>
      </c>
      <c r="D236" s="86">
        <v>2.4</v>
      </c>
      <c r="E236" s="87">
        <f>$D$224*D236</f>
      </c>
      <c r="F236" s="108">
        <v>0.44</v>
      </c>
      <c r="G236" s="87">
        <f>$D$224*F236</f>
      </c>
      <c r="H236" s="87">
        <f>$L$2*G236</f>
      </c>
      <c r="I236" s="108">
        <v>114.36</v>
      </c>
      <c r="J236" s="87">
        <f>$D$224*I236</f>
      </c>
      <c r="K236" s="87">
        <f>SUM(H236,J236)</f>
      </c>
      <c r="L236" s="89"/>
      <c r="M236" s="89"/>
      <c r="N236" s="89"/>
    </row>
    <row x14ac:dyDescent="0.25" r="237" customHeight="1" ht="12.199999999999998">
      <c r="A237" s="6" t="s">
        <v>1032</v>
      </c>
      <c r="B237" s="6"/>
      <c r="C237" s="3" t="s">
        <v>96</v>
      </c>
      <c r="D237" s="86">
        <v>2.4</v>
      </c>
      <c r="E237" s="87">
        <f>$D$224*D237</f>
      </c>
      <c r="F237" s="108">
        <v>0.22</v>
      </c>
      <c r="G237" s="87">
        <f>$D$224*F237</f>
      </c>
      <c r="H237" s="87">
        <f>$L$2*G237</f>
      </c>
      <c r="I237" s="108">
        <v>96.96</v>
      </c>
      <c r="J237" s="87">
        <f>$D$224*I237</f>
      </c>
      <c r="K237" s="87">
        <f>SUM(H237,J237)</f>
      </c>
      <c r="L237" s="89"/>
      <c r="M237" s="89"/>
      <c r="N237" s="89"/>
    </row>
    <row x14ac:dyDescent="0.25" r="238" customHeight="1" ht="21">
      <c r="A238" s="6" t="s">
        <v>249</v>
      </c>
      <c r="B238" s="6"/>
      <c r="C238" s="3" t="s">
        <v>96</v>
      </c>
      <c r="D238" s="86">
        <v>2.4</v>
      </c>
      <c r="E238" s="87">
        <f>$D$224*D238</f>
      </c>
      <c r="F238" s="108">
        <v>0.55</v>
      </c>
      <c r="G238" s="87">
        <f>$D$224*F238</f>
      </c>
      <c r="H238" s="87">
        <f>$L$2*G238</f>
      </c>
      <c r="I238" s="108">
        <v>123.34</v>
      </c>
      <c r="J238" s="87">
        <f>$D$224*I238</f>
      </c>
      <c r="K238" s="87">
        <f>SUM(H238,J238)</f>
      </c>
      <c r="L238" s="89"/>
      <c r="M238" s="89"/>
      <c r="N238" s="89"/>
    </row>
    <row x14ac:dyDescent="0.25" r="239" customHeight="1" ht="24">
      <c r="A239" s="6" t="s">
        <v>421</v>
      </c>
      <c r="B239" s="6"/>
      <c r="C239" s="3" t="s">
        <v>96</v>
      </c>
      <c r="D239" s="86">
        <v>2.4</v>
      </c>
      <c r="E239" s="87">
        <f>$D$224*D239</f>
      </c>
      <c r="F239" s="108">
        <v>1.32</v>
      </c>
      <c r="G239" s="87">
        <f>$D$224*F239</f>
      </c>
      <c r="H239" s="87">
        <f>$N$2*G239</f>
      </c>
      <c r="I239" s="108">
        <v>325.51</v>
      </c>
      <c r="J239" s="87">
        <f>$D$224*I239</f>
      </c>
      <c r="K239" s="87">
        <f>SUM(H239,J239)</f>
      </c>
      <c r="L239" s="89"/>
      <c r="M239" s="89"/>
      <c r="N239" s="89"/>
    </row>
    <row x14ac:dyDescent="0.25" r="240" customHeight="1" ht="12.199999999999998">
      <c r="A240" s="6" t="s">
        <v>247</v>
      </c>
      <c r="B240" s="6"/>
      <c r="C240" s="3" t="s">
        <v>149</v>
      </c>
      <c r="D240" s="86">
        <v>1</v>
      </c>
      <c r="E240" s="87">
        <f>$D$224*D240</f>
      </c>
      <c r="F240" s="108">
        <v>0.13</v>
      </c>
      <c r="G240" s="87">
        <f>$D$224*F240</f>
      </c>
      <c r="H240" s="87">
        <f>$L$2*G240</f>
      </c>
      <c r="I240" s="108">
        <v>39.79</v>
      </c>
      <c r="J240" s="87">
        <f>$D$224*I240</f>
      </c>
      <c r="K240" s="87">
        <f>SUM(H240,J240)</f>
      </c>
      <c r="L240" s="89"/>
      <c r="M240" s="89"/>
      <c r="N240" s="89"/>
    </row>
    <row x14ac:dyDescent="0.25" r="241" customHeight="1" ht="12.199999999999998">
      <c r="A241" s="6" t="s">
        <v>246</v>
      </c>
      <c r="B241" s="6"/>
      <c r="C241" s="3" t="s">
        <v>149</v>
      </c>
      <c r="D241" s="86">
        <v>1</v>
      </c>
      <c r="E241" s="87">
        <f>$D$224*D241</f>
      </c>
      <c r="F241" s="108">
        <v>0.12</v>
      </c>
      <c r="G241" s="87">
        <f>$D$224*F241</f>
      </c>
      <c r="H241" s="87">
        <f>$L$2*G241</f>
      </c>
      <c r="I241" s="108">
        <v>37.66</v>
      </c>
      <c r="J241" s="87">
        <f>$D$224*I241</f>
      </c>
      <c r="K241" s="87">
        <f>SUM(H241,J241)</f>
      </c>
      <c r="L241" s="89"/>
      <c r="M241" s="89"/>
      <c r="N241" s="89"/>
    </row>
    <row x14ac:dyDescent="0.25" r="242" customHeight="1" ht="12.199999999999998">
      <c r="A242" s="29" t="s">
        <v>214</v>
      </c>
      <c r="B242" s="29"/>
      <c r="C242" s="3"/>
      <c r="D242" s="109"/>
      <c r="E242" s="126"/>
      <c r="F242" s="94">
        <f>SUM(F225:F241)</f>
      </c>
      <c r="G242" s="110">
        <f>SUM(G225:G241)</f>
      </c>
      <c r="H242" s="110">
        <f>SUM(H225:H241)</f>
      </c>
      <c r="I242" s="94">
        <v>3052.81</v>
      </c>
      <c r="J242" s="110">
        <f>SUM(J225:J241)</f>
      </c>
      <c r="K242" s="88">
        <f>SUM(K225:K241)</f>
      </c>
      <c r="L242" s="89"/>
      <c r="M242" s="89"/>
      <c r="N242" s="89"/>
    </row>
    <row x14ac:dyDescent="0.25" r="243" customHeight="1" ht="21">
      <c r="A243" s="29" t="s">
        <v>1050</v>
      </c>
      <c r="B243" s="29"/>
      <c r="C243" s="93" t="s">
        <v>149</v>
      </c>
      <c r="D243" s="57">
        <v>0</v>
      </c>
      <c r="E243" s="124"/>
      <c r="F243" s="53"/>
      <c r="G243" s="53"/>
      <c r="H243" s="53"/>
      <c r="I243" s="53"/>
      <c r="J243" s="53"/>
      <c r="K243" s="53"/>
      <c r="L243" s="89"/>
      <c r="M243" s="89"/>
      <c r="N243" s="89"/>
    </row>
    <row x14ac:dyDescent="0.25" r="244" customHeight="1" ht="21">
      <c r="A244" s="6" t="s">
        <v>864</v>
      </c>
      <c r="B244" s="6"/>
      <c r="C244" s="3" t="s">
        <v>96</v>
      </c>
      <c r="D244" s="86">
        <v>1</v>
      </c>
      <c r="E244" s="87">
        <f>$D$243*D244</f>
      </c>
      <c r="F244" s="108">
        <v>0.4</v>
      </c>
      <c r="G244" s="87">
        <f>$D$243*F244</f>
      </c>
      <c r="H244" s="87">
        <f>$L$2*G244</f>
      </c>
      <c r="I244" s="108">
        <v>560.83</v>
      </c>
      <c r="J244" s="87">
        <f>$D$243*I244</f>
      </c>
      <c r="K244" s="87">
        <f>SUM(H244,J244)</f>
      </c>
      <c r="L244" s="89"/>
      <c r="M244" s="89"/>
      <c r="N244" s="89"/>
    </row>
    <row x14ac:dyDescent="0.25" r="245" customHeight="1" ht="12.199999999999998">
      <c r="A245" s="6" t="s">
        <v>1023</v>
      </c>
      <c r="B245" s="6"/>
      <c r="C245" s="3" t="s">
        <v>96</v>
      </c>
      <c r="D245" s="86">
        <v>2.7</v>
      </c>
      <c r="E245" s="87">
        <f>$D$243*D245</f>
      </c>
      <c r="F245" s="108">
        <v>0.31</v>
      </c>
      <c r="G245" s="87">
        <f>$D$243*F245</f>
      </c>
      <c r="H245" s="87">
        <f>$N$2*G245</f>
      </c>
      <c r="I245" s="108">
        <v>249.18</v>
      </c>
      <c r="J245" s="87">
        <f>$D$243*I245</f>
      </c>
      <c r="K245" s="87">
        <f>SUM(H245,J245)</f>
      </c>
      <c r="L245" s="89"/>
      <c r="M245" s="89"/>
      <c r="N245" s="89"/>
    </row>
    <row x14ac:dyDescent="0.25" r="246" customHeight="1" ht="12.199999999999998">
      <c r="A246" s="6" t="s">
        <v>1034</v>
      </c>
      <c r="B246" s="6"/>
      <c r="C246" s="3" t="s">
        <v>96</v>
      </c>
      <c r="D246" s="86">
        <v>2.7</v>
      </c>
      <c r="E246" s="87">
        <f>$D$243*D246</f>
      </c>
      <c r="F246" s="108">
        <v>1.3</v>
      </c>
      <c r="G246" s="87">
        <f>$D$243*F246</f>
      </c>
      <c r="H246" s="87">
        <f>$L$2*G246</f>
      </c>
      <c r="I246" s="108">
        <v>941.46</v>
      </c>
      <c r="J246" s="87">
        <f>$D$243*I246</f>
      </c>
      <c r="K246" s="87">
        <f>SUM(H246,J246)</f>
      </c>
      <c r="L246" s="89"/>
      <c r="M246" s="89"/>
      <c r="N246" s="89"/>
    </row>
    <row x14ac:dyDescent="0.25" r="247" customHeight="1" ht="21">
      <c r="A247" s="6" t="s">
        <v>1052</v>
      </c>
      <c r="B247" s="6"/>
      <c r="C247" s="3" t="s">
        <v>96</v>
      </c>
      <c r="D247" s="86">
        <v>2.7</v>
      </c>
      <c r="E247" s="87">
        <f>$D$243*D247</f>
      </c>
      <c r="F247" s="108">
        <v>0.56</v>
      </c>
      <c r="G247" s="87">
        <f>$D$243*F247</f>
      </c>
      <c r="H247" s="87">
        <f>$L$2*G247</f>
      </c>
      <c r="I247" s="108">
        <v>181.12</v>
      </c>
      <c r="J247" s="87">
        <f>$D$243*I247</f>
      </c>
      <c r="K247" s="87">
        <f>SUM(H247,J247)</f>
      </c>
      <c r="L247" s="89"/>
      <c r="M247" s="89"/>
      <c r="N247" s="89"/>
    </row>
    <row x14ac:dyDescent="0.25" r="248" customHeight="1" ht="12.199999999999998">
      <c r="A248" s="6" t="s">
        <v>1027</v>
      </c>
      <c r="B248" s="6"/>
      <c r="C248" s="3" t="s">
        <v>153</v>
      </c>
      <c r="D248" s="86">
        <v>1</v>
      </c>
      <c r="E248" s="87">
        <f>$D$243*D248</f>
      </c>
      <c r="F248" s="108">
        <v>0.02</v>
      </c>
      <c r="G248" s="87">
        <f>$D$243*F248</f>
      </c>
      <c r="H248" s="87">
        <f>$L$2*G248</f>
      </c>
      <c r="I248" s="108">
        <v>24.32</v>
      </c>
      <c r="J248" s="87">
        <f>$D$243*I248</f>
      </c>
      <c r="K248" s="87">
        <f>SUM(H248,J248)</f>
      </c>
      <c r="L248" s="89"/>
      <c r="M248" s="89"/>
      <c r="N248" s="89"/>
    </row>
    <row x14ac:dyDescent="0.25" r="249" customHeight="1" ht="12.199999999999998">
      <c r="A249" s="6" t="s">
        <v>1035</v>
      </c>
      <c r="B249" s="6"/>
      <c r="C249" s="3" t="s">
        <v>96</v>
      </c>
      <c r="D249" s="86">
        <v>2.7</v>
      </c>
      <c r="E249" s="87">
        <f>$D$243*D249</f>
      </c>
      <c r="F249" s="108">
        <v>0.47</v>
      </c>
      <c r="G249" s="87">
        <f>$D$243*F249</f>
      </c>
      <c r="H249" s="87">
        <f>$L$2*G249</f>
      </c>
      <c r="I249" s="108">
        <v>90.97</v>
      </c>
      <c r="J249" s="87">
        <f>$D$243*I249</f>
      </c>
      <c r="K249" s="87">
        <f>SUM(H249,J249)</f>
      </c>
      <c r="L249" s="89"/>
      <c r="M249" s="89"/>
      <c r="N249" s="89"/>
    </row>
    <row x14ac:dyDescent="0.25" r="250" customHeight="1" ht="12.199999999999998">
      <c r="A250" s="6" t="s">
        <v>1036</v>
      </c>
      <c r="B250" s="6"/>
      <c r="C250" s="3" t="s">
        <v>96</v>
      </c>
      <c r="D250" s="86">
        <v>2.7</v>
      </c>
      <c r="E250" s="87">
        <f>$D$243*D250</f>
      </c>
      <c r="F250" s="108">
        <v>0.12</v>
      </c>
      <c r="G250" s="87">
        <f>$D$243*F250</f>
      </c>
      <c r="H250" s="87">
        <f>$L$2*G250</f>
      </c>
      <c r="I250" s="108">
        <v>79.89</v>
      </c>
      <c r="J250" s="87">
        <f>$D$243*I250</f>
      </c>
      <c r="K250" s="87">
        <f>SUM(H250,J250)</f>
      </c>
      <c r="L250" s="89"/>
      <c r="M250" s="89"/>
      <c r="N250" s="89"/>
    </row>
    <row x14ac:dyDescent="0.25" r="251" customHeight="1" ht="12.199999999999998">
      <c r="A251" s="6" t="s">
        <v>680</v>
      </c>
      <c r="B251" s="6"/>
      <c r="C251" s="3" t="s">
        <v>153</v>
      </c>
      <c r="D251" s="86">
        <v>0.25</v>
      </c>
      <c r="E251" s="87">
        <f>$D$243*D251</f>
      </c>
      <c r="F251" s="108">
        <v>0.01</v>
      </c>
      <c r="G251" s="87">
        <f>$D$243*F251</f>
      </c>
      <c r="H251" s="87">
        <f>$L$2*G251</f>
      </c>
      <c r="I251" s="108">
        <v>1.13</v>
      </c>
      <c r="J251" s="87">
        <f>$D$243*I251</f>
      </c>
      <c r="K251" s="87">
        <f>SUM(H251,J251)</f>
      </c>
      <c r="L251" s="89"/>
      <c r="M251" s="89"/>
      <c r="N251" s="89"/>
    </row>
    <row x14ac:dyDescent="0.25" r="252" customHeight="1" ht="12.199999999999998">
      <c r="A252" s="6" t="s">
        <v>917</v>
      </c>
      <c r="B252" s="6"/>
      <c r="C252" s="3" t="s">
        <v>149</v>
      </c>
      <c r="D252" s="86">
        <v>0.17</v>
      </c>
      <c r="E252" s="87">
        <f>$D$243*D252</f>
      </c>
      <c r="F252" s="108">
        <v>0</v>
      </c>
      <c r="G252" s="87">
        <f>$D$243*F252</f>
      </c>
      <c r="H252" s="87">
        <f>$L$2*G252</f>
      </c>
      <c r="I252" s="108">
        <v>3.07</v>
      </c>
      <c r="J252" s="87">
        <f>$D$243*I252</f>
      </c>
      <c r="K252" s="87">
        <f>SUM(H252,J252)</f>
      </c>
      <c r="L252" s="89"/>
      <c r="M252" s="89"/>
      <c r="N252" s="89"/>
    </row>
    <row x14ac:dyDescent="0.25" r="253" customHeight="1" ht="12.199999999999998">
      <c r="A253" s="6" t="s">
        <v>251</v>
      </c>
      <c r="B253" s="6"/>
      <c r="C253" s="3" t="s">
        <v>96</v>
      </c>
      <c r="D253" s="86">
        <v>1</v>
      </c>
      <c r="E253" s="87">
        <f>$D$243*D253</f>
      </c>
      <c r="F253" s="108">
        <v>0.1</v>
      </c>
      <c r="G253" s="87">
        <f>$D$243*F253</f>
      </c>
      <c r="H253" s="87">
        <f>$L$2*G253</f>
      </c>
      <c r="I253" s="108">
        <v>151.2</v>
      </c>
      <c r="J253" s="87">
        <f>$D$243*I253</f>
      </c>
      <c r="K253" s="87">
        <f>SUM(H253,J253)</f>
      </c>
      <c r="L253" s="89"/>
      <c r="M253" s="89"/>
      <c r="N253" s="89"/>
    </row>
    <row x14ac:dyDescent="0.25" r="254" customHeight="1" ht="12.199999999999998">
      <c r="A254" s="6" t="s">
        <v>1030</v>
      </c>
      <c r="B254" s="6"/>
      <c r="C254" s="3" t="s">
        <v>96</v>
      </c>
      <c r="D254" s="86">
        <v>1</v>
      </c>
      <c r="E254" s="87">
        <f>$D$243*D254</f>
      </c>
      <c r="F254" s="108">
        <v>0.05</v>
      </c>
      <c r="G254" s="87">
        <f>$D$243*F254</f>
      </c>
      <c r="H254" s="87">
        <f>$L$2*G254</f>
      </c>
      <c r="I254" s="108">
        <v>13.82</v>
      </c>
      <c r="J254" s="87">
        <f>$D$243*I254</f>
      </c>
      <c r="K254" s="87">
        <f>SUM(H254,J254)</f>
      </c>
      <c r="L254" s="89"/>
      <c r="M254" s="89"/>
      <c r="N254" s="89"/>
    </row>
    <row x14ac:dyDescent="0.25" r="255" customHeight="1" ht="12.199999999999998">
      <c r="A255" s="6" t="s">
        <v>1037</v>
      </c>
      <c r="B255" s="6"/>
      <c r="C255" s="3" t="s">
        <v>96</v>
      </c>
      <c r="D255" s="86">
        <v>2.4</v>
      </c>
      <c r="E255" s="87">
        <f>$D$243*D255</f>
      </c>
      <c r="F255" s="108">
        <v>0.44</v>
      </c>
      <c r="G255" s="87">
        <f>$D$243*F255</f>
      </c>
      <c r="H255" s="87">
        <f>$L$2*G255</f>
      </c>
      <c r="I255" s="108">
        <v>114.36</v>
      </c>
      <c r="J255" s="87">
        <f>$D$243*I255</f>
      </c>
      <c r="K255" s="87">
        <f>SUM(H255,J255)</f>
      </c>
      <c r="L255" s="89"/>
      <c r="M255" s="89"/>
      <c r="N255" s="89"/>
    </row>
    <row x14ac:dyDescent="0.25" r="256" customHeight="1" ht="12.199999999999998">
      <c r="A256" s="6" t="s">
        <v>251</v>
      </c>
      <c r="B256" s="6"/>
      <c r="C256" s="3" t="s">
        <v>96</v>
      </c>
      <c r="D256" s="86">
        <v>2.4</v>
      </c>
      <c r="E256" s="87">
        <f>$D$243*D256</f>
      </c>
      <c r="F256" s="108">
        <v>0.22</v>
      </c>
      <c r="G256" s="87">
        <f>$D$243*F256</f>
      </c>
      <c r="H256" s="87">
        <f>$L$2*G256</f>
      </c>
      <c r="I256" s="108">
        <v>96.96</v>
      </c>
      <c r="J256" s="87">
        <f>$D$243*I256</f>
      </c>
      <c r="K256" s="87">
        <f>SUM(H256,J256)</f>
      </c>
      <c r="L256" s="89"/>
      <c r="M256" s="89"/>
      <c r="N256" s="89"/>
    </row>
    <row x14ac:dyDescent="0.25" r="257" customHeight="1" ht="21">
      <c r="A257" s="6" t="s">
        <v>249</v>
      </c>
      <c r="B257" s="6"/>
      <c r="C257" s="3" t="s">
        <v>96</v>
      </c>
      <c r="D257" s="86">
        <v>2.4</v>
      </c>
      <c r="E257" s="87">
        <f>$D$243*D257</f>
      </c>
      <c r="F257" s="108">
        <v>0.55</v>
      </c>
      <c r="G257" s="87">
        <f>$D$243*F257</f>
      </c>
      <c r="H257" s="87">
        <f>$L$2*G257</f>
      </c>
      <c r="I257" s="108">
        <v>123.34</v>
      </c>
      <c r="J257" s="87">
        <f>$D$243*I257</f>
      </c>
      <c r="K257" s="87">
        <f>SUM(H257,J257)</f>
      </c>
      <c r="L257" s="89"/>
      <c r="M257" s="89"/>
      <c r="N257" s="89"/>
    </row>
    <row x14ac:dyDescent="0.25" r="258" customHeight="1" ht="24.75">
      <c r="A258" s="6" t="s">
        <v>248</v>
      </c>
      <c r="B258" s="6"/>
      <c r="C258" s="3" t="s">
        <v>96</v>
      </c>
      <c r="D258" s="86">
        <v>2.4</v>
      </c>
      <c r="E258" s="87">
        <f>$D$243*D258</f>
      </c>
      <c r="F258" s="108">
        <v>1.32</v>
      </c>
      <c r="G258" s="87">
        <f>$D$243*F258</f>
      </c>
      <c r="H258" s="87">
        <f>$N$2*G258</f>
      </c>
      <c r="I258" s="108">
        <v>325.51</v>
      </c>
      <c r="J258" s="87">
        <f>$D$243*I258</f>
      </c>
      <c r="K258" s="87">
        <f>SUM(H258,J258)</f>
      </c>
      <c r="L258" s="89"/>
      <c r="M258" s="89"/>
      <c r="N258" s="89"/>
    </row>
    <row x14ac:dyDescent="0.25" r="259" customHeight="1" ht="12.199999999999998">
      <c r="A259" s="6" t="s">
        <v>247</v>
      </c>
      <c r="B259" s="6"/>
      <c r="C259" s="3" t="s">
        <v>149</v>
      </c>
      <c r="D259" s="86">
        <v>1</v>
      </c>
      <c r="E259" s="87">
        <f>$D$243*D259</f>
      </c>
      <c r="F259" s="108">
        <v>0.13</v>
      </c>
      <c r="G259" s="87">
        <f>$D$243*F259</f>
      </c>
      <c r="H259" s="87">
        <f>$L$2*G259</f>
      </c>
      <c r="I259" s="108">
        <v>39.79</v>
      </c>
      <c r="J259" s="87">
        <f>$D$243*I259</f>
      </c>
      <c r="K259" s="87">
        <f>SUM(H259,J259)</f>
      </c>
      <c r="L259" s="89"/>
      <c r="M259" s="89"/>
      <c r="N259" s="89"/>
    </row>
    <row x14ac:dyDescent="0.25" r="260" customHeight="1" ht="12.199999999999998">
      <c r="A260" s="6" t="s">
        <v>246</v>
      </c>
      <c r="B260" s="6"/>
      <c r="C260" s="3" t="s">
        <v>149</v>
      </c>
      <c r="D260" s="86">
        <v>1</v>
      </c>
      <c r="E260" s="87">
        <f>$D$243*D260</f>
      </c>
      <c r="F260" s="108">
        <v>0.12</v>
      </c>
      <c r="G260" s="87">
        <f>$D$243*F260</f>
      </c>
      <c r="H260" s="87">
        <f>$L$2*G260</f>
      </c>
      <c r="I260" s="108">
        <v>37.66</v>
      </c>
      <c r="J260" s="87">
        <f>$D$243*I260</f>
      </c>
      <c r="K260" s="87">
        <f>SUM(H260,J260)</f>
      </c>
      <c r="L260" s="89"/>
      <c r="M260" s="89"/>
      <c r="N260" s="89"/>
    </row>
    <row x14ac:dyDescent="0.25" r="261" customHeight="1" ht="12.199999999999998">
      <c r="A261" s="29" t="s">
        <v>214</v>
      </c>
      <c r="B261" s="29"/>
      <c r="C261" s="3"/>
      <c r="D261" s="109"/>
      <c r="E261" s="126"/>
      <c r="F261" s="94">
        <f>SUM(F244:F260)</f>
      </c>
      <c r="G261" s="110">
        <f>SUM(G244:G260)</f>
      </c>
      <c r="H261" s="110">
        <f>SUM(H244:H260)</f>
      </c>
      <c r="I261" s="94">
        <v>2956.06</v>
      </c>
      <c r="J261" s="110">
        <f>SUM(J244:J260)</f>
      </c>
      <c r="K261" s="88">
        <f>SUM(K244:K260)</f>
      </c>
      <c r="L261" s="89"/>
      <c r="M261" s="89"/>
      <c r="N261" s="89"/>
    </row>
    <row x14ac:dyDescent="0.25" r="262" customHeight="1" ht="21">
      <c r="A262" s="29" t="s">
        <v>1050</v>
      </c>
      <c r="B262" s="29"/>
      <c r="C262" s="93" t="s">
        <v>149</v>
      </c>
      <c r="D262" s="57">
        <v>0</v>
      </c>
      <c r="E262" s="124"/>
      <c r="F262" s="53"/>
      <c r="G262" s="53"/>
      <c r="H262" s="53"/>
      <c r="I262" s="53"/>
      <c r="J262" s="53"/>
      <c r="K262" s="53"/>
      <c r="L262" s="89"/>
      <c r="M262" s="89"/>
      <c r="N262" s="89"/>
    </row>
    <row x14ac:dyDescent="0.25" r="263" customHeight="1" ht="12.199999999999998">
      <c r="A263" s="6" t="s">
        <v>1023</v>
      </c>
      <c r="B263" s="6"/>
      <c r="C263" s="3" t="s">
        <v>96</v>
      </c>
      <c r="D263" s="86">
        <v>2.7</v>
      </c>
      <c r="E263" s="87">
        <f>$D$262*D263</f>
      </c>
      <c r="F263" s="108">
        <v>0.31</v>
      </c>
      <c r="G263" s="87">
        <f>$D$262*F263</f>
      </c>
      <c r="H263" s="87">
        <f>$N$2*G263</f>
      </c>
      <c r="I263" s="108">
        <v>249.18</v>
      </c>
      <c r="J263" s="87">
        <f>$D$262*I263</f>
      </c>
      <c r="K263" s="87">
        <f>SUM(H263,J263)</f>
      </c>
      <c r="L263" s="89"/>
      <c r="M263" s="89"/>
      <c r="N263" s="89"/>
    </row>
    <row x14ac:dyDescent="0.25" r="264" customHeight="1" ht="21">
      <c r="A264" s="6" t="s">
        <v>864</v>
      </c>
      <c r="B264" s="6"/>
      <c r="C264" s="3" t="s">
        <v>96</v>
      </c>
      <c r="D264" s="86">
        <v>1</v>
      </c>
      <c r="E264" s="87">
        <f>$D$262*D264</f>
      </c>
      <c r="F264" s="108">
        <v>0.4</v>
      </c>
      <c r="G264" s="87">
        <f>$D$262*F264</f>
      </c>
      <c r="H264" s="87">
        <f>$L$2*G264</f>
      </c>
      <c r="I264" s="108">
        <v>560.83</v>
      </c>
      <c r="J264" s="87">
        <f>$D$262*I264</f>
      </c>
      <c r="K264" s="87">
        <f>SUM(H264,J264)</f>
      </c>
      <c r="L264" s="89"/>
      <c r="M264" s="89"/>
      <c r="N264" s="89"/>
    </row>
    <row x14ac:dyDescent="0.25" r="265" customHeight="1" ht="12.199999999999998">
      <c r="A265" s="6" t="s">
        <v>1034</v>
      </c>
      <c r="B265" s="6"/>
      <c r="C265" s="3" t="s">
        <v>96</v>
      </c>
      <c r="D265" s="86">
        <v>2.7</v>
      </c>
      <c r="E265" s="87">
        <f>$D$262*D265</f>
      </c>
      <c r="F265" s="108">
        <v>1.3</v>
      </c>
      <c r="G265" s="87">
        <f>$D$262*F265</f>
      </c>
      <c r="H265" s="87">
        <f>$L$2*G265</f>
      </c>
      <c r="I265" s="108">
        <v>941.46</v>
      </c>
      <c r="J265" s="87">
        <f>$D$262*I265</f>
      </c>
      <c r="K265" s="87">
        <f>SUM(H265,J265)</f>
      </c>
      <c r="L265" s="89"/>
      <c r="M265" s="89"/>
      <c r="N265" s="89"/>
    </row>
    <row x14ac:dyDescent="0.25" r="266" customHeight="1" ht="21">
      <c r="A266" s="6" t="s">
        <v>1053</v>
      </c>
      <c r="B266" s="6"/>
      <c r="C266" s="3" t="s">
        <v>96</v>
      </c>
      <c r="D266" s="86">
        <v>2.7</v>
      </c>
      <c r="E266" s="87">
        <f>$D$262*D266</f>
      </c>
      <c r="F266" s="108">
        <v>0.37</v>
      </c>
      <c r="G266" s="87">
        <f>$D$262*F266</f>
      </c>
      <c r="H266" s="87">
        <f>$L$2*G266</f>
      </c>
      <c r="I266" s="108">
        <v>216.54</v>
      </c>
      <c r="J266" s="87">
        <f>$D$262*I266</f>
      </c>
      <c r="K266" s="87">
        <f>SUM(H266,J266)</f>
      </c>
      <c r="L266" s="89"/>
      <c r="M266" s="89"/>
      <c r="N266" s="89"/>
    </row>
    <row x14ac:dyDescent="0.25" r="267" customHeight="1" ht="12.199999999999998">
      <c r="A267" s="6" t="s">
        <v>1027</v>
      </c>
      <c r="B267" s="6"/>
      <c r="C267" s="3" t="s">
        <v>153</v>
      </c>
      <c r="D267" s="86">
        <v>1</v>
      </c>
      <c r="E267" s="87">
        <f>$D$262*D267</f>
      </c>
      <c r="F267" s="108">
        <v>0.02</v>
      </c>
      <c r="G267" s="87">
        <f>$D$262*F267</f>
      </c>
      <c r="H267" s="87">
        <f>$L$2*G267</f>
      </c>
      <c r="I267" s="108">
        <v>24.32</v>
      </c>
      <c r="J267" s="87">
        <f>$D$262*I267</f>
      </c>
      <c r="K267" s="87">
        <f>SUM(H267,J267)</f>
      </c>
      <c r="L267" s="89"/>
      <c r="M267" s="89"/>
      <c r="N267" s="89"/>
    </row>
    <row x14ac:dyDescent="0.25" r="268" customHeight="1" ht="12.199999999999998">
      <c r="A268" s="6" t="s">
        <v>1035</v>
      </c>
      <c r="B268" s="6"/>
      <c r="C268" s="3" t="s">
        <v>96</v>
      </c>
      <c r="D268" s="86">
        <v>2.7</v>
      </c>
      <c r="E268" s="87">
        <f>$D$262*D268</f>
      </c>
      <c r="F268" s="108">
        <v>0.47</v>
      </c>
      <c r="G268" s="87">
        <f>$D$262*F268</f>
      </c>
      <c r="H268" s="87">
        <f>$L$2*G268</f>
      </c>
      <c r="I268" s="108">
        <v>90.97</v>
      </c>
      <c r="J268" s="87">
        <f>$D$262*I268</f>
      </c>
      <c r="K268" s="87">
        <f>SUM(H268,J268)</f>
      </c>
      <c r="L268" s="89"/>
      <c r="M268" s="89"/>
      <c r="N268" s="89"/>
    </row>
    <row x14ac:dyDescent="0.25" r="269" customHeight="1" ht="12.199999999999998">
      <c r="A269" s="6" t="s">
        <v>1036</v>
      </c>
      <c r="B269" s="6"/>
      <c r="C269" s="3" t="s">
        <v>96</v>
      </c>
      <c r="D269" s="86">
        <v>2.7</v>
      </c>
      <c r="E269" s="87">
        <f>$D$262*D269</f>
      </c>
      <c r="F269" s="108">
        <v>0.12</v>
      </c>
      <c r="G269" s="87">
        <f>$D$262*F269</f>
      </c>
      <c r="H269" s="87">
        <f>$L$2*G269</f>
      </c>
      <c r="I269" s="108">
        <v>79.89</v>
      </c>
      <c r="J269" s="87">
        <f>$D$262*I269</f>
      </c>
      <c r="K269" s="87">
        <f>SUM(H269,J269)</f>
      </c>
      <c r="L269" s="89"/>
      <c r="M269" s="89"/>
      <c r="N269" s="89"/>
    </row>
    <row x14ac:dyDescent="0.25" r="270" customHeight="1" ht="12.199999999999998">
      <c r="A270" s="6" t="s">
        <v>680</v>
      </c>
      <c r="B270" s="6"/>
      <c r="C270" s="3" t="s">
        <v>153</v>
      </c>
      <c r="D270" s="86">
        <v>0.25</v>
      </c>
      <c r="E270" s="87">
        <f>$D$262*D270</f>
      </c>
      <c r="F270" s="108">
        <v>0.01</v>
      </c>
      <c r="G270" s="87">
        <f>$D$262*F270</f>
      </c>
      <c r="H270" s="87">
        <f>$L$2*G270</f>
      </c>
      <c r="I270" s="108">
        <v>1.13</v>
      </c>
      <c r="J270" s="87">
        <f>$D$262*I270</f>
      </c>
      <c r="K270" s="87">
        <f>SUM(H270,J270)</f>
      </c>
      <c r="L270" s="89"/>
      <c r="M270" s="89"/>
      <c r="N270" s="89"/>
    </row>
    <row x14ac:dyDescent="0.25" r="271" customHeight="1" ht="12.199999999999998">
      <c r="A271" s="6" t="s">
        <v>917</v>
      </c>
      <c r="B271" s="6"/>
      <c r="C271" s="3" t="s">
        <v>149</v>
      </c>
      <c r="D271" s="86">
        <v>0.17</v>
      </c>
      <c r="E271" s="87">
        <f>$D$262*D271</f>
      </c>
      <c r="F271" s="108">
        <v>0</v>
      </c>
      <c r="G271" s="87">
        <f>$D$262*F271</f>
      </c>
      <c r="H271" s="87">
        <f>$L$2*G271</f>
      </c>
      <c r="I271" s="108">
        <v>3.07</v>
      </c>
      <c r="J271" s="87">
        <f>$D$262*I271</f>
      </c>
      <c r="K271" s="87">
        <f>SUM(H271,J271)</f>
      </c>
      <c r="L271" s="89"/>
      <c r="M271" s="89"/>
      <c r="N271" s="89"/>
    </row>
    <row x14ac:dyDescent="0.25" r="272" customHeight="1" ht="12.199999999999998">
      <c r="A272" s="6" t="s">
        <v>251</v>
      </c>
      <c r="B272" s="6"/>
      <c r="C272" s="3" t="s">
        <v>96</v>
      </c>
      <c r="D272" s="86">
        <v>1</v>
      </c>
      <c r="E272" s="87">
        <f>$D$262*D272</f>
      </c>
      <c r="F272" s="108">
        <v>0.1</v>
      </c>
      <c r="G272" s="87">
        <f>$D$262*F272</f>
      </c>
      <c r="H272" s="87">
        <f>$L$2*G272</f>
      </c>
      <c r="I272" s="108">
        <v>151.2</v>
      </c>
      <c r="J272" s="87">
        <f>$D$262*I272</f>
      </c>
      <c r="K272" s="87">
        <f>SUM(H272,J272)</f>
      </c>
      <c r="L272" s="89"/>
      <c r="M272" s="89"/>
      <c r="N272" s="89"/>
    </row>
    <row x14ac:dyDescent="0.25" r="273" customHeight="1" ht="12.199999999999998">
      <c r="A273" s="6" t="s">
        <v>1030</v>
      </c>
      <c r="B273" s="6"/>
      <c r="C273" s="3" t="s">
        <v>96</v>
      </c>
      <c r="D273" s="86">
        <v>1</v>
      </c>
      <c r="E273" s="87">
        <f>$D$262*D273</f>
      </c>
      <c r="F273" s="108">
        <v>0.05</v>
      </c>
      <c r="G273" s="87">
        <f>$D$262*F273</f>
      </c>
      <c r="H273" s="87">
        <f>$L$2*G273</f>
      </c>
      <c r="I273" s="108">
        <v>13.82</v>
      </c>
      <c r="J273" s="87">
        <f>$D$262*I273</f>
      </c>
      <c r="K273" s="87">
        <f>SUM(H273,J273)</f>
      </c>
      <c r="L273" s="89"/>
      <c r="M273" s="89"/>
      <c r="N273" s="89"/>
    </row>
    <row x14ac:dyDescent="0.25" r="274" customHeight="1" ht="12.199999999999998">
      <c r="A274" s="6" t="s">
        <v>1037</v>
      </c>
      <c r="B274" s="6"/>
      <c r="C274" s="3" t="s">
        <v>96</v>
      </c>
      <c r="D274" s="86">
        <v>2.4</v>
      </c>
      <c r="E274" s="87">
        <f>$D$262*D274</f>
      </c>
      <c r="F274" s="108">
        <v>0.44</v>
      </c>
      <c r="G274" s="87">
        <f>$D$262*F274</f>
      </c>
      <c r="H274" s="87">
        <f>$L$2*G274</f>
      </c>
      <c r="I274" s="108">
        <v>114.36</v>
      </c>
      <c r="J274" s="87">
        <f>$D$262*I274</f>
      </c>
      <c r="K274" s="87">
        <f>SUM(H274,J274)</f>
      </c>
      <c r="L274" s="89"/>
      <c r="M274" s="89"/>
      <c r="N274" s="89"/>
    </row>
    <row x14ac:dyDescent="0.25" r="275" customHeight="1" ht="12.199999999999998">
      <c r="A275" s="6" t="s">
        <v>251</v>
      </c>
      <c r="B275" s="6"/>
      <c r="C275" s="3" t="s">
        <v>96</v>
      </c>
      <c r="D275" s="86">
        <v>2.4</v>
      </c>
      <c r="E275" s="87">
        <f>$D$262*D275</f>
      </c>
      <c r="F275" s="108">
        <v>0.22</v>
      </c>
      <c r="G275" s="87">
        <f>$D$262*F275</f>
      </c>
      <c r="H275" s="87">
        <f>$L$2*G275</f>
      </c>
      <c r="I275" s="108">
        <v>96.96</v>
      </c>
      <c r="J275" s="87">
        <f>$D$262*I275</f>
      </c>
      <c r="K275" s="87">
        <f>SUM(H275,J275)</f>
      </c>
      <c r="L275" s="89"/>
      <c r="M275" s="89"/>
      <c r="N275" s="89"/>
    </row>
    <row x14ac:dyDescent="0.25" r="276" customHeight="1" ht="21">
      <c r="A276" s="6" t="s">
        <v>249</v>
      </c>
      <c r="B276" s="6"/>
      <c r="C276" s="3" t="s">
        <v>96</v>
      </c>
      <c r="D276" s="86">
        <v>2.4</v>
      </c>
      <c r="E276" s="87">
        <f>$D$262*D276</f>
      </c>
      <c r="F276" s="108">
        <v>0.55</v>
      </c>
      <c r="G276" s="87">
        <f>$D$262*F276</f>
      </c>
      <c r="H276" s="87">
        <f>$L$2*G276</f>
      </c>
      <c r="I276" s="108">
        <v>123.34</v>
      </c>
      <c r="J276" s="87">
        <f>$D$262*I276</f>
      </c>
      <c r="K276" s="87">
        <f>SUM(H276,J276)</f>
      </c>
      <c r="L276" s="89"/>
      <c r="M276" s="89"/>
      <c r="N276" s="89"/>
    </row>
    <row x14ac:dyDescent="0.25" r="277" customHeight="1" ht="22.5">
      <c r="A277" s="6" t="s">
        <v>422</v>
      </c>
      <c r="B277" s="6"/>
      <c r="C277" s="3" t="s">
        <v>96</v>
      </c>
      <c r="D277" s="86">
        <v>2.4</v>
      </c>
      <c r="E277" s="87">
        <f>$D$262*D277</f>
      </c>
      <c r="F277" s="108">
        <v>1.32</v>
      </c>
      <c r="G277" s="87">
        <f>$D$262*F277</f>
      </c>
      <c r="H277" s="87">
        <f>$N$2*G277</f>
      </c>
      <c r="I277" s="108">
        <v>246.96</v>
      </c>
      <c r="J277" s="87">
        <f>$D$262*I277</f>
      </c>
      <c r="K277" s="87">
        <f>SUM(H277,J277)</f>
      </c>
      <c r="L277" s="89"/>
      <c r="M277" s="89"/>
      <c r="N277" s="89"/>
    </row>
    <row x14ac:dyDescent="0.25" r="278" customHeight="1" ht="12.199999999999998">
      <c r="A278" s="6" t="s">
        <v>247</v>
      </c>
      <c r="B278" s="6"/>
      <c r="C278" s="3" t="s">
        <v>149</v>
      </c>
      <c r="D278" s="86">
        <v>1</v>
      </c>
      <c r="E278" s="87">
        <f>$D$262*D278</f>
      </c>
      <c r="F278" s="108">
        <v>0.13</v>
      </c>
      <c r="G278" s="87">
        <f>$D$262*F278</f>
      </c>
      <c r="H278" s="87">
        <f>$L$2*G278</f>
      </c>
      <c r="I278" s="108">
        <v>39.79</v>
      </c>
      <c r="J278" s="87">
        <f>$D$262*I278</f>
      </c>
      <c r="K278" s="87">
        <f>SUM(H278,J278)</f>
      </c>
      <c r="L278" s="89"/>
      <c r="M278" s="89"/>
      <c r="N278" s="89"/>
    </row>
    <row x14ac:dyDescent="0.25" r="279" customHeight="1" ht="12.199999999999998">
      <c r="A279" s="6" t="s">
        <v>246</v>
      </c>
      <c r="B279" s="6"/>
      <c r="C279" s="3" t="s">
        <v>149</v>
      </c>
      <c r="D279" s="86">
        <v>1</v>
      </c>
      <c r="E279" s="87">
        <f>$D$262*D279</f>
      </c>
      <c r="F279" s="108">
        <v>0.12</v>
      </c>
      <c r="G279" s="87">
        <f>$D$262*F279</f>
      </c>
      <c r="H279" s="87">
        <f>$L$2*G279</f>
      </c>
      <c r="I279" s="108">
        <v>37.66</v>
      </c>
      <c r="J279" s="87">
        <f>$D$262*I279</f>
      </c>
      <c r="K279" s="87">
        <f>SUM(H279,J279)</f>
      </c>
      <c r="L279" s="89"/>
      <c r="M279" s="89"/>
      <c r="N279" s="89"/>
    </row>
    <row x14ac:dyDescent="0.25" r="280" customHeight="1" ht="12.199999999999998">
      <c r="A280" s="29" t="s">
        <v>214</v>
      </c>
      <c r="B280" s="29"/>
      <c r="C280" s="3"/>
      <c r="D280" s="109"/>
      <c r="E280" s="126"/>
      <c r="F280" s="94">
        <f>SUM(F263:F279)</f>
      </c>
      <c r="G280" s="110">
        <f>SUM(G263:G279)</f>
      </c>
      <c r="H280" s="110">
        <f>SUM(H263:H279)</f>
      </c>
      <c r="I280" s="94">
        <v>2991.48</v>
      </c>
      <c r="J280" s="110">
        <f>SUM(J263:J279)</f>
      </c>
      <c r="K280" s="88">
        <f>SUM(K263:K279)</f>
      </c>
      <c r="L280" s="89"/>
      <c r="M280" s="89"/>
      <c r="N280" s="89"/>
    </row>
    <row x14ac:dyDescent="0.25" r="281" customHeight="1" ht="21">
      <c r="A281" s="29" t="s">
        <v>1050</v>
      </c>
      <c r="B281" s="29"/>
      <c r="C281" s="93" t="s">
        <v>149</v>
      </c>
      <c r="D281" s="57">
        <v>0</v>
      </c>
      <c r="E281" s="124"/>
      <c r="F281" s="53"/>
      <c r="G281" s="53"/>
      <c r="H281" s="53"/>
      <c r="I281" s="53"/>
      <c r="J281" s="53"/>
      <c r="K281" s="53"/>
      <c r="L281" s="89"/>
      <c r="M281" s="89"/>
      <c r="N281" s="89"/>
    </row>
    <row x14ac:dyDescent="0.25" r="282" customHeight="1" ht="12.199999999999998">
      <c r="A282" s="6" t="s">
        <v>1023</v>
      </c>
      <c r="B282" s="6"/>
      <c r="C282" s="3" t="s">
        <v>96</v>
      </c>
      <c r="D282" s="86">
        <v>2.7</v>
      </c>
      <c r="E282" s="87">
        <f>$D$281*D282</f>
      </c>
      <c r="F282" s="108">
        <v>0.31</v>
      </c>
      <c r="G282" s="87">
        <f>$D$281*F282</f>
      </c>
      <c r="H282" s="87">
        <f>$M$2*G282</f>
      </c>
      <c r="I282" s="108">
        <v>249.18</v>
      </c>
      <c r="J282" s="87">
        <f>$D$281*I282</f>
      </c>
      <c r="K282" s="87">
        <f>SUM(H282,J282)</f>
      </c>
      <c r="L282" s="89"/>
      <c r="M282" s="89"/>
      <c r="N282" s="89"/>
    </row>
    <row x14ac:dyDescent="0.25" r="283" customHeight="1" ht="21">
      <c r="A283" s="6" t="s">
        <v>864</v>
      </c>
      <c r="B283" s="6"/>
      <c r="C283" s="3" t="s">
        <v>96</v>
      </c>
      <c r="D283" s="86">
        <v>1</v>
      </c>
      <c r="E283" s="87">
        <f>$D$281*D283</f>
      </c>
      <c r="F283" s="108">
        <v>0.4</v>
      </c>
      <c r="G283" s="87">
        <f>$D$281*F283</f>
      </c>
      <c r="H283" s="87">
        <f>$L$2*G283</f>
      </c>
      <c r="I283" s="108">
        <v>560.83</v>
      </c>
      <c r="J283" s="87">
        <f>$D$281*I283</f>
      </c>
      <c r="K283" s="87">
        <f>SUM(H283,J283)</f>
      </c>
      <c r="L283" s="89"/>
      <c r="M283" s="89"/>
      <c r="N283" s="89"/>
    </row>
    <row x14ac:dyDescent="0.25" r="284" customHeight="1" ht="12">
      <c r="A284" s="6" t="s">
        <v>1034</v>
      </c>
      <c r="B284" s="6"/>
      <c r="C284" s="3" t="s">
        <v>96</v>
      </c>
      <c r="D284" s="86">
        <v>2.7</v>
      </c>
      <c r="E284" s="87">
        <f>$D$281*D284</f>
      </c>
      <c r="F284" s="108">
        <v>1.3</v>
      </c>
      <c r="G284" s="87">
        <f>$D$281*F284</f>
      </c>
      <c r="H284" s="87">
        <f>$L$2*G284</f>
      </c>
      <c r="I284" s="108">
        <v>941.46</v>
      </c>
      <c r="J284" s="87">
        <f>$D$281*I284</f>
      </c>
      <c r="K284" s="87">
        <f>SUM(H284,J284)</f>
      </c>
      <c r="L284" s="89"/>
      <c r="M284" s="89"/>
      <c r="N284" s="89"/>
    </row>
    <row x14ac:dyDescent="0.25" r="285" customHeight="1" ht="12.199999999999998">
      <c r="A285" s="6" t="s">
        <v>1027</v>
      </c>
      <c r="B285" s="6"/>
      <c r="C285" s="3" t="s">
        <v>153</v>
      </c>
      <c r="D285" s="86">
        <v>1</v>
      </c>
      <c r="E285" s="87">
        <f>$D$281*D285</f>
      </c>
      <c r="F285" s="108">
        <v>0.02</v>
      </c>
      <c r="G285" s="87">
        <f>$D$281*F285</f>
      </c>
      <c r="H285" s="87">
        <f>$L$2*G285</f>
      </c>
      <c r="I285" s="108">
        <v>24.32</v>
      </c>
      <c r="J285" s="87">
        <f>$D$281*I285</f>
      </c>
      <c r="K285" s="87">
        <f>SUM(H285,J285)</f>
      </c>
      <c r="L285" s="89"/>
      <c r="M285" s="89"/>
      <c r="N285" s="89"/>
    </row>
    <row x14ac:dyDescent="0.25" r="286" customHeight="1" ht="21">
      <c r="A286" s="6" t="s">
        <v>321</v>
      </c>
      <c r="B286" s="6"/>
      <c r="C286" s="3" t="s">
        <v>96</v>
      </c>
      <c r="D286" s="86">
        <v>2.7</v>
      </c>
      <c r="E286" s="87">
        <f>$D$281*D286</f>
      </c>
      <c r="F286" s="108">
        <v>0.56</v>
      </c>
      <c r="G286" s="87">
        <f>$D$281*F286</f>
      </c>
      <c r="H286" s="87">
        <f>$L$2*G286</f>
      </c>
      <c r="I286" s="108">
        <v>322.68</v>
      </c>
      <c r="J286" s="87">
        <f>$D$281*I286</f>
      </c>
      <c r="K286" s="87">
        <f>SUM(H286,J286)</f>
      </c>
      <c r="L286" s="89"/>
      <c r="M286" s="89"/>
      <c r="N286" s="89"/>
    </row>
    <row x14ac:dyDescent="0.25" r="287" customHeight="1" ht="12.199999999999998">
      <c r="A287" s="6" t="s">
        <v>1035</v>
      </c>
      <c r="B287" s="6"/>
      <c r="C287" s="3" t="s">
        <v>96</v>
      </c>
      <c r="D287" s="86">
        <v>2.7</v>
      </c>
      <c r="E287" s="87">
        <f>$D$281*D287</f>
      </c>
      <c r="F287" s="108">
        <v>0.47</v>
      </c>
      <c r="G287" s="87">
        <f>$D$281*F287</f>
      </c>
      <c r="H287" s="87">
        <f>$L$2*G287</f>
      </c>
      <c r="I287" s="108">
        <v>90.97</v>
      </c>
      <c r="J287" s="87">
        <f>$D$281*I287</f>
      </c>
      <c r="K287" s="87">
        <f>SUM(H287,J287)</f>
      </c>
      <c r="L287" s="89"/>
      <c r="M287" s="89"/>
      <c r="N287" s="89"/>
    </row>
    <row x14ac:dyDescent="0.25" r="288" customHeight="1" ht="12.199999999999998">
      <c r="A288" s="6" t="s">
        <v>1036</v>
      </c>
      <c r="B288" s="6"/>
      <c r="C288" s="3" t="s">
        <v>96</v>
      </c>
      <c r="D288" s="86">
        <v>2.7</v>
      </c>
      <c r="E288" s="87">
        <f>$D$281*D288</f>
      </c>
      <c r="F288" s="108">
        <v>0.12</v>
      </c>
      <c r="G288" s="87">
        <f>$D$281*F288</f>
      </c>
      <c r="H288" s="87">
        <f>$L$2*G288</f>
      </c>
      <c r="I288" s="108">
        <v>79.89</v>
      </c>
      <c r="J288" s="87">
        <f>$D$281*I288</f>
      </c>
      <c r="K288" s="87">
        <f>SUM(H288,J288)</f>
      </c>
      <c r="L288" s="89"/>
      <c r="M288" s="89"/>
      <c r="N288" s="89"/>
    </row>
    <row x14ac:dyDescent="0.25" r="289" customHeight="1" ht="12.199999999999998">
      <c r="A289" s="6" t="s">
        <v>680</v>
      </c>
      <c r="B289" s="6"/>
      <c r="C289" s="3" t="s">
        <v>153</v>
      </c>
      <c r="D289" s="86">
        <v>0.25</v>
      </c>
      <c r="E289" s="87">
        <f>$D$281*D289</f>
      </c>
      <c r="F289" s="108">
        <v>0.01</v>
      </c>
      <c r="G289" s="87">
        <f>$D$281*F289</f>
      </c>
      <c r="H289" s="87">
        <f>$L$2*G289</f>
      </c>
      <c r="I289" s="108">
        <v>1.13</v>
      </c>
      <c r="J289" s="87">
        <f>$D$281*I289</f>
      </c>
      <c r="K289" s="87">
        <f>SUM(H289,J289)</f>
      </c>
      <c r="L289" s="89"/>
      <c r="M289" s="89"/>
      <c r="N289" s="89"/>
    </row>
    <row x14ac:dyDescent="0.25" r="290" customHeight="1" ht="12.199999999999998">
      <c r="A290" s="6" t="s">
        <v>917</v>
      </c>
      <c r="B290" s="6"/>
      <c r="C290" s="3" t="s">
        <v>149</v>
      </c>
      <c r="D290" s="86">
        <v>0.17</v>
      </c>
      <c r="E290" s="87">
        <f>$D$281*D290</f>
      </c>
      <c r="F290" s="108">
        <v>0</v>
      </c>
      <c r="G290" s="87">
        <f>$D$281*F290</f>
      </c>
      <c r="H290" s="87">
        <f>$L$2*G290</f>
      </c>
      <c r="I290" s="108">
        <v>3.07</v>
      </c>
      <c r="J290" s="87">
        <f>$D$281*I290</f>
      </c>
      <c r="K290" s="87">
        <f>SUM(H290,J290)</f>
      </c>
      <c r="L290" s="89"/>
      <c r="M290" s="89"/>
      <c r="N290" s="89"/>
    </row>
    <row x14ac:dyDescent="0.25" r="291" customHeight="1" ht="12.199999999999998">
      <c r="A291" s="6" t="s">
        <v>251</v>
      </c>
      <c r="B291" s="6"/>
      <c r="C291" s="3" t="s">
        <v>96</v>
      </c>
      <c r="D291" s="86">
        <v>1</v>
      </c>
      <c r="E291" s="87">
        <f>$D$281*D291</f>
      </c>
      <c r="F291" s="108">
        <v>0.1</v>
      </c>
      <c r="G291" s="87">
        <f>$D$281*F291</f>
      </c>
      <c r="H291" s="87">
        <f>$L$2*G291</f>
      </c>
      <c r="I291" s="108">
        <v>151.2</v>
      </c>
      <c r="J291" s="87">
        <f>$D$281*I291</f>
      </c>
      <c r="K291" s="87">
        <f>SUM(H291,J291)</f>
      </c>
      <c r="L291" s="89"/>
      <c r="M291" s="89"/>
      <c r="N291" s="89"/>
    </row>
    <row x14ac:dyDescent="0.25" r="292" customHeight="1" ht="12.199999999999998">
      <c r="A292" s="6" t="s">
        <v>1030</v>
      </c>
      <c r="B292" s="6"/>
      <c r="C292" s="3" t="s">
        <v>96</v>
      </c>
      <c r="D292" s="86">
        <v>1</v>
      </c>
      <c r="E292" s="87">
        <f>$D$281*D292</f>
      </c>
      <c r="F292" s="108">
        <v>0.05</v>
      </c>
      <c r="G292" s="87">
        <f>$D$281*F292</f>
      </c>
      <c r="H292" s="87">
        <f>$L$2*G292</f>
      </c>
      <c r="I292" s="108">
        <v>13.82</v>
      </c>
      <c r="J292" s="87">
        <f>$D$281*I292</f>
      </c>
      <c r="K292" s="87">
        <f>SUM(H292,J292)</f>
      </c>
      <c r="L292" s="89"/>
      <c r="M292" s="89"/>
      <c r="N292" s="89"/>
    </row>
    <row x14ac:dyDescent="0.25" r="293" customHeight="1" ht="12.199999999999998">
      <c r="A293" s="6" t="s">
        <v>1037</v>
      </c>
      <c r="B293" s="6"/>
      <c r="C293" s="3" t="s">
        <v>96</v>
      </c>
      <c r="D293" s="86">
        <v>2.4</v>
      </c>
      <c r="E293" s="87">
        <f>$D$281*D293</f>
      </c>
      <c r="F293" s="108">
        <v>0.44</v>
      </c>
      <c r="G293" s="87">
        <f>$D$281*F293</f>
      </c>
      <c r="H293" s="87">
        <f>$L$2*G293</f>
      </c>
      <c r="I293" s="108">
        <v>114.36</v>
      </c>
      <c r="J293" s="87">
        <f>$D$281*I293</f>
      </c>
      <c r="K293" s="87">
        <f>SUM(H293,J293)</f>
      </c>
      <c r="L293" s="89"/>
      <c r="M293" s="89"/>
      <c r="N293" s="89"/>
    </row>
    <row x14ac:dyDescent="0.25" r="294" customHeight="1" ht="12.199999999999998">
      <c r="A294" s="6" t="s">
        <v>251</v>
      </c>
      <c r="B294" s="6"/>
      <c r="C294" s="3" t="s">
        <v>96</v>
      </c>
      <c r="D294" s="86">
        <v>2.4</v>
      </c>
      <c r="E294" s="87">
        <f>$D$281*D294</f>
      </c>
      <c r="F294" s="108">
        <v>0.22</v>
      </c>
      <c r="G294" s="87">
        <f>$D$281*F294</f>
      </c>
      <c r="H294" s="87">
        <f>$L$2*G294</f>
      </c>
      <c r="I294" s="108">
        <v>96.96</v>
      </c>
      <c r="J294" s="87">
        <f>$D$281*I294</f>
      </c>
      <c r="K294" s="87">
        <f>SUM(H294,J294)</f>
      </c>
      <c r="L294" s="89"/>
      <c r="M294" s="89"/>
      <c r="N294" s="89"/>
    </row>
    <row x14ac:dyDescent="0.25" r="295" customHeight="1" ht="21">
      <c r="A295" s="6" t="s">
        <v>249</v>
      </c>
      <c r="B295" s="6"/>
      <c r="C295" s="3" t="s">
        <v>96</v>
      </c>
      <c r="D295" s="86">
        <v>2.4</v>
      </c>
      <c r="E295" s="87">
        <f>$D$281*D295</f>
      </c>
      <c r="F295" s="108">
        <v>0.55</v>
      </c>
      <c r="G295" s="87">
        <f>$D$281*F295</f>
      </c>
      <c r="H295" s="87">
        <f>$L$2*G295</f>
      </c>
      <c r="I295" s="108">
        <v>123.34</v>
      </c>
      <c r="J295" s="87">
        <f>$D$281*I295</f>
      </c>
      <c r="K295" s="87">
        <f>SUM(H295,J295)</f>
      </c>
      <c r="L295" s="89"/>
      <c r="M295" s="89"/>
      <c r="N295" s="89"/>
    </row>
    <row x14ac:dyDescent="0.25" r="296" customHeight="1" ht="24">
      <c r="A296" s="6" t="s">
        <v>424</v>
      </c>
      <c r="B296" s="6"/>
      <c r="C296" s="3" t="s">
        <v>96</v>
      </c>
      <c r="D296" s="86">
        <v>2.4</v>
      </c>
      <c r="E296" s="87">
        <f>$D$281*D296</f>
      </c>
      <c r="F296" s="108">
        <v>1.32</v>
      </c>
      <c r="G296" s="87">
        <f>$D$281*F296</f>
      </c>
      <c r="H296" s="87">
        <f>$M$2*G296</f>
      </c>
      <c r="I296" s="108">
        <v>246.96</v>
      </c>
      <c r="J296" s="87">
        <f>$D$281*I296</f>
      </c>
      <c r="K296" s="87">
        <f>SUM(H296,J296)</f>
      </c>
      <c r="L296" s="89"/>
      <c r="M296" s="89"/>
      <c r="N296" s="89"/>
    </row>
    <row x14ac:dyDescent="0.25" r="297" customHeight="1" ht="12.199999999999998">
      <c r="A297" s="6" t="s">
        <v>247</v>
      </c>
      <c r="B297" s="6"/>
      <c r="C297" s="3" t="s">
        <v>149</v>
      </c>
      <c r="D297" s="86">
        <v>1</v>
      </c>
      <c r="E297" s="87">
        <f>$D$281*D297</f>
      </c>
      <c r="F297" s="108">
        <v>0.13</v>
      </c>
      <c r="G297" s="87">
        <f>$D$281*F297</f>
      </c>
      <c r="H297" s="87">
        <f>$L$2*G297</f>
      </c>
      <c r="I297" s="108">
        <v>39.79</v>
      </c>
      <c r="J297" s="87">
        <f>$D$281*I297</f>
      </c>
      <c r="K297" s="87">
        <f>SUM(H297,J297)</f>
      </c>
      <c r="L297" s="89"/>
      <c r="M297" s="89"/>
      <c r="N297" s="89"/>
    </row>
    <row x14ac:dyDescent="0.25" r="298" customHeight="1" ht="12.199999999999998">
      <c r="A298" s="6" t="s">
        <v>246</v>
      </c>
      <c r="B298" s="6"/>
      <c r="C298" s="3" t="s">
        <v>149</v>
      </c>
      <c r="D298" s="86">
        <v>1</v>
      </c>
      <c r="E298" s="87">
        <f>$D$281*D298</f>
      </c>
      <c r="F298" s="108">
        <v>0.12</v>
      </c>
      <c r="G298" s="87">
        <f>$D$281*F298</f>
      </c>
      <c r="H298" s="87">
        <f>$L$2*G298</f>
      </c>
      <c r="I298" s="108">
        <v>37.66</v>
      </c>
      <c r="J298" s="87">
        <f>$D$281*I298</f>
      </c>
      <c r="K298" s="87">
        <f>SUM(H298,J298)</f>
      </c>
      <c r="L298" s="89"/>
      <c r="M298" s="89"/>
      <c r="N298" s="89"/>
    </row>
    <row x14ac:dyDescent="0.25" r="299" customHeight="1" ht="12.199999999999998">
      <c r="A299" s="29" t="s">
        <v>214</v>
      </c>
      <c r="B299" s="29"/>
      <c r="C299" s="3"/>
      <c r="D299" s="109"/>
      <c r="E299" s="126"/>
      <c r="F299" s="94">
        <f>SUM(F282:F298)</f>
      </c>
      <c r="G299" s="110">
        <f>SUM(G282:G298)</f>
      </c>
      <c r="H299" s="110">
        <f>SUM(H282:H298)</f>
      </c>
      <c r="I299" s="94">
        <v>3097.62</v>
      </c>
      <c r="J299" s="110">
        <f>SUM(J282:J298)</f>
      </c>
      <c r="K299" s="88">
        <f>SUM(K282:K298)</f>
      </c>
      <c r="L299" s="89"/>
      <c r="M299" s="89"/>
      <c r="N299" s="89"/>
    </row>
    <row x14ac:dyDescent="0.25" r="300" customHeight="1" ht="21">
      <c r="A300" s="29" t="s">
        <v>1054</v>
      </c>
      <c r="B300" s="29"/>
      <c r="C300" s="93" t="s">
        <v>96</v>
      </c>
      <c r="D300" s="57">
        <v>0</v>
      </c>
      <c r="E300" s="124"/>
      <c r="F300" s="53"/>
      <c r="G300" s="53"/>
      <c r="H300" s="53"/>
      <c r="I300" s="53"/>
      <c r="J300" s="53"/>
      <c r="K300" s="53"/>
      <c r="L300" s="89"/>
      <c r="M300" s="89"/>
      <c r="N300" s="89"/>
    </row>
    <row x14ac:dyDescent="0.25" r="301" customHeight="1" ht="12.199999999999998">
      <c r="A301" s="6" t="s">
        <v>1023</v>
      </c>
      <c r="B301" s="6"/>
      <c r="C301" s="3" t="s">
        <v>96</v>
      </c>
      <c r="D301" s="86">
        <v>1</v>
      </c>
      <c r="E301" s="87">
        <f>$D$300*D301</f>
      </c>
      <c r="F301" s="108">
        <v>0.12</v>
      </c>
      <c r="G301" s="87">
        <f>$D$300*F301</f>
      </c>
      <c r="H301" s="87">
        <f>$M$2*G301</f>
      </c>
      <c r="I301" s="108">
        <v>92.29</v>
      </c>
      <c r="J301" s="87">
        <f>$D$300*I301</f>
      </c>
      <c r="K301" s="87">
        <f>SUM(H301,J301)</f>
      </c>
      <c r="L301" s="89"/>
      <c r="M301" s="89"/>
      <c r="N301" s="89"/>
    </row>
    <row x14ac:dyDescent="0.25" r="302" customHeight="1" ht="12.199999999999998">
      <c r="A302" s="6" t="s">
        <v>1034</v>
      </c>
      <c r="B302" s="6"/>
      <c r="C302" s="3" t="s">
        <v>96</v>
      </c>
      <c r="D302" s="86">
        <v>1</v>
      </c>
      <c r="E302" s="87">
        <f>$D$300*D302</f>
      </c>
      <c r="F302" s="108">
        <v>0.48</v>
      </c>
      <c r="G302" s="87">
        <f>$D$300*F302</f>
      </c>
      <c r="H302" s="87">
        <f>$L$2*G302</f>
      </c>
      <c r="I302" s="108">
        <v>348.69</v>
      </c>
      <c r="J302" s="87">
        <f>$D$300*I302</f>
      </c>
      <c r="K302" s="87">
        <f>SUM(H302,J302)</f>
      </c>
      <c r="L302" s="89"/>
      <c r="M302" s="89"/>
      <c r="N302" s="89"/>
    </row>
    <row x14ac:dyDescent="0.25" r="303" customHeight="1" ht="21">
      <c r="A303" s="6" t="s">
        <v>250</v>
      </c>
      <c r="B303" s="6"/>
      <c r="C303" s="3" t="s">
        <v>96</v>
      </c>
      <c r="D303" s="86">
        <v>1</v>
      </c>
      <c r="E303" s="87">
        <f>$D$300*D303</f>
      </c>
      <c r="F303" s="108">
        <v>0.32</v>
      </c>
      <c r="G303" s="87">
        <f>$D$300*F303</f>
      </c>
      <c r="H303" s="87">
        <f>$L$2*G303</f>
      </c>
      <c r="I303" s="108">
        <v>85.04</v>
      </c>
      <c r="J303" s="87">
        <f>$D$300*I303</f>
      </c>
      <c r="K303" s="87">
        <f>SUM(H303,J303)</f>
      </c>
      <c r="L303" s="89"/>
      <c r="M303" s="89"/>
      <c r="N303" s="89"/>
    </row>
    <row x14ac:dyDescent="0.25" r="304" customHeight="1" ht="12.199999999999998">
      <c r="A304" s="6" t="s">
        <v>1035</v>
      </c>
      <c r="B304" s="6"/>
      <c r="C304" s="3" t="s">
        <v>96</v>
      </c>
      <c r="D304" s="86">
        <v>1</v>
      </c>
      <c r="E304" s="87">
        <f>$D$300*D304</f>
      </c>
      <c r="F304" s="108">
        <v>0.17</v>
      </c>
      <c r="G304" s="87">
        <f>$D$300*F304</f>
      </c>
      <c r="H304" s="87">
        <f>$L$2*G304</f>
      </c>
      <c r="I304" s="108">
        <v>33.69</v>
      </c>
      <c r="J304" s="87">
        <f>$D$300*I304</f>
      </c>
      <c r="K304" s="87">
        <f>SUM(H304,J304)</f>
      </c>
      <c r="L304" s="89"/>
      <c r="M304" s="89"/>
      <c r="N304" s="89"/>
    </row>
    <row x14ac:dyDescent="0.25" r="305" customHeight="1" ht="12.199999999999998">
      <c r="A305" s="6" t="s">
        <v>1036</v>
      </c>
      <c r="B305" s="6"/>
      <c r="C305" s="3" t="s">
        <v>96</v>
      </c>
      <c r="D305" s="86">
        <v>1</v>
      </c>
      <c r="E305" s="87">
        <f>$D$300*D305</f>
      </c>
      <c r="F305" s="108">
        <v>0.05</v>
      </c>
      <c r="G305" s="87">
        <f>$D$300*F305</f>
      </c>
      <c r="H305" s="87">
        <f>$L$2*G305</f>
      </c>
      <c r="I305" s="108">
        <v>29.59</v>
      </c>
      <c r="J305" s="87">
        <f>$D$300*I305</f>
      </c>
      <c r="K305" s="87">
        <f>SUM(H305,J305)</f>
      </c>
      <c r="L305" s="89"/>
      <c r="M305" s="89"/>
      <c r="N305" s="89"/>
    </row>
    <row x14ac:dyDescent="0.25" r="306" customHeight="1" ht="21">
      <c r="A306" s="6" t="s">
        <v>1029</v>
      </c>
      <c r="B306" s="6"/>
      <c r="C306" s="3" t="s">
        <v>96</v>
      </c>
      <c r="D306" s="86">
        <v>1</v>
      </c>
      <c r="E306" s="87">
        <f>$D$300*D306</f>
      </c>
      <c r="F306" s="108">
        <v>0.17</v>
      </c>
      <c r="G306" s="87">
        <f>$D$300*F306</f>
      </c>
      <c r="H306" s="87">
        <f>$L$2*G306</f>
      </c>
      <c r="I306" s="108">
        <v>77.43</v>
      </c>
      <c r="J306" s="87">
        <f>$D$300*I306</f>
      </c>
      <c r="K306" s="87">
        <f>SUM(H306,J306)</f>
      </c>
      <c r="L306" s="89"/>
      <c r="M306" s="89"/>
      <c r="N306" s="89"/>
    </row>
    <row x14ac:dyDescent="0.25" r="307" customHeight="1" ht="12.199999999999998">
      <c r="A307" s="6" t="s">
        <v>1055</v>
      </c>
      <c r="B307" s="6"/>
      <c r="C307" s="3" t="s">
        <v>96</v>
      </c>
      <c r="D307" s="86">
        <v>2</v>
      </c>
      <c r="E307" s="87">
        <f>$D$300*D307</f>
      </c>
      <c r="F307" s="108">
        <v>0.92</v>
      </c>
      <c r="G307" s="87">
        <f>$D$300*F307</f>
      </c>
      <c r="H307" s="87">
        <f>$L$2*G307</f>
      </c>
      <c r="I307" s="108">
        <v>310.46</v>
      </c>
      <c r="J307" s="87">
        <f>$D$300*I307</f>
      </c>
      <c r="K307" s="87">
        <f>SUM(H307,J307)</f>
      </c>
      <c r="L307" s="89"/>
      <c r="M307" s="89"/>
      <c r="N307" s="89"/>
    </row>
    <row x14ac:dyDescent="0.25" r="308" customHeight="1" ht="21">
      <c r="A308" s="6" t="s">
        <v>1056</v>
      </c>
      <c r="B308" s="6"/>
      <c r="C308" s="3" t="s">
        <v>94</v>
      </c>
      <c r="D308" s="86">
        <v>12</v>
      </c>
      <c r="E308" s="87">
        <f>$D$300*D308</f>
      </c>
      <c r="F308" s="108">
        <v>0.28</v>
      </c>
      <c r="G308" s="87">
        <f>$D$300*F308</f>
      </c>
      <c r="H308" s="87">
        <f>$L$2*G308</f>
      </c>
      <c r="I308" s="108">
        <v>231.96</v>
      </c>
      <c r="J308" s="87">
        <f>$D$300*I308</f>
      </c>
      <c r="K308" s="87">
        <f>SUM(H308,J308)</f>
      </c>
      <c r="L308" s="89"/>
      <c r="M308" s="89"/>
      <c r="N308" s="89"/>
    </row>
    <row x14ac:dyDescent="0.25" r="309" customHeight="1" ht="12.199999999999998">
      <c r="A309" s="6" t="s">
        <v>1057</v>
      </c>
      <c r="B309" s="6"/>
      <c r="C309" s="3" t="s">
        <v>654</v>
      </c>
      <c r="D309" s="86">
        <v>0.15</v>
      </c>
      <c r="E309" s="87">
        <f>$D$300*D309</f>
      </c>
      <c r="F309" s="108">
        <v>0.14</v>
      </c>
      <c r="G309" s="87">
        <f>$D$300*F309</f>
      </c>
      <c r="H309" s="87">
        <f>$L$2*G309</f>
      </c>
      <c r="I309" s="108">
        <v>278.69</v>
      </c>
      <c r="J309" s="87">
        <f>$D$300*I309</f>
      </c>
      <c r="K309" s="87">
        <f>SUM(H309,J309)</f>
      </c>
      <c r="L309" s="89"/>
      <c r="M309" s="89"/>
      <c r="N309" s="89"/>
    </row>
    <row x14ac:dyDescent="0.25" r="310" customHeight="1" ht="12.199999999999998">
      <c r="A310" s="6" t="s">
        <v>1058</v>
      </c>
      <c r="B310" s="6"/>
      <c r="C310" s="3" t="s">
        <v>96</v>
      </c>
      <c r="D310" s="86">
        <v>1</v>
      </c>
      <c r="E310" s="87">
        <f>$D$300*D310</f>
      </c>
      <c r="F310" s="108">
        <v>0.33</v>
      </c>
      <c r="G310" s="87">
        <f>$D$300*F310</f>
      </c>
      <c r="H310" s="87">
        <f>$L$2*G310</f>
      </c>
      <c r="I310" s="108">
        <v>80.4</v>
      </c>
      <c r="J310" s="87">
        <f>$D$300*I310</f>
      </c>
      <c r="K310" s="87">
        <f>SUM(H310,J310)</f>
      </c>
      <c r="L310" s="89"/>
      <c r="M310" s="89"/>
      <c r="N310" s="89"/>
    </row>
    <row x14ac:dyDescent="0.25" r="311" customHeight="1" ht="12.199999999999998">
      <c r="A311" s="6" t="s">
        <v>1059</v>
      </c>
      <c r="B311" s="6"/>
      <c r="C311" s="3" t="s">
        <v>96</v>
      </c>
      <c r="D311" s="86">
        <v>1</v>
      </c>
      <c r="E311" s="87">
        <f>$D$300*D311</f>
      </c>
      <c r="F311" s="108">
        <v>0.08</v>
      </c>
      <c r="G311" s="87">
        <f>$D$300*F311</f>
      </c>
      <c r="H311" s="87">
        <f>$L$2*G311</f>
      </c>
      <c r="I311" s="108">
        <v>70.92</v>
      </c>
      <c r="J311" s="87">
        <f>$D$300*I311</f>
      </c>
      <c r="K311" s="87">
        <f>SUM(H311,J311)</f>
      </c>
      <c r="L311" s="89"/>
      <c r="M311" s="89"/>
      <c r="N311" s="89"/>
    </row>
    <row x14ac:dyDescent="0.25" r="312" customHeight="1" ht="12.199999999999998">
      <c r="A312" s="29" t="s">
        <v>214</v>
      </c>
      <c r="B312" s="29"/>
      <c r="C312" s="3"/>
      <c r="D312" s="109"/>
      <c r="E312" s="126"/>
      <c r="F312" s="94">
        <f>SUM(F301:F311)</f>
      </c>
      <c r="G312" s="110">
        <f>SUM(G301:G311)</f>
      </c>
      <c r="H312" s="110">
        <f>SUM(H301:H311)</f>
      </c>
      <c r="I312" s="94">
        <v>1639.16</v>
      </c>
      <c r="J312" s="110">
        <f>SUM(J301:J311)</f>
      </c>
      <c r="K312" s="88">
        <f>SUM(K301:K311)</f>
      </c>
      <c r="L312" s="89"/>
      <c r="M312" s="89"/>
      <c r="N312" s="89"/>
    </row>
    <row x14ac:dyDescent="0.25" r="313" customHeight="1" ht="29.850000000000005">
      <c r="A313" s="29" t="s">
        <v>1060</v>
      </c>
      <c r="B313" s="29"/>
      <c r="C313" s="93" t="s">
        <v>96</v>
      </c>
      <c r="D313" s="57">
        <v>0</v>
      </c>
      <c r="E313" s="124"/>
      <c r="F313" s="53"/>
      <c r="G313" s="53"/>
      <c r="H313" s="53"/>
      <c r="I313" s="53"/>
      <c r="J313" s="53"/>
      <c r="K313" s="53"/>
      <c r="L313" s="89"/>
      <c r="M313" s="89"/>
      <c r="N313" s="89"/>
    </row>
    <row x14ac:dyDescent="0.25" r="314" customHeight="1" ht="12.199999999999998">
      <c r="A314" s="6" t="s">
        <v>1023</v>
      </c>
      <c r="B314" s="6"/>
      <c r="C314" s="3" t="s">
        <v>96</v>
      </c>
      <c r="D314" s="86">
        <v>1.13</v>
      </c>
      <c r="E314" s="87">
        <f>$D$313*D314</f>
      </c>
      <c r="F314" s="108">
        <v>0.13</v>
      </c>
      <c r="G314" s="87">
        <f>$D$313*F314</f>
      </c>
      <c r="H314" s="87">
        <f>$M$2*G314</f>
      </c>
      <c r="I314" s="108">
        <v>103.83</v>
      </c>
      <c r="J314" s="87">
        <f>$D$313*I314</f>
      </c>
      <c r="K314" s="87">
        <f>SUM(H314,J314)</f>
      </c>
      <c r="L314" s="89"/>
      <c r="M314" s="89"/>
      <c r="N314" s="89"/>
    </row>
    <row x14ac:dyDescent="0.25" r="315" customHeight="1" ht="12.199999999999998">
      <c r="A315" s="6" t="s">
        <v>1034</v>
      </c>
      <c r="B315" s="6"/>
      <c r="C315" s="3" t="s">
        <v>96</v>
      </c>
      <c r="D315" s="86">
        <v>1.13</v>
      </c>
      <c r="E315" s="87">
        <f>$D$313*D315</f>
      </c>
      <c r="F315" s="108">
        <v>0.54</v>
      </c>
      <c r="G315" s="87">
        <f>$D$313*F315</f>
      </c>
      <c r="H315" s="87">
        <f>$L$2*G315</f>
      </c>
      <c r="I315" s="108">
        <v>261.4</v>
      </c>
      <c r="J315" s="87">
        <f>$D$313*I315</f>
      </c>
      <c r="K315" s="87">
        <f>SUM(H315,J315)</f>
      </c>
      <c r="L315" s="89"/>
      <c r="M315" s="89"/>
      <c r="N315" s="89"/>
    </row>
    <row x14ac:dyDescent="0.25" r="316" customHeight="1" ht="12.199999999999998">
      <c r="A316" s="6" t="s">
        <v>1035</v>
      </c>
      <c r="B316" s="6"/>
      <c r="C316" s="3" t="s">
        <v>96</v>
      </c>
      <c r="D316" s="86">
        <v>1.13</v>
      </c>
      <c r="E316" s="87">
        <f>$D$313*D316</f>
      </c>
      <c r="F316" s="108">
        <v>0.19</v>
      </c>
      <c r="G316" s="87">
        <f>$D$313*F316</f>
      </c>
      <c r="H316" s="87">
        <f>$L$2*G316</f>
      </c>
      <c r="I316" s="108">
        <v>37.9</v>
      </c>
      <c r="J316" s="87">
        <f>$D$313*I316</f>
      </c>
      <c r="K316" s="87">
        <f>SUM(H316,J316)</f>
      </c>
      <c r="L316" s="89"/>
      <c r="M316" s="89"/>
      <c r="N316" s="89"/>
    </row>
    <row x14ac:dyDescent="0.25" r="317" customHeight="1" ht="12.199999999999998">
      <c r="A317" s="6" t="s">
        <v>1027</v>
      </c>
      <c r="B317" s="6"/>
      <c r="C317" s="3" t="s">
        <v>153</v>
      </c>
      <c r="D317" s="86">
        <v>0.42</v>
      </c>
      <c r="E317" s="87">
        <f>$D$313*D317</f>
      </c>
      <c r="F317" s="108">
        <v>0.01</v>
      </c>
      <c r="G317" s="87">
        <f>$D$313*F317</f>
      </c>
      <c r="H317" s="87">
        <f>$L$2*G317</f>
      </c>
      <c r="I317" s="108">
        <v>10.21</v>
      </c>
      <c r="J317" s="87">
        <f>$D$313*I317</f>
      </c>
      <c r="K317" s="87">
        <f>SUM(H317,J317)</f>
      </c>
      <c r="L317" s="89"/>
      <c r="M317" s="89"/>
      <c r="N317" s="89"/>
    </row>
    <row x14ac:dyDescent="0.25" r="318" customHeight="1" ht="12.199999999999998">
      <c r="A318" s="6" t="s">
        <v>1042</v>
      </c>
      <c r="B318" s="6"/>
      <c r="C318" s="3" t="s">
        <v>96</v>
      </c>
      <c r="D318" s="86">
        <v>1.13</v>
      </c>
      <c r="E318" s="87">
        <f>$D$313*D318</f>
      </c>
      <c r="F318" s="108">
        <v>0.05</v>
      </c>
      <c r="G318" s="87">
        <f>$D$313*F318</f>
      </c>
      <c r="H318" s="87">
        <f>$L$2*G318</f>
      </c>
      <c r="I318" s="108">
        <v>41.39</v>
      </c>
      <c r="J318" s="87">
        <f>$D$313*I318</f>
      </c>
      <c r="K318" s="87">
        <f>SUM(H318,J318)</f>
      </c>
      <c r="L318" s="89"/>
      <c r="M318" s="89"/>
      <c r="N318" s="89"/>
    </row>
    <row x14ac:dyDescent="0.25" r="319" customHeight="1" ht="12.199999999999998">
      <c r="A319" s="6" t="s">
        <v>680</v>
      </c>
      <c r="B319" s="6"/>
      <c r="C319" s="3" t="s">
        <v>149</v>
      </c>
      <c r="D319" s="86">
        <v>0.06</v>
      </c>
      <c r="E319" s="87">
        <f>$D$313*D319</f>
      </c>
      <c r="F319" s="108">
        <v>0</v>
      </c>
      <c r="G319" s="87">
        <f>$D$313*F319</f>
      </c>
      <c r="H319" s="87">
        <f>$L$2*G319</f>
      </c>
      <c r="I319" s="108">
        <v>0.67</v>
      </c>
      <c r="J319" s="87">
        <f>$D$313*I319</f>
      </c>
      <c r="K319" s="87">
        <f>SUM(H319,J319)</f>
      </c>
      <c r="L319" s="89"/>
      <c r="M319" s="89"/>
      <c r="N319" s="89"/>
    </row>
    <row x14ac:dyDescent="0.25" r="320" customHeight="1" ht="12.199999999999998">
      <c r="A320" s="6" t="s">
        <v>917</v>
      </c>
      <c r="B320" s="6"/>
      <c r="C320" s="3" t="s">
        <v>149</v>
      </c>
      <c r="D320" s="86">
        <v>0.09</v>
      </c>
      <c r="E320" s="87">
        <f>$D$313*D320</f>
      </c>
      <c r="F320" s="108">
        <v>0</v>
      </c>
      <c r="G320" s="87">
        <f>$D$313*F320</f>
      </c>
      <c r="H320" s="87">
        <f>$L$2*G320</f>
      </c>
      <c r="I320" s="108">
        <v>1.63</v>
      </c>
      <c r="J320" s="87">
        <f>$D$313*I320</f>
      </c>
      <c r="K320" s="87">
        <f>SUM(H320,J320)</f>
      </c>
      <c r="L320" s="89"/>
      <c r="M320" s="89"/>
      <c r="N320" s="89"/>
    </row>
    <row x14ac:dyDescent="0.25" r="321" customHeight="1" ht="21">
      <c r="A321" s="6" t="s">
        <v>1029</v>
      </c>
      <c r="B321" s="6"/>
      <c r="C321" s="3" t="s">
        <v>96</v>
      </c>
      <c r="D321" s="86">
        <v>1.13</v>
      </c>
      <c r="E321" s="87">
        <f>$D$313*D321</f>
      </c>
      <c r="F321" s="108">
        <v>0.19</v>
      </c>
      <c r="G321" s="87">
        <f>$D$313*F321</f>
      </c>
      <c r="H321" s="87">
        <f>$L$2*G321</f>
      </c>
      <c r="I321" s="108">
        <v>87.11</v>
      </c>
      <c r="J321" s="87">
        <f>$D$313*I321</f>
      </c>
      <c r="K321" s="87">
        <f>SUM(H321,J321)</f>
      </c>
      <c r="L321" s="89"/>
      <c r="M321" s="89"/>
      <c r="N321" s="89"/>
    </row>
    <row x14ac:dyDescent="0.25" r="322" customHeight="1" ht="21">
      <c r="A322" s="6" t="s">
        <v>250</v>
      </c>
      <c r="B322" s="6"/>
      <c r="C322" s="3" t="s">
        <v>96</v>
      </c>
      <c r="D322" s="86">
        <v>1</v>
      </c>
      <c r="E322" s="87">
        <f>$D$313*D322</f>
      </c>
      <c r="F322" s="108">
        <v>0.32</v>
      </c>
      <c r="G322" s="87">
        <f>$D$313*F322</f>
      </c>
      <c r="H322" s="87">
        <f>$L$2*G322</f>
      </c>
      <c r="I322" s="108">
        <v>204.29</v>
      </c>
      <c r="J322" s="87">
        <f>$D$313*I322</f>
      </c>
      <c r="K322" s="87">
        <f>SUM(H322,J322)</f>
      </c>
      <c r="L322" s="89"/>
      <c r="M322" s="89"/>
      <c r="N322" s="89"/>
    </row>
    <row x14ac:dyDescent="0.25" r="323" customHeight="1" ht="12">
      <c r="A323" s="6" t="s">
        <v>251</v>
      </c>
      <c r="B323" s="6"/>
      <c r="C323" s="3" t="s">
        <v>96</v>
      </c>
      <c r="D323" s="86">
        <v>1</v>
      </c>
      <c r="E323" s="87">
        <f>$D$313*D323</f>
      </c>
      <c r="F323" s="108">
        <v>0.1</v>
      </c>
      <c r="G323" s="87">
        <f>$D$313*F323</f>
      </c>
      <c r="H323" s="87">
        <f>$L$2*G323</f>
      </c>
      <c r="I323" s="108">
        <v>151.2</v>
      </c>
      <c r="J323" s="87">
        <f>$D$313*I323</f>
      </c>
      <c r="K323" s="87">
        <f>SUM(H323,J323)</f>
      </c>
      <c r="L323" s="89"/>
      <c r="M323" s="89"/>
      <c r="N323" s="89"/>
    </row>
    <row x14ac:dyDescent="0.25" r="324" customHeight="1" ht="12.199999999999998">
      <c r="A324" s="6" t="s">
        <v>237</v>
      </c>
      <c r="B324" s="6"/>
      <c r="C324" s="3" t="s">
        <v>96</v>
      </c>
      <c r="D324" s="86">
        <v>1</v>
      </c>
      <c r="E324" s="87">
        <f>$D$313*D324</f>
      </c>
      <c r="F324" s="108">
        <v>0.3</v>
      </c>
      <c r="G324" s="87">
        <f>$D$313*F324</f>
      </c>
      <c r="H324" s="87">
        <f>$L$2*G324</f>
      </c>
      <c r="I324" s="108">
        <v>144.28</v>
      </c>
      <c r="J324" s="87">
        <f>$D$313*I324</f>
      </c>
      <c r="K324" s="87">
        <f>SUM(H324,J324)</f>
      </c>
      <c r="L324" s="89"/>
      <c r="M324" s="89"/>
      <c r="N324" s="89"/>
    </row>
    <row x14ac:dyDescent="0.25" r="325" customHeight="1" ht="12.199999999999998">
      <c r="A325" s="6" t="s">
        <v>234</v>
      </c>
      <c r="B325" s="6"/>
      <c r="C325" s="3" t="s">
        <v>96</v>
      </c>
      <c r="D325" s="86">
        <v>1</v>
      </c>
      <c r="E325" s="87">
        <f>$D$313*D325</f>
      </c>
      <c r="F325" s="108">
        <v>0.23</v>
      </c>
      <c r="G325" s="87">
        <f>$D$313*F325</f>
      </c>
      <c r="H325" s="87">
        <f>$L$2*G325</f>
      </c>
      <c r="I325" s="108">
        <v>637.68</v>
      </c>
      <c r="J325" s="87">
        <f>$D$313*I325</f>
      </c>
      <c r="K325" s="87">
        <f>SUM(H325,J325)</f>
      </c>
      <c r="L325" s="89"/>
      <c r="M325" s="89"/>
      <c r="N325" s="89"/>
    </row>
    <row x14ac:dyDescent="0.25" r="326" customHeight="1" ht="21">
      <c r="A326" s="6" t="s">
        <v>239</v>
      </c>
      <c r="B326" s="6"/>
      <c r="C326" s="3" t="s">
        <v>96</v>
      </c>
      <c r="D326" s="86">
        <v>1</v>
      </c>
      <c r="E326" s="87">
        <f>$D$313*D326</f>
      </c>
      <c r="F326" s="108">
        <v>0.35</v>
      </c>
      <c r="G326" s="87">
        <f>$D$313*F326</f>
      </c>
      <c r="H326" s="87">
        <f>$L$2*G326</f>
      </c>
      <c r="I326" s="108">
        <v>329.52</v>
      </c>
      <c r="J326" s="87">
        <f>$D$313*I326</f>
      </c>
      <c r="K326" s="87">
        <f>SUM(H326,J326)</f>
      </c>
      <c r="L326" s="89"/>
      <c r="M326" s="89"/>
      <c r="N326" s="89"/>
    </row>
    <row x14ac:dyDescent="0.25" r="327" customHeight="1" ht="12.199999999999998">
      <c r="A327" s="6" t="s">
        <v>247</v>
      </c>
      <c r="B327" s="6"/>
      <c r="C327" s="3" t="s">
        <v>149</v>
      </c>
      <c r="D327" s="86">
        <v>0.42</v>
      </c>
      <c r="E327" s="87">
        <f>$D$313*D327</f>
      </c>
      <c r="F327" s="108">
        <v>0.05</v>
      </c>
      <c r="G327" s="87">
        <f>$D$313*F327</f>
      </c>
      <c r="H327" s="87">
        <f>$L$2*G327</f>
      </c>
      <c r="I327" s="108">
        <v>16.71</v>
      </c>
      <c r="J327" s="87">
        <f>$D$313*I327</f>
      </c>
      <c r="K327" s="87">
        <f>SUM(H327,J327)</f>
      </c>
      <c r="L327" s="89"/>
      <c r="M327" s="89"/>
      <c r="N327" s="89"/>
    </row>
    <row x14ac:dyDescent="0.25" r="328" customHeight="1" ht="12.199999999999998">
      <c r="A328" s="29" t="s">
        <v>214</v>
      </c>
      <c r="B328" s="29"/>
      <c r="C328" s="3"/>
      <c r="D328" s="109"/>
      <c r="E328" s="126"/>
      <c r="F328" s="94">
        <f>SUM(F314:F327)</f>
      </c>
      <c r="G328" s="110">
        <f>SUM(G314:G327)</f>
      </c>
      <c r="H328" s="110">
        <f>SUM(H314:H327)</f>
      </c>
      <c r="I328" s="94">
        <v>2027.82</v>
      </c>
      <c r="J328" s="110">
        <f>SUM(J314:J327)</f>
      </c>
      <c r="K328" s="88">
        <f>SUM(K314:K327)</f>
      </c>
      <c r="L328" s="89"/>
      <c r="M328" s="89"/>
      <c r="N328" s="89"/>
    </row>
    <row x14ac:dyDescent="0.25" r="329" customHeight="1" ht="21">
      <c r="A329" s="29" t="s">
        <v>1061</v>
      </c>
      <c r="B329" s="29"/>
      <c r="C329" s="93" t="s">
        <v>96</v>
      </c>
      <c r="D329" s="57">
        <v>0</v>
      </c>
      <c r="E329" s="124"/>
      <c r="F329" s="53"/>
      <c r="G329" s="53"/>
      <c r="H329" s="53"/>
      <c r="I329" s="53"/>
      <c r="J329" s="53"/>
      <c r="K329" s="53"/>
      <c r="L329" s="89"/>
      <c r="M329" s="89"/>
      <c r="N329" s="89"/>
    </row>
    <row x14ac:dyDescent="0.25" r="330" customHeight="1" ht="12.199999999999998">
      <c r="A330" s="6" t="s">
        <v>1023</v>
      </c>
      <c r="B330" s="6"/>
      <c r="C330" s="3" t="s">
        <v>96</v>
      </c>
      <c r="D330" s="86">
        <v>1.13</v>
      </c>
      <c r="E330" s="87">
        <f>$D$329*D330</f>
      </c>
      <c r="F330" s="108">
        <v>0.13</v>
      </c>
      <c r="G330" s="87">
        <f>$D$329*F330</f>
      </c>
      <c r="H330" s="87">
        <f>$M$2*G330</f>
      </c>
      <c r="I330" s="108">
        <v>103.83</v>
      </c>
      <c r="J330" s="87">
        <f>$D$329*I330</f>
      </c>
      <c r="K330" s="87">
        <f>SUM(H330,J330)</f>
      </c>
      <c r="L330" s="89"/>
      <c r="M330" s="89"/>
      <c r="N330" s="89"/>
    </row>
    <row x14ac:dyDescent="0.25" r="331" customHeight="1" ht="21">
      <c r="A331" s="6" t="s">
        <v>249</v>
      </c>
      <c r="B331" s="6"/>
      <c r="C331" s="3" t="s">
        <v>96</v>
      </c>
      <c r="D331" s="86">
        <v>1</v>
      </c>
      <c r="E331" s="87">
        <f>$D$329*D331</f>
      </c>
      <c r="F331" s="108">
        <v>0.23</v>
      </c>
      <c r="G331" s="87">
        <f>$D$329*F331</f>
      </c>
      <c r="H331" s="87">
        <f>$L$2*G331</f>
      </c>
      <c r="I331" s="108">
        <v>51.39</v>
      </c>
      <c r="J331" s="87">
        <f>$D$329*I331</f>
      </c>
      <c r="K331" s="87">
        <f>SUM(H331,J331)</f>
      </c>
      <c r="L331" s="89"/>
      <c r="M331" s="89"/>
      <c r="N331" s="89"/>
    </row>
    <row x14ac:dyDescent="0.25" r="332" customHeight="1" ht="21">
      <c r="A332" s="6" t="s">
        <v>1062</v>
      </c>
      <c r="B332" s="6"/>
      <c r="C332" s="3" t="s">
        <v>96</v>
      </c>
      <c r="D332" s="86">
        <v>1.13</v>
      </c>
      <c r="E332" s="87">
        <f>$D$329*D332</f>
      </c>
      <c r="F332" s="108">
        <v>0.26</v>
      </c>
      <c r="G332" s="87">
        <f>$D$329*F332</f>
      </c>
      <c r="H332" s="87">
        <f>$L$2*G332</f>
      </c>
      <c r="I332" s="108">
        <v>321.53</v>
      </c>
      <c r="J332" s="87">
        <f>$D$329*I332</f>
      </c>
      <c r="K332" s="87">
        <f>SUM(H332,J332)</f>
      </c>
      <c r="L332" s="89"/>
      <c r="M332" s="89"/>
      <c r="N332" s="89"/>
    </row>
    <row x14ac:dyDescent="0.25" r="333" customHeight="1" ht="21">
      <c r="A333" s="6" t="s">
        <v>250</v>
      </c>
      <c r="B333" s="6"/>
      <c r="C333" s="3" t="s">
        <v>96</v>
      </c>
      <c r="D333" s="86">
        <v>1</v>
      </c>
      <c r="E333" s="87">
        <f>$D$329*D333</f>
      </c>
      <c r="F333" s="108">
        <v>0.32</v>
      </c>
      <c r="G333" s="87">
        <f>$D$329*F333</f>
      </c>
      <c r="H333" s="87">
        <f>$L$2*G333</f>
      </c>
      <c r="I333" s="108">
        <v>204.29</v>
      </c>
      <c r="J333" s="87">
        <f>$D$329*I333</f>
      </c>
      <c r="K333" s="87">
        <f>SUM(H333,J333)</f>
      </c>
      <c r="L333" s="89"/>
      <c r="M333" s="89"/>
      <c r="N333" s="89"/>
    </row>
    <row x14ac:dyDescent="0.25" r="334" customHeight="1" ht="12.199999999999998">
      <c r="A334" s="6" t="s">
        <v>1036</v>
      </c>
      <c r="B334" s="6"/>
      <c r="C334" s="3" t="s">
        <v>96</v>
      </c>
      <c r="D334" s="86">
        <v>1.13</v>
      </c>
      <c r="E334" s="87">
        <f>$D$329*D334</f>
      </c>
      <c r="F334" s="108">
        <v>0.05</v>
      </c>
      <c r="G334" s="87">
        <f>$D$329*F334</f>
      </c>
      <c r="H334" s="87">
        <f>$L$2*G334</f>
      </c>
      <c r="I334" s="108">
        <v>36.97</v>
      </c>
      <c r="J334" s="87">
        <f>$D$329*I334</f>
      </c>
      <c r="K334" s="87">
        <f>SUM(H334,J334)</f>
      </c>
      <c r="L334" s="89"/>
      <c r="M334" s="89"/>
      <c r="N334" s="89"/>
    </row>
    <row x14ac:dyDescent="0.25" r="335" customHeight="1" ht="12.199999999999998">
      <c r="A335" s="6" t="s">
        <v>1027</v>
      </c>
      <c r="B335" s="6"/>
      <c r="C335" s="3" t="s">
        <v>153</v>
      </c>
      <c r="D335" s="86">
        <v>0.42</v>
      </c>
      <c r="E335" s="87">
        <f>$D$329*D335</f>
      </c>
      <c r="F335" s="108">
        <v>0.01</v>
      </c>
      <c r="G335" s="87">
        <f>$D$329*F335</f>
      </c>
      <c r="H335" s="87">
        <f>$L$2*G335</f>
      </c>
      <c r="I335" s="108">
        <v>10.21</v>
      </c>
      <c r="J335" s="87">
        <f>$D$329*I335</f>
      </c>
      <c r="K335" s="87">
        <f>SUM(H335,J335)</f>
      </c>
      <c r="L335" s="89"/>
      <c r="M335" s="89"/>
      <c r="N335" s="89"/>
    </row>
    <row x14ac:dyDescent="0.25" r="336" customHeight="1" ht="12.199999999999998">
      <c r="A336" s="6" t="s">
        <v>917</v>
      </c>
      <c r="B336" s="6"/>
      <c r="C336" s="3" t="s">
        <v>149</v>
      </c>
      <c r="D336" s="86">
        <v>0.06</v>
      </c>
      <c r="E336" s="87">
        <f>$D$329*D336</f>
      </c>
      <c r="F336" s="108">
        <v>0</v>
      </c>
      <c r="G336" s="87">
        <f>$D$329*F336</f>
      </c>
      <c r="H336" s="87">
        <f>$L$2*G336</f>
      </c>
      <c r="I336" s="108">
        <v>1.08</v>
      </c>
      <c r="J336" s="87">
        <f>$D$329*I336</f>
      </c>
      <c r="K336" s="87">
        <f>SUM(H336,J336)</f>
      </c>
      <c r="L336" s="89"/>
      <c r="M336" s="89"/>
      <c r="N336" s="89"/>
    </row>
    <row x14ac:dyDescent="0.25" r="337" customHeight="1" ht="12.199999999999998">
      <c r="A337" s="6" t="s">
        <v>680</v>
      </c>
      <c r="B337" s="6"/>
      <c r="C337" s="3" t="s">
        <v>153</v>
      </c>
      <c r="D337" s="86">
        <v>0.09</v>
      </c>
      <c r="E337" s="87">
        <f>$D$329*D337</f>
      </c>
      <c r="F337" s="108">
        <v>0.01</v>
      </c>
      <c r="G337" s="87">
        <f>$D$329*F337</f>
      </c>
      <c r="H337" s="87">
        <f>$L$2*G337</f>
      </c>
      <c r="I337" s="108">
        <v>0.4</v>
      </c>
      <c r="J337" s="87">
        <f>$D$329*I337</f>
      </c>
      <c r="K337" s="87">
        <f>SUM(H337,J337)</f>
      </c>
      <c r="L337" s="89"/>
      <c r="M337" s="89"/>
      <c r="N337" s="89"/>
    </row>
    <row x14ac:dyDescent="0.25" r="338" customHeight="1" ht="21">
      <c r="A338" s="6" t="s">
        <v>1029</v>
      </c>
      <c r="B338" s="6"/>
      <c r="C338" s="3" t="s">
        <v>96</v>
      </c>
      <c r="D338" s="86">
        <v>1.13</v>
      </c>
      <c r="E338" s="87">
        <f>$D$329*D338</f>
      </c>
      <c r="F338" s="108">
        <v>0.19</v>
      </c>
      <c r="G338" s="87">
        <f>$D$329*F338</f>
      </c>
      <c r="H338" s="87">
        <f>$L$2*G338</f>
      </c>
      <c r="I338" s="108">
        <v>87.11</v>
      </c>
      <c r="J338" s="87">
        <f>$D$329*I338</f>
      </c>
      <c r="K338" s="87">
        <f>SUM(H338,J338)</f>
      </c>
      <c r="L338" s="89"/>
      <c r="M338" s="89"/>
      <c r="N338" s="89"/>
    </row>
    <row x14ac:dyDescent="0.25" r="339" customHeight="1" ht="12.199999999999998">
      <c r="A339" s="6" t="s">
        <v>251</v>
      </c>
      <c r="B339" s="6"/>
      <c r="C339" s="3" t="s">
        <v>96</v>
      </c>
      <c r="D339" s="86">
        <v>1</v>
      </c>
      <c r="E339" s="87">
        <f>$D$329*D339</f>
      </c>
      <c r="F339" s="108">
        <v>0.1</v>
      </c>
      <c r="G339" s="87">
        <f>$D$329*F339</f>
      </c>
      <c r="H339" s="87">
        <f>$L$2*G339</f>
      </c>
      <c r="I339" s="108">
        <v>151.2</v>
      </c>
      <c r="J339" s="87">
        <f>$D$329*I339</f>
      </c>
      <c r="K339" s="87">
        <f>SUM(H339,J339)</f>
      </c>
      <c r="L339" s="89"/>
      <c r="M339" s="89"/>
      <c r="N339" s="89"/>
    </row>
    <row x14ac:dyDescent="0.25" r="340" customHeight="1" ht="12.199999999999998">
      <c r="A340" s="6" t="s">
        <v>1030</v>
      </c>
      <c r="B340" s="6"/>
      <c r="C340" s="3" t="s">
        <v>96</v>
      </c>
      <c r="D340" s="86">
        <v>1</v>
      </c>
      <c r="E340" s="87">
        <f>$D$329*D340</f>
      </c>
      <c r="F340" s="108">
        <v>0.05</v>
      </c>
      <c r="G340" s="87">
        <f>$D$329*F340</f>
      </c>
      <c r="H340" s="87">
        <f>$L$2*G340</f>
      </c>
      <c r="I340" s="108">
        <v>13.82</v>
      </c>
      <c r="J340" s="87">
        <f>$D$329*I340</f>
      </c>
      <c r="K340" s="87">
        <f>SUM(H340,J340)</f>
      </c>
      <c r="L340" s="89"/>
      <c r="M340" s="89"/>
      <c r="N340" s="89"/>
    </row>
    <row x14ac:dyDescent="0.25" r="341" customHeight="1" ht="24">
      <c r="A341" s="6" t="s">
        <v>421</v>
      </c>
      <c r="B341" s="6"/>
      <c r="C341" s="3" t="s">
        <v>96</v>
      </c>
      <c r="D341" s="86">
        <v>1</v>
      </c>
      <c r="E341" s="87">
        <f>$D$329*D341</f>
      </c>
      <c r="F341" s="108">
        <v>0.55</v>
      </c>
      <c r="G341" s="87">
        <f>$D$329*F341</f>
      </c>
      <c r="H341" s="87">
        <f>$M$2*G341</f>
      </c>
      <c r="I341" s="108">
        <v>135.63</v>
      </c>
      <c r="J341" s="87">
        <f>$D$329*I341</f>
      </c>
      <c r="K341" s="87">
        <f>SUM(H341,J341)</f>
      </c>
      <c r="L341" s="89"/>
      <c r="M341" s="89"/>
      <c r="N341" s="89"/>
    </row>
    <row x14ac:dyDescent="0.25" r="342" customHeight="1" ht="12.199999999999998">
      <c r="A342" s="6" t="s">
        <v>247</v>
      </c>
      <c r="B342" s="6"/>
      <c r="C342" s="3" t="s">
        <v>149</v>
      </c>
      <c r="D342" s="86">
        <v>0.42</v>
      </c>
      <c r="E342" s="87">
        <f>$D$329*D342</f>
      </c>
      <c r="F342" s="108">
        <v>0.05</v>
      </c>
      <c r="G342" s="87">
        <f>$D$329*F342</f>
      </c>
      <c r="H342" s="87">
        <f>$L$2*G342</f>
      </c>
      <c r="I342" s="108">
        <v>16.71</v>
      </c>
      <c r="J342" s="87">
        <f>$D$329*I342</f>
      </c>
      <c r="K342" s="87">
        <f>SUM(H342,J342)</f>
      </c>
      <c r="L342" s="89"/>
      <c r="M342" s="89"/>
      <c r="N342" s="89"/>
    </row>
    <row x14ac:dyDescent="0.25" r="343" customHeight="1" ht="12.199999999999998">
      <c r="A343" s="6" t="s">
        <v>246</v>
      </c>
      <c r="B343" s="6"/>
      <c r="C343" s="3" t="s">
        <v>149</v>
      </c>
      <c r="D343" s="86">
        <v>0.42</v>
      </c>
      <c r="E343" s="87">
        <f>$D$329*D343</f>
      </c>
      <c r="F343" s="108">
        <v>0.05</v>
      </c>
      <c r="G343" s="87">
        <f>$D$329*F343</f>
      </c>
      <c r="H343" s="87">
        <f>$L$2*G343</f>
      </c>
      <c r="I343" s="108">
        <v>15.82</v>
      </c>
      <c r="J343" s="87">
        <f>$D$329*I343</f>
      </c>
      <c r="K343" s="87">
        <f>SUM(H343,J343)</f>
      </c>
      <c r="L343" s="89"/>
      <c r="M343" s="89"/>
      <c r="N343" s="89"/>
    </row>
    <row x14ac:dyDescent="0.25" r="344" customHeight="1" ht="12.199999999999998">
      <c r="A344" s="29" t="s">
        <v>214</v>
      </c>
      <c r="B344" s="29"/>
      <c r="C344" s="3"/>
      <c r="D344" s="109"/>
      <c r="E344" s="126"/>
      <c r="F344" s="94">
        <f>SUM(F330:F343)</f>
      </c>
      <c r="G344" s="110">
        <f>SUM(G330:G343)</f>
      </c>
      <c r="H344" s="110">
        <f>SUM(H330:H343)</f>
      </c>
      <c r="I344" s="94">
        <v>1117.26</v>
      </c>
      <c r="J344" s="110">
        <f>SUM(J330:J343)</f>
      </c>
      <c r="K344" s="88">
        <f>SUM(K330:K343)</f>
      </c>
      <c r="L344" s="89"/>
      <c r="M344" s="89"/>
      <c r="N344" s="89"/>
    </row>
    <row x14ac:dyDescent="0.25" r="345" customHeight="1" ht="29.850000000000005">
      <c r="A345" s="29" t="s">
        <v>1063</v>
      </c>
      <c r="B345" s="29"/>
      <c r="C345" s="93" t="s">
        <v>96</v>
      </c>
      <c r="D345" s="57">
        <v>0</v>
      </c>
      <c r="E345" s="124"/>
      <c r="F345" s="53"/>
      <c r="G345" s="53"/>
      <c r="H345" s="53"/>
      <c r="I345" s="53"/>
      <c r="J345" s="53"/>
      <c r="K345" s="53"/>
      <c r="L345" s="89"/>
      <c r="M345" s="89"/>
      <c r="N345" s="89"/>
    </row>
    <row x14ac:dyDescent="0.25" r="346" customHeight="1" ht="12.199999999999998">
      <c r="A346" s="6" t="s">
        <v>1023</v>
      </c>
      <c r="B346" s="6"/>
      <c r="C346" s="3" t="s">
        <v>96</v>
      </c>
      <c r="D346" s="86">
        <v>1.13</v>
      </c>
      <c r="E346" s="87">
        <f>$D$345*D346</f>
      </c>
      <c r="F346" s="108">
        <v>0.13</v>
      </c>
      <c r="G346" s="87">
        <f>$D$345*F346</f>
      </c>
      <c r="H346" s="87">
        <f>$M$2*G346</f>
      </c>
      <c r="I346" s="108">
        <v>103.83</v>
      </c>
      <c r="J346" s="87">
        <f>$D$345*I346</f>
      </c>
      <c r="K346" s="87">
        <f>SUM(H346,J346)</f>
      </c>
      <c r="L346" s="89"/>
      <c r="M346" s="89"/>
      <c r="N346" s="89"/>
    </row>
    <row x14ac:dyDescent="0.25" r="347" customHeight="1" ht="21">
      <c r="A347" s="6" t="s">
        <v>250</v>
      </c>
      <c r="B347" s="6"/>
      <c r="C347" s="3" t="s">
        <v>96</v>
      </c>
      <c r="D347" s="86">
        <v>1</v>
      </c>
      <c r="E347" s="87">
        <f>$D$345*D347</f>
      </c>
      <c r="F347" s="108">
        <v>0.32</v>
      </c>
      <c r="G347" s="87">
        <f>$D$345*F347</f>
      </c>
      <c r="H347" s="87">
        <f>$L$2*G347</f>
      </c>
      <c r="I347" s="108">
        <v>204.29</v>
      </c>
      <c r="J347" s="87">
        <f>$D$345*I347</f>
      </c>
      <c r="K347" s="87">
        <f>SUM(H347,J347)</f>
      </c>
      <c r="L347" s="89"/>
      <c r="M347" s="89"/>
      <c r="N347" s="89"/>
    </row>
    <row x14ac:dyDescent="0.25" r="348" customHeight="1" ht="21">
      <c r="A348" s="6" t="s">
        <v>1062</v>
      </c>
      <c r="B348" s="6"/>
      <c r="C348" s="3" t="s">
        <v>96</v>
      </c>
      <c r="D348" s="86">
        <v>1.13</v>
      </c>
      <c r="E348" s="87">
        <f>$D$345*D348</f>
      </c>
      <c r="F348" s="108">
        <v>0.26</v>
      </c>
      <c r="G348" s="87">
        <f>$D$345*F348</f>
      </c>
      <c r="H348" s="87">
        <f>$L$2*G348</f>
      </c>
      <c r="I348" s="108">
        <v>321.53</v>
      </c>
      <c r="J348" s="87">
        <f>$D$345*I348</f>
      </c>
      <c r="K348" s="87">
        <f>SUM(H348,J348)</f>
      </c>
      <c r="L348" s="89"/>
      <c r="M348" s="89"/>
      <c r="N348" s="89"/>
    </row>
    <row x14ac:dyDescent="0.25" r="349" customHeight="1" ht="12">
      <c r="A349" s="6" t="s">
        <v>1036</v>
      </c>
      <c r="B349" s="6"/>
      <c r="C349" s="3" t="s">
        <v>96</v>
      </c>
      <c r="D349" s="86">
        <v>1.13</v>
      </c>
      <c r="E349" s="87">
        <f>$D$345*D349</f>
      </c>
      <c r="F349" s="108">
        <v>0.05</v>
      </c>
      <c r="G349" s="87">
        <f>$D$345*F349</f>
      </c>
      <c r="H349" s="87">
        <f>$L$2*G349</f>
      </c>
      <c r="I349" s="108">
        <v>36.97</v>
      </c>
      <c r="J349" s="87">
        <f>$D$345*I349</f>
      </c>
      <c r="K349" s="87">
        <f>SUM(H349,J349)</f>
      </c>
      <c r="L349" s="89"/>
      <c r="M349" s="89"/>
      <c r="N349" s="89"/>
    </row>
    <row x14ac:dyDescent="0.25" r="350" customHeight="1" ht="12.199999999999998">
      <c r="A350" s="6" t="s">
        <v>1027</v>
      </c>
      <c r="B350" s="6"/>
      <c r="C350" s="3" t="s">
        <v>153</v>
      </c>
      <c r="D350" s="86">
        <v>0.42</v>
      </c>
      <c r="E350" s="87">
        <f>$D$345*D350</f>
      </c>
      <c r="F350" s="108">
        <v>0.01</v>
      </c>
      <c r="G350" s="87">
        <f>$D$345*F350</f>
      </c>
      <c r="H350" s="87">
        <f>$L$2*G350</f>
      </c>
      <c r="I350" s="108">
        <v>10.21</v>
      </c>
      <c r="J350" s="87">
        <f>$D$345*I350</f>
      </c>
      <c r="K350" s="87">
        <f>SUM(H350,J350)</f>
      </c>
      <c r="L350" s="89"/>
      <c r="M350" s="89"/>
      <c r="N350" s="89"/>
    </row>
    <row x14ac:dyDescent="0.25" r="351" customHeight="1" ht="12.199999999999998">
      <c r="A351" s="6" t="s">
        <v>917</v>
      </c>
      <c r="B351" s="6"/>
      <c r="C351" s="3" t="s">
        <v>149</v>
      </c>
      <c r="D351" s="86">
        <v>0.06</v>
      </c>
      <c r="E351" s="87">
        <f>$D$345*D351</f>
      </c>
      <c r="F351" s="108">
        <v>0</v>
      </c>
      <c r="G351" s="87">
        <f>$D$345*F351</f>
      </c>
      <c r="H351" s="87">
        <f>$L$2*G351</f>
      </c>
      <c r="I351" s="108">
        <v>1.08</v>
      </c>
      <c r="J351" s="87">
        <f>$D$345*I351</f>
      </c>
      <c r="K351" s="87">
        <f>SUM(H351,J351)</f>
      </c>
      <c r="L351" s="89"/>
      <c r="M351" s="89"/>
      <c r="N351" s="89"/>
    </row>
    <row x14ac:dyDescent="0.25" r="352" customHeight="1" ht="12.199999999999998">
      <c r="A352" s="6" t="s">
        <v>680</v>
      </c>
      <c r="B352" s="6"/>
      <c r="C352" s="3" t="s">
        <v>153</v>
      </c>
      <c r="D352" s="86">
        <v>0.09</v>
      </c>
      <c r="E352" s="87">
        <f>$D$345*D352</f>
      </c>
      <c r="F352" s="108">
        <v>0.01</v>
      </c>
      <c r="G352" s="87">
        <f>$D$345*F352</f>
      </c>
      <c r="H352" s="87">
        <f>$L$2*G352</f>
      </c>
      <c r="I352" s="108">
        <v>0.4</v>
      </c>
      <c r="J352" s="87">
        <f>$D$345*I352</f>
      </c>
      <c r="K352" s="87">
        <f>SUM(H352,J352)</f>
      </c>
      <c r="L352" s="89"/>
      <c r="M352" s="89"/>
      <c r="N352" s="89"/>
    </row>
    <row x14ac:dyDescent="0.25" r="353" customHeight="1" ht="21">
      <c r="A353" s="6" t="s">
        <v>1029</v>
      </c>
      <c r="B353" s="6"/>
      <c r="C353" s="3" t="s">
        <v>96</v>
      </c>
      <c r="D353" s="86">
        <v>1.13</v>
      </c>
      <c r="E353" s="87">
        <f>$D$345*D353</f>
      </c>
      <c r="F353" s="108">
        <v>0.19</v>
      </c>
      <c r="G353" s="87">
        <f>$D$345*F353</f>
      </c>
      <c r="H353" s="87">
        <f>$L$2*G353</f>
      </c>
      <c r="I353" s="108">
        <v>87.11</v>
      </c>
      <c r="J353" s="87">
        <f>$D$345*I353</f>
      </c>
      <c r="K353" s="87">
        <f>SUM(H353,J353)</f>
      </c>
      <c r="L353" s="89"/>
      <c r="M353" s="89"/>
      <c r="N353" s="89"/>
    </row>
    <row x14ac:dyDescent="0.25" r="354" customHeight="1" ht="12.199999999999998">
      <c r="A354" s="6" t="s">
        <v>251</v>
      </c>
      <c r="B354" s="6"/>
      <c r="C354" s="3" t="s">
        <v>96</v>
      </c>
      <c r="D354" s="86">
        <v>1</v>
      </c>
      <c r="E354" s="87">
        <f>$D$345*D354</f>
      </c>
      <c r="F354" s="108">
        <v>0.1</v>
      </c>
      <c r="G354" s="87">
        <f>$D$345*F354</f>
      </c>
      <c r="H354" s="87">
        <f>$L$2*G354</f>
      </c>
      <c r="I354" s="108">
        <v>151.2</v>
      </c>
      <c r="J354" s="87">
        <f>$D$345*I354</f>
      </c>
      <c r="K354" s="87">
        <f>SUM(H354,J354)</f>
      </c>
      <c r="L354" s="89"/>
      <c r="M354" s="89"/>
      <c r="N354" s="89"/>
    </row>
    <row x14ac:dyDescent="0.25" r="355" customHeight="1" ht="12.199999999999998">
      <c r="A355" s="6" t="s">
        <v>1030</v>
      </c>
      <c r="B355" s="6"/>
      <c r="C355" s="3" t="s">
        <v>96</v>
      </c>
      <c r="D355" s="86">
        <v>1</v>
      </c>
      <c r="E355" s="87">
        <f>$D$345*D355</f>
      </c>
      <c r="F355" s="108">
        <v>0.05</v>
      </c>
      <c r="G355" s="87">
        <f>$D$345*F355</f>
      </c>
      <c r="H355" s="87">
        <f>$L$2*G355</f>
      </c>
      <c r="I355" s="108">
        <v>13.82</v>
      </c>
      <c r="J355" s="87">
        <f>$D$345*I355</f>
      </c>
      <c r="K355" s="87">
        <f>SUM(H355,J355)</f>
      </c>
      <c r="L355" s="89"/>
      <c r="M355" s="89"/>
      <c r="N355" s="89"/>
    </row>
    <row x14ac:dyDescent="0.25" r="356" customHeight="1" ht="21">
      <c r="A356" s="6" t="s">
        <v>1064</v>
      </c>
      <c r="B356" s="6"/>
      <c r="C356" s="3" t="s">
        <v>96</v>
      </c>
      <c r="D356" s="86">
        <v>1</v>
      </c>
      <c r="E356" s="87">
        <f>$D$345*D356</f>
      </c>
      <c r="F356" s="108">
        <v>0.21</v>
      </c>
      <c r="G356" s="87">
        <f>$D$345*F356</f>
      </c>
      <c r="H356" s="87">
        <f>$L$2*G356</f>
      </c>
      <c r="I356" s="108">
        <v>543.01</v>
      </c>
      <c r="J356" s="87">
        <f>$D$345*I356</f>
      </c>
      <c r="K356" s="87">
        <f>SUM(H356,J356)</f>
      </c>
      <c r="L356" s="89"/>
      <c r="M356" s="89"/>
      <c r="N356" s="89"/>
    </row>
    <row x14ac:dyDescent="0.25" r="357" customHeight="1" ht="12.199999999999998">
      <c r="A357" s="6" t="s">
        <v>247</v>
      </c>
      <c r="B357" s="6"/>
      <c r="C357" s="3" t="s">
        <v>149</v>
      </c>
      <c r="D357" s="86">
        <v>0.42</v>
      </c>
      <c r="E357" s="87">
        <f>$D$345*D357</f>
      </c>
      <c r="F357" s="108">
        <v>0.05</v>
      </c>
      <c r="G357" s="87">
        <f>$D$345*F357</f>
      </c>
      <c r="H357" s="87">
        <f>$L$2*G357</f>
      </c>
      <c r="I357" s="108">
        <v>16.71</v>
      </c>
      <c r="J357" s="87">
        <f>$D$345*I357</f>
      </c>
      <c r="K357" s="87">
        <f>SUM(H357,J357)</f>
      </c>
      <c r="L357" s="89"/>
      <c r="M357" s="89"/>
      <c r="N357" s="89"/>
    </row>
    <row x14ac:dyDescent="0.25" r="358" customHeight="1" ht="12.199999999999998">
      <c r="A358" s="6" t="s">
        <v>246</v>
      </c>
      <c r="B358" s="6"/>
      <c r="C358" s="3" t="s">
        <v>149</v>
      </c>
      <c r="D358" s="86">
        <v>0.42</v>
      </c>
      <c r="E358" s="87">
        <f>$D$345*D358</f>
      </c>
      <c r="F358" s="108">
        <v>0.05</v>
      </c>
      <c r="G358" s="87">
        <f>$D$345*F358</f>
      </c>
      <c r="H358" s="87">
        <f>$L$2*G358</f>
      </c>
      <c r="I358" s="108">
        <v>15.82</v>
      </c>
      <c r="J358" s="87">
        <f>$D$345*I358</f>
      </c>
      <c r="K358" s="87">
        <f>SUM(H358,J358)</f>
      </c>
      <c r="L358" s="89"/>
      <c r="M358" s="89"/>
      <c r="N358" s="89"/>
    </row>
    <row x14ac:dyDescent="0.25" r="359" customHeight="1" ht="12.199999999999998">
      <c r="A359" s="29" t="s">
        <v>214</v>
      </c>
      <c r="B359" s="29"/>
      <c r="C359" s="3"/>
      <c r="D359" s="109"/>
      <c r="E359" s="126"/>
      <c r="F359" s="94">
        <f>SUM(F346:F358)</f>
      </c>
      <c r="G359" s="110">
        <f>SUM(G346:G358)</f>
      </c>
      <c r="H359" s="110">
        <f>$L$2*G359</f>
      </c>
      <c r="I359" s="94">
        <v>1505.98</v>
      </c>
      <c r="J359" s="110">
        <f>SUM(J346:J358)</f>
      </c>
      <c r="K359" s="88">
        <f>SUM(K346:K358)</f>
      </c>
      <c r="L359" s="89"/>
      <c r="M359" s="89"/>
      <c r="N359" s="89"/>
    </row>
    <row x14ac:dyDescent="0.25" r="360" customHeight="1" ht="29.850000000000005">
      <c r="A360" s="29" t="s">
        <v>1065</v>
      </c>
      <c r="B360" s="29"/>
      <c r="C360" s="93" t="s">
        <v>96</v>
      </c>
      <c r="D360" s="57">
        <v>0</v>
      </c>
      <c r="E360" s="124"/>
      <c r="F360" s="53"/>
      <c r="G360" s="53"/>
      <c r="H360" s="53"/>
      <c r="I360" s="53"/>
      <c r="J360" s="53"/>
      <c r="K360" s="53"/>
      <c r="L360" s="89"/>
      <c r="M360" s="89"/>
      <c r="N360" s="89"/>
    </row>
    <row x14ac:dyDescent="0.25" r="361" customHeight="1" ht="12.199999999999998">
      <c r="A361" s="6" t="s">
        <v>1023</v>
      </c>
      <c r="B361" s="6"/>
      <c r="C361" s="3" t="s">
        <v>96</v>
      </c>
      <c r="D361" s="86">
        <v>1.13</v>
      </c>
      <c r="E361" s="87">
        <f>$D$360*D361</f>
      </c>
      <c r="F361" s="108">
        <v>0.13</v>
      </c>
      <c r="G361" s="87">
        <f>$D$360*F361</f>
      </c>
      <c r="H361" s="87">
        <f>$M$2*G361</f>
      </c>
      <c r="I361" s="108">
        <v>103.83</v>
      </c>
      <c r="J361" s="87">
        <f>$D$360*I361</f>
      </c>
      <c r="K361" s="87">
        <f>SUM(H361,J361)</f>
      </c>
      <c r="L361" s="89"/>
      <c r="M361" s="89"/>
      <c r="N361" s="89"/>
    </row>
    <row x14ac:dyDescent="0.25" r="362" customHeight="1" ht="21">
      <c r="A362" s="6" t="s">
        <v>250</v>
      </c>
      <c r="B362" s="6"/>
      <c r="C362" s="3" t="s">
        <v>96</v>
      </c>
      <c r="D362" s="86">
        <v>1</v>
      </c>
      <c r="E362" s="87">
        <f>$D$360*D362</f>
      </c>
      <c r="F362" s="108">
        <v>0.32</v>
      </c>
      <c r="G362" s="87">
        <f>$D$360*F362</f>
      </c>
      <c r="H362" s="87">
        <f>$L$2*G362</f>
      </c>
      <c r="I362" s="108">
        <v>204.29</v>
      </c>
      <c r="J362" s="87">
        <f>$D$360*I362</f>
      </c>
      <c r="K362" s="87">
        <f>SUM(H362,J362)</f>
      </c>
      <c r="L362" s="89"/>
      <c r="M362" s="89"/>
      <c r="N362" s="89"/>
    </row>
    <row x14ac:dyDescent="0.25" r="363" customHeight="1" ht="21">
      <c r="A363" s="6" t="s">
        <v>1062</v>
      </c>
      <c r="B363" s="6"/>
      <c r="C363" s="3" t="s">
        <v>96</v>
      </c>
      <c r="D363" s="86">
        <v>1.13</v>
      </c>
      <c r="E363" s="87">
        <f>$D$360*D363</f>
      </c>
      <c r="F363" s="108">
        <v>0.26</v>
      </c>
      <c r="G363" s="87">
        <f>$D$360*F363</f>
      </c>
      <c r="H363" s="87">
        <f>$L$2*G363</f>
      </c>
      <c r="I363" s="108">
        <v>321.53</v>
      </c>
      <c r="J363" s="87">
        <f>$D$360*I363</f>
      </c>
      <c r="K363" s="87">
        <f>SUM(H363,J363)</f>
      </c>
      <c r="L363" s="89"/>
      <c r="M363" s="89"/>
      <c r="N363" s="89"/>
    </row>
    <row x14ac:dyDescent="0.25" r="364" customHeight="1" ht="12">
      <c r="A364" s="6" t="s">
        <v>1036</v>
      </c>
      <c r="B364" s="6"/>
      <c r="C364" s="3" t="s">
        <v>96</v>
      </c>
      <c r="D364" s="86">
        <v>1.13</v>
      </c>
      <c r="E364" s="87">
        <f>$D$360*D364</f>
      </c>
      <c r="F364" s="108">
        <v>0.05</v>
      </c>
      <c r="G364" s="87">
        <f>$D$360*F364</f>
      </c>
      <c r="H364" s="87">
        <f>$L$2*G364</f>
      </c>
      <c r="I364" s="108">
        <v>36.97</v>
      </c>
      <c r="J364" s="87">
        <f>$D$360*I364</f>
      </c>
      <c r="K364" s="87">
        <f>SUM(H364,J364)</f>
      </c>
      <c r="L364" s="89"/>
      <c r="M364" s="89"/>
      <c r="N364" s="89"/>
    </row>
    <row x14ac:dyDescent="0.25" r="365" customHeight="1" ht="12.199999999999998">
      <c r="A365" s="6" t="s">
        <v>1027</v>
      </c>
      <c r="B365" s="6"/>
      <c r="C365" s="3" t="s">
        <v>153</v>
      </c>
      <c r="D365" s="86">
        <v>0.42</v>
      </c>
      <c r="E365" s="87">
        <f>$D$360*D365</f>
      </c>
      <c r="F365" s="108">
        <v>0.01</v>
      </c>
      <c r="G365" s="87">
        <f>$D$360*F365</f>
      </c>
      <c r="H365" s="87">
        <f>$L$2*G365</f>
      </c>
      <c r="I365" s="108">
        <v>10.21</v>
      </c>
      <c r="J365" s="87">
        <f>$D$360*I365</f>
      </c>
      <c r="K365" s="87">
        <f>SUM(H365,J365)</f>
      </c>
      <c r="L365" s="89"/>
      <c r="M365" s="89"/>
      <c r="N365" s="89"/>
    </row>
    <row x14ac:dyDescent="0.25" r="366" customHeight="1" ht="12.199999999999998">
      <c r="A366" s="6" t="s">
        <v>917</v>
      </c>
      <c r="B366" s="6"/>
      <c r="C366" s="3" t="s">
        <v>149</v>
      </c>
      <c r="D366" s="86">
        <v>0.06</v>
      </c>
      <c r="E366" s="87">
        <f>$D$360*D366</f>
      </c>
      <c r="F366" s="108">
        <v>0</v>
      </c>
      <c r="G366" s="87">
        <f>$D$360*F366</f>
      </c>
      <c r="H366" s="87">
        <f>$L$2*G366</f>
      </c>
      <c r="I366" s="108">
        <v>1.08</v>
      </c>
      <c r="J366" s="87">
        <f>$D$360*I366</f>
      </c>
      <c r="K366" s="87">
        <f>SUM(H366,J366)</f>
      </c>
      <c r="L366" s="89"/>
      <c r="M366" s="89"/>
      <c r="N366" s="89"/>
    </row>
    <row x14ac:dyDescent="0.25" r="367" customHeight="1" ht="12.199999999999998">
      <c r="A367" s="6" t="s">
        <v>680</v>
      </c>
      <c r="B367" s="6"/>
      <c r="C367" s="3" t="s">
        <v>153</v>
      </c>
      <c r="D367" s="86">
        <v>0.09</v>
      </c>
      <c r="E367" s="87">
        <f>$D$360*D367</f>
      </c>
      <c r="F367" s="108">
        <v>0.01</v>
      </c>
      <c r="G367" s="87">
        <f>$D$360*F367</f>
      </c>
      <c r="H367" s="87">
        <f>$L$2*G367</f>
      </c>
      <c r="I367" s="108">
        <v>0.4</v>
      </c>
      <c r="J367" s="87">
        <f>$D$360*I367</f>
      </c>
      <c r="K367" s="87">
        <f>SUM(H367,J367)</f>
      </c>
      <c r="L367" s="89"/>
      <c r="M367" s="89"/>
      <c r="N367" s="89"/>
    </row>
    <row x14ac:dyDescent="0.25" r="368" customHeight="1" ht="21">
      <c r="A368" s="50" t="s">
        <v>1029</v>
      </c>
      <c r="B368" s="51"/>
      <c r="C368" s="3" t="s">
        <v>96</v>
      </c>
      <c r="D368" s="86">
        <v>1.13</v>
      </c>
      <c r="E368" s="87">
        <f>$D$360*D368</f>
      </c>
      <c r="F368" s="108">
        <v>0.19</v>
      </c>
      <c r="G368" s="87">
        <f>$D$360*F368</f>
      </c>
      <c r="H368" s="87">
        <f>$L$2*G368</f>
      </c>
      <c r="I368" s="108">
        <v>87.11</v>
      </c>
      <c r="J368" s="87">
        <f>$D$360*I368</f>
      </c>
      <c r="K368" s="87">
        <f>SUM(H368,J368)</f>
      </c>
      <c r="L368" s="89"/>
      <c r="M368" s="89"/>
      <c r="N368" s="89"/>
    </row>
    <row x14ac:dyDescent="0.25" r="369" customHeight="1" ht="12.199999999999998">
      <c r="A369" s="6" t="s">
        <v>251</v>
      </c>
      <c r="B369" s="6"/>
      <c r="C369" s="3" t="s">
        <v>96</v>
      </c>
      <c r="D369" s="86">
        <v>1</v>
      </c>
      <c r="E369" s="87">
        <f>$D$360*D369</f>
      </c>
      <c r="F369" s="108">
        <v>0.1</v>
      </c>
      <c r="G369" s="87">
        <f>$D$360*F369</f>
      </c>
      <c r="H369" s="87">
        <f>$L$2*G369</f>
      </c>
      <c r="I369" s="108">
        <v>151.2</v>
      </c>
      <c r="J369" s="87">
        <f>$D$360*I369</f>
      </c>
      <c r="K369" s="87">
        <f>SUM(H369,J369)</f>
      </c>
      <c r="L369" s="89"/>
      <c r="M369" s="89"/>
      <c r="N369" s="89"/>
    </row>
    <row x14ac:dyDescent="0.25" r="370" customHeight="1" ht="12.199999999999998">
      <c r="A370" s="6" t="s">
        <v>1030</v>
      </c>
      <c r="B370" s="6"/>
      <c r="C370" s="3" t="s">
        <v>96</v>
      </c>
      <c r="D370" s="86">
        <v>1</v>
      </c>
      <c r="E370" s="87">
        <f>$D$360*D370</f>
      </c>
      <c r="F370" s="108">
        <v>0.05</v>
      </c>
      <c r="G370" s="87">
        <f>$D$360*F370</f>
      </c>
      <c r="H370" s="87">
        <f>$L$2*G370</f>
      </c>
      <c r="I370" s="108">
        <v>13.82</v>
      </c>
      <c r="J370" s="87">
        <f>$D$360*I370</f>
      </c>
      <c r="K370" s="87">
        <f>SUM(H370,J370)</f>
      </c>
      <c r="L370" s="89"/>
      <c r="M370" s="89"/>
      <c r="N370" s="89"/>
    </row>
    <row x14ac:dyDescent="0.25" r="371" customHeight="1" ht="12.199999999999998">
      <c r="A371" s="6" t="s">
        <v>826</v>
      </c>
      <c r="B371" s="6"/>
      <c r="C371" s="3" t="s">
        <v>96</v>
      </c>
      <c r="D371" s="86">
        <v>1</v>
      </c>
      <c r="E371" s="87">
        <f>$D$360*D371</f>
      </c>
      <c r="F371" s="108">
        <v>0.29</v>
      </c>
      <c r="G371" s="87">
        <f>$D$360*F371</f>
      </c>
      <c r="H371" s="87">
        <f>$L$2*G371</f>
      </c>
      <c r="I371" s="108">
        <v>195.21</v>
      </c>
      <c r="J371" s="87">
        <f>$D$360*I371</f>
      </c>
      <c r="K371" s="87">
        <f>SUM(H371,J371)</f>
      </c>
      <c r="L371" s="89"/>
      <c r="M371" s="89"/>
      <c r="N371" s="89"/>
    </row>
    <row x14ac:dyDescent="0.25" r="372" customHeight="1" ht="12.199999999999998">
      <c r="A372" s="6" t="s">
        <v>247</v>
      </c>
      <c r="B372" s="6"/>
      <c r="C372" s="3" t="s">
        <v>149</v>
      </c>
      <c r="D372" s="86">
        <v>0.42</v>
      </c>
      <c r="E372" s="87">
        <f>$D$360*D372</f>
      </c>
      <c r="F372" s="108">
        <v>0.05</v>
      </c>
      <c r="G372" s="87">
        <f>$D$360*F372</f>
      </c>
      <c r="H372" s="87">
        <f>$L$2*G372</f>
      </c>
      <c r="I372" s="108">
        <v>16.71</v>
      </c>
      <c r="J372" s="87">
        <f>$D$360*I372</f>
      </c>
      <c r="K372" s="87">
        <f>SUM(H372,J372)</f>
      </c>
      <c r="L372" s="89"/>
      <c r="M372" s="89"/>
      <c r="N372" s="89"/>
    </row>
    <row x14ac:dyDescent="0.25" r="373" customHeight="1" ht="12.199999999999998">
      <c r="A373" s="6" t="s">
        <v>246</v>
      </c>
      <c r="B373" s="6"/>
      <c r="C373" s="3" t="s">
        <v>149</v>
      </c>
      <c r="D373" s="86">
        <v>0.42</v>
      </c>
      <c r="E373" s="87">
        <f>$D$360*D373</f>
      </c>
      <c r="F373" s="108">
        <v>0.05</v>
      </c>
      <c r="G373" s="87">
        <f>$D$360*F373</f>
      </c>
      <c r="H373" s="87">
        <f>$L$2*G373</f>
      </c>
      <c r="I373" s="108">
        <v>15.82</v>
      </c>
      <c r="J373" s="87">
        <f>$D$360*I373</f>
      </c>
      <c r="K373" s="87">
        <f>SUM(H373,J373)</f>
      </c>
      <c r="L373" s="89"/>
      <c r="M373" s="89"/>
      <c r="N373" s="89"/>
    </row>
    <row x14ac:dyDescent="0.25" r="374" customHeight="1" ht="12.199999999999998">
      <c r="A374" s="29" t="s">
        <v>214</v>
      </c>
      <c r="B374" s="29"/>
      <c r="C374" s="3"/>
      <c r="D374" s="109"/>
      <c r="E374" s="126"/>
      <c r="F374" s="94">
        <f>SUM(F361:F373)</f>
      </c>
      <c r="G374" s="110">
        <f>SUM(G361:G373)</f>
      </c>
      <c r="H374" s="110">
        <f>$L$2*G374</f>
      </c>
      <c r="I374" s="94">
        <v>1158.18</v>
      </c>
      <c r="J374" s="110">
        <f>SUM(J361:J373)</f>
      </c>
      <c r="K374" s="88">
        <f>SUM(K361:K373)</f>
      </c>
      <c r="L374" s="89"/>
      <c r="M374" s="89"/>
      <c r="N374" s="89"/>
    </row>
    <row x14ac:dyDescent="0.25" r="375" customHeight="1" ht="29.850000000000005">
      <c r="A375" s="29" t="s">
        <v>1066</v>
      </c>
      <c r="B375" s="29"/>
      <c r="C375" s="93" t="s">
        <v>96</v>
      </c>
      <c r="D375" s="57">
        <v>0</v>
      </c>
      <c r="E375" s="124"/>
      <c r="F375" s="53"/>
      <c r="G375" s="53"/>
      <c r="H375" s="53"/>
      <c r="I375" s="53"/>
      <c r="J375" s="53"/>
      <c r="K375" s="53"/>
      <c r="L375" s="89"/>
      <c r="M375" s="89"/>
      <c r="N375" s="89"/>
    </row>
    <row x14ac:dyDescent="0.25" r="376" customHeight="1" ht="12.199999999999998">
      <c r="A376" s="6" t="s">
        <v>1023</v>
      </c>
      <c r="B376" s="6"/>
      <c r="C376" s="3" t="s">
        <v>96</v>
      </c>
      <c r="D376" s="86">
        <v>1.13</v>
      </c>
      <c r="E376" s="87">
        <f>$D$375*D376</f>
      </c>
      <c r="F376" s="108">
        <v>0.13</v>
      </c>
      <c r="G376" s="87">
        <f>$D$375*F376</f>
      </c>
      <c r="H376" s="87">
        <f>$M$2*G376</f>
      </c>
      <c r="I376" s="108">
        <v>103.83</v>
      </c>
      <c r="J376" s="87">
        <f>$D$375*I376</f>
      </c>
      <c r="K376" s="87">
        <f>SUM(H376,J376)</f>
      </c>
      <c r="L376" s="89"/>
      <c r="M376" s="89"/>
      <c r="N376" s="89"/>
    </row>
    <row x14ac:dyDescent="0.25" r="377" customHeight="1" ht="21">
      <c r="A377" s="6" t="s">
        <v>250</v>
      </c>
      <c r="B377" s="6"/>
      <c r="C377" s="3" t="s">
        <v>96</v>
      </c>
      <c r="D377" s="86">
        <v>1</v>
      </c>
      <c r="E377" s="87">
        <f>$D$375*D377</f>
      </c>
      <c r="F377" s="108">
        <v>0.32</v>
      </c>
      <c r="G377" s="87">
        <f>$D$375*F377</f>
      </c>
      <c r="H377" s="87">
        <f>$L$2*G377</f>
      </c>
      <c r="I377" s="108">
        <v>204.29</v>
      </c>
      <c r="J377" s="87">
        <f>$D$375*I377</f>
      </c>
      <c r="K377" s="87">
        <f>SUM(H377,J377)</f>
      </c>
      <c r="L377" s="89"/>
      <c r="M377" s="89"/>
      <c r="N377" s="89"/>
    </row>
    <row x14ac:dyDescent="0.25" r="378" customHeight="1" ht="21">
      <c r="A378" s="6" t="s">
        <v>1062</v>
      </c>
      <c r="B378" s="6"/>
      <c r="C378" s="3" t="s">
        <v>96</v>
      </c>
      <c r="D378" s="86">
        <v>1.13</v>
      </c>
      <c r="E378" s="87">
        <f>$D$375*D378</f>
      </c>
      <c r="F378" s="108">
        <v>0.26</v>
      </c>
      <c r="G378" s="87">
        <f>$D$375*F378</f>
      </c>
      <c r="H378" s="87">
        <f>$L$2*G378</f>
      </c>
      <c r="I378" s="108">
        <v>321.53</v>
      </c>
      <c r="J378" s="87">
        <f>$D$375*I378</f>
      </c>
      <c r="K378" s="87">
        <f>SUM(H378,J378)</f>
      </c>
      <c r="L378" s="89"/>
      <c r="M378" s="89"/>
      <c r="N378" s="89"/>
    </row>
    <row x14ac:dyDescent="0.25" r="379" customHeight="1" ht="12.199999999999998">
      <c r="A379" s="6" t="s">
        <v>443</v>
      </c>
      <c r="B379" s="6"/>
      <c r="C379" s="3" t="s">
        <v>96</v>
      </c>
      <c r="D379" s="86">
        <v>1</v>
      </c>
      <c r="E379" s="87">
        <f>$D$375*D379</f>
      </c>
      <c r="F379" s="108">
        <v>0.31</v>
      </c>
      <c r="G379" s="87">
        <f>$D$375*F379</f>
      </c>
      <c r="H379" s="87">
        <f>$L$2*G379</f>
      </c>
      <c r="I379" s="108">
        <v>543.98</v>
      </c>
      <c r="J379" s="87">
        <f>$D$375*I379</f>
      </c>
      <c r="K379" s="87">
        <f>SUM(H379,J379)</f>
      </c>
      <c r="L379" s="89"/>
      <c r="M379" s="89"/>
      <c r="N379" s="89"/>
    </row>
    <row x14ac:dyDescent="0.25" r="380" customHeight="1" ht="12.199999999999998">
      <c r="A380" s="6" t="s">
        <v>1036</v>
      </c>
      <c r="B380" s="6"/>
      <c r="C380" s="3" t="s">
        <v>96</v>
      </c>
      <c r="D380" s="86">
        <v>1.13</v>
      </c>
      <c r="E380" s="87">
        <f>$D$375*D380</f>
      </c>
      <c r="F380" s="108">
        <v>0.05</v>
      </c>
      <c r="G380" s="87">
        <f>$D$375*F380</f>
      </c>
      <c r="H380" s="87">
        <f>$L$2*G380</f>
      </c>
      <c r="I380" s="108">
        <v>36.97</v>
      </c>
      <c r="J380" s="87">
        <f>$D$375*I380</f>
      </c>
      <c r="K380" s="87">
        <f>SUM(H380,J380)</f>
      </c>
      <c r="L380" s="89"/>
      <c r="M380" s="89"/>
      <c r="N380" s="89"/>
    </row>
    <row x14ac:dyDescent="0.25" r="381" customHeight="1" ht="12.199999999999998">
      <c r="A381" s="6" t="s">
        <v>1027</v>
      </c>
      <c r="B381" s="6"/>
      <c r="C381" s="3" t="s">
        <v>153</v>
      </c>
      <c r="D381" s="86">
        <v>0.42</v>
      </c>
      <c r="E381" s="87">
        <f>$D$375*D381</f>
      </c>
      <c r="F381" s="108">
        <v>0.01</v>
      </c>
      <c r="G381" s="87">
        <f>$D$375*F381</f>
      </c>
      <c r="H381" s="87">
        <f>$L$2*G381</f>
      </c>
      <c r="I381" s="108">
        <v>10.21</v>
      </c>
      <c r="J381" s="87">
        <f>$D$375*I381</f>
      </c>
      <c r="K381" s="87">
        <f>SUM(H381,J381)</f>
      </c>
      <c r="L381" s="89"/>
      <c r="M381" s="89"/>
      <c r="N381" s="89"/>
    </row>
    <row x14ac:dyDescent="0.25" r="382" customHeight="1" ht="12.199999999999998">
      <c r="A382" s="6" t="s">
        <v>917</v>
      </c>
      <c r="B382" s="6"/>
      <c r="C382" s="3" t="s">
        <v>149</v>
      </c>
      <c r="D382" s="86">
        <v>0.06</v>
      </c>
      <c r="E382" s="87">
        <f>$D$375*D382</f>
      </c>
      <c r="F382" s="108">
        <v>0</v>
      </c>
      <c r="G382" s="87">
        <f>$D$375*F382</f>
      </c>
      <c r="H382" s="87">
        <f>$L$2*G382</f>
      </c>
      <c r="I382" s="108">
        <v>1.08</v>
      </c>
      <c r="J382" s="87">
        <f>$D$375*I382</f>
      </c>
      <c r="K382" s="87">
        <f>SUM(H382,J382)</f>
      </c>
      <c r="L382" s="89"/>
      <c r="M382" s="89"/>
      <c r="N382" s="89"/>
    </row>
    <row x14ac:dyDescent="0.25" r="383" customHeight="1" ht="12.199999999999998">
      <c r="A383" s="6" t="s">
        <v>680</v>
      </c>
      <c r="B383" s="6"/>
      <c r="C383" s="3" t="s">
        <v>153</v>
      </c>
      <c r="D383" s="86">
        <v>0.09</v>
      </c>
      <c r="E383" s="87">
        <f>$D$375*D383</f>
      </c>
      <c r="F383" s="108">
        <v>0.01</v>
      </c>
      <c r="G383" s="87">
        <f>$D$375*F383</f>
      </c>
      <c r="H383" s="87">
        <f>$L$2*G383</f>
      </c>
      <c r="I383" s="108">
        <v>0.4</v>
      </c>
      <c r="J383" s="87">
        <f>$D$375*I383</f>
      </c>
      <c r="K383" s="87">
        <f>SUM(H383,J383)</f>
      </c>
      <c r="L383" s="89"/>
      <c r="M383" s="89"/>
      <c r="N383" s="89"/>
    </row>
    <row x14ac:dyDescent="0.25" r="384" customHeight="1" ht="21">
      <c r="A384" s="6" t="s">
        <v>1029</v>
      </c>
      <c r="B384" s="6"/>
      <c r="C384" s="3" t="s">
        <v>96</v>
      </c>
      <c r="D384" s="86">
        <v>1.13</v>
      </c>
      <c r="E384" s="87">
        <f>$D$375*D384</f>
      </c>
      <c r="F384" s="108">
        <v>0.19</v>
      </c>
      <c r="G384" s="87">
        <f>$D$375*F384</f>
      </c>
      <c r="H384" s="87">
        <f>$L$2*G384</f>
      </c>
      <c r="I384" s="108">
        <v>87.11</v>
      </c>
      <c r="J384" s="87">
        <f>$D$375*I384</f>
      </c>
      <c r="K384" s="87">
        <f>SUM(H384,J384)</f>
      </c>
      <c r="L384" s="89"/>
      <c r="M384" s="89"/>
      <c r="N384" s="89"/>
    </row>
    <row x14ac:dyDescent="0.25" r="385" customHeight="1" ht="12.199999999999998">
      <c r="A385" s="6" t="s">
        <v>251</v>
      </c>
      <c r="B385" s="6"/>
      <c r="C385" s="3" t="s">
        <v>96</v>
      </c>
      <c r="D385" s="86">
        <v>1</v>
      </c>
      <c r="E385" s="87">
        <f>$D$375*D385</f>
      </c>
      <c r="F385" s="108">
        <v>0.1</v>
      </c>
      <c r="G385" s="87">
        <f>$D$375*F385</f>
      </c>
      <c r="H385" s="87">
        <f>$L$2*G385</f>
      </c>
      <c r="I385" s="108">
        <v>151.2</v>
      </c>
      <c r="J385" s="87">
        <f>$D$375*I385</f>
      </c>
      <c r="K385" s="87">
        <f>SUM(H385,J385)</f>
      </c>
      <c r="L385" s="89"/>
      <c r="M385" s="89"/>
      <c r="N385" s="89"/>
    </row>
    <row x14ac:dyDescent="0.25" r="386" customHeight="1" ht="12.199999999999998">
      <c r="A386" s="6" t="s">
        <v>865</v>
      </c>
      <c r="B386" s="6"/>
      <c r="C386" s="3" t="s">
        <v>96</v>
      </c>
      <c r="D386" s="86">
        <v>1</v>
      </c>
      <c r="E386" s="87">
        <f>$D$375*D386</f>
      </c>
      <c r="F386" s="108">
        <v>0.16</v>
      </c>
      <c r="G386" s="87">
        <f>$D$375*F386</f>
      </c>
      <c r="H386" s="87">
        <f>$L$2*G386</f>
      </c>
      <c r="I386" s="108">
        <v>25.42</v>
      </c>
      <c r="J386" s="87">
        <f>$D$375*I386</f>
      </c>
      <c r="K386" s="87">
        <f>SUM(H386,J386)</f>
      </c>
      <c r="L386" s="89"/>
      <c r="M386" s="89"/>
      <c r="N386" s="89"/>
    </row>
    <row x14ac:dyDescent="0.25" r="387" customHeight="1" ht="12.199999999999998">
      <c r="A387" s="6" t="s">
        <v>1030</v>
      </c>
      <c r="B387" s="6"/>
      <c r="C387" s="3" t="s">
        <v>96</v>
      </c>
      <c r="D387" s="86">
        <v>1</v>
      </c>
      <c r="E387" s="87">
        <f>$D$375*D387</f>
      </c>
      <c r="F387" s="108">
        <v>0.05</v>
      </c>
      <c r="G387" s="87">
        <f>$D$375*F387</f>
      </c>
      <c r="H387" s="87">
        <f>$L$2*G387</f>
      </c>
      <c r="I387" s="108">
        <v>13.82</v>
      </c>
      <c r="J387" s="87">
        <f>$D$375*I387</f>
      </c>
      <c r="K387" s="87">
        <f>SUM(H387,J387)</f>
      </c>
      <c r="L387" s="89"/>
      <c r="M387" s="89"/>
      <c r="N387" s="89"/>
    </row>
    <row x14ac:dyDescent="0.25" r="388" customHeight="1" ht="12.199999999999998">
      <c r="A388" s="6" t="s">
        <v>247</v>
      </c>
      <c r="B388" s="6"/>
      <c r="C388" s="3" t="s">
        <v>149</v>
      </c>
      <c r="D388" s="86">
        <v>0.42</v>
      </c>
      <c r="E388" s="87">
        <f>$D$375*D388</f>
      </c>
      <c r="F388" s="108">
        <v>0.05</v>
      </c>
      <c r="G388" s="87">
        <f>$D$375*F388</f>
      </c>
      <c r="H388" s="87">
        <f>$L$2*G388</f>
      </c>
      <c r="I388" s="108">
        <v>16.71</v>
      </c>
      <c r="J388" s="87">
        <f>$D$375*I388</f>
      </c>
      <c r="K388" s="87">
        <f>SUM(H388,J388)</f>
      </c>
      <c r="L388" s="89"/>
      <c r="M388" s="89"/>
      <c r="N388" s="89"/>
    </row>
    <row x14ac:dyDescent="0.25" r="389" customHeight="1" ht="12.199999999999998">
      <c r="A389" s="6" t="s">
        <v>246</v>
      </c>
      <c r="B389" s="6"/>
      <c r="C389" s="3" t="s">
        <v>149</v>
      </c>
      <c r="D389" s="86">
        <v>0.42</v>
      </c>
      <c r="E389" s="87">
        <f>$D$375*D389</f>
      </c>
      <c r="F389" s="108">
        <v>0.05</v>
      </c>
      <c r="G389" s="87">
        <f>$D$375*F389</f>
      </c>
      <c r="H389" s="87">
        <f>$L$2*G389</f>
      </c>
      <c r="I389" s="108">
        <v>15.82</v>
      </c>
      <c r="J389" s="87">
        <f>$D$375*I389</f>
      </c>
      <c r="K389" s="87">
        <f>SUM(H389,J389)</f>
      </c>
      <c r="L389" s="89"/>
      <c r="M389" s="89"/>
      <c r="N389" s="89"/>
    </row>
    <row x14ac:dyDescent="0.25" r="390" customHeight="1" ht="12.199999999999998">
      <c r="A390" s="29" t="s">
        <v>214</v>
      </c>
      <c r="B390" s="29"/>
      <c r="C390" s="3"/>
      <c r="D390" s="109"/>
      <c r="E390" s="126"/>
      <c r="F390" s="94">
        <f>SUM(F376:F389)</f>
      </c>
      <c r="G390" s="110">
        <f>SUM(G376:G389)</f>
      </c>
      <c r="H390" s="110">
        <f>SUM(H376:H389)</f>
      </c>
      <c r="I390" s="94">
        <v>1532.37</v>
      </c>
      <c r="J390" s="110">
        <f>SUM(J376:J389)</f>
      </c>
      <c r="K390" s="88">
        <f>SUM(K376:K389)</f>
      </c>
      <c r="L390" s="89"/>
      <c r="M390" s="89"/>
      <c r="N390" s="89"/>
    </row>
    <row x14ac:dyDescent="0.25" r="391" customHeight="1" ht="29.850000000000005">
      <c r="A391" s="29" t="s">
        <v>1067</v>
      </c>
      <c r="B391" s="29"/>
      <c r="C391" s="93" t="s">
        <v>96</v>
      </c>
      <c r="D391" s="57">
        <v>0</v>
      </c>
      <c r="E391" s="124"/>
      <c r="F391" s="53"/>
      <c r="G391" s="53"/>
      <c r="H391" s="53"/>
      <c r="I391" s="53"/>
      <c r="J391" s="53"/>
      <c r="K391" s="53"/>
      <c r="L391" s="89"/>
      <c r="M391" s="89"/>
      <c r="N391" s="89"/>
    </row>
    <row x14ac:dyDescent="0.25" r="392" customHeight="1" ht="12.199999999999998">
      <c r="A392" s="6" t="s">
        <v>1023</v>
      </c>
      <c r="B392" s="6"/>
      <c r="C392" s="3" t="s">
        <v>96</v>
      </c>
      <c r="D392" s="86">
        <v>1.13</v>
      </c>
      <c r="E392" s="87">
        <f>$D$391*D392</f>
      </c>
      <c r="F392" s="108">
        <v>0.13</v>
      </c>
      <c r="G392" s="87">
        <f>$D$391*F392</f>
      </c>
      <c r="H392" s="87">
        <f>$M$2*G392</f>
      </c>
      <c r="I392" s="108">
        <v>103.83</v>
      </c>
      <c r="J392" s="87">
        <f>$D$391*I392</f>
      </c>
      <c r="K392" s="87">
        <f>SUM(H392,J392)</f>
      </c>
      <c r="L392" s="89"/>
      <c r="M392" s="89"/>
      <c r="N392" s="89"/>
    </row>
    <row x14ac:dyDescent="0.25" r="393" customHeight="1" ht="21">
      <c r="A393" s="6" t="s">
        <v>1062</v>
      </c>
      <c r="B393" s="6"/>
      <c r="C393" s="3" t="s">
        <v>96</v>
      </c>
      <c r="D393" s="86">
        <v>1.13</v>
      </c>
      <c r="E393" s="87">
        <f>$D$391*D393</f>
      </c>
      <c r="F393" s="108">
        <v>0.26</v>
      </c>
      <c r="G393" s="87">
        <f>$D$391*F393</f>
      </c>
      <c r="H393" s="87">
        <f>$L$2*G393</f>
      </c>
      <c r="I393" s="108">
        <v>321.53</v>
      </c>
      <c r="J393" s="87">
        <f>$D$391*I393</f>
      </c>
      <c r="K393" s="87">
        <f>SUM(H393,J393)</f>
      </c>
      <c r="L393" s="89"/>
      <c r="M393" s="89"/>
      <c r="N393" s="89"/>
    </row>
    <row x14ac:dyDescent="0.25" r="394" customHeight="1" ht="12">
      <c r="A394" s="6" t="s">
        <v>1036</v>
      </c>
      <c r="B394" s="6"/>
      <c r="C394" s="3" t="s">
        <v>96</v>
      </c>
      <c r="D394" s="86">
        <v>1.13</v>
      </c>
      <c r="E394" s="87">
        <f>$D$391*D394</f>
      </c>
      <c r="F394" s="108">
        <v>0.05</v>
      </c>
      <c r="G394" s="87">
        <f>$D$391*F394</f>
      </c>
      <c r="H394" s="87">
        <f>$L$2*G394</f>
      </c>
      <c r="I394" s="108">
        <v>36.97</v>
      </c>
      <c r="J394" s="87">
        <f>$D$391*I394</f>
      </c>
      <c r="K394" s="87">
        <f>SUM(H394,J394)</f>
      </c>
      <c r="L394" s="89"/>
      <c r="M394" s="89"/>
      <c r="N394" s="89"/>
    </row>
    <row x14ac:dyDescent="0.25" r="395" customHeight="1" ht="12.199999999999998">
      <c r="A395" s="6" t="s">
        <v>1027</v>
      </c>
      <c r="B395" s="6"/>
      <c r="C395" s="3" t="s">
        <v>153</v>
      </c>
      <c r="D395" s="86">
        <v>0.42</v>
      </c>
      <c r="E395" s="87">
        <f>$D$391*D395</f>
      </c>
      <c r="F395" s="108">
        <v>0.01</v>
      </c>
      <c r="G395" s="87">
        <f>$D$391*F395</f>
      </c>
      <c r="H395" s="87">
        <f>$L$2*G395</f>
      </c>
      <c r="I395" s="108">
        <v>10.21</v>
      </c>
      <c r="J395" s="87">
        <f>$D$391*I395</f>
      </c>
      <c r="K395" s="87">
        <f>SUM(H395,J395)</f>
      </c>
      <c r="L395" s="89"/>
      <c r="M395" s="89"/>
      <c r="N395" s="89"/>
    </row>
    <row x14ac:dyDescent="0.25" r="396" customHeight="1" ht="12.199999999999998">
      <c r="A396" s="6" t="s">
        <v>1028</v>
      </c>
      <c r="B396" s="6"/>
      <c r="C396" s="3" t="s">
        <v>96</v>
      </c>
      <c r="D396" s="86">
        <v>1.13</v>
      </c>
      <c r="E396" s="87">
        <f>$D$391*D396</f>
      </c>
      <c r="F396" s="108">
        <v>0.04</v>
      </c>
      <c r="G396" s="87">
        <f>$D$391*F396</f>
      </c>
      <c r="H396" s="87">
        <f>$L$2*G396</f>
      </c>
      <c r="I396" s="108">
        <v>46.65</v>
      </c>
      <c r="J396" s="87">
        <f>$D$391*I396</f>
      </c>
      <c r="K396" s="87">
        <f>SUM(H396,J396)</f>
      </c>
      <c r="L396" s="89"/>
      <c r="M396" s="89"/>
      <c r="N396" s="89"/>
    </row>
    <row x14ac:dyDescent="0.25" r="397" customHeight="1" ht="21">
      <c r="A397" s="6" t="s">
        <v>1029</v>
      </c>
      <c r="B397" s="6"/>
      <c r="C397" s="3" t="s">
        <v>96</v>
      </c>
      <c r="D397" s="86">
        <v>1.13</v>
      </c>
      <c r="E397" s="87">
        <f>$D$391*D397</f>
      </c>
      <c r="F397" s="108">
        <v>0.19</v>
      </c>
      <c r="G397" s="87">
        <f>$D$391*F397</f>
      </c>
      <c r="H397" s="87">
        <f>$L$2*G397</f>
      </c>
      <c r="I397" s="108">
        <v>87.11</v>
      </c>
      <c r="J397" s="87">
        <f>$D$391*I397</f>
      </c>
      <c r="K397" s="87">
        <f>SUM(H397,J397)</f>
      </c>
      <c r="L397" s="89"/>
      <c r="M397" s="89"/>
      <c r="N397" s="89"/>
    </row>
    <row x14ac:dyDescent="0.25" r="398" customHeight="1" ht="21">
      <c r="A398" s="6" t="s">
        <v>250</v>
      </c>
      <c r="B398" s="6"/>
      <c r="C398" s="3" t="s">
        <v>96</v>
      </c>
      <c r="D398" s="86">
        <v>1</v>
      </c>
      <c r="E398" s="87">
        <f>$D$391*D398</f>
      </c>
      <c r="F398" s="108">
        <v>0.32</v>
      </c>
      <c r="G398" s="87">
        <f>$D$391*F398</f>
      </c>
      <c r="H398" s="87">
        <f>$L$2*G398</f>
      </c>
      <c r="I398" s="108">
        <v>204.29</v>
      </c>
      <c r="J398" s="87">
        <f>$D$391*I398</f>
      </c>
      <c r="K398" s="87">
        <f>SUM(H398,J398)</f>
      </c>
      <c r="L398" s="89"/>
      <c r="M398" s="89"/>
      <c r="N398" s="89"/>
    </row>
    <row x14ac:dyDescent="0.25" r="399" customHeight="1" ht="12">
      <c r="A399" s="6" t="s">
        <v>251</v>
      </c>
      <c r="B399" s="6"/>
      <c r="C399" s="3" t="s">
        <v>96</v>
      </c>
      <c r="D399" s="86">
        <v>1</v>
      </c>
      <c r="E399" s="87">
        <f>$D$391*D399</f>
      </c>
      <c r="F399" s="108">
        <v>0.1</v>
      </c>
      <c r="G399" s="87">
        <f>$D$391*F399</f>
      </c>
      <c r="H399" s="87">
        <f>$L$2*G399</f>
      </c>
      <c r="I399" s="108">
        <v>151.2</v>
      </c>
      <c r="J399" s="87">
        <f>$D$391*I399</f>
      </c>
      <c r="K399" s="87">
        <f>SUM(H399,J399)</f>
      </c>
      <c r="L399" s="89"/>
      <c r="M399" s="89"/>
      <c r="N399" s="89"/>
    </row>
    <row x14ac:dyDescent="0.25" r="400" customHeight="1" ht="12.199999999999998">
      <c r="A400" s="6" t="s">
        <v>1030</v>
      </c>
      <c r="B400" s="6"/>
      <c r="C400" s="3" t="s">
        <v>96</v>
      </c>
      <c r="D400" s="86">
        <v>1</v>
      </c>
      <c r="E400" s="87">
        <f>$D$391*D400</f>
      </c>
      <c r="F400" s="108">
        <v>0.05</v>
      </c>
      <c r="G400" s="87">
        <f>$D$391*F400</f>
      </c>
      <c r="H400" s="87">
        <f>$L$2*G400</f>
      </c>
      <c r="I400" s="108">
        <v>13.82</v>
      </c>
      <c r="J400" s="87">
        <f>$D$391*I400</f>
      </c>
      <c r="K400" s="87">
        <f>SUM(H400,J400)</f>
      </c>
      <c r="L400" s="89"/>
      <c r="M400" s="89"/>
      <c r="N400" s="89"/>
    </row>
    <row x14ac:dyDescent="0.25" r="401" customHeight="1" ht="12.199999999999998">
      <c r="A401" s="6" t="s">
        <v>1037</v>
      </c>
      <c r="B401" s="6"/>
      <c r="C401" s="3" t="s">
        <v>96</v>
      </c>
      <c r="D401" s="86">
        <v>1</v>
      </c>
      <c r="E401" s="87">
        <f>$D$391*D401</f>
      </c>
      <c r="F401" s="108">
        <v>0.18</v>
      </c>
      <c r="G401" s="87">
        <f>$D$391*F401</f>
      </c>
      <c r="H401" s="87">
        <f>$L$2*G401</f>
      </c>
      <c r="I401" s="108">
        <v>47.65</v>
      </c>
      <c r="J401" s="87">
        <f>$D$391*I401</f>
      </c>
      <c r="K401" s="87">
        <f>SUM(H401,J401)</f>
      </c>
      <c r="L401" s="89"/>
      <c r="M401" s="89"/>
      <c r="N401" s="89"/>
    </row>
    <row x14ac:dyDescent="0.25" r="402" customHeight="1" ht="12.199999999999998">
      <c r="A402" s="6" t="s">
        <v>1032</v>
      </c>
      <c r="B402" s="6"/>
      <c r="C402" s="3" t="s">
        <v>96</v>
      </c>
      <c r="D402" s="86">
        <v>1</v>
      </c>
      <c r="E402" s="87">
        <f>$D$391*D402</f>
      </c>
      <c r="F402" s="108">
        <v>0.09</v>
      </c>
      <c r="G402" s="87">
        <f>$D$391*F402</f>
      </c>
      <c r="H402" s="87">
        <f>$L$2*G402</f>
      </c>
      <c r="I402" s="108">
        <v>40.4</v>
      </c>
      <c r="J402" s="87">
        <f>$D$391*I402</f>
      </c>
      <c r="K402" s="87">
        <f>SUM(H402,J402)</f>
      </c>
      <c r="L402" s="89"/>
      <c r="M402" s="89"/>
      <c r="N402" s="89"/>
    </row>
    <row x14ac:dyDescent="0.25" r="403" customHeight="1" ht="21">
      <c r="A403" s="6" t="s">
        <v>249</v>
      </c>
      <c r="B403" s="6"/>
      <c r="C403" s="3" t="s">
        <v>96</v>
      </c>
      <c r="D403" s="86">
        <v>1</v>
      </c>
      <c r="E403" s="87">
        <f>$D$391*D403</f>
      </c>
      <c r="F403" s="108">
        <v>0.23</v>
      </c>
      <c r="G403" s="87">
        <f>$D$391*F403</f>
      </c>
      <c r="H403" s="87">
        <f>$L$2*G403</f>
      </c>
      <c r="I403" s="108">
        <v>51.39</v>
      </c>
      <c r="J403" s="87">
        <f>$D$391*I403</f>
      </c>
      <c r="K403" s="87">
        <f>SUM(H403,J403)</f>
      </c>
      <c r="L403" s="89"/>
      <c r="M403" s="89"/>
      <c r="N403" s="89"/>
    </row>
    <row x14ac:dyDescent="0.25" r="404" customHeight="1" ht="22.5">
      <c r="A404" s="6" t="s">
        <v>421</v>
      </c>
      <c r="B404" s="6"/>
      <c r="C404" s="3" t="s">
        <v>96</v>
      </c>
      <c r="D404" s="86">
        <v>1</v>
      </c>
      <c r="E404" s="87">
        <f>$D$391*D404</f>
      </c>
      <c r="F404" s="108">
        <v>0.55</v>
      </c>
      <c r="G404" s="87">
        <f>$D$391*F404</f>
      </c>
      <c r="H404" s="87">
        <f>$M$2*G404</f>
      </c>
      <c r="I404" s="108">
        <v>135.63</v>
      </c>
      <c r="J404" s="87">
        <f>$D$391*I404</f>
      </c>
      <c r="K404" s="87">
        <f>SUM(H404,J404)</f>
      </c>
      <c r="L404" s="89"/>
      <c r="M404" s="89"/>
      <c r="N404" s="89"/>
    </row>
    <row x14ac:dyDescent="0.25" r="405" customHeight="1" ht="12.199999999999998">
      <c r="A405" s="6" t="s">
        <v>247</v>
      </c>
      <c r="B405" s="6"/>
      <c r="C405" s="3" t="s">
        <v>149</v>
      </c>
      <c r="D405" s="86">
        <v>0.42</v>
      </c>
      <c r="E405" s="87">
        <f>$D$391*D405</f>
      </c>
      <c r="F405" s="108">
        <v>0.05</v>
      </c>
      <c r="G405" s="87">
        <f>$D$391*F405</f>
      </c>
      <c r="H405" s="87">
        <f>$L$2*G405</f>
      </c>
      <c r="I405" s="108">
        <v>16.71</v>
      </c>
      <c r="J405" s="87">
        <f>$D$391*I405</f>
      </c>
      <c r="K405" s="87">
        <f>SUM(H405,J405)</f>
      </c>
      <c r="L405" s="89"/>
      <c r="M405" s="89"/>
      <c r="N405" s="89"/>
    </row>
    <row x14ac:dyDescent="0.25" r="406" customHeight="1" ht="12.199999999999998">
      <c r="A406" s="6" t="s">
        <v>246</v>
      </c>
      <c r="B406" s="6"/>
      <c r="C406" s="3" t="s">
        <v>149</v>
      </c>
      <c r="D406" s="86">
        <v>0.42</v>
      </c>
      <c r="E406" s="87">
        <f>$D$391*D406</f>
      </c>
      <c r="F406" s="108">
        <v>0.05</v>
      </c>
      <c r="G406" s="87">
        <f>$D$391*F406</f>
      </c>
      <c r="H406" s="87">
        <f>$L$2*G406</f>
      </c>
      <c r="I406" s="108">
        <v>15.82</v>
      </c>
      <c r="J406" s="87">
        <f>$D$391*I406</f>
      </c>
      <c r="K406" s="87">
        <f>SUM(H406,J406)</f>
      </c>
      <c r="L406" s="89"/>
      <c r="M406" s="89"/>
      <c r="N406" s="89"/>
    </row>
    <row x14ac:dyDescent="0.25" r="407" customHeight="1" ht="12.199999999999998">
      <c r="A407" s="29" t="s">
        <v>214</v>
      </c>
      <c r="B407" s="29"/>
      <c r="C407" s="3"/>
      <c r="D407" s="109"/>
      <c r="E407" s="126"/>
      <c r="F407" s="94">
        <f>SUM(F392:F406)</f>
      </c>
      <c r="G407" s="110">
        <f>SUM(G392:G406)</f>
      </c>
      <c r="H407" s="110">
        <f>SUM(H392:H406)</f>
      </c>
      <c r="I407" s="94">
        <v>1250.48</v>
      </c>
      <c r="J407" s="110">
        <f>SUM(J392:J406)</f>
      </c>
      <c r="K407" s="88">
        <f>SUM(K392:K406)</f>
      </c>
      <c r="L407" s="89"/>
      <c r="M407" s="89"/>
      <c r="N407" s="89"/>
    </row>
    <row x14ac:dyDescent="0.25" r="408" customHeight="1" ht="38.25">
      <c r="A408" s="29" t="s">
        <v>1068</v>
      </c>
      <c r="B408" s="29"/>
      <c r="C408" s="93" t="s">
        <v>96</v>
      </c>
      <c r="D408" s="57">
        <v>0</v>
      </c>
      <c r="E408" s="124"/>
      <c r="F408" s="53"/>
      <c r="G408" s="53"/>
      <c r="H408" s="53"/>
      <c r="I408" s="53"/>
      <c r="J408" s="53"/>
      <c r="K408" s="53"/>
      <c r="L408" s="89"/>
      <c r="M408" s="89"/>
      <c r="N408" s="89"/>
    </row>
    <row x14ac:dyDescent="0.25" r="409" customHeight="1" ht="12.199999999999998">
      <c r="A409" s="6" t="s">
        <v>1023</v>
      </c>
      <c r="B409" s="6"/>
      <c r="C409" s="3" t="s">
        <v>96</v>
      </c>
      <c r="D409" s="86">
        <v>1.13</v>
      </c>
      <c r="E409" s="87">
        <f>$D$408*D409</f>
      </c>
      <c r="F409" s="108">
        <v>0.13</v>
      </c>
      <c r="G409" s="87">
        <f>$D$408*F409</f>
      </c>
      <c r="H409" s="87">
        <f>$M$2*G409</f>
      </c>
      <c r="I409" s="108">
        <v>103.83</v>
      </c>
      <c r="J409" s="87">
        <f>$D$408*I409</f>
      </c>
      <c r="K409" s="87">
        <f>SUM(H409,J409)</f>
      </c>
      <c r="L409" s="89"/>
      <c r="M409" s="89"/>
      <c r="N409" s="89"/>
    </row>
    <row x14ac:dyDescent="0.25" r="410" customHeight="1" ht="21">
      <c r="A410" s="6" t="s">
        <v>1062</v>
      </c>
      <c r="B410" s="6"/>
      <c r="C410" s="3" t="s">
        <v>96</v>
      </c>
      <c r="D410" s="86">
        <v>1.13</v>
      </c>
      <c r="E410" s="87">
        <f>$D$408*D410</f>
      </c>
      <c r="F410" s="108">
        <v>0.26</v>
      </c>
      <c r="G410" s="87">
        <f>$D$408*F410</f>
      </c>
      <c r="H410" s="87">
        <f>$L$2*G410</f>
      </c>
      <c r="I410" s="108">
        <v>321.53</v>
      </c>
      <c r="J410" s="87">
        <f>$D$408*I410</f>
      </c>
      <c r="K410" s="87">
        <f>SUM(H410,J410)</f>
      </c>
      <c r="L410" s="89"/>
      <c r="M410" s="89"/>
      <c r="N410" s="89"/>
    </row>
    <row x14ac:dyDescent="0.25" r="411" customHeight="1" ht="12.199999999999998">
      <c r="A411" s="6" t="s">
        <v>1036</v>
      </c>
      <c r="B411" s="6"/>
      <c r="C411" s="3" t="s">
        <v>96</v>
      </c>
      <c r="D411" s="86">
        <v>1.13</v>
      </c>
      <c r="E411" s="87">
        <f>$D$408*D411</f>
      </c>
      <c r="F411" s="108">
        <v>0.05</v>
      </c>
      <c r="G411" s="87">
        <f>$D$408*F411</f>
      </c>
      <c r="H411" s="87">
        <f>$L$2*G411</f>
      </c>
      <c r="I411" s="108">
        <v>36.97</v>
      </c>
      <c r="J411" s="87">
        <f>$D$408*I411</f>
      </c>
      <c r="K411" s="87">
        <f>SUM(H411,J411)</f>
      </c>
      <c r="L411" s="89"/>
      <c r="M411" s="89"/>
      <c r="N411" s="89"/>
    </row>
    <row x14ac:dyDescent="0.25" r="412" customHeight="1" ht="12.199999999999998">
      <c r="A412" s="6" t="s">
        <v>1027</v>
      </c>
      <c r="B412" s="6"/>
      <c r="C412" s="3" t="s">
        <v>153</v>
      </c>
      <c r="D412" s="86">
        <v>0.42</v>
      </c>
      <c r="E412" s="87">
        <f>$D$408*D412</f>
      </c>
      <c r="F412" s="108">
        <v>0.01</v>
      </c>
      <c r="G412" s="87">
        <f>$D$408*F412</f>
      </c>
      <c r="H412" s="87">
        <f>$L$2*G412</f>
      </c>
      <c r="I412" s="108">
        <v>10.21</v>
      </c>
      <c r="J412" s="87">
        <f>$D$408*I412</f>
      </c>
      <c r="K412" s="87">
        <f>SUM(H412,J412)</f>
      </c>
      <c r="L412" s="89"/>
      <c r="M412" s="89"/>
      <c r="N412" s="89"/>
    </row>
    <row x14ac:dyDescent="0.25" r="413" customHeight="1" ht="12.199999999999998">
      <c r="A413" s="6" t="s">
        <v>1028</v>
      </c>
      <c r="B413" s="6"/>
      <c r="C413" s="3" t="s">
        <v>96</v>
      </c>
      <c r="D413" s="86">
        <v>1.13</v>
      </c>
      <c r="E413" s="87">
        <f>$D$408*D413</f>
      </c>
      <c r="F413" s="108">
        <v>0.04</v>
      </c>
      <c r="G413" s="87">
        <f>$D$408*F413</f>
      </c>
      <c r="H413" s="87">
        <f>$L$2*G413</f>
      </c>
      <c r="I413" s="108">
        <v>46.65</v>
      </c>
      <c r="J413" s="87">
        <f>$D$408*I413</f>
      </c>
      <c r="K413" s="87">
        <f>SUM(H413,J413)</f>
      </c>
      <c r="L413" s="89"/>
      <c r="M413" s="89"/>
      <c r="N413" s="89"/>
    </row>
    <row x14ac:dyDescent="0.25" r="414" customHeight="1" ht="21">
      <c r="A414" s="6" t="s">
        <v>1029</v>
      </c>
      <c r="B414" s="6"/>
      <c r="C414" s="3" t="s">
        <v>96</v>
      </c>
      <c r="D414" s="86">
        <v>1.13</v>
      </c>
      <c r="E414" s="87">
        <f>$D$408*D414</f>
      </c>
      <c r="F414" s="108">
        <v>0.19</v>
      </c>
      <c r="G414" s="87">
        <f>$D$408*F414</f>
      </c>
      <c r="H414" s="87">
        <f>$L$2*G414</f>
      </c>
      <c r="I414" s="108">
        <v>87.11</v>
      </c>
      <c r="J414" s="87">
        <f>$D$408*I414</f>
      </c>
      <c r="K414" s="87">
        <f>SUM(H414,J414)</f>
      </c>
      <c r="L414" s="89"/>
      <c r="M414" s="89"/>
      <c r="N414" s="89"/>
    </row>
    <row x14ac:dyDescent="0.25" r="415" customHeight="1" ht="21">
      <c r="A415" s="6" t="s">
        <v>250</v>
      </c>
      <c r="B415" s="6"/>
      <c r="C415" s="3" t="s">
        <v>96</v>
      </c>
      <c r="D415" s="86">
        <v>1</v>
      </c>
      <c r="E415" s="87">
        <f>$D$408*D415</f>
      </c>
      <c r="F415" s="108">
        <v>0.32</v>
      </c>
      <c r="G415" s="87">
        <f>$D$408*F415</f>
      </c>
      <c r="H415" s="87">
        <f>$L$2*G415</f>
      </c>
      <c r="I415" s="108">
        <v>204.29</v>
      </c>
      <c r="J415" s="87">
        <f>$D$408*I415</f>
      </c>
      <c r="K415" s="87">
        <f>SUM(H415,J415)</f>
      </c>
      <c r="L415" s="89"/>
      <c r="M415" s="89"/>
      <c r="N415" s="89"/>
    </row>
    <row x14ac:dyDescent="0.25" r="416" customHeight="1" ht="12.199999999999998">
      <c r="A416" s="6" t="s">
        <v>251</v>
      </c>
      <c r="B416" s="6"/>
      <c r="C416" s="3" t="s">
        <v>96</v>
      </c>
      <c r="D416" s="86">
        <v>1</v>
      </c>
      <c r="E416" s="87">
        <f>$D$408*D416</f>
      </c>
      <c r="F416" s="108">
        <v>0.1</v>
      </c>
      <c r="G416" s="87">
        <f>$D$408*F416</f>
      </c>
      <c r="H416" s="87">
        <f>$L$2*G416</f>
      </c>
      <c r="I416" s="108">
        <v>151.2</v>
      </c>
      <c r="J416" s="87">
        <f>$D$408*I416</f>
      </c>
      <c r="K416" s="87">
        <f>SUM(H416,J416)</f>
      </c>
      <c r="L416" s="89"/>
      <c r="M416" s="89"/>
      <c r="N416" s="89"/>
    </row>
    <row x14ac:dyDescent="0.25" r="417" customHeight="1" ht="12.199999999999998">
      <c r="A417" s="6" t="s">
        <v>1030</v>
      </c>
      <c r="B417" s="6"/>
      <c r="C417" s="3" t="s">
        <v>96</v>
      </c>
      <c r="D417" s="86">
        <v>1</v>
      </c>
      <c r="E417" s="87">
        <f>$D$408*D417</f>
      </c>
      <c r="F417" s="108">
        <v>0.05</v>
      </c>
      <c r="G417" s="87">
        <f>$D$408*F417</f>
      </c>
      <c r="H417" s="87">
        <f>$L$2*G417</f>
      </c>
      <c r="I417" s="108">
        <v>13.82</v>
      </c>
      <c r="J417" s="87">
        <f>$D$408*I417</f>
      </c>
      <c r="K417" s="87">
        <f>SUM(H417,J417)</f>
      </c>
      <c r="L417" s="89"/>
      <c r="M417" s="89"/>
      <c r="N417" s="89"/>
    </row>
    <row x14ac:dyDescent="0.25" r="418" customHeight="1" ht="12.199999999999998">
      <c r="A418" s="6" t="s">
        <v>1037</v>
      </c>
      <c r="B418" s="6"/>
      <c r="C418" s="3" t="s">
        <v>96</v>
      </c>
      <c r="D418" s="86">
        <v>1</v>
      </c>
      <c r="E418" s="87">
        <f>$D$408*D418</f>
      </c>
      <c r="F418" s="108">
        <v>0.18</v>
      </c>
      <c r="G418" s="87">
        <f>$D$408*F418</f>
      </c>
      <c r="H418" s="87">
        <f>$L$2*G418</f>
      </c>
      <c r="I418" s="108">
        <v>47.65</v>
      </c>
      <c r="J418" s="87">
        <f>$D$408*I418</f>
      </c>
      <c r="K418" s="87">
        <f>SUM(H418,J418)</f>
      </c>
      <c r="L418" s="89"/>
      <c r="M418" s="89"/>
      <c r="N418" s="89"/>
    </row>
    <row x14ac:dyDescent="0.25" r="419" customHeight="1" ht="12.199999999999998">
      <c r="A419" s="6" t="s">
        <v>1032</v>
      </c>
      <c r="B419" s="6"/>
      <c r="C419" s="3" t="s">
        <v>96</v>
      </c>
      <c r="D419" s="86">
        <v>1</v>
      </c>
      <c r="E419" s="87">
        <f>$D$408*D419</f>
      </c>
      <c r="F419" s="108">
        <v>0.09</v>
      </c>
      <c r="G419" s="87">
        <f>$D$408*F419</f>
      </c>
      <c r="H419" s="87">
        <f>$L$2*G419</f>
      </c>
      <c r="I419" s="108">
        <v>40.4</v>
      </c>
      <c r="J419" s="87">
        <f>$D$408*I419</f>
      </c>
      <c r="K419" s="87">
        <f>SUM(H419,J419)</f>
      </c>
      <c r="L419" s="89"/>
      <c r="M419" s="89"/>
      <c r="N419" s="89"/>
    </row>
    <row x14ac:dyDescent="0.25" r="420" customHeight="1" ht="21">
      <c r="A420" s="6" t="s">
        <v>857</v>
      </c>
      <c r="B420" s="6"/>
      <c r="C420" s="3" t="s">
        <v>96</v>
      </c>
      <c r="D420" s="86">
        <v>1</v>
      </c>
      <c r="E420" s="87">
        <f>$D$408*D420</f>
      </c>
      <c r="F420" s="108">
        <v>0.23</v>
      </c>
      <c r="G420" s="87">
        <f>$D$408*F420</f>
      </c>
      <c r="H420" s="87">
        <f>$L$2*G420</f>
      </c>
      <c r="I420" s="108">
        <v>197.6</v>
      </c>
      <c r="J420" s="87">
        <f>$D$408*I420</f>
      </c>
      <c r="K420" s="87">
        <f>SUM(H420,J420)</f>
      </c>
      <c r="L420" s="89"/>
      <c r="M420" s="89"/>
      <c r="N420" s="89"/>
    </row>
    <row x14ac:dyDescent="0.25" r="421" customHeight="1" ht="12.199999999999998">
      <c r="A421" s="6" t="s">
        <v>247</v>
      </c>
      <c r="B421" s="6"/>
      <c r="C421" s="3" t="s">
        <v>149</v>
      </c>
      <c r="D421" s="86">
        <v>0.42</v>
      </c>
      <c r="E421" s="87">
        <f>$D$408*D421</f>
      </c>
      <c r="F421" s="108">
        <v>0.05</v>
      </c>
      <c r="G421" s="87">
        <f>$D$408*F421</f>
      </c>
      <c r="H421" s="87">
        <f>$L$2*G421</f>
      </c>
      <c r="I421" s="108">
        <v>16.71</v>
      </c>
      <c r="J421" s="87">
        <f>$D$408*I421</f>
      </c>
      <c r="K421" s="87">
        <f>SUM(H421,J421)</f>
      </c>
      <c r="L421" s="89"/>
      <c r="M421" s="89"/>
      <c r="N421" s="89"/>
    </row>
    <row x14ac:dyDescent="0.25" r="422" customHeight="1" ht="12.199999999999998">
      <c r="A422" s="6" t="s">
        <v>246</v>
      </c>
      <c r="B422" s="6"/>
      <c r="C422" s="3" t="s">
        <v>149</v>
      </c>
      <c r="D422" s="86">
        <v>0.42</v>
      </c>
      <c r="E422" s="87">
        <f>$D$408*D422</f>
      </c>
      <c r="F422" s="108">
        <v>0.05</v>
      </c>
      <c r="G422" s="87">
        <f>$D$408*F422</f>
      </c>
      <c r="H422" s="87">
        <f>$L$2*G422</f>
      </c>
      <c r="I422" s="108">
        <v>15.82</v>
      </c>
      <c r="J422" s="87">
        <f>$D$408*I422</f>
      </c>
      <c r="K422" s="87">
        <f>SUM(H422,J422)</f>
      </c>
      <c r="L422" s="89"/>
      <c r="M422" s="89"/>
      <c r="N422" s="89"/>
    </row>
    <row x14ac:dyDescent="0.25" r="423" customHeight="1" ht="12.199999999999998">
      <c r="A423" s="29" t="s">
        <v>214</v>
      </c>
      <c r="B423" s="29"/>
      <c r="C423" s="3"/>
      <c r="D423" s="109"/>
      <c r="E423" s="126"/>
      <c r="F423" s="94">
        <f>SUM(F409:F422)</f>
      </c>
      <c r="G423" s="110">
        <f>SUM(G409:G422)</f>
      </c>
      <c r="H423" s="110">
        <f>SUM(H409:H422)</f>
      </c>
      <c r="I423" s="94">
        <v>1293.79</v>
      </c>
      <c r="J423" s="110">
        <f>SUM(J409:J422)</f>
      </c>
      <c r="K423" s="88">
        <f>SUM(K409:K422)</f>
      </c>
      <c r="L423" s="89"/>
      <c r="M423" s="89"/>
      <c r="N423" s="89"/>
    </row>
    <row x14ac:dyDescent="0.25" r="424" customHeight="1" ht="46.5">
      <c r="A424" s="29" t="s">
        <v>1069</v>
      </c>
      <c r="B424" s="29"/>
      <c r="C424" s="93" t="s">
        <v>96</v>
      </c>
      <c r="D424" s="57">
        <v>0</v>
      </c>
      <c r="E424" s="124"/>
      <c r="F424" s="53"/>
      <c r="G424" s="53"/>
      <c r="H424" s="53"/>
      <c r="I424" s="53"/>
      <c r="J424" s="53"/>
      <c r="K424" s="53"/>
      <c r="L424" s="89"/>
      <c r="M424" s="89"/>
      <c r="N424" s="89"/>
    </row>
    <row x14ac:dyDescent="0.25" r="425" customHeight="1" ht="12.199999999999998">
      <c r="A425" s="6" t="s">
        <v>1023</v>
      </c>
      <c r="B425" s="6"/>
      <c r="C425" s="3" t="s">
        <v>96</v>
      </c>
      <c r="D425" s="86">
        <v>1.13</v>
      </c>
      <c r="E425" s="87">
        <f>$D$424*D425</f>
      </c>
      <c r="F425" s="108">
        <v>0.13</v>
      </c>
      <c r="G425" s="87">
        <f>$D$424*F425</f>
      </c>
      <c r="H425" s="87">
        <f>$M$2*G425</f>
      </c>
      <c r="I425" s="108">
        <v>103.83</v>
      </c>
      <c r="J425" s="87">
        <f>$D$424*I425</f>
      </c>
      <c r="K425" s="87">
        <f>SUM(H425,J425)</f>
      </c>
      <c r="L425" s="89"/>
      <c r="M425" s="89"/>
      <c r="N425" s="89"/>
    </row>
    <row x14ac:dyDescent="0.25" r="426" customHeight="1" ht="21">
      <c r="A426" s="6" t="s">
        <v>1062</v>
      </c>
      <c r="B426" s="6"/>
      <c r="C426" s="3" t="s">
        <v>96</v>
      </c>
      <c r="D426" s="86">
        <v>1.13</v>
      </c>
      <c r="E426" s="87">
        <f>$D$424*D426</f>
      </c>
      <c r="F426" s="108">
        <v>0.26</v>
      </c>
      <c r="G426" s="87">
        <f>$D$424*F426</f>
      </c>
      <c r="H426" s="87">
        <f>$L$2*G426</f>
      </c>
      <c r="I426" s="108">
        <v>321.53</v>
      </c>
      <c r="J426" s="87">
        <f>$D$424*I426</f>
      </c>
      <c r="K426" s="87">
        <f>SUM(H426,J426)</f>
      </c>
      <c r="L426" s="89"/>
      <c r="M426" s="89"/>
      <c r="N426" s="89"/>
    </row>
    <row x14ac:dyDescent="0.25" r="427" customHeight="1" ht="12">
      <c r="A427" s="6" t="s">
        <v>1036</v>
      </c>
      <c r="B427" s="6"/>
      <c r="C427" s="3" t="s">
        <v>96</v>
      </c>
      <c r="D427" s="86">
        <v>1.13</v>
      </c>
      <c r="E427" s="87">
        <f>$D$424*D427</f>
      </c>
      <c r="F427" s="108">
        <v>0.05</v>
      </c>
      <c r="G427" s="87">
        <f>$D$424*F427</f>
      </c>
      <c r="H427" s="87">
        <f>$L$2*G427</f>
      </c>
      <c r="I427" s="108">
        <v>36.97</v>
      </c>
      <c r="J427" s="87">
        <f>$D$424*I427</f>
      </c>
      <c r="K427" s="87">
        <f>SUM(H427,J427)</f>
      </c>
      <c r="L427" s="89"/>
      <c r="M427" s="89"/>
      <c r="N427" s="89"/>
    </row>
    <row x14ac:dyDescent="0.25" r="428" customHeight="1" ht="12.199999999999998">
      <c r="A428" s="6" t="s">
        <v>1027</v>
      </c>
      <c r="B428" s="6"/>
      <c r="C428" s="3" t="s">
        <v>153</v>
      </c>
      <c r="D428" s="86">
        <v>0.42</v>
      </c>
      <c r="E428" s="87">
        <f>$D$424*D428</f>
      </c>
      <c r="F428" s="108">
        <v>0.01</v>
      </c>
      <c r="G428" s="87">
        <f>$D$424*F428</f>
      </c>
      <c r="H428" s="87">
        <f>$L$2*G428</f>
      </c>
      <c r="I428" s="108">
        <v>10.21</v>
      </c>
      <c r="J428" s="87">
        <f>$D$424*I428</f>
      </c>
      <c r="K428" s="87">
        <f>SUM(H428,J428)</f>
      </c>
      <c r="L428" s="89"/>
      <c r="M428" s="89"/>
      <c r="N428" s="89"/>
    </row>
    <row x14ac:dyDescent="0.25" r="429" customHeight="1" ht="12.199999999999998">
      <c r="A429" s="6" t="s">
        <v>1028</v>
      </c>
      <c r="B429" s="6"/>
      <c r="C429" s="3" t="s">
        <v>96</v>
      </c>
      <c r="D429" s="86">
        <v>1.13</v>
      </c>
      <c r="E429" s="87">
        <f>$D$424*D429</f>
      </c>
      <c r="F429" s="108">
        <v>0.04</v>
      </c>
      <c r="G429" s="87">
        <f>$D$424*F429</f>
      </c>
      <c r="H429" s="87">
        <f>$L$2*G429</f>
      </c>
      <c r="I429" s="108">
        <v>46.65</v>
      </c>
      <c r="J429" s="87">
        <f>$D$424*I429</f>
      </c>
      <c r="K429" s="87">
        <f>SUM(H429,J429)</f>
      </c>
      <c r="L429" s="89"/>
      <c r="M429" s="89"/>
      <c r="N429" s="89"/>
    </row>
    <row x14ac:dyDescent="0.25" r="430" customHeight="1" ht="21">
      <c r="A430" s="6" t="s">
        <v>1029</v>
      </c>
      <c r="B430" s="6"/>
      <c r="C430" s="3" t="s">
        <v>96</v>
      </c>
      <c r="D430" s="86">
        <v>1.13</v>
      </c>
      <c r="E430" s="87">
        <f>$D$424*D430</f>
      </c>
      <c r="F430" s="108">
        <v>0.19</v>
      </c>
      <c r="G430" s="87">
        <f>$D$424*F430</f>
      </c>
      <c r="H430" s="87">
        <f>$L$2*G430</f>
      </c>
      <c r="I430" s="108">
        <v>87.11</v>
      </c>
      <c r="J430" s="87">
        <f>$D$424*I430</f>
      </c>
      <c r="K430" s="87">
        <f>SUM(H430,J430)</f>
      </c>
      <c r="L430" s="89"/>
      <c r="M430" s="89"/>
      <c r="N430" s="89"/>
    </row>
    <row x14ac:dyDescent="0.25" r="431" customHeight="1" ht="21">
      <c r="A431" s="6" t="s">
        <v>250</v>
      </c>
      <c r="B431" s="6"/>
      <c r="C431" s="3" t="s">
        <v>96</v>
      </c>
      <c r="D431" s="86">
        <v>1</v>
      </c>
      <c r="E431" s="87">
        <f>$D$424*D431</f>
      </c>
      <c r="F431" s="108">
        <v>0.32</v>
      </c>
      <c r="G431" s="87">
        <f>$D$424*F431</f>
      </c>
      <c r="H431" s="87">
        <f>$L$2*G431</f>
      </c>
      <c r="I431" s="108">
        <v>204.29</v>
      </c>
      <c r="J431" s="87">
        <f>$D$424*I431</f>
      </c>
      <c r="K431" s="87">
        <f>SUM(H431,J431)</f>
      </c>
      <c r="L431" s="89"/>
      <c r="M431" s="89"/>
      <c r="N431" s="89"/>
    </row>
    <row x14ac:dyDescent="0.25" r="432" customHeight="1" ht="12">
      <c r="A432" s="6" t="s">
        <v>251</v>
      </c>
      <c r="B432" s="6"/>
      <c r="C432" s="3" t="s">
        <v>96</v>
      </c>
      <c r="D432" s="86">
        <v>1</v>
      </c>
      <c r="E432" s="87">
        <f>$D$424*D432</f>
      </c>
      <c r="F432" s="108">
        <v>0.1</v>
      </c>
      <c r="G432" s="87">
        <f>$D$424*F432</f>
      </c>
      <c r="H432" s="87">
        <f>$L$2*G432</f>
      </c>
      <c r="I432" s="108">
        <v>151.2</v>
      </c>
      <c r="J432" s="87">
        <f>$D$424*I432</f>
      </c>
      <c r="K432" s="87">
        <f>SUM(H432,J432)</f>
      </c>
      <c r="L432" s="89"/>
      <c r="M432" s="89"/>
      <c r="N432" s="89"/>
    </row>
    <row x14ac:dyDescent="0.25" r="433" customHeight="1" ht="12.199999999999998">
      <c r="A433" s="6" t="s">
        <v>1030</v>
      </c>
      <c r="B433" s="6"/>
      <c r="C433" s="3" t="s">
        <v>96</v>
      </c>
      <c r="D433" s="86">
        <v>1</v>
      </c>
      <c r="E433" s="87">
        <f>$D$424*D433</f>
      </c>
      <c r="F433" s="108">
        <v>0.05</v>
      </c>
      <c r="G433" s="87">
        <f>$D$424*F433</f>
      </c>
      <c r="H433" s="87">
        <f>$L$2*G433</f>
      </c>
      <c r="I433" s="108">
        <v>13.82</v>
      </c>
      <c r="J433" s="87">
        <f>$D$424*I433</f>
      </c>
      <c r="K433" s="87">
        <f>SUM(H433,J433)</f>
      </c>
      <c r="L433" s="89"/>
      <c r="M433" s="89"/>
      <c r="N433" s="89"/>
    </row>
    <row x14ac:dyDescent="0.25" r="434" customHeight="1" ht="12.199999999999998">
      <c r="A434" s="6" t="s">
        <v>1037</v>
      </c>
      <c r="B434" s="6"/>
      <c r="C434" s="3" t="s">
        <v>96</v>
      </c>
      <c r="D434" s="86">
        <v>1</v>
      </c>
      <c r="E434" s="87">
        <f>$D$424*D434</f>
      </c>
      <c r="F434" s="108">
        <v>0.18</v>
      </c>
      <c r="G434" s="87">
        <f>$D$424*F434</f>
      </c>
      <c r="H434" s="87">
        <f>$L$2*G434</f>
      </c>
      <c r="I434" s="108">
        <v>47.65</v>
      </c>
      <c r="J434" s="87">
        <f>$D$424*I434</f>
      </c>
      <c r="K434" s="87">
        <f>SUM(H434,J434)</f>
      </c>
      <c r="L434" s="89"/>
      <c r="M434" s="89"/>
      <c r="N434" s="89"/>
    </row>
    <row x14ac:dyDescent="0.25" r="435" customHeight="1" ht="12.199999999999998">
      <c r="A435" s="6" t="s">
        <v>1032</v>
      </c>
      <c r="B435" s="6"/>
      <c r="C435" s="3" t="s">
        <v>96</v>
      </c>
      <c r="D435" s="86">
        <v>1</v>
      </c>
      <c r="E435" s="87">
        <f>$D$424*D435</f>
      </c>
      <c r="F435" s="108">
        <v>0.09</v>
      </c>
      <c r="G435" s="87">
        <f>$D$424*F435</f>
      </c>
      <c r="H435" s="87">
        <f>$L$2*G435</f>
      </c>
      <c r="I435" s="108">
        <v>40.4</v>
      </c>
      <c r="J435" s="87">
        <f>$D$424*I435</f>
      </c>
      <c r="K435" s="87">
        <f>SUM(H435,J435)</f>
      </c>
      <c r="L435" s="89"/>
      <c r="M435" s="89"/>
      <c r="N435" s="89"/>
    </row>
    <row x14ac:dyDescent="0.25" r="436" customHeight="1" ht="12.199999999999998">
      <c r="A436" s="6" t="s">
        <v>826</v>
      </c>
      <c r="B436" s="6"/>
      <c r="C436" s="3" t="s">
        <v>96</v>
      </c>
      <c r="D436" s="86">
        <v>1</v>
      </c>
      <c r="E436" s="87">
        <f>$D$424*D436</f>
      </c>
      <c r="F436" s="108">
        <v>0.29</v>
      </c>
      <c r="G436" s="87">
        <f>$D$424*F436</f>
      </c>
      <c r="H436" s="87">
        <f>$L$2*G436</f>
      </c>
      <c r="I436" s="108">
        <v>195.21</v>
      </c>
      <c r="J436" s="87">
        <f>$D$424*I436</f>
      </c>
      <c r="K436" s="87">
        <f>SUM(H436,J436)</f>
      </c>
      <c r="L436" s="89"/>
      <c r="M436" s="89"/>
      <c r="N436" s="89"/>
    </row>
    <row x14ac:dyDescent="0.25" r="437" customHeight="1" ht="12.199999999999998">
      <c r="A437" s="6" t="s">
        <v>247</v>
      </c>
      <c r="B437" s="6"/>
      <c r="C437" s="3" t="s">
        <v>149</v>
      </c>
      <c r="D437" s="86">
        <v>0.42</v>
      </c>
      <c r="E437" s="87">
        <f>$D$424*D437</f>
      </c>
      <c r="F437" s="108">
        <v>0.05</v>
      </c>
      <c r="G437" s="87">
        <f>$D$424*F437</f>
      </c>
      <c r="H437" s="87">
        <f>$L$2*G437</f>
      </c>
      <c r="I437" s="108">
        <v>16.71</v>
      </c>
      <c r="J437" s="87">
        <f>$D$424*I437</f>
      </c>
      <c r="K437" s="87">
        <f>SUM(H437,J437)</f>
      </c>
      <c r="L437" s="89"/>
      <c r="M437" s="89"/>
      <c r="N437" s="89"/>
    </row>
    <row x14ac:dyDescent="0.25" r="438" customHeight="1" ht="12.199999999999998">
      <c r="A438" s="6" t="s">
        <v>246</v>
      </c>
      <c r="B438" s="6"/>
      <c r="C438" s="3" t="s">
        <v>149</v>
      </c>
      <c r="D438" s="86">
        <v>0.42</v>
      </c>
      <c r="E438" s="87">
        <f>$D$424*D438</f>
      </c>
      <c r="F438" s="108">
        <v>0.05</v>
      </c>
      <c r="G438" s="87">
        <f>$D$424*F438</f>
      </c>
      <c r="H438" s="87">
        <f>$L$2*G438</f>
      </c>
      <c r="I438" s="108">
        <v>15.82</v>
      </c>
      <c r="J438" s="87">
        <f>$D$424*I438</f>
      </c>
      <c r="K438" s="87">
        <f>SUM(H438,J438)</f>
      </c>
      <c r="L438" s="89"/>
      <c r="M438" s="89"/>
      <c r="N438" s="89"/>
    </row>
    <row x14ac:dyDescent="0.25" r="439" customHeight="1" ht="12.199999999999998">
      <c r="A439" s="29" t="s">
        <v>214</v>
      </c>
      <c r="B439" s="29"/>
      <c r="C439" s="3"/>
      <c r="D439" s="109"/>
      <c r="E439" s="126"/>
      <c r="F439" s="94">
        <f>SUM(F425:F438)</f>
      </c>
      <c r="G439" s="110">
        <f>SUM(G425:G438)</f>
      </c>
      <c r="H439" s="110">
        <f>SUM(H425:H438)</f>
      </c>
      <c r="I439" s="94">
        <v>1291.4</v>
      </c>
      <c r="J439" s="110">
        <f>SUM(J425:J438)</f>
      </c>
      <c r="K439" s="88">
        <f>SUM(K425:K438)</f>
      </c>
      <c r="L439" s="89"/>
      <c r="M439" s="89"/>
      <c r="N439" s="89"/>
    </row>
    <row x14ac:dyDescent="0.25" r="440" customHeight="1" ht="29.25">
      <c r="A440" s="29" t="s">
        <v>1070</v>
      </c>
      <c r="B440" s="29"/>
      <c r="C440" s="93" t="s">
        <v>149</v>
      </c>
      <c r="D440" s="57">
        <v>0</v>
      </c>
      <c r="E440" s="124"/>
      <c r="F440" s="53"/>
      <c r="G440" s="53"/>
      <c r="H440" s="53"/>
      <c r="I440" s="53"/>
      <c r="J440" s="53"/>
      <c r="K440" s="53"/>
      <c r="L440" s="89"/>
      <c r="M440" s="89"/>
      <c r="N440" s="89"/>
    </row>
    <row x14ac:dyDescent="0.25" r="441" customHeight="1" ht="12">
      <c r="A441" s="6" t="s">
        <v>1023</v>
      </c>
      <c r="B441" s="6"/>
      <c r="C441" s="3" t="s">
        <v>96</v>
      </c>
      <c r="D441" s="86">
        <v>2.7</v>
      </c>
      <c r="E441" s="87">
        <f>$D$440*D441</f>
      </c>
      <c r="F441" s="108">
        <v>0.31</v>
      </c>
      <c r="G441" s="87">
        <f>$D$440*F441</f>
      </c>
      <c r="H441" s="87">
        <f>$M$2*G441</f>
      </c>
      <c r="I441" s="108">
        <v>249.18</v>
      </c>
      <c r="J441" s="87">
        <f>$D$440*I441</f>
      </c>
      <c r="K441" s="87">
        <f>SUM(H441,J441)</f>
      </c>
      <c r="L441" s="89"/>
      <c r="M441" s="89"/>
      <c r="N441" s="89"/>
    </row>
    <row x14ac:dyDescent="0.25" r="442" customHeight="1" ht="21">
      <c r="A442" s="6" t="s">
        <v>1062</v>
      </c>
      <c r="B442" s="6"/>
      <c r="C442" s="3" t="s">
        <v>96</v>
      </c>
      <c r="D442" s="86">
        <v>2.7</v>
      </c>
      <c r="E442" s="87">
        <f>$D$440*D442</f>
      </c>
      <c r="F442" s="108">
        <v>0.62</v>
      </c>
      <c r="G442" s="87">
        <f>$D$440*F442</f>
      </c>
      <c r="H442" s="87">
        <f>$L$2*G442</f>
      </c>
      <c r="I442" s="108">
        <v>771.66</v>
      </c>
      <c r="J442" s="87">
        <f>$D$440*I442</f>
      </c>
      <c r="K442" s="87">
        <f>SUM(H442,J442)</f>
      </c>
      <c r="L442" s="89"/>
      <c r="M442" s="89"/>
      <c r="N442" s="89"/>
    </row>
    <row x14ac:dyDescent="0.25" r="443" customHeight="1" ht="12.199999999999998">
      <c r="A443" s="6" t="s">
        <v>1027</v>
      </c>
      <c r="B443" s="6"/>
      <c r="C443" s="3" t="s">
        <v>153</v>
      </c>
      <c r="D443" s="86">
        <v>1</v>
      </c>
      <c r="E443" s="87">
        <f>$D$440*D443</f>
      </c>
      <c r="F443" s="108">
        <v>0.02</v>
      </c>
      <c r="G443" s="87">
        <f>$D$440*F443</f>
      </c>
      <c r="H443" s="87">
        <f>$L$2*G443</f>
      </c>
      <c r="I443" s="108">
        <v>24.32</v>
      </c>
      <c r="J443" s="87">
        <f>$D$440*I443</f>
      </c>
      <c r="K443" s="87">
        <f>SUM(H443,J443)</f>
      </c>
      <c r="L443" s="89"/>
      <c r="M443" s="89"/>
      <c r="N443" s="89"/>
    </row>
    <row x14ac:dyDescent="0.25" r="444" customHeight="1" ht="12.199999999999998">
      <c r="A444" s="6" t="s">
        <v>1036</v>
      </c>
      <c r="B444" s="6"/>
      <c r="C444" s="3" t="s">
        <v>96</v>
      </c>
      <c r="D444" s="86">
        <v>2.7</v>
      </c>
      <c r="E444" s="87">
        <f>$D$440*D444</f>
      </c>
      <c r="F444" s="108">
        <v>0.12</v>
      </c>
      <c r="G444" s="87">
        <f>$D$440*F444</f>
      </c>
      <c r="H444" s="87">
        <f>$L$2*G444</f>
      </c>
      <c r="I444" s="108">
        <v>79.89</v>
      </c>
      <c r="J444" s="87">
        <f>$D$440*I444</f>
      </c>
      <c r="K444" s="87">
        <f>SUM(H444,J444)</f>
      </c>
      <c r="L444" s="89"/>
      <c r="M444" s="89"/>
      <c r="N444" s="89"/>
    </row>
    <row x14ac:dyDescent="0.25" r="445" customHeight="1" ht="12.199999999999998">
      <c r="A445" s="6" t="s">
        <v>680</v>
      </c>
      <c r="B445" s="6"/>
      <c r="C445" s="3" t="s">
        <v>153</v>
      </c>
      <c r="D445" s="86">
        <v>0.25</v>
      </c>
      <c r="E445" s="87">
        <f>$D$440*D445</f>
      </c>
      <c r="F445" s="108">
        <v>0.01</v>
      </c>
      <c r="G445" s="87">
        <f>$D$440*F445</f>
      </c>
      <c r="H445" s="87">
        <f>$L$2*G445</f>
      </c>
      <c r="I445" s="108">
        <v>1.13</v>
      </c>
      <c r="J445" s="87">
        <f>$D$440*I445</f>
      </c>
      <c r="K445" s="87">
        <f>SUM(H445,J445)</f>
      </c>
      <c r="L445" s="89"/>
      <c r="M445" s="89"/>
      <c r="N445" s="89"/>
    </row>
    <row x14ac:dyDescent="0.25" r="446" customHeight="1" ht="12.199999999999998">
      <c r="A446" s="6" t="s">
        <v>917</v>
      </c>
      <c r="B446" s="6"/>
      <c r="C446" s="3" t="s">
        <v>149</v>
      </c>
      <c r="D446" s="86">
        <v>0.17</v>
      </c>
      <c r="E446" s="87">
        <f>$D$440*D446</f>
      </c>
      <c r="F446" s="108">
        <v>0</v>
      </c>
      <c r="G446" s="87">
        <f>$D$440*F446</f>
      </c>
      <c r="H446" s="87">
        <f>$L$2*G446</f>
      </c>
      <c r="I446" s="108">
        <v>2.98</v>
      </c>
      <c r="J446" s="87">
        <f>$D$440*I446</f>
      </c>
      <c r="K446" s="87">
        <f>SUM(H446,J446)</f>
      </c>
      <c r="L446" s="89"/>
      <c r="M446" s="89"/>
      <c r="N446" s="89"/>
    </row>
    <row x14ac:dyDescent="0.25" r="447" customHeight="1" ht="21">
      <c r="A447" s="6" t="s">
        <v>1029</v>
      </c>
      <c r="B447" s="6"/>
      <c r="C447" s="3" t="s">
        <v>96</v>
      </c>
      <c r="D447" s="86">
        <v>2.7</v>
      </c>
      <c r="E447" s="87">
        <f>$D$440*D447</f>
      </c>
      <c r="F447" s="108">
        <v>0.47</v>
      </c>
      <c r="G447" s="87">
        <f>$D$440*F447</f>
      </c>
      <c r="H447" s="87">
        <f>$L$2*G447</f>
      </c>
      <c r="I447" s="108">
        <v>209.07</v>
      </c>
      <c r="J447" s="87">
        <f>$D$440*I447</f>
      </c>
      <c r="K447" s="87">
        <f>SUM(H447,J447)</f>
      </c>
      <c r="L447" s="89"/>
      <c r="M447" s="89"/>
      <c r="N447" s="89"/>
    </row>
    <row x14ac:dyDescent="0.25" r="448" customHeight="1" ht="21">
      <c r="A448" s="6" t="s">
        <v>864</v>
      </c>
      <c r="B448" s="6"/>
      <c r="C448" s="3" t="s">
        <v>96</v>
      </c>
      <c r="D448" s="86">
        <v>1</v>
      </c>
      <c r="E448" s="87">
        <f>$D$440*D448</f>
      </c>
      <c r="F448" s="108">
        <v>0.4</v>
      </c>
      <c r="G448" s="87">
        <f>$D$440*F448</f>
      </c>
      <c r="H448" s="87">
        <f>$L$2*G448</f>
      </c>
      <c r="I448" s="108">
        <v>560.83</v>
      </c>
      <c r="J448" s="87">
        <f>$D$440*I448</f>
      </c>
      <c r="K448" s="87">
        <f>SUM(H448,J448)</f>
      </c>
      <c r="L448" s="89"/>
      <c r="M448" s="89"/>
      <c r="N448" s="89"/>
    </row>
    <row x14ac:dyDescent="0.25" r="449" customHeight="1" ht="12">
      <c r="A449" s="6" t="s">
        <v>251</v>
      </c>
      <c r="B449" s="6"/>
      <c r="C449" s="3" t="s">
        <v>96</v>
      </c>
      <c r="D449" s="86">
        <v>2.4</v>
      </c>
      <c r="E449" s="87">
        <f>$D$440*D449</f>
      </c>
      <c r="F449" s="108">
        <v>0.25</v>
      </c>
      <c r="G449" s="87">
        <f>$D$440*F449</f>
      </c>
      <c r="H449" s="87">
        <f>$L$2*G449</f>
      </c>
      <c r="I449" s="108">
        <v>362.88</v>
      </c>
      <c r="J449" s="87">
        <f>$D$440*I449</f>
      </c>
      <c r="K449" s="87">
        <f>SUM(H449,J449)</f>
      </c>
      <c r="L449" s="89"/>
      <c r="M449" s="89"/>
      <c r="N449" s="89"/>
    </row>
    <row x14ac:dyDescent="0.25" r="450" customHeight="1" ht="12.199999999999998">
      <c r="A450" s="6" t="s">
        <v>1030</v>
      </c>
      <c r="B450" s="6"/>
      <c r="C450" s="3" t="s">
        <v>96</v>
      </c>
      <c r="D450" s="86">
        <v>1</v>
      </c>
      <c r="E450" s="87">
        <f>$D$440*D450</f>
      </c>
      <c r="F450" s="108">
        <v>0.05</v>
      </c>
      <c r="G450" s="87">
        <f>$D$440*F450</f>
      </c>
      <c r="H450" s="87">
        <f>$L$2*G450</f>
      </c>
      <c r="I450" s="108">
        <v>13.82</v>
      </c>
      <c r="J450" s="87">
        <f>$D$440*I450</f>
      </c>
      <c r="K450" s="87">
        <f>SUM(H450,J450)</f>
      </c>
      <c r="L450" s="89"/>
      <c r="M450" s="89"/>
      <c r="N450" s="89"/>
    </row>
    <row x14ac:dyDescent="0.25" r="451" customHeight="1" ht="12.199999999999998">
      <c r="A451" s="6" t="s">
        <v>1037</v>
      </c>
      <c r="B451" s="6"/>
      <c r="C451" s="3" t="s">
        <v>96</v>
      </c>
      <c r="D451" s="86">
        <v>2.4</v>
      </c>
      <c r="E451" s="87">
        <f>$D$440*D451</f>
      </c>
      <c r="F451" s="108">
        <v>0.44</v>
      </c>
      <c r="G451" s="87">
        <f>$D$440*F451</f>
      </c>
      <c r="H451" s="87">
        <f>$L$2*G451</f>
      </c>
      <c r="I451" s="108">
        <v>114.36</v>
      </c>
      <c r="J451" s="87">
        <f>$D$440*I451</f>
      </c>
      <c r="K451" s="87">
        <f>SUM(H451,J451)</f>
      </c>
      <c r="L451" s="89"/>
      <c r="M451" s="89"/>
      <c r="N451" s="89"/>
    </row>
    <row x14ac:dyDescent="0.25" r="452" customHeight="1" ht="12.199999999999998">
      <c r="A452" s="6" t="s">
        <v>251</v>
      </c>
      <c r="B452" s="6"/>
      <c r="C452" s="3" t="s">
        <v>96</v>
      </c>
      <c r="D452" s="86">
        <v>2.4</v>
      </c>
      <c r="E452" s="87">
        <f>$D$440*D452</f>
      </c>
      <c r="F452" s="108">
        <v>0.22</v>
      </c>
      <c r="G452" s="87">
        <f>$D$440*F452</f>
      </c>
      <c r="H452" s="87">
        <f>$L$2*G452</f>
      </c>
      <c r="I452" s="108">
        <v>96.96</v>
      </c>
      <c r="J452" s="87">
        <f>$D$440*I452</f>
      </c>
      <c r="K452" s="87">
        <f>SUM(H452,J452)</f>
      </c>
      <c r="L452" s="89"/>
      <c r="M452" s="89"/>
      <c r="N452" s="89"/>
    </row>
    <row x14ac:dyDescent="0.25" r="453" customHeight="1" ht="21">
      <c r="A453" s="6" t="s">
        <v>249</v>
      </c>
      <c r="B453" s="6"/>
      <c r="C453" s="3" t="s">
        <v>96</v>
      </c>
      <c r="D453" s="86">
        <v>2.4</v>
      </c>
      <c r="E453" s="87">
        <f>$D$440*D453</f>
      </c>
      <c r="F453" s="108">
        <v>0.55</v>
      </c>
      <c r="G453" s="87">
        <f>$D$440*F453</f>
      </c>
      <c r="H453" s="87">
        <f>$L$2*G453</f>
      </c>
      <c r="I453" s="108">
        <v>123.34</v>
      </c>
      <c r="J453" s="87">
        <f>$D$440*I453</f>
      </c>
      <c r="K453" s="87">
        <f>SUM(H453,J453)</f>
      </c>
      <c r="L453" s="89"/>
      <c r="M453" s="89"/>
      <c r="N453" s="89"/>
    </row>
    <row x14ac:dyDescent="0.25" r="454" customHeight="1" ht="23.25">
      <c r="A454" s="6" t="s">
        <v>667</v>
      </c>
      <c r="B454" s="6"/>
      <c r="C454" s="3" t="s">
        <v>96</v>
      </c>
      <c r="D454" s="86">
        <v>2.4</v>
      </c>
      <c r="E454" s="87">
        <f>$D$440*D454</f>
      </c>
      <c r="F454" s="108">
        <v>1.32</v>
      </c>
      <c r="G454" s="87">
        <f>$D$440*F454</f>
      </c>
      <c r="H454" s="87">
        <f>$M$2*G454</f>
      </c>
      <c r="I454" s="108">
        <v>325.51</v>
      </c>
      <c r="J454" s="87">
        <f>$D$440*I454</f>
      </c>
      <c r="K454" s="87">
        <f>SUM(H454,J454)</f>
      </c>
      <c r="L454" s="89"/>
      <c r="M454" s="89"/>
      <c r="N454" s="89"/>
    </row>
    <row x14ac:dyDescent="0.25" r="455" customHeight="1" ht="12.199999999999998">
      <c r="A455" s="6" t="s">
        <v>247</v>
      </c>
      <c r="B455" s="6"/>
      <c r="C455" s="3" t="s">
        <v>149</v>
      </c>
      <c r="D455" s="86">
        <v>1</v>
      </c>
      <c r="E455" s="87">
        <f>$D$440*D455</f>
      </c>
      <c r="F455" s="108">
        <v>0.13</v>
      </c>
      <c r="G455" s="87">
        <f>$D$440*F455</f>
      </c>
      <c r="H455" s="87">
        <f>$L$2*G455</f>
      </c>
      <c r="I455" s="108">
        <v>39.79</v>
      </c>
      <c r="J455" s="87">
        <f>$D$440*I455</f>
      </c>
      <c r="K455" s="87">
        <f>SUM(H455,J455)</f>
      </c>
      <c r="L455" s="89"/>
      <c r="M455" s="89"/>
      <c r="N455" s="89"/>
    </row>
    <row x14ac:dyDescent="0.25" r="456" customHeight="1" ht="12.199999999999998">
      <c r="A456" s="6" t="s">
        <v>246</v>
      </c>
      <c r="B456" s="6"/>
      <c r="C456" s="3" t="s">
        <v>149</v>
      </c>
      <c r="D456" s="86">
        <v>1</v>
      </c>
      <c r="E456" s="87">
        <f>$D$440*D456</f>
      </c>
      <c r="F456" s="108">
        <v>0.12</v>
      </c>
      <c r="G456" s="87">
        <f>$D$440*F456</f>
      </c>
      <c r="H456" s="87">
        <f>$L$2*G456</f>
      </c>
      <c r="I456" s="108">
        <v>37.66</v>
      </c>
      <c r="J456" s="87">
        <f>$D$440*I456</f>
      </c>
      <c r="K456" s="87">
        <f>SUM(H456,J456)</f>
      </c>
      <c r="L456" s="89"/>
      <c r="M456" s="89"/>
      <c r="N456" s="89"/>
    </row>
    <row x14ac:dyDescent="0.25" r="457" customHeight="1" ht="12.199999999999998">
      <c r="A457" s="29" t="s">
        <v>214</v>
      </c>
      <c r="B457" s="29"/>
      <c r="C457" s="3"/>
      <c r="D457" s="109"/>
      <c r="E457" s="126"/>
      <c r="F457" s="94">
        <f>SUM(F441:F456)</f>
      </c>
      <c r="G457" s="110">
        <f>SUM(G441:G456)</f>
      </c>
      <c r="H457" s="110">
        <f>SUM(H441:H456)</f>
      </c>
      <c r="I457" s="94">
        <v>2934.83</v>
      </c>
      <c r="J457" s="110">
        <f>SUM(J441:J456)</f>
      </c>
      <c r="K457" s="88">
        <f>SUM(K441:K456)</f>
      </c>
      <c r="L457" s="89"/>
      <c r="M457" s="89"/>
      <c r="N457" s="89"/>
    </row>
    <row x14ac:dyDescent="0.25" r="458" customHeight="1" ht="21">
      <c r="A458" s="29" t="s">
        <v>1070</v>
      </c>
      <c r="B458" s="29"/>
      <c r="C458" s="93" t="s">
        <v>149</v>
      </c>
      <c r="D458" s="57">
        <v>0</v>
      </c>
      <c r="E458" s="124"/>
      <c r="F458" s="53"/>
      <c r="G458" s="53"/>
      <c r="H458" s="53"/>
      <c r="I458" s="53"/>
      <c r="J458" s="53"/>
      <c r="K458" s="53"/>
      <c r="L458" s="89"/>
      <c r="M458" s="89"/>
      <c r="N458" s="89"/>
    </row>
    <row x14ac:dyDescent="0.25" r="459" customHeight="1" ht="21">
      <c r="A459" s="6" t="s">
        <v>864</v>
      </c>
      <c r="B459" s="6"/>
      <c r="C459" s="3" t="s">
        <v>96</v>
      </c>
      <c r="D459" s="86">
        <v>1</v>
      </c>
      <c r="E459" s="87">
        <f>$D$458*D459</f>
      </c>
      <c r="F459" s="108">
        <v>0.4</v>
      </c>
      <c r="G459" s="87">
        <f>$D$458*F459</f>
      </c>
      <c r="H459" s="87">
        <f>$L$2*G459</f>
      </c>
      <c r="I459" s="108">
        <v>560.83</v>
      </c>
      <c r="J459" s="87">
        <f>$D$458*I459</f>
      </c>
      <c r="K459" s="87">
        <f>SUM(H459,J459)</f>
      </c>
      <c r="L459" s="89"/>
      <c r="M459" s="89"/>
      <c r="N459" s="89"/>
    </row>
    <row x14ac:dyDescent="0.25" r="460" customHeight="1" ht="12.199999999999998">
      <c r="A460" s="6" t="s">
        <v>1023</v>
      </c>
      <c r="B460" s="6"/>
      <c r="C460" s="3" t="s">
        <v>96</v>
      </c>
      <c r="D460" s="86">
        <v>2.7</v>
      </c>
      <c r="E460" s="87">
        <f>$D$458*D460</f>
      </c>
      <c r="F460" s="108">
        <v>0.31</v>
      </c>
      <c r="G460" s="87">
        <f>$D$458*F460</f>
      </c>
      <c r="H460" s="87">
        <f>$M$2*G460</f>
      </c>
      <c r="I460" s="108">
        <v>249.18</v>
      </c>
      <c r="J460" s="87">
        <f>$D$458*I460</f>
      </c>
      <c r="K460" s="87">
        <f>SUM(H460,J460)</f>
      </c>
      <c r="L460" s="89"/>
      <c r="M460" s="89"/>
      <c r="N460" s="89"/>
    </row>
    <row x14ac:dyDescent="0.25" r="461" customHeight="1" ht="21">
      <c r="A461" s="6" t="s">
        <v>1062</v>
      </c>
      <c r="B461" s="6"/>
      <c r="C461" s="3" t="s">
        <v>96</v>
      </c>
      <c r="D461" s="86">
        <v>2.7</v>
      </c>
      <c r="E461" s="87">
        <f>$D$458*D461</f>
      </c>
      <c r="F461" s="108">
        <v>0.62</v>
      </c>
      <c r="G461" s="87">
        <f>$D$458*F461</f>
      </c>
      <c r="H461" s="87">
        <f>$L$2*G461</f>
      </c>
      <c r="I461" s="108">
        <v>771.66</v>
      </c>
      <c r="J461" s="87">
        <f>$D$458*I461</f>
      </c>
      <c r="K461" s="87">
        <f>SUM(H461,J461)</f>
      </c>
      <c r="L461" s="89"/>
      <c r="M461" s="89"/>
      <c r="N461" s="89"/>
    </row>
    <row x14ac:dyDescent="0.25" r="462" customHeight="1" ht="21">
      <c r="A462" s="6" t="s">
        <v>1052</v>
      </c>
      <c r="B462" s="6"/>
      <c r="C462" s="3" t="s">
        <v>96</v>
      </c>
      <c r="D462" s="86">
        <v>2.7</v>
      </c>
      <c r="E462" s="87">
        <f>$D$458*D462</f>
      </c>
      <c r="F462" s="108">
        <v>0.56</v>
      </c>
      <c r="G462" s="87">
        <f>$D$458*F462</f>
      </c>
      <c r="H462" s="87">
        <f>$L$2*G462</f>
      </c>
      <c r="I462" s="108">
        <v>181.12</v>
      </c>
      <c r="J462" s="87">
        <f>$D$458*I462</f>
      </c>
      <c r="K462" s="87">
        <f>SUM(H462,J462)</f>
      </c>
      <c r="L462" s="89"/>
      <c r="M462" s="89"/>
      <c r="N462" s="89"/>
    </row>
    <row x14ac:dyDescent="0.25" r="463" customHeight="1" ht="12">
      <c r="A463" s="6" t="s">
        <v>1027</v>
      </c>
      <c r="B463" s="6"/>
      <c r="C463" s="3" t="s">
        <v>153</v>
      </c>
      <c r="D463" s="86">
        <v>1</v>
      </c>
      <c r="E463" s="87">
        <f>$D$458*D463</f>
      </c>
      <c r="F463" s="108">
        <v>0.02</v>
      </c>
      <c r="G463" s="87">
        <f>$D$458*F463</f>
      </c>
      <c r="H463" s="87">
        <f>$L$2*G463</f>
      </c>
      <c r="I463" s="108">
        <v>24.32</v>
      </c>
      <c r="J463" s="87">
        <f>$D$458*I463</f>
      </c>
      <c r="K463" s="87">
        <f>SUM(H463,J463)</f>
      </c>
      <c r="L463" s="89"/>
      <c r="M463" s="89"/>
      <c r="N463" s="89"/>
    </row>
    <row x14ac:dyDescent="0.25" r="464" customHeight="1" ht="12.199999999999998">
      <c r="A464" s="6" t="s">
        <v>1036</v>
      </c>
      <c r="B464" s="6"/>
      <c r="C464" s="3" t="s">
        <v>96</v>
      </c>
      <c r="D464" s="86">
        <v>2.7</v>
      </c>
      <c r="E464" s="87">
        <f>$D$458*D464</f>
      </c>
      <c r="F464" s="108">
        <v>0.12</v>
      </c>
      <c r="G464" s="87">
        <f>$D$458*F464</f>
      </c>
      <c r="H464" s="87">
        <f>$L$2*G464</f>
      </c>
      <c r="I464" s="108">
        <v>79.89</v>
      </c>
      <c r="J464" s="87">
        <f>$D$458*I464</f>
      </c>
      <c r="K464" s="87">
        <f>SUM(H464,J464)</f>
      </c>
      <c r="L464" s="89"/>
      <c r="M464" s="89"/>
      <c r="N464" s="89"/>
    </row>
    <row x14ac:dyDescent="0.25" r="465" customHeight="1" ht="12.199999999999998">
      <c r="A465" s="6" t="s">
        <v>680</v>
      </c>
      <c r="B465" s="6"/>
      <c r="C465" s="3" t="s">
        <v>153</v>
      </c>
      <c r="D465" s="86">
        <v>0.25</v>
      </c>
      <c r="E465" s="87">
        <f>$D$458*D465</f>
      </c>
      <c r="F465" s="108">
        <v>0.01</v>
      </c>
      <c r="G465" s="87">
        <f>$D$458*F465</f>
      </c>
      <c r="H465" s="87">
        <f>$L$2*G465</f>
      </c>
      <c r="I465" s="108">
        <v>1.13</v>
      </c>
      <c r="J465" s="87">
        <f>$D$458*I465</f>
      </c>
      <c r="K465" s="87">
        <f>SUM(H465,J465)</f>
      </c>
      <c r="L465" s="89"/>
      <c r="M465" s="89"/>
      <c r="N465" s="89"/>
    </row>
    <row x14ac:dyDescent="0.25" r="466" customHeight="1" ht="12.199999999999998">
      <c r="A466" s="6" t="s">
        <v>251</v>
      </c>
      <c r="B466" s="6"/>
      <c r="C466" s="3" t="s">
        <v>96</v>
      </c>
      <c r="D466" s="86">
        <v>2.4</v>
      </c>
      <c r="E466" s="87">
        <f>$D$458*D466</f>
      </c>
      <c r="F466" s="108">
        <v>0.25</v>
      </c>
      <c r="G466" s="87">
        <f>$D$458*F466</f>
      </c>
      <c r="H466" s="87">
        <f>$L$2*G466</f>
      </c>
      <c r="I466" s="108">
        <v>362.88</v>
      </c>
      <c r="J466" s="87">
        <f>$D$458*I466</f>
      </c>
      <c r="K466" s="87">
        <f>SUM(H466,J466)</f>
      </c>
      <c r="L466" s="89"/>
      <c r="M466" s="89"/>
      <c r="N466" s="89"/>
    </row>
    <row x14ac:dyDescent="0.25" r="467" customHeight="1" ht="12.199999999999998">
      <c r="A467" s="6" t="s">
        <v>251</v>
      </c>
      <c r="B467" s="6"/>
      <c r="C467" s="3" t="s">
        <v>96</v>
      </c>
      <c r="D467" s="86">
        <v>2.4</v>
      </c>
      <c r="E467" s="87">
        <f>$D$458*D467</f>
      </c>
      <c r="F467" s="108">
        <v>0.22</v>
      </c>
      <c r="G467" s="87">
        <f>$D$458*F467</f>
      </c>
      <c r="H467" s="87">
        <f>$L$2*G467</f>
      </c>
      <c r="I467" s="108">
        <v>96.96</v>
      </c>
      <c r="J467" s="87">
        <f>$D$458*I467</f>
      </c>
      <c r="K467" s="87">
        <f>SUM(H467,J467)</f>
      </c>
      <c r="L467" s="89"/>
      <c r="M467" s="89"/>
      <c r="N467" s="89"/>
    </row>
    <row x14ac:dyDescent="0.25" r="468" customHeight="1" ht="12.199999999999998">
      <c r="A468" s="6" t="s">
        <v>1037</v>
      </c>
      <c r="B468" s="6"/>
      <c r="C468" s="3" t="s">
        <v>96</v>
      </c>
      <c r="D468" s="86">
        <v>2.4</v>
      </c>
      <c r="E468" s="87">
        <f>$D$458*D468</f>
      </c>
      <c r="F468" s="108">
        <v>0.44</v>
      </c>
      <c r="G468" s="87">
        <f>$D$458*F468</f>
      </c>
      <c r="H468" s="87">
        <f>$L$2*G468</f>
      </c>
      <c r="I468" s="108">
        <v>114.36</v>
      </c>
      <c r="J468" s="87">
        <f>$D$458*I468</f>
      </c>
      <c r="K468" s="87">
        <f>SUM(H468,J468)</f>
      </c>
      <c r="L468" s="89"/>
      <c r="M468" s="89"/>
      <c r="N468" s="89"/>
    </row>
    <row x14ac:dyDescent="0.25" r="469" customHeight="1" ht="12.199999999999998">
      <c r="A469" s="6" t="s">
        <v>1030</v>
      </c>
      <c r="B469" s="6"/>
      <c r="C469" s="3" t="s">
        <v>96</v>
      </c>
      <c r="D469" s="86">
        <v>1</v>
      </c>
      <c r="E469" s="87">
        <f>$D$458*D469</f>
      </c>
      <c r="F469" s="108">
        <v>0.05</v>
      </c>
      <c r="G469" s="87">
        <f>$D$458*F469</f>
      </c>
      <c r="H469" s="87">
        <f>$L$2*G469</f>
      </c>
      <c r="I469" s="108">
        <v>13.82</v>
      </c>
      <c r="J469" s="87">
        <f>$D$458*I469</f>
      </c>
      <c r="K469" s="87">
        <f>SUM(H469,J469)</f>
      </c>
      <c r="L469" s="89"/>
      <c r="M469" s="89"/>
      <c r="N469" s="89"/>
    </row>
    <row x14ac:dyDescent="0.25" r="470" customHeight="1" ht="21">
      <c r="A470" s="6" t="s">
        <v>249</v>
      </c>
      <c r="B470" s="6"/>
      <c r="C470" s="3" t="s">
        <v>96</v>
      </c>
      <c r="D470" s="86">
        <v>2.4</v>
      </c>
      <c r="E470" s="87">
        <f>$D$458*D470</f>
      </c>
      <c r="F470" s="108">
        <v>0.55</v>
      </c>
      <c r="G470" s="87">
        <f>$D$458*F470</f>
      </c>
      <c r="H470" s="87">
        <f>$L$2*G470</f>
      </c>
      <c r="I470" s="108">
        <v>123.34</v>
      </c>
      <c r="J470" s="87">
        <f>$D$458*I470</f>
      </c>
      <c r="K470" s="87">
        <f>SUM(H470,J470)</f>
      </c>
      <c r="L470" s="89"/>
      <c r="M470" s="89"/>
      <c r="N470" s="89"/>
    </row>
    <row x14ac:dyDescent="0.25" r="471" customHeight="1" ht="21">
      <c r="A471" s="6" t="s">
        <v>424</v>
      </c>
      <c r="B471" s="6"/>
      <c r="C471" s="3" t="s">
        <v>96</v>
      </c>
      <c r="D471" s="86">
        <v>2.4</v>
      </c>
      <c r="E471" s="87">
        <f>$D$458*D471</f>
      </c>
      <c r="F471" s="108">
        <v>1.32</v>
      </c>
      <c r="G471" s="87">
        <f>$D$458*F471</f>
      </c>
      <c r="H471" s="87">
        <f>$M$2*G471</f>
      </c>
      <c r="I471" s="108">
        <v>325.51</v>
      </c>
      <c r="J471" s="87">
        <f>$D$458*I471</f>
      </c>
      <c r="K471" s="87">
        <f>SUM(H471,J471)</f>
      </c>
      <c r="L471" s="89"/>
      <c r="M471" s="89"/>
      <c r="N471" s="89"/>
    </row>
    <row x14ac:dyDescent="0.25" r="472" customHeight="1" ht="12.199999999999998">
      <c r="A472" s="6" t="s">
        <v>917</v>
      </c>
      <c r="B472" s="6"/>
      <c r="C472" s="3" t="s">
        <v>149</v>
      </c>
      <c r="D472" s="86">
        <v>0.17</v>
      </c>
      <c r="E472" s="87">
        <f>$D$458*D472</f>
      </c>
      <c r="F472" s="108">
        <v>0</v>
      </c>
      <c r="G472" s="87">
        <f>$D$458*F472</f>
      </c>
      <c r="H472" s="87">
        <f>$L$2*G472</f>
      </c>
      <c r="I472" s="108">
        <v>2.98</v>
      </c>
      <c r="J472" s="87">
        <f>$D$458*I472</f>
      </c>
      <c r="K472" s="87">
        <f>SUM(H472,J472)</f>
      </c>
      <c r="L472" s="89"/>
      <c r="M472" s="89"/>
      <c r="N472" s="89"/>
    </row>
    <row x14ac:dyDescent="0.25" r="473" customHeight="1" ht="12.199999999999998">
      <c r="A473" s="6" t="s">
        <v>247</v>
      </c>
      <c r="B473" s="6"/>
      <c r="C473" s="3" t="s">
        <v>149</v>
      </c>
      <c r="D473" s="86">
        <v>1</v>
      </c>
      <c r="E473" s="87">
        <f>$D$458*D473</f>
      </c>
      <c r="F473" s="108">
        <v>0.13</v>
      </c>
      <c r="G473" s="87">
        <f>$D$458*F473</f>
      </c>
      <c r="H473" s="87">
        <f>$L$2*G473</f>
      </c>
      <c r="I473" s="108">
        <v>39.79</v>
      </c>
      <c r="J473" s="87">
        <f>$D$458*I473</f>
      </c>
      <c r="K473" s="87">
        <f>SUM(H473,J473)</f>
      </c>
      <c r="L473" s="89"/>
      <c r="M473" s="89"/>
      <c r="N473" s="89"/>
    </row>
    <row x14ac:dyDescent="0.25" r="474" customHeight="1" ht="12.199999999999998">
      <c r="A474" s="6" t="s">
        <v>246</v>
      </c>
      <c r="B474" s="6"/>
      <c r="C474" s="3" t="s">
        <v>149</v>
      </c>
      <c r="D474" s="86">
        <v>1</v>
      </c>
      <c r="E474" s="87">
        <f>$D$458*D474</f>
      </c>
      <c r="F474" s="108">
        <v>0.12</v>
      </c>
      <c r="G474" s="87">
        <f>$D$458*F474</f>
      </c>
      <c r="H474" s="87">
        <f>$L$2*G474</f>
      </c>
      <c r="I474" s="108">
        <v>37.66</v>
      </c>
      <c r="J474" s="87">
        <f>$D$458*I474</f>
      </c>
      <c r="K474" s="87">
        <f>SUM(H474,J474)</f>
      </c>
      <c r="L474" s="89"/>
      <c r="M474" s="89"/>
      <c r="N474" s="89"/>
    </row>
    <row x14ac:dyDescent="0.25" r="475" customHeight="1" ht="12.199999999999998">
      <c r="A475" s="29" t="s">
        <v>214</v>
      </c>
      <c r="B475" s="29"/>
      <c r="C475" s="3"/>
      <c r="D475" s="109"/>
      <c r="E475" s="126"/>
      <c r="F475" s="94">
        <f>SUM(F459:F474)</f>
      </c>
      <c r="G475" s="110">
        <f>SUM(G459:G474)</f>
      </c>
      <c r="H475" s="110">
        <f>SUM(H459:H474)</f>
      </c>
      <c r="I475" s="94">
        <v>2906.88</v>
      </c>
      <c r="J475" s="110">
        <f>SUM(J459:J474)</f>
      </c>
      <c r="K475" s="88">
        <f>SUM(K459:K474)</f>
      </c>
      <c r="L475" s="89"/>
      <c r="M475" s="89"/>
      <c r="N475" s="89"/>
    </row>
    <row x14ac:dyDescent="0.25" r="476" customHeight="1" ht="21">
      <c r="A476" s="29" t="s">
        <v>1070</v>
      </c>
      <c r="B476" s="29"/>
      <c r="C476" s="93" t="s">
        <v>149</v>
      </c>
      <c r="D476" s="57">
        <v>0</v>
      </c>
      <c r="E476" s="124"/>
      <c r="F476" s="53"/>
      <c r="G476" s="53"/>
      <c r="H476" s="53"/>
      <c r="I476" s="53"/>
      <c r="J476" s="53"/>
      <c r="K476" s="53"/>
      <c r="L476" s="89"/>
      <c r="M476" s="89"/>
      <c r="N476" s="89"/>
    </row>
    <row x14ac:dyDescent="0.25" r="477" customHeight="1" ht="12.199999999999998">
      <c r="A477" s="6" t="s">
        <v>1023</v>
      </c>
      <c r="B477" s="6"/>
      <c r="C477" s="3" t="s">
        <v>96</v>
      </c>
      <c r="D477" s="86">
        <v>2.7</v>
      </c>
      <c r="E477" s="87">
        <f>$D$476*D477</f>
      </c>
      <c r="F477" s="108">
        <v>0.31</v>
      </c>
      <c r="G477" s="87">
        <f>$D$476*F477</f>
      </c>
      <c r="H477" s="87">
        <f>$M$2*G477</f>
      </c>
      <c r="I477" s="108">
        <v>249.18</v>
      </c>
      <c r="J477" s="87">
        <f>$D$476*I477</f>
      </c>
      <c r="K477" s="87">
        <f>SUM(H477,J477)</f>
      </c>
      <c r="L477" s="89"/>
      <c r="M477" s="89"/>
      <c r="N477" s="89"/>
    </row>
    <row x14ac:dyDescent="0.25" r="478" customHeight="1" ht="21">
      <c r="A478" s="6" t="s">
        <v>1062</v>
      </c>
      <c r="B478" s="6"/>
      <c r="C478" s="3" t="s">
        <v>96</v>
      </c>
      <c r="D478" s="86">
        <v>2.7</v>
      </c>
      <c r="E478" s="87">
        <f>$D$476*D478</f>
      </c>
      <c r="F478" s="108">
        <v>0.62</v>
      </c>
      <c r="G478" s="87">
        <f>$D$476*F478</f>
      </c>
      <c r="H478" s="87">
        <f>$L$2*G478</f>
      </c>
      <c r="I478" s="108">
        <v>771.66</v>
      </c>
      <c r="J478" s="87">
        <f>$D$476*I478</f>
      </c>
      <c r="K478" s="87">
        <f>SUM(H478,J478)</f>
      </c>
      <c r="L478" s="89"/>
      <c r="M478" s="89"/>
      <c r="N478" s="89"/>
    </row>
    <row x14ac:dyDescent="0.25" r="479" customHeight="1" ht="12.199999999999998">
      <c r="A479" s="6" t="s">
        <v>1027</v>
      </c>
      <c r="B479" s="6"/>
      <c r="C479" s="3" t="s">
        <v>153</v>
      </c>
      <c r="D479" s="86">
        <v>1</v>
      </c>
      <c r="E479" s="87">
        <f>$D$476*D479</f>
      </c>
      <c r="F479" s="108">
        <v>0.02</v>
      </c>
      <c r="G479" s="87">
        <f>$D$476*F479</f>
      </c>
      <c r="H479" s="87">
        <f>$L$2*G479</f>
      </c>
      <c r="I479" s="108">
        <v>24.32</v>
      </c>
      <c r="J479" s="87">
        <f>$D$476*I479</f>
      </c>
      <c r="K479" s="87">
        <f>SUM(H479,J479)</f>
      </c>
      <c r="L479" s="89"/>
      <c r="M479" s="89"/>
      <c r="N479" s="89"/>
    </row>
    <row x14ac:dyDescent="0.25" r="480" customHeight="1" ht="12.199999999999998">
      <c r="A480" s="6" t="s">
        <v>1036</v>
      </c>
      <c r="B480" s="6"/>
      <c r="C480" s="3" t="s">
        <v>96</v>
      </c>
      <c r="D480" s="86">
        <v>2.7</v>
      </c>
      <c r="E480" s="87">
        <f>$D$476*D480</f>
      </c>
      <c r="F480" s="108">
        <v>0.12</v>
      </c>
      <c r="G480" s="87">
        <f>$D$476*F480</f>
      </c>
      <c r="H480" s="87">
        <f>$L$2*G480</f>
      </c>
      <c r="I480" s="108">
        <v>79.89</v>
      </c>
      <c r="J480" s="87">
        <f>$D$476*I480</f>
      </c>
      <c r="K480" s="87">
        <f>SUM(H480,J480)</f>
      </c>
      <c r="L480" s="89"/>
      <c r="M480" s="89"/>
      <c r="N480" s="89"/>
    </row>
    <row x14ac:dyDescent="0.25" r="481" customHeight="1" ht="12.199999999999998">
      <c r="A481" s="6" t="s">
        <v>680</v>
      </c>
      <c r="B481" s="6"/>
      <c r="C481" s="3" t="s">
        <v>153</v>
      </c>
      <c r="D481" s="86">
        <v>0.25</v>
      </c>
      <c r="E481" s="87">
        <f>$D$476*D481</f>
      </c>
      <c r="F481" s="108">
        <v>0.01</v>
      </c>
      <c r="G481" s="87">
        <f>$D$476*F481</f>
      </c>
      <c r="H481" s="87">
        <f>$L$2*G481</f>
      </c>
      <c r="I481" s="108">
        <v>1.13</v>
      </c>
      <c r="J481" s="87">
        <f>$D$476*I481</f>
      </c>
      <c r="K481" s="87">
        <f>SUM(H481,J481)</f>
      </c>
      <c r="L481" s="89"/>
      <c r="M481" s="89"/>
      <c r="N481" s="89"/>
    </row>
    <row x14ac:dyDescent="0.25" r="482" customHeight="1" ht="12.199999999999998">
      <c r="A482" s="6" t="s">
        <v>917</v>
      </c>
      <c r="B482" s="6"/>
      <c r="C482" s="3" t="s">
        <v>149</v>
      </c>
      <c r="D482" s="86">
        <v>0.17</v>
      </c>
      <c r="E482" s="87">
        <f>$D$476*D482</f>
      </c>
      <c r="F482" s="108">
        <v>0</v>
      </c>
      <c r="G482" s="87">
        <f>$D$476*F482</f>
      </c>
      <c r="H482" s="87">
        <f>$L$2*G482</f>
      </c>
      <c r="I482" s="108">
        <v>2.98</v>
      </c>
      <c r="J482" s="87">
        <f>$D$476*I482</f>
      </c>
      <c r="K482" s="87">
        <f>SUM(H482,J482)</f>
      </c>
      <c r="L482" s="89"/>
      <c r="M482" s="89"/>
      <c r="N482" s="89"/>
    </row>
    <row x14ac:dyDescent="0.25" r="483" customHeight="1" ht="21">
      <c r="A483" s="6" t="s">
        <v>1053</v>
      </c>
      <c r="B483" s="6"/>
      <c r="C483" s="3" t="s">
        <v>96</v>
      </c>
      <c r="D483" s="86">
        <v>2.7</v>
      </c>
      <c r="E483" s="87">
        <f>$D$476*D483</f>
      </c>
      <c r="F483" s="108">
        <v>0.37</v>
      </c>
      <c r="G483" s="87">
        <f>$D$476*F483</f>
      </c>
      <c r="H483" s="87">
        <f>$L$2*G483</f>
      </c>
      <c r="I483" s="108">
        <v>216.54</v>
      </c>
      <c r="J483" s="87">
        <f>$D$476*I483</f>
      </c>
      <c r="K483" s="87">
        <f>SUM(H483,J483)</f>
      </c>
      <c r="L483" s="89"/>
      <c r="M483" s="89"/>
      <c r="N483" s="89"/>
    </row>
    <row x14ac:dyDescent="0.25" r="484" customHeight="1" ht="21">
      <c r="A484" s="6" t="s">
        <v>864</v>
      </c>
      <c r="B484" s="6"/>
      <c r="C484" s="3" t="s">
        <v>96</v>
      </c>
      <c r="D484" s="86">
        <v>1</v>
      </c>
      <c r="E484" s="87">
        <f>$D$476*D484</f>
      </c>
      <c r="F484" s="108">
        <v>0.4</v>
      </c>
      <c r="G484" s="87">
        <f>$D$476*F484</f>
      </c>
      <c r="H484" s="87">
        <f>$L$2*G484</f>
      </c>
      <c r="I484" s="108">
        <v>560.83</v>
      </c>
      <c r="J484" s="87">
        <f>$D$476*I484</f>
      </c>
      <c r="K484" s="87">
        <f>SUM(H484,J484)</f>
      </c>
      <c r="L484" s="89"/>
      <c r="M484" s="89"/>
      <c r="N484" s="89"/>
    </row>
    <row x14ac:dyDescent="0.25" r="485" customHeight="1" ht="12.199999999999998">
      <c r="A485" s="6" t="s">
        <v>251</v>
      </c>
      <c r="B485" s="6"/>
      <c r="C485" s="3" t="s">
        <v>96</v>
      </c>
      <c r="D485" s="86">
        <v>2.4</v>
      </c>
      <c r="E485" s="87">
        <f>$D$476*D485</f>
      </c>
      <c r="F485" s="108">
        <v>0.25</v>
      </c>
      <c r="G485" s="87">
        <f>$D$476*F485</f>
      </c>
      <c r="H485" s="87">
        <f>$L$2*G485</f>
      </c>
      <c r="I485" s="108">
        <v>362.88</v>
      </c>
      <c r="J485" s="87">
        <f>$D$476*I485</f>
      </c>
      <c r="K485" s="87">
        <f>SUM(H485,J485)</f>
      </c>
      <c r="L485" s="89"/>
      <c r="M485" s="89"/>
      <c r="N485" s="89"/>
    </row>
    <row x14ac:dyDescent="0.25" r="486" customHeight="1" ht="12.199999999999998">
      <c r="A486" s="6" t="s">
        <v>251</v>
      </c>
      <c r="B486" s="6"/>
      <c r="C486" s="3" t="s">
        <v>96</v>
      </c>
      <c r="D486" s="86">
        <v>2.4</v>
      </c>
      <c r="E486" s="87">
        <f>$D$476*D486</f>
      </c>
      <c r="F486" s="108">
        <v>0.22</v>
      </c>
      <c r="G486" s="87">
        <f>$D$476*F486</f>
      </c>
      <c r="H486" s="87">
        <f>$L$2*G486</f>
      </c>
      <c r="I486" s="108">
        <v>96.96</v>
      </c>
      <c r="J486" s="87">
        <f>$D$476*I486</f>
      </c>
      <c r="K486" s="87">
        <f>SUM(H486,J486)</f>
      </c>
      <c r="L486" s="89"/>
      <c r="M486" s="89"/>
      <c r="N486" s="89"/>
    </row>
    <row x14ac:dyDescent="0.25" r="487" customHeight="1" ht="12.199999999999998">
      <c r="A487" s="6" t="s">
        <v>1037</v>
      </c>
      <c r="B487" s="6"/>
      <c r="C487" s="3" t="s">
        <v>96</v>
      </c>
      <c r="D487" s="86">
        <v>2.4</v>
      </c>
      <c r="E487" s="87">
        <f>$D$476*D487</f>
      </c>
      <c r="F487" s="108">
        <v>0.44</v>
      </c>
      <c r="G487" s="87">
        <f>$D$476*F487</f>
      </c>
      <c r="H487" s="87">
        <f>$L$2*G487</f>
      </c>
      <c r="I487" s="108">
        <v>114.36</v>
      </c>
      <c r="J487" s="87">
        <f>$D$476*I487</f>
      </c>
      <c r="K487" s="87">
        <f>SUM(H487,J487)</f>
      </c>
      <c r="L487" s="89"/>
      <c r="M487" s="89"/>
      <c r="N487" s="89"/>
    </row>
    <row x14ac:dyDescent="0.25" r="488" customHeight="1" ht="12.199999999999998">
      <c r="A488" s="6" t="s">
        <v>1030</v>
      </c>
      <c r="B488" s="6"/>
      <c r="C488" s="3" t="s">
        <v>96</v>
      </c>
      <c r="D488" s="86">
        <v>1</v>
      </c>
      <c r="E488" s="87">
        <f>$D$476*D488</f>
      </c>
      <c r="F488" s="108">
        <v>0.05</v>
      </c>
      <c r="G488" s="87">
        <f>$D$476*F488</f>
      </c>
      <c r="H488" s="87">
        <f>$L$2*G488</f>
      </c>
      <c r="I488" s="108">
        <v>13.82</v>
      </c>
      <c r="J488" s="87">
        <f>$D$476*I488</f>
      </c>
      <c r="K488" s="87">
        <f>SUM(H488,J488)</f>
      </c>
      <c r="L488" s="89"/>
      <c r="M488" s="89"/>
      <c r="N488" s="89"/>
    </row>
    <row x14ac:dyDescent="0.25" r="489" customHeight="1" ht="21">
      <c r="A489" s="6" t="s">
        <v>249</v>
      </c>
      <c r="B489" s="6"/>
      <c r="C489" s="3" t="s">
        <v>96</v>
      </c>
      <c r="D489" s="86">
        <v>2.4</v>
      </c>
      <c r="E489" s="87">
        <f>$D$476*D489</f>
      </c>
      <c r="F489" s="108">
        <v>0.55</v>
      </c>
      <c r="G489" s="87">
        <f>$D$476*F489</f>
      </c>
      <c r="H489" s="87">
        <f>$L$2*G489</f>
      </c>
      <c r="I489" s="108">
        <v>123.34</v>
      </c>
      <c r="J489" s="87">
        <f>$D$476*I489</f>
      </c>
      <c r="K489" s="87">
        <f>SUM(H489,J489)</f>
      </c>
      <c r="L489" s="89"/>
      <c r="M489" s="89"/>
      <c r="N489" s="89"/>
    </row>
    <row x14ac:dyDescent="0.25" r="490" customHeight="1" ht="23.25">
      <c r="A490" s="6" t="s">
        <v>421</v>
      </c>
      <c r="B490" s="6"/>
      <c r="C490" s="3" t="s">
        <v>96</v>
      </c>
      <c r="D490" s="86">
        <v>2.4</v>
      </c>
      <c r="E490" s="87">
        <f>$D$476*D490</f>
      </c>
      <c r="F490" s="108">
        <v>1.32</v>
      </c>
      <c r="G490" s="87">
        <f>$D$476*F490</f>
      </c>
      <c r="H490" s="87">
        <f>$M$2*G490</f>
      </c>
      <c r="I490" s="108">
        <v>325.51</v>
      </c>
      <c r="J490" s="87">
        <f>$D$476*I490</f>
      </c>
      <c r="K490" s="87">
        <f>SUM(H490,J490)</f>
      </c>
      <c r="L490" s="89"/>
      <c r="M490" s="89"/>
      <c r="N490" s="89"/>
    </row>
    <row x14ac:dyDescent="0.25" r="491" customHeight="1" ht="12.199999999999998">
      <c r="A491" s="6" t="s">
        <v>247</v>
      </c>
      <c r="B491" s="6"/>
      <c r="C491" s="3" t="s">
        <v>149</v>
      </c>
      <c r="D491" s="86">
        <v>1</v>
      </c>
      <c r="E491" s="87">
        <f>$D$476*D491</f>
      </c>
      <c r="F491" s="108">
        <v>0.13</v>
      </c>
      <c r="G491" s="87">
        <f>$D$476*F491</f>
      </c>
      <c r="H491" s="87">
        <f>$L$2*G491</f>
      </c>
      <c r="I491" s="108">
        <v>39.79</v>
      </c>
      <c r="J491" s="87">
        <f>$D$476*I491</f>
      </c>
      <c r="K491" s="87">
        <f>SUM(H491,J491)</f>
      </c>
      <c r="L491" s="89"/>
      <c r="M491" s="89"/>
      <c r="N491" s="89"/>
    </row>
    <row x14ac:dyDescent="0.25" r="492" customHeight="1" ht="12.199999999999998">
      <c r="A492" s="6" t="s">
        <v>246</v>
      </c>
      <c r="B492" s="6"/>
      <c r="C492" s="3" t="s">
        <v>149</v>
      </c>
      <c r="D492" s="86">
        <v>1</v>
      </c>
      <c r="E492" s="87">
        <f>$D$476*D492</f>
      </c>
      <c r="F492" s="108">
        <v>0.12</v>
      </c>
      <c r="G492" s="87">
        <f>$D$476*F492</f>
      </c>
      <c r="H492" s="87">
        <f>$L$2*G492</f>
      </c>
      <c r="I492" s="108">
        <v>37.66</v>
      </c>
      <c r="J492" s="87">
        <f>$D$476*I492</f>
      </c>
      <c r="K492" s="87">
        <f>SUM(H492,J492)</f>
      </c>
      <c r="L492" s="89"/>
      <c r="M492" s="89"/>
      <c r="N492" s="89"/>
    </row>
    <row x14ac:dyDescent="0.25" r="493" customHeight="1" ht="12.199999999999998">
      <c r="A493" s="29" t="s">
        <v>214</v>
      </c>
      <c r="B493" s="29"/>
      <c r="C493" s="3"/>
      <c r="D493" s="109"/>
      <c r="E493" s="126"/>
      <c r="F493" s="94">
        <f>SUM(F477:F492)</f>
      </c>
      <c r="G493" s="110">
        <f>SUM(G477:G492)</f>
      </c>
      <c r="H493" s="110">
        <f>SUM(H477:H492)</f>
      </c>
      <c r="I493" s="94">
        <v>2942.3</v>
      </c>
      <c r="J493" s="110">
        <f>SUM(J477:J492)</f>
      </c>
      <c r="K493" s="88">
        <f>SUM(K477:K492)</f>
      </c>
      <c r="L493" s="89"/>
      <c r="M493" s="89"/>
      <c r="N493" s="89"/>
    </row>
    <row x14ac:dyDescent="0.25" r="494" customHeight="1" ht="21">
      <c r="A494" s="29" t="s">
        <v>1070</v>
      </c>
      <c r="B494" s="29"/>
      <c r="C494" s="93" t="s">
        <v>149</v>
      </c>
      <c r="D494" s="57">
        <v>0</v>
      </c>
      <c r="E494" s="124"/>
      <c r="F494" s="53"/>
      <c r="G494" s="53"/>
      <c r="H494" s="53"/>
      <c r="I494" s="53"/>
      <c r="J494" s="53"/>
      <c r="K494" s="53"/>
      <c r="L494" s="89"/>
      <c r="M494" s="89"/>
      <c r="N494" s="89"/>
    </row>
    <row x14ac:dyDescent="0.25" r="495" customHeight="1" ht="12.199999999999998">
      <c r="A495" s="6" t="s">
        <v>1023</v>
      </c>
      <c r="B495" s="6"/>
      <c r="C495" s="3" t="s">
        <v>96</v>
      </c>
      <c r="D495" s="86">
        <v>2.7</v>
      </c>
      <c r="E495" s="87">
        <f>$D$494*D495</f>
      </c>
      <c r="F495" s="108">
        <v>0.31</v>
      </c>
      <c r="G495" s="87">
        <f>$D$494*F495</f>
      </c>
      <c r="H495" s="87">
        <f>$M$2*G495</f>
      </c>
      <c r="I495" s="108">
        <v>249.18</v>
      </c>
      <c r="J495" s="87">
        <f>$D$494*I495</f>
      </c>
      <c r="K495" s="87">
        <f>SUM(H495,J495)</f>
      </c>
      <c r="L495" s="89"/>
      <c r="M495" s="89"/>
      <c r="N495" s="89"/>
    </row>
    <row x14ac:dyDescent="0.25" r="496" customHeight="1" ht="21">
      <c r="A496" s="6" t="s">
        <v>864</v>
      </c>
      <c r="B496" s="6"/>
      <c r="C496" s="3" t="s">
        <v>96</v>
      </c>
      <c r="D496" s="86">
        <v>1</v>
      </c>
      <c r="E496" s="87">
        <f>$D$494*D496</f>
      </c>
      <c r="F496" s="108">
        <v>0.4</v>
      </c>
      <c r="G496" s="87">
        <f>$D$494*F496</f>
      </c>
      <c r="H496" s="87">
        <f>$L$2*G496</f>
      </c>
      <c r="I496" s="108">
        <v>560.83</v>
      </c>
      <c r="J496" s="87">
        <f>$D$494*I496</f>
      </c>
      <c r="K496" s="87">
        <f>SUM(H496,J496)</f>
      </c>
      <c r="L496" s="89"/>
      <c r="M496" s="89"/>
      <c r="N496" s="89"/>
    </row>
    <row x14ac:dyDescent="0.25" r="497" customHeight="1" ht="21">
      <c r="A497" s="6" t="s">
        <v>1062</v>
      </c>
      <c r="B497" s="6"/>
      <c r="C497" s="3" t="s">
        <v>96</v>
      </c>
      <c r="D497" s="86">
        <v>2.7</v>
      </c>
      <c r="E497" s="87">
        <f>$D$494*D497</f>
      </c>
      <c r="F497" s="108">
        <v>0.62</v>
      </c>
      <c r="G497" s="87">
        <f>$D$494*F497</f>
      </c>
      <c r="H497" s="87">
        <f>$L$2*G497</f>
      </c>
      <c r="I497" s="108">
        <v>771.66</v>
      </c>
      <c r="J497" s="87">
        <f>$D$494*I497</f>
      </c>
      <c r="K497" s="87">
        <f>SUM(H497,J497)</f>
      </c>
      <c r="L497" s="89"/>
      <c r="M497" s="89"/>
      <c r="N497" s="89"/>
    </row>
    <row x14ac:dyDescent="0.25" r="498" customHeight="1" ht="12">
      <c r="A498" s="6" t="s">
        <v>1027</v>
      </c>
      <c r="B498" s="6"/>
      <c r="C498" s="3" t="s">
        <v>153</v>
      </c>
      <c r="D498" s="86">
        <v>1</v>
      </c>
      <c r="E498" s="87">
        <f>$D$494*D498</f>
      </c>
      <c r="F498" s="108">
        <v>0.02</v>
      </c>
      <c r="G498" s="87">
        <f>$D$494*F498</f>
      </c>
      <c r="H498" s="87">
        <f>$L$2*G498</f>
      </c>
      <c r="I498" s="108">
        <v>24.32</v>
      </c>
      <c r="J498" s="87">
        <f>$D$494*I498</f>
      </c>
      <c r="K498" s="87">
        <f>SUM(H498,J498)</f>
      </c>
      <c r="L498" s="89"/>
      <c r="M498" s="89"/>
      <c r="N498" s="89"/>
    </row>
    <row x14ac:dyDescent="0.25" r="499" customHeight="1" ht="12.199999999999998">
      <c r="A499" s="6" t="s">
        <v>1036</v>
      </c>
      <c r="B499" s="6"/>
      <c r="C499" s="3" t="s">
        <v>96</v>
      </c>
      <c r="D499" s="86">
        <v>2.7</v>
      </c>
      <c r="E499" s="87">
        <f>$D$494*D499</f>
      </c>
      <c r="F499" s="108">
        <v>0.12</v>
      </c>
      <c r="G499" s="87">
        <f>$D$494*F499</f>
      </c>
      <c r="H499" s="87">
        <f>$L$2*G499</f>
      </c>
      <c r="I499" s="108">
        <v>79.89</v>
      </c>
      <c r="J499" s="87">
        <f>$D$494*I499</f>
      </c>
      <c r="K499" s="87">
        <f>SUM(H499,J499)</f>
      </c>
      <c r="L499" s="89"/>
      <c r="M499" s="89"/>
      <c r="N499" s="89"/>
    </row>
    <row x14ac:dyDescent="0.25" r="500" customHeight="1" ht="21">
      <c r="A500" s="6" t="s">
        <v>321</v>
      </c>
      <c r="B500" s="6"/>
      <c r="C500" s="3" t="s">
        <v>96</v>
      </c>
      <c r="D500" s="86">
        <v>2.7</v>
      </c>
      <c r="E500" s="87">
        <f>$D$494*D500</f>
      </c>
      <c r="F500" s="108">
        <v>0.56</v>
      </c>
      <c r="G500" s="87">
        <f>$D$494*F500</f>
      </c>
      <c r="H500" s="87">
        <f>$L$2*G500</f>
      </c>
      <c r="I500" s="108">
        <v>322.68</v>
      </c>
      <c r="J500" s="87">
        <f>$D$494*I500</f>
      </c>
      <c r="K500" s="87">
        <f>SUM(H500,J500)</f>
      </c>
      <c r="L500" s="89"/>
      <c r="M500" s="89"/>
      <c r="N500" s="89"/>
    </row>
    <row x14ac:dyDescent="0.25" r="501" customHeight="1" ht="12">
      <c r="A501" s="6" t="s">
        <v>680</v>
      </c>
      <c r="B501" s="6"/>
      <c r="C501" s="3" t="s">
        <v>153</v>
      </c>
      <c r="D501" s="86">
        <v>0.25</v>
      </c>
      <c r="E501" s="87">
        <f>$D$494*D501</f>
      </c>
      <c r="F501" s="108">
        <v>0.01</v>
      </c>
      <c r="G501" s="87">
        <f>$D$494*F501</f>
      </c>
      <c r="H501" s="87">
        <f>$L$2*G501</f>
      </c>
      <c r="I501" s="108">
        <v>1.13</v>
      </c>
      <c r="J501" s="87">
        <f>$D$494*I501</f>
      </c>
      <c r="K501" s="87">
        <f>SUM(H501,J501)</f>
      </c>
      <c r="L501" s="89"/>
      <c r="M501" s="89"/>
      <c r="N501" s="89"/>
    </row>
    <row x14ac:dyDescent="0.25" r="502" customHeight="1" ht="12.199999999999998">
      <c r="A502" s="6" t="s">
        <v>251</v>
      </c>
      <c r="B502" s="6"/>
      <c r="C502" s="3" t="s">
        <v>96</v>
      </c>
      <c r="D502" s="86">
        <v>2.4</v>
      </c>
      <c r="E502" s="87">
        <f>$D$494*D502</f>
      </c>
      <c r="F502" s="108">
        <v>0.25</v>
      </c>
      <c r="G502" s="87">
        <f>$D$494*F502</f>
      </c>
      <c r="H502" s="87">
        <f>$L$2*G502</f>
      </c>
      <c r="I502" s="108">
        <v>362.88</v>
      </c>
      <c r="J502" s="87">
        <f>$D$494*I502</f>
      </c>
      <c r="K502" s="87">
        <f>SUM(H502,J502)</f>
      </c>
      <c r="L502" s="89"/>
      <c r="M502" s="89"/>
      <c r="N502" s="89"/>
    </row>
    <row x14ac:dyDescent="0.25" r="503" customHeight="1" ht="12.199999999999998">
      <c r="A503" s="6" t="s">
        <v>251</v>
      </c>
      <c r="B503" s="6"/>
      <c r="C503" s="3" t="s">
        <v>96</v>
      </c>
      <c r="D503" s="86">
        <v>2.4</v>
      </c>
      <c r="E503" s="87">
        <f>$D$494*D503</f>
      </c>
      <c r="F503" s="108">
        <v>0.22</v>
      </c>
      <c r="G503" s="87">
        <f>$D$494*F503</f>
      </c>
      <c r="H503" s="87">
        <f>$L$2*G503</f>
      </c>
      <c r="I503" s="108">
        <v>96.96</v>
      </c>
      <c r="J503" s="87">
        <f>$D$494*I503</f>
      </c>
      <c r="K503" s="87">
        <f>SUM(H503,J503)</f>
      </c>
      <c r="L503" s="89"/>
      <c r="M503" s="89"/>
      <c r="N503" s="89"/>
    </row>
    <row x14ac:dyDescent="0.25" r="504" customHeight="1" ht="12.199999999999998">
      <c r="A504" s="6" t="s">
        <v>1037</v>
      </c>
      <c r="B504" s="6"/>
      <c r="C504" s="3" t="s">
        <v>96</v>
      </c>
      <c r="D504" s="86">
        <v>2.4</v>
      </c>
      <c r="E504" s="87">
        <f>$D$494*D504</f>
      </c>
      <c r="F504" s="108">
        <v>0.44</v>
      </c>
      <c r="G504" s="87">
        <f>$D$494*F504</f>
      </c>
      <c r="H504" s="87">
        <f>$L$2*G504</f>
      </c>
      <c r="I504" s="108">
        <v>114.36</v>
      </c>
      <c r="J504" s="87">
        <f>$D$494*I504</f>
      </c>
      <c r="K504" s="87">
        <f>SUM(H504,J504)</f>
      </c>
      <c r="L504" s="89"/>
      <c r="M504" s="89"/>
      <c r="N504" s="89"/>
    </row>
    <row x14ac:dyDescent="0.25" r="505" customHeight="1" ht="12.199999999999998">
      <c r="A505" s="6" t="s">
        <v>1030</v>
      </c>
      <c r="B505" s="6"/>
      <c r="C505" s="3" t="s">
        <v>96</v>
      </c>
      <c r="D505" s="86">
        <v>1</v>
      </c>
      <c r="E505" s="87">
        <f>$D$494*D505</f>
      </c>
      <c r="F505" s="108">
        <v>0.05</v>
      </c>
      <c r="G505" s="87">
        <f>$D$494*F505</f>
      </c>
      <c r="H505" s="87">
        <f>$L$2*G505</f>
      </c>
      <c r="I505" s="108">
        <v>13.82</v>
      </c>
      <c r="J505" s="87">
        <f>$D$494*I505</f>
      </c>
      <c r="K505" s="87">
        <f>SUM(H505,J505)</f>
      </c>
      <c r="L505" s="89"/>
      <c r="M505" s="89"/>
      <c r="N505" s="89"/>
    </row>
    <row x14ac:dyDescent="0.25" r="506" customHeight="1" ht="21">
      <c r="A506" s="6" t="s">
        <v>249</v>
      </c>
      <c r="B506" s="6"/>
      <c r="C506" s="3" t="s">
        <v>96</v>
      </c>
      <c r="D506" s="86">
        <v>2.4</v>
      </c>
      <c r="E506" s="87">
        <f>$D$494*D506</f>
      </c>
      <c r="F506" s="108">
        <v>0.55</v>
      </c>
      <c r="G506" s="87">
        <f>$D$494*F506</f>
      </c>
      <c r="H506" s="87">
        <f>$L$2*G506</f>
      </c>
      <c r="I506" s="108">
        <v>123.34</v>
      </c>
      <c r="J506" s="87">
        <f>$D$494*I506</f>
      </c>
      <c r="K506" s="87">
        <f>SUM(H506,J506)</f>
      </c>
      <c r="L506" s="89"/>
      <c r="M506" s="89"/>
      <c r="N506" s="89"/>
    </row>
    <row x14ac:dyDescent="0.25" r="507" customHeight="1" ht="24.75">
      <c r="A507" s="6" t="s">
        <v>424</v>
      </c>
      <c r="B507" s="6"/>
      <c r="C507" s="3" t="s">
        <v>96</v>
      </c>
      <c r="D507" s="86">
        <v>2.4</v>
      </c>
      <c r="E507" s="87">
        <f>$D$494*D507</f>
      </c>
      <c r="F507" s="108">
        <v>1.32</v>
      </c>
      <c r="G507" s="87">
        <f>$D$494*F507</f>
      </c>
      <c r="H507" s="87">
        <f>$M$2*G507</f>
      </c>
      <c r="I507" s="108">
        <v>325.51</v>
      </c>
      <c r="J507" s="87">
        <f>$D$494*I507</f>
      </c>
      <c r="K507" s="87">
        <f>SUM(H507,J507)</f>
      </c>
      <c r="L507" s="89"/>
      <c r="M507" s="89"/>
      <c r="N507" s="89"/>
    </row>
    <row x14ac:dyDescent="0.25" r="508" customHeight="1" ht="12.199999999999998">
      <c r="A508" s="6" t="s">
        <v>917</v>
      </c>
      <c r="B508" s="6"/>
      <c r="C508" s="3" t="s">
        <v>149</v>
      </c>
      <c r="D508" s="86">
        <v>0.17</v>
      </c>
      <c r="E508" s="87">
        <f>$D$494*D508</f>
      </c>
      <c r="F508" s="108">
        <v>0</v>
      </c>
      <c r="G508" s="87">
        <f>$D$494*F508</f>
      </c>
      <c r="H508" s="87">
        <f>$L$2*G508</f>
      </c>
      <c r="I508" s="108">
        <v>2.98</v>
      </c>
      <c r="J508" s="87">
        <f>$D$494*I508</f>
      </c>
      <c r="K508" s="87">
        <f>SUM(H508,J508)</f>
      </c>
      <c r="L508" s="89"/>
      <c r="M508" s="89"/>
      <c r="N508" s="89"/>
    </row>
    <row x14ac:dyDescent="0.25" r="509" customHeight="1" ht="12.199999999999998">
      <c r="A509" s="6" t="s">
        <v>247</v>
      </c>
      <c r="B509" s="6"/>
      <c r="C509" s="3" t="s">
        <v>149</v>
      </c>
      <c r="D509" s="86">
        <v>1</v>
      </c>
      <c r="E509" s="87">
        <f>$D$494*D509</f>
      </c>
      <c r="F509" s="108">
        <v>0.13</v>
      </c>
      <c r="G509" s="87">
        <f>$D$494*F509</f>
      </c>
      <c r="H509" s="87">
        <f>$L$2*G509</f>
      </c>
      <c r="I509" s="108">
        <v>39.79</v>
      </c>
      <c r="J509" s="87">
        <f>$D$494*I509</f>
      </c>
      <c r="K509" s="87">
        <f>SUM(H509,J509)</f>
      </c>
      <c r="L509" s="89"/>
      <c r="M509" s="89"/>
      <c r="N509" s="89"/>
    </row>
    <row x14ac:dyDescent="0.25" r="510" customHeight="1" ht="12.199999999999998">
      <c r="A510" s="6" t="s">
        <v>246</v>
      </c>
      <c r="B510" s="6"/>
      <c r="C510" s="3" t="s">
        <v>149</v>
      </c>
      <c r="D510" s="86">
        <v>1</v>
      </c>
      <c r="E510" s="87">
        <f>$D$494*D510</f>
      </c>
      <c r="F510" s="108">
        <v>0.12</v>
      </c>
      <c r="G510" s="87">
        <f>$D$494*F510</f>
      </c>
      <c r="H510" s="87">
        <f>$L$2*G510</f>
      </c>
      <c r="I510" s="108">
        <v>37.66</v>
      </c>
      <c r="J510" s="87">
        <f>$D$494*I510</f>
      </c>
      <c r="K510" s="87">
        <f>SUM(H510,J510)</f>
      </c>
      <c r="L510" s="89"/>
      <c r="M510" s="89"/>
      <c r="N510" s="89"/>
    </row>
    <row x14ac:dyDescent="0.25" r="511" customHeight="1" ht="12.199999999999998">
      <c r="A511" s="29" t="s">
        <v>214</v>
      </c>
      <c r="B511" s="29"/>
      <c r="C511" s="3"/>
      <c r="D511" s="109"/>
      <c r="E511" s="126"/>
      <c r="F511" s="94">
        <f>SUM(F495:F510)</f>
      </c>
      <c r="G511" s="110">
        <f>SUM(G495:G510)</f>
      </c>
      <c r="H511" s="110">
        <f>SUM(H495:H510)</f>
      </c>
      <c r="I511" s="94">
        <v>3048.44</v>
      </c>
      <c r="J511" s="110">
        <f>SUM(J495:J510)</f>
      </c>
      <c r="K511" s="88">
        <f>SUM(K495:K510)</f>
      </c>
      <c r="L511" s="89"/>
      <c r="M511" s="89"/>
      <c r="N511" s="89"/>
    </row>
    <row x14ac:dyDescent="0.25" r="512" customHeight="1" ht="29.850000000000005">
      <c r="A512" s="29" t="s">
        <v>1060</v>
      </c>
      <c r="B512" s="29"/>
      <c r="C512" s="93" t="s">
        <v>96</v>
      </c>
      <c r="D512" s="57">
        <v>0</v>
      </c>
      <c r="E512" s="124"/>
      <c r="F512" s="53"/>
      <c r="G512" s="53"/>
      <c r="H512" s="53"/>
      <c r="I512" s="53"/>
      <c r="J512" s="53"/>
      <c r="K512" s="53"/>
      <c r="L512" s="89"/>
      <c r="M512" s="89"/>
      <c r="N512" s="89"/>
    </row>
    <row x14ac:dyDescent="0.25" r="513" customHeight="1" ht="12.199999999999998">
      <c r="A513" s="6" t="s">
        <v>1023</v>
      </c>
      <c r="B513" s="6"/>
      <c r="C513" s="3" t="s">
        <v>96</v>
      </c>
      <c r="D513" s="86">
        <v>1.13</v>
      </c>
      <c r="E513" s="87">
        <f>$D$512*D513</f>
      </c>
      <c r="F513" s="108">
        <v>0.13</v>
      </c>
      <c r="G513" s="87">
        <f>$D$512*F513</f>
      </c>
      <c r="H513" s="87">
        <f>$M$2*G513</f>
      </c>
      <c r="I513" s="108">
        <v>103.83</v>
      </c>
      <c r="J513" s="87">
        <f>$D$512*I513</f>
      </c>
      <c r="K513" s="87">
        <f>SUM(H513,J513)</f>
      </c>
      <c r="L513" s="89"/>
      <c r="M513" s="89"/>
      <c r="N513" s="89"/>
    </row>
    <row x14ac:dyDescent="0.25" r="514" customHeight="1" ht="12.199999999999998">
      <c r="A514" s="6" t="s">
        <v>1034</v>
      </c>
      <c r="B514" s="6"/>
      <c r="C514" s="3" t="s">
        <v>96</v>
      </c>
      <c r="D514" s="86">
        <v>1.13</v>
      </c>
      <c r="E514" s="87">
        <f>$D$512*D514</f>
      </c>
      <c r="F514" s="108">
        <v>0.54</v>
      </c>
      <c r="G514" s="87">
        <f>$D$512*F514</f>
      </c>
      <c r="H514" s="87">
        <f>$L$2*G514</f>
      </c>
      <c r="I514" s="108">
        <v>261.4</v>
      </c>
      <c r="J514" s="87">
        <f>$D$512*I514</f>
      </c>
      <c r="K514" s="87">
        <f>SUM(H514,J514)</f>
      </c>
      <c r="L514" s="89"/>
      <c r="M514" s="89"/>
      <c r="N514" s="89"/>
    </row>
    <row x14ac:dyDescent="0.25" r="515" customHeight="1" ht="12.199999999999998">
      <c r="A515" s="6" t="s">
        <v>1035</v>
      </c>
      <c r="B515" s="6"/>
      <c r="C515" s="3" t="s">
        <v>96</v>
      </c>
      <c r="D515" s="86">
        <v>1.13</v>
      </c>
      <c r="E515" s="87">
        <f>$D$512*D515</f>
      </c>
      <c r="F515" s="108">
        <v>0.19</v>
      </c>
      <c r="G515" s="87">
        <f>$D$512*F515</f>
      </c>
      <c r="H515" s="87">
        <f>$L$2*G515</f>
      </c>
      <c r="I515" s="108">
        <v>37.9</v>
      </c>
      <c r="J515" s="87">
        <f>$D$512*I515</f>
      </c>
      <c r="K515" s="87">
        <f>SUM(H515,J515)</f>
      </c>
      <c r="L515" s="89"/>
      <c r="M515" s="89"/>
      <c r="N515" s="89"/>
    </row>
    <row x14ac:dyDescent="0.25" r="516" customHeight="1" ht="12.199999999999998">
      <c r="A516" s="6" t="s">
        <v>1027</v>
      </c>
      <c r="B516" s="6"/>
      <c r="C516" s="3" t="s">
        <v>153</v>
      </c>
      <c r="D516" s="86">
        <v>0.42</v>
      </c>
      <c r="E516" s="87">
        <f>$D$512*D516</f>
      </c>
      <c r="F516" s="108">
        <v>0.01</v>
      </c>
      <c r="G516" s="87">
        <f>$D$512*F516</f>
      </c>
      <c r="H516" s="87">
        <f>$L$2*G516</f>
      </c>
      <c r="I516" s="108">
        <v>10.21</v>
      </c>
      <c r="J516" s="87">
        <f>$D$512*I516</f>
      </c>
      <c r="K516" s="87">
        <f>SUM(H516,J516)</f>
      </c>
      <c r="L516" s="89"/>
      <c r="M516" s="89"/>
      <c r="N516" s="89"/>
    </row>
    <row x14ac:dyDescent="0.25" r="517" customHeight="1" ht="12.199999999999998">
      <c r="A517" s="6" t="s">
        <v>1042</v>
      </c>
      <c r="B517" s="6"/>
      <c r="C517" s="3" t="s">
        <v>96</v>
      </c>
      <c r="D517" s="86">
        <v>1.13</v>
      </c>
      <c r="E517" s="87">
        <f>$D$512*D517</f>
      </c>
      <c r="F517" s="108">
        <v>0.05</v>
      </c>
      <c r="G517" s="87">
        <f>$D$512*F517</f>
      </c>
      <c r="H517" s="87">
        <f>$L$2*G517</f>
      </c>
      <c r="I517" s="108">
        <v>41.39</v>
      </c>
      <c r="J517" s="87">
        <f>$D$512*I517</f>
      </c>
      <c r="K517" s="87">
        <f>SUM(H517,J517)</f>
      </c>
      <c r="L517" s="89"/>
      <c r="M517" s="89"/>
      <c r="N517" s="89"/>
    </row>
    <row x14ac:dyDescent="0.25" r="518" customHeight="1" ht="12.199999999999998">
      <c r="A518" s="6" t="s">
        <v>680</v>
      </c>
      <c r="B518" s="6"/>
      <c r="C518" s="3" t="s">
        <v>149</v>
      </c>
      <c r="D518" s="86">
        <v>0.06</v>
      </c>
      <c r="E518" s="87">
        <f>$D$512*D518</f>
      </c>
      <c r="F518" s="108">
        <v>0</v>
      </c>
      <c r="G518" s="87">
        <f>$D$512*F518</f>
      </c>
      <c r="H518" s="87">
        <f>$L$2*G518</f>
      </c>
      <c r="I518" s="108">
        <v>0.67</v>
      </c>
      <c r="J518" s="87">
        <f>$D$512*I518</f>
      </c>
      <c r="K518" s="87">
        <f>SUM(H518,J518)</f>
      </c>
      <c r="L518" s="89"/>
      <c r="M518" s="89"/>
      <c r="N518" s="89"/>
    </row>
    <row x14ac:dyDescent="0.25" r="519" customHeight="1" ht="12.199999999999998">
      <c r="A519" s="6" t="s">
        <v>917</v>
      </c>
      <c r="B519" s="6"/>
      <c r="C519" s="3" t="s">
        <v>149</v>
      </c>
      <c r="D519" s="86">
        <v>0.09</v>
      </c>
      <c r="E519" s="87">
        <f>$D$512*D519</f>
      </c>
      <c r="F519" s="108">
        <v>0</v>
      </c>
      <c r="G519" s="87">
        <f>$D$512*F519</f>
      </c>
      <c r="H519" s="87">
        <f>$L$2*G519</f>
      </c>
      <c r="I519" s="108">
        <v>1.63</v>
      </c>
      <c r="J519" s="87">
        <f>$D$512*I519</f>
      </c>
      <c r="K519" s="87">
        <f>SUM(H519,J519)</f>
      </c>
      <c r="L519" s="89"/>
      <c r="M519" s="89"/>
      <c r="N519" s="89"/>
    </row>
    <row x14ac:dyDescent="0.25" r="520" customHeight="1" ht="21">
      <c r="A520" s="6" t="s">
        <v>1029</v>
      </c>
      <c r="B520" s="6"/>
      <c r="C520" s="3" t="s">
        <v>96</v>
      </c>
      <c r="D520" s="86">
        <v>1.13</v>
      </c>
      <c r="E520" s="87">
        <f>$D$512*D520</f>
      </c>
      <c r="F520" s="108">
        <v>0.19</v>
      </c>
      <c r="G520" s="87">
        <f>$D$512*F520</f>
      </c>
      <c r="H520" s="87">
        <f>$L$2*G520</f>
      </c>
      <c r="I520" s="108">
        <v>87.11</v>
      </c>
      <c r="J520" s="87">
        <f>$D$512*I520</f>
      </c>
      <c r="K520" s="87">
        <f>SUM(H520,J520)</f>
      </c>
      <c r="L520" s="89"/>
      <c r="M520" s="89"/>
      <c r="N520" s="89"/>
    </row>
    <row x14ac:dyDescent="0.25" r="521" customHeight="1" ht="21">
      <c r="A521" s="6" t="s">
        <v>250</v>
      </c>
      <c r="B521" s="6"/>
      <c r="C521" s="3" t="s">
        <v>96</v>
      </c>
      <c r="D521" s="86">
        <v>1</v>
      </c>
      <c r="E521" s="87">
        <f>$D$512*D521</f>
      </c>
      <c r="F521" s="108">
        <v>0.32</v>
      </c>
      <c r="G521" s="87">
        <f>$D$512*F521</f>
      </c>
      <c r="H521" s="87">
        <f>$L$2*G521</f>
      </c>
      <c r="I521" s="108">
        <v>204.29</v>
      </c>
      <c r="J521" s="87">
        <f>$D$512*I521</f>
      </c>
      <c r="K521" s="87">
        <f>SUM(H521,J521)</f>
      </c>
      <c r="L521" s="89"/>
      <c r="M521" s="89"/>
      <c r="N521" s="89"/>
    </row>
    <row x14ac:dyDescent="0.25" r="522" customHeight="1" ht="12">
      <c r="A522" s="6" t="s">
        <v>251</v>
      </c>
      <c r="B522" s="6"/>
      <c r="C522" s="3" t="s">
        <v>96</v>
      </c>
      <c r="D522" s="86">
        <v>1</v>
      </c>
      <c r="E522" s="87">
        <f>$D$512*D522</f>
      </c>
      <c r="F522" s="108">
        <v>0.1</v>
      </c>
      <c r="G522" s="87">
        <f>$D$512*F522</f>
      </c>
      <c r="H522" s="87">
        <f>$L$2*G522</f>
      </c>
      <c r="I522" s="108">
        <v>151.2</v>
      </c>
      <c r="J522" s="87">
        <f>$D$512*I522</f>
      </c>
      <c r="K522" s="87">
        <f>SUM(H522,J522)</f>
      </c>
      <c r="L522" s="89"/>
      <c r="M522" s="89"/>
      <c r="N522" s="89"/>
    </row>
    <row x14ac:dyDescent="0.25" r="523" customHeight="1" ht="12.199999999999998">
      <c r="A523" s="6" t="s">
        <v>237</v>
      </c>
      <c r="B523" s="6"/>
      <c r="C523" s="3" t="s">
        <v>96</v>
      </c>
      <c r="D523" s="86">
        <v>1</v>
      </c>
      <c r="E523" s="87">
        <f>$D$512*D523</f>
      </c>
      <c r="F523" s="108">
        <v>0.3</v>
      </c>
      <c r="G523" s="87">
        <f>$D$512*F523</f>
      </c>
      <c r="H523" s="87">
        <f>$L$2*G523</f>
      </c>
      <c r="I523" s="108">
        <v>144.28</v>
      </c>
      <c r="J523" s="87">
        <f>$D$512*I523</f>
      </c>
      <c r="K523" s="87">
        <f>SUM(H523,J523)</f>
      </c>
      <c r="L523" s="89"/>
      <c r="M523" s="89"/>
      <c r="N523" s="89"/>
    </row>
    <row x14ac:dyDescent="0.25" r="524" customHeight="1" ht="12.199999999999998">
      <c r="A524" s="6" t="s">
        <v>234</v>
      </c>
      <c r="B524" s="6"/>
      <c r="C524" s="3" t="s">
        <v>96</v>
      </c>
      <c r="D524" s="86">
        <v>1</v>
      </c>
      <c r="E524" s="87">
        <f>$D$512*D524</f>
      </c>
      <c r="F524" s="108">
        <v>0.23</v>
      </c>
      <c r="G524" s="87">
        <f>$D$512*F524</f>
      </c>
      <c r="H524" s="87">
        <f>$L$2*G524</f>
      </c>
      <c r="I524" s="108">
        <v>637.68</v>
      </c>
      <c r="J524" s="87">
        <f>$D$512*I524</f>
      </c>
      <c r="K524" s="87">
        <f>SUM(H524,J524)</f>
      </c>
      <c r="L524" s="89"/>
      <c r="M524" s="89"/>
      <c r="N524" s="89"/>
    </row>
    <row x14ac:dyDescent="0.25" r="525" customHeight="1" ht="21">
      <c r="A525" s="6" t="s">
        <v>239</v>
      </c>
      <c r="B525" s="6"/>
      <c r="C525" s="3" t="s">
        <v>96</v>
      </c>
      <c r="D525" s="86">
        <v>1</v>
      </c>
      <c r="E525" s="87">
        <f>$D$512*D525</f>
      </c>
      <c r="F525" s="108">
        <v>0.35</v>
      </c>
      <c r="G525" s="87">
        <f>$D$512*F525</f>
      </c>
      <c r="H525" s="87">
        <f>$L$2*G525</f>
      </c>
      <c r="I525" s="108">
        <v>329.52</v>
      </c>
      <c r="J525" s="87">
        <f>$D$512*I525</f>
      </c>
      <c r="K525" s="87">
        <f>SUM(H525,J525)</f>
      </c>
      <c r="L525" s="89"/>
      <c r="M525" s="89"/>
      <c r="N525" s="89"/>
    </row>
    <row x14ac:dyDescent="0.25" r="526" customHeight="1" ht="12.199999999999998">
      <c r="A526" s="6" t="s">
        <v>247</v>
      </c>
      <c r="B526" s="6"/>
      <c r="C526" s="3" t="s">
        <v>149</v>
      </c>
      <c r="D526" s="86">
        <v>0.42</v>
      </c>
      <c r="E526" s="87">
        <f>$D$512*D526</f>
      </c>
      <c r="F526" s="108">
        <v>0.05</v>
      </c>
      <c r="G526" s="87">
        <f>$D$512*F526</f>
      </c>
      <c r="H526" s="87">
        <f>$L$2*G526</f>
      </c>
      <c r="I526" s="108">
        <v>16.71</v>
      </c>
      <c r="J526" s="87">
        <f>$D$512*I526</f>
      </c>
      <c r="K526" s="87">
        <f>SUM(H526,J526)</f>
      </c>
      <c r="L526" s="89"/>
      <c r="M526" s="89"/>
      <c r="N526" s="89"/>
    </row>
    <row x14ac:dyDescent="0.25" r="527" customHeight="1" ht="12.199999999999998">
      <c r="A527" s="29" t="s">
        <v>214</v>
      </c>
      <c r="B527" s="29"/>
      <c r="C527" s="3"/>
      <c r="D527" s="109"/>
      <c r="E527" s="126"/>
      <c r="F527" s="94">
        <f>SUM(F513:F526)</f>
      </c>
      <c r="G527" s="110">
        <f>SUM(G513:G526)</f>
      </c>
      <c r="H527" s="110">
        <f>$L$2*G527</f>
      </c>
      <c r="I527" s="94">
        <v>2027.82</v>
      </c>
      <c r="J527" s="110">
        <f>SUM(J513:J526)</f>
      </c>
      <c r="K527" s="88">
        <f>SUM(K513:K526)</f>
      </c>
      <c r="L527" s="89"/>
      <c r="M527" s="89"/>
      <c r="N527" s="89"/>
    </row>
    <row x14ac:dyDescent="0.25" r="528" customHeight="1" ht="48">
      <c r="A528" s="29" t="s">
        <v>1071</v>
      </c>
      <c r="B528" s="29"/>
      <c r="C528" s="93" t="s">
        <v>96</v>
      </c>
      <c r="D528" s="57">
        <v>0</v>
      </c>
      <c r="E528" s="124"/>
      <c r="F528" s="53"/>
      <c r="G528" s="53"/>
      <c r="H528" s="53"/>
      <c r="I528" s="53"/>
      <c r="J528" s="53"/>
      <c r="K528" s="53"/>
      <c r="L528" s="89"/>
      <c r="M528" s="89"/>
      <c r="N528" s="89"/>
    </row>
    <row x14ac:dyDescent="0.25" r="529" customHeight="1" ht="12.199999999999998">
      <c r="A529" s="6" t="s">
        <v>1023</v>
      </c>
      <c r="B529" s="6"/>
      <c r="C529" s="3" t="s">
        <v>96</v>
      </c>
      <c r="D529" s="86">
        <v>1.13</v>
      </c>
      <c r="E529" s="87">
        <f>$D$528*D529</f>
      </c>
      <c r="F529" s="108">
        <v>0.13</v>
      </c>
      <c r="G529" s="87">
        <f>$D$528*F529</f>
      </c>
      <c r="H529" s="87">
        <f>$M$2*G529</f>
      </c>
      <c r="I529" s="108">
        <v>103.83</v>
      </c>
      <c r="J529" s="87">
        <f>$D$528*I529</f>
      </c>
      <c r="K529" s="87">
        <f>SUM(H529,J529)</f>
      </c>
      <c r="L529" s="89"/>
      <c r="M529" s="89"/>
      <c r="N529" s="89"/>
    </row>
    <row x14ac:dyDescent="0.25" r="530" customHeight="1" ht="12.199999999999998">
      <c r="A530" s="6" t="s">
        <v>1072</v>
      </c>
      <c r="B530" s="6"/>
      <c r="C530" s="3" t="s">
        <v>96</v>
      </c>
      <c r="D530" s="86">
        <v>1.13</v>
      </c>
      <c r="E530" s="87">
        <f>$D$528*D530</f>
      </c>
      <c r="F530" s="108">
        <v>0.54</v>
      </c>
      <c r="G530" s="87">
        <f>$D$528*F530</f>
      </c>
      <c r="H530" s="87">
        <f>$L$2*G530</f>
      </c>
      <c r="I530" s="108">
        <v>496.61</v>
      </c>
      <c r="J530" s="87">
        <f>$D$528*I530</f>
      </c>
      <c r="K530" s="87">
        <f>SUM(H530,J530)</f>
      </c>
      <c r="L530" s="89"/>
      <c r="M530" s="89"/>
      <c r="N530" s="89"/>
    </row>
    <row x14ac:dyDescent="0.25" r="531" customHeight="1" ht="12.199999999999998">
      <c r="A531" s="6" t="s">
        <v>1035</v>
      </c>
      <c r="B531" s="6"/>
      <c r="C531" s="3" t="s">
        <v>96</v>
      </c>
      <c r="D531" s="86">
        <v>1.13</v>
      </c>
      <c r="E531" s="87">
        <f>$D$528*D531</f>
      </c>
      <c r="F531" s="108">
        <v>0.19</v>
      </c>
      <c r="G531" s="87">
        <f>$D$528*F531</f>
      </c>
      <c r="H531" s="87">
        <f>$L$2*G531</f>
      </c>
      <c r="I531" s="108">
        <v>37.9</v>
      </c>
      <c r="J531" s="87">
        <f>$D$528*I531</f>
      </c>
      <c r="K531" s="87">
        <f>SUM(H531,J531)</f>
      </c>
      <c r="L531" s="89"/>
      <c r="M531" s="89"/>
      <c r="N531" s="89"/>
    </row>
    <row x14ac:dyDescent="0.25" r="532" customHeight="1" ht="12.199999999999998">
      <c r="A532" s="6" t="s">
        <v>1042</v>
      </c>
      <c r="B532" s="6"/>
      <c r="C532" s="3" t="s">
        <v>96</v>
      </c>
      <c r="D532" s="86">
        <v>1.13</v>
      </c>
      <c r="E532" s="87">
        <f>$D$528*D532</f>
      </c>
      <c r="F532" s="108">
        <v>0.05</v>
      </c>
      <c r="G532" s="87">
        <f>$D$528*F532</f>
      </c>
      <c r="H532" s="87">
        <f>$L$2*G532</f>
      </c>
      <c r="I532" s="108">
        <v>41.39</v>
      </c>
      <c r="J532" s="87">
        <f>$D$528*I532</f>
      </c>
      <c r="K532" s="87">
        <f>SUM(H532,J532)</f>
      </c>
      <c r="L532" s="89"/>
      <c r="M532" s="89"/>
      <c r="N532" s="89"/>
    </row>
    <row x14ac:dyDescent="0.25" r="533" customHeight="1" ht="12.199999999999998">
      <c r="A533" s="6" t="s">
        <v>1027</v>
      </c>
      <c r="B533" s="6"/>
      <c r="C533" s="3" t="s">
        <v>153</v>
      </c>
      <c r="D533" s="86">
        <v>0.42</v>
      </c>
      <c r="E533" s="87">
        <f>$D$528*D533</f>
      </c>
      <c r="F533" s="108">
        <v>0.01</v>
      </c>
      <c r="G533" s="87">
        <f>$D$528*F533</f>
      </c>
      <c r="H533" s="87">
        <f>$L$2*G533</f>
      </c>
      <c r="I533" s="108">
        <v>10.21</v>
      </c>
      <c r="J533" s="87">
        <f>$D$528*I533</f>
      </c>
      <c r="K533" s="87">
        <f>SUM(H533,J533)</f>
      </c>
      <c r="L533" s="89"/>
      <c r="M533" s="89"/>
      <c r="N533" s="89"/>
    </row>
    <row x14ac:dyDescent="0.25" r="534" customHeight="1" ht="12.199999999999998">
      <c r="A534" s="6" t="s">
        <v>680</v>
      </c>
      <c r="B534" s="6"/>
      <c r="C534" s="3" t="s">
        <v>149</v>
      </c>
      <c r="D534" s="86">
        <v>0.06</v>
      </c>
      <c r="E534" s="87">
        <f>$D$528*D534</f>
      </c>
      <c r="F534" s="108">
        <v>0</v>
      </c>
      <c r="G534" s="87">
        <f>$D$528*F534</f>
      </c>
      <c r="H534" s="87">
        <f>$L$2*G534</f>
      </c>
      <c r="I534" s="108">
        <v>0.67</v>
      </c>
      <c r="J534" s="87">
        <f>$D$528*I534</f>
      </c>
      <c r="K534" s="87">
        <f>SUM(H534,J534)</f>
      </c>
      <c r="L534" s="89"/>
      <c r="M534" s="89"/>
      <c r="N534" s="89"/>
    </row>
    <row x14ac:dyDescent="0.25" r="535" customHeight="1" ht="12.199999999999998">
      <c r="A535" s="6" t="s">
        <v>917</v>
      </c>
      <c r="B535" s="6"/>
      <c r="C535" s="3" t="s">
        <v>149</v>
      </c>
      <c r="D535" s="86">
        <v>0.09</v>
      </c>
      <c r="E535" s="87">
        <f>$D$528*D535</f>
      </c>
      <c r="F535" s="108">
        <v>0</v>
      </c>
      <c r="G535" s="87">
        <f>$D$528*F535</f>
      </c>
      <c r="H535" s="87">
        <f>$L$2*G535</f>
      </c>
      <c r="I535" s="108">
        <v>1.63</v>
      </c>
      <c r="J535" s="87">
        <f>$D$528*I535</f>
      </c>
      <c r="K535" s="87">
        <f>SUM(H535,J535)</f>
      </c>
      <c r="L535" s="89"/>
      <c r="M535" s="89"/>
      <c r="N535" s="89"/>
    </row>
    <row x14ac:dyDescent="0.25" r="536" customHeight="1" ht="21">
      <c r="A536" s="6" t="s">
        <v>1029</v>
      </c>
      <c r="B536" s="6"/>
      <c r="C536" s="3" t="s">
        <v>96</v>
      </c>
      <c r="D536" s="86">
        <v>1.13</v>
      </c>
      <c r="E536" s="87">
        <f>$D$528*D536</f>
      </c>
      <c r="F536" s="108">
        <v>0.19</v>
      </c>
      <c r="G536" s="87">
        <f>$D$528*F536</f>
      </c>
      <c r="H536" s="87">
        <f>$L$2*G536</f>
      </c>
      <c r="I536" s="108">
        <v>87.11</v>
      </c>
      <c r="J536" s="87">
        <f>$D$528*I536</f>
      </c>
      <c r="K536" s="87">
        <f>SUM(H536,J536)</f>
      </c>
      <c r="L536" s="89"/>
      <c r="M536" s="89"/>
      <c r="N536" s="89"/>
    </row>
    <row x14ac:dyDescent="0.25" r="537" customHeight="1" ht="21">
      <c r="A537" s="6" t="s">
        <v>250</v>
      </c>
      <c r="B537" s="6"/>
      <c r="C537" s="3" t="s">
        <v>96</v>
      </c>
      <c r="D537" s="86">
        <v>1</v>
      </c>
      <c r="E537" s="87">
        <f>$D$528*D537</f>
      </c>
      <c r="F537" s="108">
        <v>0.32</v>
      </c>
      <c r="G537" s="87">
        <f>$D$528*F537</f>
      </c>
      <c r="H537" s="87">
        <f>$L$2*G537</f>
      </c>
      <c r="I537" s="108">
        <v>204.29</v>
      </c>
      <c r="J537" s="87">
        <f>$D$528*I537</f>
      </c>
      <c r="K537" s="87">
        <f>SUM(H537,J537)</f>
      </c>
      <c r="L537" s="89"/>
      <c r="M537" s="89"/>
      <c r="N537" s="89"/>
    </row>
    <row x14ac:dyDescent="0.25" r="538" customHeight="1" ht="12">
      <c r="A538" s="6" t="s">
        <v>251</v>
      </c>
      <c r="B538" s="6"/>
      <c r="C538" s="3" t="s">
        <v>96</v>
      </c>
      <c r="D538" s="86">
        <v>1</v>
      </c>
      <c r="E538" s="87">
        <f>$D$528*D538</f>
      </c>
      <c r="F538" s="108">
        <v>0.1</v>
      </c>
      <c r="G538" s="87">
        <f>$D$528*F538</f>
      </c>
      <c r="H538" s="87">
        <f>$L$2*G538</f>
      </c>
      <c r="I538" s="108">
        <v>151.2</v>
      </c>
      <c r="J538" s="87">
        <f>$D$528*I538</f>
      </c>
      <c r="K538" s="87">
        <f>SUM(H538,J538)</f>
      </c>
      <c r="L538" s="89"/>
      <c r="M538" s="89"/>
      <c r="N538" s="89"/>
    </row>
    <row x14ac:dyDescent="0.25" r="539" customHeight="1" ht="12.199999999999998">
      <c r="A539" s="6" t="s">
        <v>237</v>
      </c>
      <c r="B539" s="6"/>
      <c r="C539" s="3" t="s">
        <v>96</v>
      </c>
      <c r="D539" s="86">
        <v>1</v>
      </c>
      <c r="E539" s="87">
        <f>$D$528*D539</f>
      </c>
      <c r="F539" s="108">
        <v>0.3</v>
      </c>
      <c r="G539" s="87">
        <f>$D$528*F539</f>
      </c>
      <c r="H539" s="87">
        <f>$L$2*G539</f>
      </c>
      <c r="I539" s="108">
        <v>144.28</v>
      </c>
      <c r="J539" s="87">
        <f>$D$528*I539</f>
      </c>
      <c r="K539" s="87">
        <f>SUM(H539,J539)</f>
      </c>
      <c r="L539" s="89"/>
      <c r="M539" s="89"/>
      <c r="N539" s="89"/>
    </row>
    <row x14ac:dyDescent="0.25" r="540" customHeight="1" ht="12.199999999999998">
      <c r="A540" s="6" t="s">
        <v>234</v>
      </c>
      <c r="B540" s="6"/>
      <c r="C540" s="3" t="s">
        <v>96</v>
      </c>
      <c r="D540" s="86">
        <v>1</v>
      </c>
      <c r="E540" s="87">
        <f>$D$528*D540</f>
      </c>
      <c r="F540" s="108">
        <v>0.23</v>
      </c>
      <c r="G540" s="87">
        <f>$D$528*F540</f>
      </c>
      <c r="H540" s="87">
        <f>$L$2*G540</f>
      </c>
      <c r="I540" s="108">
        <v>637.68</v>
      </c>
      <c r="J540" s="87">
        <f>$D$528*I540</f>
      </c>
      <c r="K540" s="87">
        <f>SUM(H540,J540)</f>
      </c>
      <c r="L540" s="89"/>
      <c r="M540" s="89"/>
      <c r="N540" s="89"/>
    </row>
    <row x14ac:dyDescent="0.25" r="541" customHeight="1" ht="21">
      <c r="A541" s="6" t="s">
        <v>239</v>
      </c>
      <c r="B541" s="6"/>
      <c r="C541" s="3" t="s">
        <v>96</v>
      </c>
      <c r="D541" s="86">
        <v>1</v>
      </c>
      <c r="E541" s="87">
        <f>$D$528*D541</f>
      </c>
      <c r="F541" s="108">
        <v>0.35</v>
      </c>
      <c r="G541" s="87">
        <f>$D$528*F541</f>
      </c>
      <c r="H541" s="87">
        <f>$L$2*G541</f>
      </c>
      <c r="I541" s="108">
        <v>329.52</v>
      </c>
      <c r="J541" s="87">
        <f>$D$528*I541</f>
      </c>
      <c r="K541" s="87">
        <f>SUM(H541,J541)</f>
      </c>
      <c r="L541" s="89"/>
      <c r="M541" s="89"/>
      <c r="N541" s="89"/>
    </row>
    <row x14ac:dyDescent="0.25" r="542" customHeight="1" ht="12.199999999999998">
      <c r="A542" s="6" t="s">
        <v>247</v>
      </c>
      <c r="B542" s="6"/>
      <c r="C542" s="3" t="s">
        <v>149</v>
      </c>
      <c r="D542" s="86">
        <v>0.42</v>
      </c>
      <c r="E542" s="87">
        <f>$D$528*D542</f>
      </c>
      <c r="F542" s="108">
        <v>0.05</v>
      </c>
      <c r="G542" s="87">
        <f>$D$528*F542</f>
      </c>
      <c r="H542" s="87">
        <f>$L$2*G542</f>
      </c>
      <c r="I542" s="108">
        <v>16.71</v>
      </c>
      <c r="J542" s="87">
        <f>$D$528*I542</f>
      </c>
      <c r="K542" s="87">
        <f>SUM(H542,J542)</f>
      </c>
      <c r="L542" s="89"/>
      <c r="M542" s="89"/>
      <c r="N542" s="89"/>
    </row>
    <row x14ac:dyDescent="0.25" r="543" customHeight="1" ht="12.199999999999998">
      <c r="A543" s="29" t="s">
        <v>214</v>
      </c>
      <c r="B543" s="29"/>
      <c r="C543" s="3"/>
      <c r="D543" s="109"/>
      <c r="E543" s="126"/>
      <c r="F543" s="94">
        <f>SUM(F529:F542)</f>
      </c>
      <c r="G543" s="110">
        <f>SUM(G529:G542)</f>
      </c>
      <c r="H543" s="110">
        <f>$L$2*G543</f>
      </c>
      <c r="I543" s="94">
        <v>2263.03</v>
      </c>
      <c r="J543" s="110">
        <f>SUM(J529:J542)</f>
      </c>
      <c r="K543" s="88">
        <f>SUM(K529:K542)</f>
      </c>
      <c r="L543" s="89"/>
      <c r="M543" s="89"/>
      <c r="N543" s="89"/>
    </row>
    <row x14ac:dyDescent="0.25" r="544" customHeight="1" ht="12.199999999999998">
      <c r="A544" s="29" t="s">
        <v>1073</v>
      </c>
      <c r="B544" s="29"/>
      <c r="C544" s="93" t="s">
        <v>96</v>
      </c>
      <c r="D544" s="57">
        <v>0</v>
      </c>
      <c r="E544" s="124"/>
      <c r="F544" s="53"/>
      <c r="G544" s="53"/>
      <c r="H544" s="53"/>
      <c r="I544" s="53"/>
      <c r="J544" s="53"/>
      <c r="K544" s="53"/>
      <c r="L544" s="89"/>
      <c r="M544" s="89"/>
      <c r="N544" s="89"/>
    </row>
    <row x14ac:dyDescent="0.25" r="545" customHeight="1" ht="12.199999999999998">
      <c r="A545" s="6" t="s">
        <v>1074</v>
      </c>
      <c r="B545" s="6"/>
      <c r="C545" s="3" t="s">
        <v>96</v>
      </c>
      <c r="D545" s="86">
        <v>1</v>
      </c>
      <c r="E545" s="87">
        <f>$D$544*D545</f>
      </c>
      <c r="F545" s="108">
        <v>0.45</v>
      </c>
      <c r="G545" s="87">
        <f>$D$544*F545</f>
      </c>
      <c r="H545" s="87">
        <f>$L$2*G545</f>
      </c>
      <c r="I545" s="108">
        <v>582.25</v>
      </c>
      <c r="J545" s="87">
        <f>$D$544*I545</f>
      </c>
      <c r="K545" s="87">
        <f>SUM(H545,J545)</f>
      </c>
      <c r="L545" s="89"/>
      <c r="M545" s="89"/>
      <c r="N545" s="89"/>
    </row>
    <row x14ac:dyDescent="0.25" r="546" customHeight="1" ht="12.199999999999998">
      <c r="A546" s="6" t="s">
        <v>1057</v>
      </c>
      <c r="B546" s="6"/>
      <c r="C546" s="3" t="s">
        <v>654</v>
      </c>
      <c r="D546" s="86">
        <v>0.08</v>
      </c>
      <c r="E546" s="87">
        <f>$D$544*D546</f>
      </c>
      <c r="F546" s="108">
        <v>0.06</v>
      </c>
      <c r="G546" s="87">
        <f>$D$544*F546</f>
      </c>
      <c r="H546" s="87">
        <f>$L$2*G546</f>
      </c>
      <c r="I546" s="108">
        <v>188.43</v>
      </c>
      <c r="J546" s="87">
        <f>$D$544*I546</f>
      </c>
      <c r="K546" s="87">
        <f>SUM(H546,J546)</f>
      </c>
      <c r="L546" s="89"/>
      <c r="M546" s="89"/>
      <c r="N546" s="89"/>
    </row>
    <row x14ac:dyDescent="0.25" r="547" customHeight="1" ht="12.199999999999998">
      <c r="A547" s="6" t="s">
        <v>1075</v>
      </c>
      <c r="B547" s="6"/>
      <c r="C547" s="3" t="s">
        <v>94</v>
      </c>
      <c r="D547" s="86">
        <v>3.4</v>
      </c>
      <c r="E547" s="87">
        <f>$D$544*D547</f>
      </c>
      <c r="F547" s="108">
        <v>0.08</v>
      </c>
      <c r="G547" s="87">
        <f>$D$544*F547</f>
      </c>
      <c r="H547" s="87">
        <f>$L$2*G547</f>
      </c>
      <c r="I547" s="108">
        <v>143.15</v>
      </c>
      <c r="J547" s="87">
        <f>$D$544*I547</f>
      </c>
      <c r="K547" s="87">
        <f>SUM(H547,J547)</f>
      </c>
      <c r="L547" s="89"/>
      <c r="M547" s="89"/>
      <c r="N547" s="89"/>
    </row>
    <row x14ac:dyDescent="0.25" r="548" customHeight="1" ht="12.199999999999998">
      <c r="A548" s="6" t="s">
        <v>1076</v>
      </c>
      <c r="B548" s="6"/>
      <c r="C548" s="3" t="s">
        <v>96</v>
      </c>
      <c r="D548" s="86">
        <v>1</v>
      </c>
      <c r="E548" s="87">
        <f>$D$544*D548</f>
      </c>
      <c r="F548" s="108">
        <v>1.3</v>
      </c>
      <c r="G548" s="87">
        <f>$D$544*F548</f>
      </c>
      <c r="H548" s="87">
        <f>$L$2*G548</f>
      </c>
      <c r="I548" s="108">
        <v>54</v>
      </c>
      <c r="J548" s="87">
        <f>$D$544*I548</f>
      </c>
      <c r="K548" s="87">
        <f>SUM(H548,J548)</f>
      </c>
      <c r="L548" s="89"/>
      <c r="M548" s="89"/>
      <c r="N548" s="89"/>
    </row>
    <row x14ac:dyDescent="0.25" r="549" customHeight="1" ht="12.199999999999998">
      <c r="A549" s="6" t="s">
        <v>1077</v>
      </c>
      <c r="B549" s="6"/>
      <c r="C549" s="3" t="s">
        <v>96</v>
      </c>
      <c r="D549" s="86">
        <v>1</v>
      </c>
      <c r="E549" s="87">
        <f>$D$544*D549</f>
      </c>
      <c r="F549" s="108">
        <v>0.25</v>
      </c>
      <c r="G549" s="87">
        <f>$D$544*F549</f>
      </c>
      <c r="H549" s="87">
        <f>$L$2*G549</f>
      </c>
      <c r="I549" s="108">
        <v>155.11</v>
      </c>
      <c r="J549" s="87">
        <f>$D$544*I549</f>
      </c>
      <c r="K549" s="87">
        <f>SUM(H549,J549)</f>
      </c>
      <c r="L549" s="89"/>
      <c r="M549" s="89"/>
      <c r="N549" s="89"/>
    </row>
    <row x14ac:dyDescent="0.25" r="550" customHeight="1" ht="12.199999999999998">
      <c r="A550" s="6" t="s">
        <v>1078</v>
      </c>
      <c r="B550" s="6"/>
      <c r="C550" s="3" t="s">
        <v>96</v>
      </c>
      <c r="D550" s="86">
        <v>1</v>
      </c>
      <c r="E550" s="87">
        <f>$D$544*D550</f>
      </c>
      <c r="F550" s="108">
        <v>0.25</v>
      </c>
      <c r="G550" s="87">
        <f>$D$544*F550</f>
      </c>
      <c r="H550" s="87">
        <f>$L$2*G550</f>
      </c>
      <c r="I550" s="108">
        <v>60.06</v>
      </c>
      <c r="J550" s="87">
        <f>$D$544*I550</f>
      </c>
      <c r="K550" s="87">
        <f>SUM(H550,J550)</f>
      </c>
      <c r="L550" s="89"/>
      <c r="M550" s="89"/>
      <c r="N550" s="89"/>
    </row>
    <row x14ac:dyDescent="0.25" r="551" customHeight="1" ht="12.199999999999998">
      <c r="A551" s="29" t="s">
        <v>214</v>
      </c>
      <c r="B551" s="29"/>
      <c r="C551" s="3"/>
      <c r="D551" s="109"/>
      <c r="E551" s="87"/>
      <c r="F551" s="94">
        <f>SUM(F545:F550)</f>
      </c>
      <c r="G551" s="110">
        <f>SUM(G545:G550)</f>
      </c>
      <c r="H551" s="110">
        <f>SUM(H545:H550)</f>
      </c>
      <c r="I551" s="94">
        <f>SUM(I545:I550)</f>
      </c>
      <c r="J551" s="110">
        <f>SUM(J545:J550)</f>
      </c>
      <c r="K551" s="88">
        <f>SUM(K545:K550)</f>
      </c>
      <c r="L551" s="89"/>
      <c r="M551" s="89"/>
      <c r="N551" s="89"/>
    </row>
    <row x14ac:dyDescent="0.25" r="552" customHeight="1" ht="12.199999999999998">
      <c r="A552" s="29" t="s">
        <v>1079</v>
      </c>
      <c r="B552" s="29"/>
      <c r="C552" s="93" t="s">
        <v>96</v>
      </c>
      <c r="D552" s="57">
        <v>0</v>
      </c>
      <c r="E552" s="124"/>
      <c r="F552" s="53"/>
      <c r="G552" s="53"/>
      <c r="H552" s="53"/>
      <c r="I552" s="53"/>
      <c r="J552" s="53"/>
      <c r="K552" s="53"/>
      <c r="L552" s="89"/>
      <c r="M552" s="89"/>
      <c r="N552" s="89"/>
    </row>
    <row x14ac:dyDescent="0.25" r="553" customHeight="1" ht="12.199999999999998">
      <c r="A553" s="6" t="s">
        <v>1080</v>
      </c>
      <c r="B553" s="6"/>
      <c r="C553" s="3" t="s">
        <v>96</v>
      </c>
      <c r="D553" s="86">
        <v>1</v>
      </c>
      <c r="E553" s="87">
        <f>$D$552*D553</f>
      </c>
      <c r="F553" s="108">
        <v>0.25</v>
      </c>
      <c r="G553" s="87">
        <f>$D$552*F553</f>
      </c>
      <c r="H553" s="87">
        <f>$L$2*G553</f>
      </c>
      <c r="I553" s="108">
        <v>79.21</v>
      </c>
      <c r="J553" s="87">
        <f>$D$552*I553</f>
      </c>
      <c r="K553" s="87">
        <f>SUM(H553,J553)</f>
      </c>
      <c r="L553" s="89"/>
      <c r="M553" s="89"/>
      <c r="N553" s="89"/>
    </row>
    <row x14ac:dyDescent="0.25" r="554" customHeight="1" ht="12.199999999999998">
      <c r="A554" s="6" t="s">
        <v>1074</v>
      </c>
      <c r="B554" s="6"/>
      <c r="C554" s="3" t="s">
        <v>96</v>
      </c>
      <c r="D554" s="86">
        <v>1</v>
      </c>
      <c r="E554" s="87">
        <f>$D$552*D554</f>
      </c>
      <c r="F554" s="108">
        <v>0.5</v>
      </c>
      <c r="G554" s="87">
        <f>$D$552*F554</f>
      </c>
      <c r="H554" s="87">
        <f>$L$2*G554</f>
      </c>
      <c r="I554" s="108">
        <v>773.5</v>
      </c>
      <c r="J554" s="87">
        <f>$D$552*I554</f>
      </c>
      <c r="K554" s="87">
        <f>SUM(H554,J554)</f>
      </c>
      <c r="L554" s="89"/>
      <c r="M554" s="89"/>
      <c r="N554" s="89"/>
    </row>
    <row x14ac:dyDescent="0.25" r="555" customHeight="1" ht="12.199999999999998">
      <c r="A555" s="6" t="s">
        <v>1081</v>
      </c>
      <c r="B555" s="6"/>
      <c r="C555" s="3" t="s">
        <v>96</v>
      </c>
      <c r="D555" s="86">
        <v>1</v>
      </c>
      <c r="E555" s="87">
        <f>$D$552*D555</f>
      </c>
      <c r="F555" s="108">
        <v>0.25</v>
      </c>
      <c r="G555" s="87">
        <f>$D$552*F555</f>
      </c>
      <c r="H555" s="87">
        <f>$L$2*G555</f>
      </c>
      <c r="I555" s="108">
        <v>258.14</v>
      </c>
      <c r="J555" s="87">
        <f>$D$552*I555</f>
      </c>
      <c r="K555" s="87">
        <f>SUM(H555,J555)</f>
      </c>
      <c r="L555" s="89"/>
      <c r="M555" s="89"/>
      <c r="N555" s="89"/>
    </row>
    <row x14ac:dyDescent="0.25" r="556" customHeight="1" ht="12.199999999999998">
      <c r="A556" s="6" t="s">
        <v>1076</v>
      </c>
      <c r="B556" s="6"/>
      <c r="C556" s="3" t="s">
        <v>96</v>
      </c>
      <c r="D556" s="86">
        <v>1</v>
      </c>
      <c r="E556" s="87">
        <f>$D$552*D556</f>
      </c>
      <c r="F556" s="108">
        <v>1.3</v>
      </c>
      <c r="G556" s="87">
        <f>$D$552*F556</f>
      </c>
      <c r="H556" s="87">
        <f>$L$2*G556</f>
      </c>
      <c r="I556" s="108">
        <v>54</v>
      </c>
      <c r="J556" s="87">
        <f>$D$552*I556</f>
      </c>
      <c r="K556" s="87">
        <f>SUM(H556,J556)</f>
      </c>
      <c r="L556" s="89"/>
      <c r="M556" s="89"/>
      <c r="N556" s="89"/>
    </row>
    <row x14ac:dyDescent="0.25" r="557" customHeight="1" ht="12.199999999999998">
      <c r="A557" s="6" t="s">
        <v>1075</v>
      </c>
      <c r="B557" s="6"/>
      <c r="C557" s="3" t="s">
        <v>94</v>
      </c>
      <c r="D557" s="86">
        <v>3.4</v>
      </c>
      <c r="E557" s="87">
        <f>$D$552*D557</f>
      </c>
      <c r="F557" s="108">
        <v>0.08</v>
      </c>
      <c r="G557" s="87">
        <f>$D$552*F557</f>
      </c>
      <c r="H557" s="87">
        <f>$L$2*G557</f>
      </c>
      <c r="I557" s="108">
        <v>143.15</v>
      </c>
      <c r="J557" s="87">
        <f>$D$552*I557</f>
      </c>
      <c r="K557" s="87">
        <f>SUM(H557,J557)</f>
      </c>
      <c r="L557" s="89"/>
      <c r="M557" s="89"/>
      <c r="N557" s="89"/>
    </row>
    <row x14ac:dyDescent="0.25" r="558" customHeight="1" ht="12.199999999999998">
      <c r="A558" s="6" t="s">
        <v>1057</v>
      </c>
      <c r="B558" s="6"/>
      <c r="C558" s="3" t="s">
        <v>654</v>
      </c>
      <c r="D558" s="86">
        <v>0.16</v>
      </c>
      <c r="E558" s="87">
        <f>$D$552*D558</f>
      </c>
      <c r="F558" s="108">
        <v>0.13</v>
      </c>
      <c r="G558" s="87">
        <f>$D$552*F558</f>
      </c>
      <c r="H558" s="87">
        <f>$L$2*G558</f>
      </c>
      <c r="I558" s="108">
        <v>376.87</v>
      </c>
      <c r="J558" s="87">
        <f>$D$552*I558</f>
      </c>
      <c r="K558" s="87">
        <f>SUM(H558,J558)</f>
      </c>
      <c r="L558" s="89"/>
      <c r="M558" s="89"/>
      <c r="N558" s="89"/>
    </row>
    <row x14ac:dyDescent="0.25" r="559" customHeight="1" ht="12.199999999999998">
      <c r="A559" s="29" t="s">
        <v>214</v>
      </c>
      <c r="B559" s="29"/>
      <c r="C559" s="3"/>
      <c r="D559" s="109"/>
      <c r="E559" s="87"/>
      <c r="F559" s="94">
        <f>SUM(F553:F558)</f>
      </c>
      <c r="G559" s="110">
        <f>SUM(G553:G558)</f>
      </c>
      <c r="H559" s="110">
        <f>SUM(H553:H558)</f>
      </c>
      <c r="I559" s="94">
        <f>SUM(I553:I558)</f>
      </c>
      <c r="J559" s="110">
        <f>SUM(J553:J558)</f>
      </c>
      <c r="K559" s="88">
        <f>SUM(K553:K558)</f>
      </c>
      <c r="L559" s="89"/>
      <c r="M559" s="89"/>
      <c r="N559" s="89"/>
    </row>
    <row x14ac:dyDescent="0.25" r="560" customHeight="1" ht="29.850000000000005">
      <c r="A560" s="29" t="s">
        <v>1082</v>
      </c>
      <c r="B560" s="29"/>
      <c r="C560" s="93" t="s">
        <v>96</v>
      </c>
      <c r="D560" s="57">
        <v>0</v>
      </c>
      <c r="E560" s="124"/>
      <c r="F560" s="53"/>
      <c r="G560" s="53"/>
      <c r="H560" s="53"/>
      <c r="I560" s="53"/>
      <c r="J560" s="53"/>
      <c r="K560" s="53"/>
      <c r="L560" s="89"/>
      <c r="M560" s="89"/>
      <c r="N560" s="89"/>
    </row>
    <row x14ac:dyDescent="0.25" r="561" customHeight="1" ht="12.199999999999998">
      <c r="A561" s="6" t="s">
        <v>1083</v>
      </c>
      <c r="B561" s="6"/>
      <c r="C561" s="3" t="s">
        <v>96</v>
      </c>
      <c r="D561" s="86">
        <v>1</v>
      </c>
      <c r="E561" s="87">
        <f>$D$560*D561</f>
      </c>
      <c r="F561" s="108">
        <v>0.12</v>
      </c>
      <c r="G561" s="87">
        <f>$D$560*F561</f>
      </c>
      <c r="H561" s="87">
        <f>$L$2*G561</f>
      </c>
      <c r="I561" s="108">
        <v>152.65</v>
      </c>
      <c r="J561" s="87">
        <f>$D$560*I561</f>
      </c>
      <c r="K561" s="87">
        <f>SUM(H561,J561)</f>
      </c>
      <c r="L561" s="89"/>
      <c r="M561" s="89"/>
      <c r="N561" s="89"/>
    </row>
    <row x14ac:dyDescent="0.25" r="562" customHeight="1" ht="12.199999999999998">
      <c r="A562" s="6" t="s">
        <v>1084</v>
      </c>
      <c r="B562" s="6"/>
      <c r="C562" s="3" t="s">
        <v>96</v>
      </c>
      <c r="D562" s="86">
        <v>1</v>
      </c>
      <c r="E562" s="87">
        <f>$D$560*D562</f>
      </c>
      <c r="F562" s="108">
        <v>0.08</v>
      </c>
      <c r="G562" s="87">
        <f>$D$560*F562</f>
      </c>
      <c r="H562" s="87">
        <f>$L$2*G562</f>
      </c>
      <c r="I562" s="108">
        <v>376.96</v>
      </c>
      <c r="J562" s="87">
        <f>$D$560*I562</f>
      </c>
      <c r="K562" s="87">
        <f>SUM(H562,J562)</f>
      </c>
      <c r="L562" s="89"/>
      <c r="M562" s="89"/>
      <c r="N562" s="89"/>
    </row>
    <row x14ac:dyDescent="0.25" r="563" customHeight="1" ht="12.199999999999998">
      <c r="A563" s="6" t="s">
        <v>1057</v>
      </c>
      <c r="B563" s="6"/>
      <c r="C563" s="3" t="s">
        <v>654</v>
      </c>
      <c r="D563" s="86">
        <v>0.2</v>
      </c>
      <c r="E563" s="87">
        <f>$D$560*D563</f>
      </c>
      <c r="F563" s="108">
        <v>0.16</v>
      </c>
      <c r="G563" s="87">
        <f>$D$560*F563</f>
      </c>
      <c r="H563" s="87">
        <f>$L$2*G563</f>
      </c>
      <c r="I563" s="108">
        <v>471.08</v>
      </c>
      <c r="J563" s="87">
        <f>$D$560*I563</f>
      </c>
      <c r="K563" s="87">
        <f>SUM(H563,J563)</f>
      </c>
      <c r="L563" s="89"/>
      <c r="M563" s="89"/>
      <c r="N563" s="89"/>
    </row>
    <row x14ac:dyDescent="0.25" r="564" customHeight="1" ht="21">
      <c r="A564" s="6" t="s">
        <v>1085</v>
      </c>
      <c r="B564" s="6"/>
      <c r="C564" s="3" t="s">
        <v>96</v>
      </c>
      <c r="D564" s="86">
        <v>2</v>
      </c>
      <c r="E564" s="87">
        <f>$D$560*D564</f>
      </c>
      <c r="F564" s="108">
        <v>0.8</v>
      </c>
      <c r="G564" s="87">
        <f>$D$560*F564</f>
      </c>
      <c r="H564" s="87">
        <f>$L$2*G564</f>
      </c>
      <c r="I564" s="108">
        <v>473.3</v>
      </c>
      <c r="J564" s="87">
        <f>$D$560*I564</f>
      </c>
      <c r="K564" s="87">
        <f>SUM(H564,J564)</f>
      </c>
      <c r="L564" s="89"/>
      <c r="M564" s="89"/>
      <c r="N564" s="89"/>
    </row>
    <row x14ac:dyDescent="0.25" r="565" customHeight="1" ht="21">
      <c r="A565" s="6" t="s">
        <v>1086</v>
      </c>
      <c r="B565" s="6"/>
      <c r="C565" s="3" t="s">
        <v>94</v>
      </c>
      <c r="D565" s="86">
        <v>20</v>
      </c>
      <c r="E565" s="87">
        <f>$D$560*D565</f>
      </c>
      <c r="F565" s="108">
        <v>0.4</v>
      </c>
      <c r="G565" s="87">
        <f>$D$560*F565</f>
      </c>
      <c r="H565" s="87">
        <f>$L$2*G565</f>
      </c>
      <c r="I565" s="108">
        <v>861.8</v>
      </c>
      <c r="J565" s="87">
        <f>$D$560*I565</f>
      </c>
      <c r="K565" s="87">
        <f>SUM(H565,J565)</f>
      </c>
      <c r="L565" s="89"/>
      <c r="M565" s="89"/>
      <c r="N565" s="89"/>
    </row>
    <row x14ac:dyDescent="0.25" r="566" customHeight="1" ht="12.199999999999998">
      <c r="A566" s="6" t="s">
        <v>1087</v>
      </c>
      <c r="B566" s="6"/>
      <c r="C566" s="3" t="s">
        <v>96</v>
      </c>
      <c r="D566" s="86">
        <v>1</v>
      </c>
      <c r="E566" s="87">
        <f>$D$560*D566</f>
      </c>
      <c r="F566" s="108">
        <v>0.32</v>
      </c>
      <c r="G566" s="87">
        <f>$D$560*F566</f>
      </c>
      <c r="H566" s="87">
        <f>$L$2*G566</f>
      </c>
      <c r="I566" s="108">
        <v>25.7</v>
      </c>
      <c r="J566" s="87">
        <f>$D$560*I566</f>
      </c>
      <c r="K566" s="87">
        <f>SUM(H566,J566)</f>
      </c>
      <c r="L566" s="89"/>
      <c r="M566" s="89"/>
      <c r="N566" s="89"/>
    </row>
    <row x14ac:dyDescent="0.25" r="567" customHeight="1" ht="12.199999999999998">
      <c r="A567" s="6" t="s">
        <v>251</v>
      </c>
      <c r="B567" s="6"/>
      <c r="C567" s="3" t="s">
        <v>96</v>
      </c>
      <c r="D567" s="86">
        <v>1</v>
      </c>
      <c r="E567" s="87">
        <f>$D$560*D567</f>
      </c>
      <c r="F567" s="108">
        <v>0.08</v>
      </c>
      <c r="G567" s="87">
        <f>$D$560*F567</f>
      </c>
      <c r="H567" s="87">
        <f>$L$2*G567</f>
      </c>
      <c r="I567" s="108">
        <v>43.2</v>
      </c>
      <c r="J567" s="87">
        <f>$D$560*I567</f>
      </c>
      <c r="K567" s="87">
        <f>SUM(H567,J567)</f>
      </c>
      <c r="L567" s="89"/>
      <c r="M567" s="89"/>
      <c r="N567" s="89"/>
    </row>
    <row x14ac:dyDescent="0.25" r="568" customHeight="1" ht="12.199999999999998">
      <c r="A568" s="6" t="s">
        <v>1088</v>
      </c>
      <c r="B568" s="6"/>
      <c r="C568" s="3" t="s">
        <v>96</v>
      </c>
      <c r="D568" s="86">
        <v>1</v>
      </c>
      <c r="E568" s="87">
        <f>$D$560*D568</f>
      </c>
      <c r="F568" s="108">
        <v>0.22</v>
      </c>
      <c r="G568" s="87">
        <f>$D$560*F568</f>
      </c>
      <c r="H568" s="87">
        <f>$L$2*G568</f>
      </c>
      <c r="I568" s="108">
        <v>85.01</v>
      </c>
      <c r="J568" s="87">
        <f>$D$560*I568</f>
      </c>
      <c r="K568" s="87">
        <f>SUM(H568,J568)</f>
      </c>
      <c r="L568" s="89"/>
      <c r="M568" s="89"/>
      <c r="N568" s="89"/>
    </row>
    <row x14ac:dyDescent="0.25" r="569" customHeight="1" ht="21">
      <c r="A569" s="6" t="s">
        <v>249</v>
      </c>
      <c r="B569" s="6"/>
      <c r="C569" s="3" t="s">
        <v>96</v>
      </c>
      <c r="D569" s="86">
        <v>1</v>
      </c>
      <c r="E569" s="87">
        <f>$D$560*D569</f>
      </c>
      <c r="F569" s="108">
        <v>0.2</v>
      </c>
      <c r="G569" s="87">
        <f>$D$560*F569</f>
      </c>
      <c r="H569" s="87">
        <f>$L$2*G569</f>
      </c>
      <c r="I569" s="108">
        <v>58.44</v>
      </c>
      <c r="J569" s="87">
        <f>$D$560*I569</f>
      </c>
      <c r="K569" s="87">
        <f>SUM(H569,J569)</f>
      </c>
      <c r="L569" s="89"/>
      <c r="M569" s="89"/>
      <c r="N569" s="89"/>
    </row>
    <row x14ac:dyDescent="0.25" r="570" customHeight="1" ht="12.199999999999998">
      <c r="A570" s="6" t="s">
        <v>246</v>
      </c>
      <c r="B570" s="6"/>
      <c r="C570" s="3" t="s">
        <v>149</v>
      </c>
      <c r="D570" s="86">
        <v>0.42</v>
      </c>
      <c r="E570" s="87">
        <f>$D$560*D570</f>
      </c>
      <c r="F570" s="108">
        <v>0.04</v>
      </c>
      <c r="G570" s="87">
        <f>$D$560*F570</f>
      </c>
      <c r="H570" s="87">
        <f>$L$2*G570</f>
      </c>
      <c r="I570" s="108">
        <v>18.29</v>
      </c>
      <c r="J570" s="87">
        <f>$D$560*I570</f>
      </c>
      <c r="K570" s="87">
        <f>SUM(H570,J570)</f>
      </c>
      <c r="L570" s="89"/>
      <c r="M570" s="89"/>
      <c r="N570" s="89"/>
    </row>
    <row x14ac:dyDescent="0.25" r="571" customHeight="1" ht="12.199999999999998">
      <c r="A571" s="6" t="s">
        <v>247</v>
      </c>
      <c r="B571" s="6"/>
      <c r="C571" s="3" t="s">
        <v>149</v>
      </c>
      <c r="D571" s="86">
        <v>0.42</v>
      </c>
      <c r="E571" s="87">
        <f>$D$560*D571</f>
      </c>
      <c r="F571" s="108">
        <v>0.05</v>
      </c>
      <c r="G571" s="87">
        <f>$D$560*F571</f>
      </c>
      <c r="H571" s="87">
        <f>$L$2*G571</f>
      </c>
      <c r="I571" s="108">
        <v>21.29</v>
      </c>
      <c r="J571" s="87">
        <f>$D$560*I571</f>
      </c>
      <c r="K571" s="87">
        <f>SUM(H571,J571)</f>
      </c>
      <c r="L571" s="89"/>
      <c r="M571" s="89"/>
      <c r="N571" s="89"/>
    </row>
    <row x14ac:dyDescent="0.25" r="572" customHeight="1" ht="12.199999999999998">
      <c r="A572" s="29" t="s">
        <v>214</v>
      </c>
      <c r="B572" s="29"/>
      <c r="C572" s="3"/>
      <c r="D572" s="109"/>
      <c r="E572" s="87"/>
      <c r="F572" s="94">
        <f>SUM(F561:F571)</f>
      </c>
      <c r="G572" s="110">
        <f>SUM(G561:G571)</f>
      </c>
      <c r="H572" s="110">
        <f>SUM(H561:H571)</f>
      </c>
      <c r="I572" s="94">
        <f>SUM(I561:I571)</f>
      </c>
      <c r="J572" s="110">
        <f>SUM(J561:J571)</f>
      </c>
      <c r="K572" s="88">
        <f>SUM(K561:K571)</f>
      </c>
      <c r="L572" s="89"/>
      <c r="M572" s="89"/>
      <c r="N572" s="89"/>
    </row>
    <row x14ac:dyDescent="0.25" r="573" customHeight="1" ht="29.850000000000005">
      <c r="A573" s="29" t="s">
        <v>1089</v>
      </c>
      <c r="B573" s="29"/>
      <c r="C573" s="93" t="s">
        <v>96</v>
      </c>
      <c r="D573" s="57">
        <v>0</v>
      </c>
      <c r="E573" s="124"/>
      <c r="F573" s="53"/>
      <c r="G573" s="53"/>
      <c r="H573" s="53"/>
      <c r="I573" s="53"/>
      <c r="J573" s="53"/>
      <c r="K573" s="53"/>
      <c r="L573" s="89"/>
      <c r="M573" s="89"/>
      <c r="N573" s="89"/>
    </row>
    <row x14ac:dyDescent="0.25" r="574" customHeight="1" ht="12.199999999999998">
      <c r="A574" s="6" t="s">
        <v>1083</v>
      </c>
      <c r="B574" s="6"/>
      <c r="C574" s="3" t="s">
        <v>96</v>
      </c>
      <c r="D574" s="86">
        <v>1</v>
      </c>
      <c r="E574" s="87">
        <f>$D$573*D574</f>
      </c>
      <c r="F574" s="108">
        <v>0.12</v>
      </c>
      <c r="G574" s="87">
        <f>$D$573*F574</f>
      </c>
      <c r="H574" s="87">
        <f>$L$2*G574</f>
      </c>
      <c r="I574" s="108">
        <v>152.65</v>
      </c>
      <c r="J574" s="87">
        <f>$D$573*I574</f>
      </c>
      <c r="K574" s="87">
        <f>SUM(H574,J574)</f>
      </c>
      <c r="L574" s="89"/>
      <c r="M574" s="89"/>
      <c r="N574" s="89"/>
    </row>
    <row x14ac:dyDescent="0.25" r="575" customHeight="1" ht="12.199999999999998">
      <c r="A575" s="6" t="s">
        <v>1057</v>
      </c>
      <c r="B575" s="6"/>
      <c r="C575" s="3" t="s">
        <v>654</v>
      </c>
      <c r="D575" s="86">
        <v>0.2</v>
      </c>
      <c r="E575" s="87">
        <f>$D$573*D575</f>
      </c>
      <c r="F575" s="108">
        <v>0.16</v>
      </c>
      <c r="G575" s="87">
        <f>$D$573*F575</f>
      </c>
      <c r="H575" s="87">
        <f>$L$2*G575</f>
      </c>
      <c r="I575" s="108">
        <v>471.08</v>
      </c>
      <c r="J575" s="87">
        <f>$D$573*I575</f>
      </c>
      <c r="K575" s="87">
        <f>SUM(H575,J575)</f>
      </c>
      <c r="L575" s="89"/>
      <c r="M575" s="89"/>
      <c r="N575" s="89"/>
    </row>
    <row x14ac:dyDescent="0.25" r="576" customHeight="1" ht="12.199999999999998">
      <c r="A576" s="6" t="s">
        <v>1084</v>
      </c>
      <c r="B576" s="6"/>
      <c r="C576" s="3" t="s">
        <v>96</v>
      </c>
      <c r="D576" s="86">
        <v>1</v>
      </c>
      <c r="E576" s="87">
        <f>$D$573*D576</f>
      </c>
      <c r="F576" s="108">
        <v>0.08</v>
      </c>
      <c r="G576" s="87">
        <f>$D$573*F576</f>
      </c>
      <c r="H576" s="87">
        <f>$L$2*G576</f>
      </c>
      <c r="I576" s="108">
        <v>348.8</v>
      </c>
      <c r="J576" s="87">
        <f>$D$573*I576</f>
      </c>
      <c r="K576" s="87">
        <f>SUM(H576,J576)</f>
      </c>
      <c r="L576" s="89"/>
      <c r="M576" s="89"/>
      <c r="N576" s="89"/>
    </row>
    <row x14ac:dyDescent="0.25" r="577" customHeight="1" ht="21">
      <c r="A577" s="6" t="s">
        <v>1085</v>
      </c>
      <c r="B577" s="6"/>
      <c r="C577" s="3" t="s">
        <v>96</v>
      </c>
      <c r="D577" s="86">
        <v>2</v>
      </c>
      <c r="E577" s="87">
        <f>$D$573*D577</f>
      </c>
      <c r="F577" s="108">
        <v>0.8</v>
      </c>
      <c r="G577" s="87">
        <f>$D$573*F577</f>
      </c>
      <c r="H577" s="87">
        <f>$L$2*G577</f>
      </c>
      <c r="I577" s="108">
        <v>473.3</v>
      </c>
      <c r="J577" s="87">
        <f>$D$573*I577</f>
      </c>
      <c r="K577" s="87">
        <f>SUM(H577,J577)</f>
      </c>
      <c r="L577" s="89"/>
      <c r="M577" s="89"/>
      <c r="N577" s="89"/>
    </row>
    <row x14ac:dyDescent="0.25" r="578" customHeight="1" ht="21">
      <c r="A578" s="6" t="s">
        <v>1086</v>
      </c>
      <c r="B578" s="6"/>
      <c r="C578" s="3" t="s">
        <v>94</v>
      </c>
      <c r="D578" s="86">
        <v>15</v>
      </c>
      <c r="E578" s="87">
        <f>$D$573*D578</f>
      </c>
      <c r="F578" s="108">
        <v>0.3</v>
      </c>
      <c r="G578" s="87">
        <f>$D$573*F578</f>
      </c>
      <c r="H578" s="87">
        <f>$L$2*G578</f>
      </c>
      <c r="I578" s="108">
        <v>646.35</v>
      </c>
      <c r="J578" s="87">
        <f>$D$573*I578</f>
      </c>
      <c r="K578" s="87">
        <f>SUM(H578,J578)</f>
      </c>
      <c r="L578" s="89"/>
      <c r="M578" s="89"/>
      <c r="N578" s="89"/>
    </row>
    <row x14ac:dyDescent="0.25" r="579" customHeight="1" ht="12.199999999999998">
      <c r="A579" s="6" t="s">
        <v>1087</v>
      </c>
      <c r="B579" s="6"/>
      <c r="C579" s="3" t="s">
        <v>96</v>
      </c>
      <c r="D579" s="86">
        <v>1</v>
      </c>
      <c r="E579" s="87">
        <f>$D$573*D579</f>
      </c>
      <c r="F579" s="108">
        <v>0.32</v>
      </c>
      <c r="G579" s="87">
        <f>$D$573*F579</f>
      </c>
      <c r="H579" s="87">
        <f>$L$2*G579</f>
      </c>
      <c r="I579" s="108">
        <v>25.7</v>
      </c>
      <c r="J579" s="87">
        <f>$D$573*I579</f>
      </c>
      <c r="K579" s="87">
        <f>SUM(H579,J579)</f>
      </c>
      <c r="L579" s="89"/>
      <c r="M579" s="89"/>
      <c r="N579" s="89"/>
    </row>
    <row x14ac:dyDescent="0.25" r="580" customHeight="1" ht="12.199999999999998">
      <c r="A580" s="6" t="s">
        <v>1032</v>
      </c>
      <c r="B580" s="6"/>
      <c r="C580" s="3" t="s">
        <v>96</v>
      </c>
      <c r="D580" s="86">
        <v>1</v>
      </c>
      <c r="E580" s="87">
        <f>$D$573*D580</f>
      </c>
      <c r="F580" s="108">
        <v>0.08</v>
      </c>
      <c r="G580" s="87">
        <f>$D$573*F580</f>
      </c>
      <c r="H580" s="87">
        <f>$L$2*G580</f>
      </c>
      <c r="I580" s="108">
        <v>43.2</v>
      </c>
      <c r="J580" s="87">
        <f>$D$573*I580</f>
      </c>
      <c r="K580" s="87">
        <f>SUM(H580,J580)</f>
      </c>
      <c r="L580" s="89"/>
      <c r="M580" s="89"/>
      <c r="N580" s="89"/>
    </row>
    <row x14ac:dyDescent="0.25" r="581" customHeight="1" ht="12.199999999999998">
      <c r="A581" s="6" t="s">
        <v>1088</v>
      </c>
      <c r="B581" s="6"/>
      <c r="C581" s="3" t="s">
        <v>96</v>
      </c>
      <c r="D581" s="86">
        <v>1</v>
      </c>
      <c r="E581" s="87">
        <f>$D$573*D581</f>
      </c>
      <c r="F581" s="108">
        <v>0.22</v>
      </c>
      <c r="G581" s="87">
        <f>$D$573*F581</f>
      </c>
      <c r="H581" s="87">
        <f>$L$2*G581</f>
      </c>
      <c r="I581" s="108">
        <v>85.01</v>
      </c>
      <c r="J581" s="87">
        <f>$D$573*I581</f>
      </c>
      <c r="K581" s="87">
        <f>SUM(H581,J581)</f>
      </c>
      <c r="L581" s="89"/>
      <c r="M581" s="89"/>
      <c r="N581" s="89"/>
    </row>
    <row x14ac:dyDescent="0.25" r="582" customHeight="1" ht="21">
      <c r="A582" s="6" t="s">
        <v>857</v>
      </c>
      <c r="B582" s="6"/>
      <c r="C582" s="3" t="s">
        <v>96</v>
      </c>
      <c r="D582" s="86">
        <v>1.02</v>
      </c>
      <c r="E582" s="87">
        <f>$D$573*D582</f>
      </c>
      <c r="F582" s="108">
        <v>0.2</v>
      </c>
      <c r="G582" s="87">
        <f>$D$573*F582</f>
      </c>
      <c r="H582" s="87">
        <f>$L$2*G582</f>
      </c>
      <c r="I582" s="108">
        <v>211.55</v>
      </c>
      <c r="J582" s="87">
        <f>$D$573*I582</f>
      </c>
      <c r="K582" s="87">
        <f>SUM(H582,J582)</f>
      </c>
      <c r="L582" s="89"/>
      <c r="M582" s="89"/>
      <c r="N582" s="89"/>
    </row>
    <row x14ac:dyDescent="0.25" r="583" customHeight="1" ht="12.199999999999998">
      <c r="A583" s="6" t="s">
        <v>246</v>
      </c>
      <c r="B583" s="6"/>
      <c r="C583" s="3" t="s">
        <v>149</v>
      </c>
      <c r="D583" s="86">
        <v>0.42</v>
      </c>
      <c r="E583" s="87">
        <f>$D$573*D583</f>
      </c>
      <c r="F583" s="108">
        <v>0.04</v>
      </c>
      <c r="G583" s="87">
        <f>$D$573*F583</f>
      </c>
      <c r="H583" s="87">
        <f>$L$2*G583</f>
      </c>
      <c r="I583" s="108">
        <v>18.29</v>
      </c>
      <c r="J583" s="87">
        <f>$D$573*I583</f>
      </c>
      <c r="K583" s="87">
        <f>SUM(H583,J583)</f>
      </c>
      <c r="L583" s="89"/>
      <c r="M583" s="89"/>
      <c r="N583" s="89"/>
    </row>
    <row x14ac:dyDescent="0.25" r="584" customHeight="1" ht="12.199999999999998">
      <c r="A584" s="6" t="s">
        <v>247</v>
      </c>
      <c r="B584" s="6"/>
      <c r="C584" s="3" t="s">
        <v>149</v>
      </c>
      <c r="D584" s="86">
        <v>0.42</v>
      </c>
      <c r="E584" s="87">
        <f>$D$573*D584</f>
      </c>
      <c r="F584" s="108">
        <v>0.05</v>
      </c>
      <c r="G584" s="87">
        <f>$D$573*F584</f>
      </c>
      <c r="H584" s="87">
        <f>$L$2*G584</f>
      </c>
      <c r="I584" s="108">
        <v>21.29</v>
      </c>
      <c r="J584" s="87">
        <f>$D$573*I584</f>
      </c>
      <c r="K584" s="87">
        <f>SUM(H584,J584)</f>
      </c>
      <c r="L584" s="89"/>
      <c r="M584" s="89"/>
      <c r="N584" s="89"/>
    </row>
    <row x14ac:dyDescent="0.25" r="585" customHeight="1" ht="12.199999999999998">
      <c r="A585" s="29" t="s">
        <v>214</v>
      </c>
      <c r="B585" s="29"/>
      <c r="C585" s="3"/>
      <c r="D585" s="109"/>
      <c r="E585" s="87"/>
      <c r="F585" s="94">
        <f>SUM(F574:F584)</f>
      </c>
      <c r="G585" s="110">
        <f>SUM(G574:G584)</f>
      </c>
      <c r="H585" s="110">
        <f>SUM(H574:H584)</f>
      </c>
      <c r="I585" s="94">
        <f>SUM(I574:I584)</f>
      </c>
      <c r="J585" s="110">
        <f>SUM(J574:J584)</f>
      </c>
      <c r="K585" s="88">
        <f>SUM(K574:K584)</f>
      </c>
      <c r="L585" s="89"/>
      <c r="M585" s="89"/>
      <c r="N585" s="89"/>
    </row>
    <row x14ac:dyDescent="0.25" r="586" customHeight="1" ht="29.850000000000005">
      <c r="A586" s="29" t="s">
        <v>1090</v>
      </c>
      <c r="B586" s="29"/>
      <c r="C586" s="93" t="s">
        <v>96</v>
      </c>
      <c r="D586" s="57">
        <v>0</v>
      </c>
      <c r="E586" s="124"/>
      <c r="F586" s="53"/>
      <c r="G586" s="53"/>
      <c r="H586" s="53"/>
      <c r="I586" s="53"/>
      <c r="J586" s="53"/>
      <c r="K586" s="53"/>
      <c r="L586" s="89"/>
      <c r="M586" s="89"/>
      <c r="N586" s="89"/>
    </row>
    <row x14ac:dyDescent="0.25" r="587" customHeight="1" ht="12.199999999999998">
      <c r="A587" s="6" t="s">
        <v>1083</v>
      </c>
      <c r="B587" s="6"/>
      <c r="C587" s="3" t="s">
        <v>96</v>
      </c>
      <c r="D587" s="86">
        <v>1</v>
      </c>
      <c r="E587" s="87">
        <f>$D$586*D587</f>
      </c>
      <c r="F587" s="108">
        <v>0.12</v>
      </c>
      <c r="G587" s="87">
        <f>$D$586*F587</f>
      </c>
      <c r="H587" s="87">
        <f>$L$2*G587</f>
      </c>
      <c r="I587" s="108">
        <v>152.65</v>
      </c>
      <c r="J587" s="87">
        <f>$D$586*I587</f>
      </c>
      <c r="K587" s="87">
        <f>SUM(H587,J587)</f>
      </c>
      <c r="L587" s="89"/>
      <c r="M587" s="89"/>
      <c r="N587" s="89"/>
    </row>
    <row x14ac:dyDescent="0.25" r="588" customHeight="1" ht="12.199999999999998">
      <c r="A588" s="6" t="s">
        <v>1087</v>
      </c>
      <c r="B588" s="6"/>
      <c r="C588" s="3" t="s">
        <v>96</v>
      </c>
      <c r="D588" s="86">
        <v>1</v>
      </c>
      <c r="E588" s="87">
        <f>$D$586*D588</f>
      </c>
      <c r="F588" s="108">
        <v>0.32</v>
      </c>
      <c r="G588" s="87">
        <f>$D$586*F588</f>
      </c>
      <c r="H588" s="87">
        <f>$L$2*G588</f>
      </c>
      <c r="I588" s="108">
        <v>25.7</v>
      </c>
      <c r="J588" s="87">
        <f>$D$586*I588</f>
      </c>
      <c r="K588" s="87">
        <f>SUM(H588,J588)</f>
      </c>
      <c r="L588" s="89"/>
      <c r="M588" s="89"/>
      <c r="N588" s="89"/>
    </row>
    <row x14ac:dyDescent="0.25" r="589" customHeight="1" ht="12.199999999999998">
      <c r="A589" s="6" t="s">
        <v>1084</v>
      </c>
      <c r="B589" s="6"/>
      <c r="C589" s="3" t="s">
        <v>96</v>
      </c>
      <c r="D589" s="86">
        <v>1</v>
      </c>
      <c r="E589" s="87">
        <f>$D$586*D589</f>
      </c>
      <c r="F589" s="108">
        <v>0.08</v>
      </c>
      <c r="G589" s="87">
        <f>$D$586*F589</f>
      </c>
      <c r="H589" s="87">
        <f>$L$2*G589</f>
      </c>
      <c r="I589" s="108">
        <v>348.8</v>
      </c>
      <c r="J589" s="87">
        <f>$D$586*I589</f>
      </c>
      <c r="K589" s="87">
        <f>SUM(H589,J589)</f>
      </c>
      <c r="L589" s="89"/>
      <c r="M589" s="89"/>
      <c r="N589" s="89"/>
    </row>
    <row x14ac:dyDescent="0.25" r="590" customHeight="1" ht="21">
      <c r="A590" s="6" t="s">
        <v>1085</v>
      </c>
      <c r="B590" s="6"/>
      <c r="C590" s="3" t="s">
        <v>96</v>
      </c>
      <c r="D590" s="86">
        <v>2</v>
      </c>
      <c r="E590" s="87">
        <f>$D$586*D590</f>
      </c>
      <c r="F590" s="108">
        <v>0.8</v>
      </c>
      <c r="G590" s="87">
        <f>$D$586*F590</f>
      </c>
      <c r="H590" s="87">
        <f>$L$2*G590</f>
      </c>
      <c r="I590" s="108">
        <v>473.3</v>
      </c>
      <c r="J590" s="87">
        <f>$D$586*I590</f>
      </c>
      <c r="K590" s="87">
        <f>SUM(H590,J590)</f>
      </c>
      <c r="L590" s="89"/>
      <c r="M590" s="89"/>
      <c r="N590" s="89"/>
    </row>
    <row x14ac:dyDescent="0.25" r="591" customHeight="1" ht="12.199999999999998">
      <c r="A591" s="6" t="s">
        <v>1057</v>
      </c>
      <c r="B591" s="6"/>
      <c r="C591" s="3" t="s">
        <v>654</v>
      </c>
      <c r="D591" s="86">
        <v>0.25</v>
      </c>
      <c r="E591" s="87">
        <f>$D$586*D591</f>
      </c>
      <c r="F591" s="108">
        <v>0.2</v>
      </c>
      <c r="G591" s="87">
        <f>$D$586*F591</f>
      </c>
      <c r="H591" s="87">
        <f>$L$2*G591</f>
      </c>
      <c r="I591" s="108">
        <v>588.86</v>
      </c>
      <c r="J591" s="87">
        <f>$D$586*I591</f>
      </c>
      <c r="K591" s="87">
        <f>SUM(H591,J591)</f>
      </c>
      <c r="L591" s="89"/>
      <c r="M591" s="89"/>
      <c r="N591" s="89"/>
    </row>
    <row x14ac:dyDescent="0.25" r="592" customHeight="1" ht="21">
      <c r="A592" s="6" t="s">
        <v>1086</v>
      </c>
      <c r="B592" s="6"/>
      <c r="C592" s="3" t="s">
        <v>94</v>
      </c>
      <c r="D592" s="86">
        <v>25</v>
      </c>
      <c r="E592" s="87">
        <f>$D$586*D592</f>
      </c>
      <c r="F592" s="108">
        <v>0.5</v>
      </c>
      <c r="G592" s="87">
        <f>$D$586*F592</f>
      </c>
      <c r="H592" s="87">
        <f>$L$2*G592</f>
      </c>
      <c r="I592" s="108">
        <v>1077.25</v>
      </c>
      <c r="J592" s="87">
        <f>$D$586*I592</f>
      </c>
      <c r="K592" s="87">
        <f>SUM(H592,J592)</f>
      </c>
      <c r="L592" s="89"/>
      <c r="M592" s="89"/>
      <c r="N592" s="89"/>
    </row>
    <row x14ac:dyDescent="0.25" r="593" customHeight="1" ht="12.199999999999998">
      <c r="A593" s="6" t="s">
        <v>344</v>
      </c>
      <c r="B593" s="6"/>
      <c r="C593" s="3" t="s">
        <v>96</v>
      </c>
      <c r="D593" s="86">
        <v>1</v>
      </c>
      <c r="E593" s="87">
        <f>$D$586*D593</f>
      </c>
      <c r="F593" s="108">
        <v>0.08</v>
      </c>
      <c r="G593" s="87">
        <f>$D$586*F593</f>
      </c>
      <c r="H593" s="87">
        <f>$L$2*G593</f>
      </c>
      <c r="I593" s="108">
        <v>80</v>
      </c>
      <c r="J593" s="87">
        <f>$D$586*I593</f>
      </c>
      <c r="K593" s="87">
        <f>SUM(H593,J593)</f>
      </c>
      <c r="L593" s="89"/>
      <c r="M593" s="89"/>
      <c r="N593" s="89"/>
    </row>
    <row x14ac:dyDescent="0.25" r="594" customHeight="1" ht="21">
      <c r="A594" s="6" t="s">
        <v>250</v>
      </c>
      <c r="B594" s="6"/>
      <c r="C594" s="3" t="s">
        <v>96</v>
      </c>
      <c r="D594" s="86">
        <v>1</v>
      </c>
      <c r="E594" s="87">
        <f>$D$586*D594</f>
      </c>
      <c r="F594" s="108">
        <v>0.28</v>
      </c>
      <c r="G594" s="87">
        <f>$D$586*F594</f>
      </c>
      <c r="H594" s="87">
        <f>$L$2*G594</f>
      </c>
      <c r="I594" s="108">
        <v>125.81</v>
      </c>
      <c r="J594" s="87">
        <f>$D$586*I594</f>
      </c>
      <c r="K594" s="87">
        <f>SUM(H594,J594)</f>
      </c>
      <c r="L594" s="89"/>
      <c r="M594" s="89"/>
      <c r="N594" s="89"/>
    </row>
    <row x14ac:dyDescent="0.25" r="595" customHeight="1" ht="21">
      <c r="A595" s="6" t="s">
        <v>857</v>
      </c>
      <c r="B595" s="6"/>
      <c r="C595" s="3" t="s">
        <v>96</v>
      </c>
      <c r="D595" s="86">
        <v>1.02</v>
      </c>
      <c r="E595" s="87">
        <f>$D$586*D595</f>
      </c>
      <c r="F595" s="108">
        <v>0.2</v>
      </c>
      <c r="G595" s="87">
        <f>$D$586*F595</f>
      </c>
      <c r="H595" s="87">
        <f>$L$2*G595</f>
      </c>
      <c r="I595" s="108">
        <v>211.55</v>
      </c>
      <c r="J595" s="87">
        <f>$D$586*I595</f>
      </c>
      <c r="K595" s="87">
        <f>SUM(H595,J595)</f>
      </c>
      <c r="L595" s="89"/>
      <c r="M595" s="89"/>
      <c r="N595" s="89"/>
    </row>
    <row x14ac:dyDescent="0.25" r="596" customHeight="1" ht="12">
      <c r="A596" s="6" t="s">
        <v>246</v>
      </c>
      <c r="B596" s="6"/>
      <c r="C596" s="3" t="s">
        <v>149</v>
      </c>
      <c r="D596" s="86">
        <v>0.42</v>
      </c>
      <c r="E596" s="87">
        <f>$D$586*D596</f>
      </c>
      <c r="F596" s="108">
        <v>0.04</v>
      </c>
      <c r="G596" s="87">
        <f>$D$586*F596</f>
      </c>
      <c r="H596" s="87">
        <f>$L$2*G596</f>
      </c>
      <c r="I596" s="108">
        <v>18.29</v>
      </c>
      <c r="J596" s="87">
        <f>$D$586*I596</f>
      </c>
      <c r="K596" s="87">
        <f>SUM(H596,J596)</f>
      </c>
      <c r="L596" s="89"/>
      <c r="M596" s="89"/>
      <c r="N596" s="89"/>
    </row>
    <row x14ac:dyDescent="0.25" r="597" customHeight="1" ht="12.199999999999998">
      <c r="A597" s="6" t="s">
        <v>247</v>
      </c>
      <c r="B597" s="6"/>
      <c r="C597" s="3" t="s">
        <v>149</v>
      </c>
      <c r="D597" s="86">
        <v>0.42</v>
      </c>
      <c r="E597" s="87">
        <f>$D$586*D597</f>
      </c>
      <c r="F597" s="108">
        <v>0.05</v>
      </c>
      <c r="G597" s="87">
        <f>$D$586*F597</f>
      </c>
      <c r="H597" s="87">
        <f>$L$2*G597</f>
      </c>
      <c r="I597" s="108">
        <v>21.29</v>
      </c>
      <c r="J597" s="87">
        <f>$D$586*I597</f>
      </c>
      <c r="K597" s="87">
        <f>SUM(H597,J597)</f>
      </c>
      <c r="L597" s="89"/>
      <c r="M597" s="89"/>
      <c r="N597" s="89"/>
    </row>
    <row x14ac:dyDescent="0.25" r="598" customHeight="1" ht="12.199999999999998">
      <c r="A598" s="29" t="s">
        <v>214</v>
      </c>
      <c r="B598" s="29"/>
      <c r="C598" s="3"/>
      <c r="D598" s="109"/>
      <c r="E598" s="87"/>
      <c r="F598" s="94">
        <f>SUM(F587:F597)</f>
      </c>
      <c r="G598" s="110">
        <f>SUM(G587:G597)</f>
      </c>
      <c r="H598" s="110">
        <f>SUM(H587:H597)</f>
      </c>
      <c r="I598" s="94">
        <f>SUM(I587:I597)</f>
      </c>
      <c r="J598" s="110">
        <f>SUM(J587:J597)</f>
      </c>
      <c r="K598" s="88">
        <f>SUM(K587:K597)</f>
      </c>
      <c r="L598" s="89"/>
      <c r="M598" s="89"/>
      <c r="N598" s="89"/>
    </row>
    <row x14ac:dyDescent="0.25" r="599" customHeight="1" ht="38.85">
      <c r="A599" s="29" t="s">
        <v>1091</v>
      </c>
      <c r="B599" s="29"/>
      <c r="C599" s="93" t="s">
        <v>96</v>
      </c>
      <c r="D599" s="57">
        <v>0</v>
      </c>
      <c r="E599" s="124"/>
      <c r="F599" s="53"/>
      <c r="G599" s="53"/>
      <c r="H599" s="53"/>
      <c r="I599" s="53"/>
      <c r="J599" s="53"/>
      <c r="K599" s="53"/>
      <c r="L599" s="89"/>
      <c r="M599" s="89"/>
      <c r="N599" s="89"/>
    </row>
    <row x14ac:dyDescent="0.25" r="600" customHeight="1" ht="12.199999999999998">
      <c r="A600" s="6" t="s">
        <v>1083</v>
      </c>
      <c r="B600" s="6"/>
      <c r="C600" s="3" t="s">
        <v>96</v>
      </c>
      <c r="D600" s="86">
        <v>1</v>
      </c>
      <c r="E600" s="87">
        <f>$D$599*D600</f>
      </c>
      <c r="F600" s="108">
        <v>0.12</v>
      </c>
      <c r="G600" s="87">
        <f>$D$599*F600</f>
      </c>
      <c r="H600" s="87">
        <f>$L$2*G600</f>
      </c>
      <c r="I600" s="108">
        <v>152.65</v>
      </c>
      <c r="J600" s="87">
        <f>$D$599*I600</f>
      </c>
      <c r="K600" s="87">
        <f>SUM(H600,J600)</f>
      </c>
      <c r="L600" s="89"/>
      <c r="M600" s="89"/>
      <c r="N600" s="89"/>
    </row>
    <row x14ac:dyDescent="0.25" r="601" customHeight="1" ht="12.199999999999998">
      <c r="A601" s="6" t="s">
        <v>1084</v>
      </c>
      <c r="B601" s="6"/>
      <c r="C601" s="3" t="s">
        <v>96</v>
      </c>
      <c r="D601" s="86">
        <v>1</v>
      </c>
      <c r="E601" s="87">
        <f>$D$599*D601</f>
      </c>
      <c r="F601" s="108">
        <v>0.08</v>
      </c>
      <c r="G601" s="87">
        <f>$D$599*F601</f>
      </c>
      <c r="H601" s="87">
        <f>$L$2*G601</f>
      </c>
      <c r="I601" s="108">
        <v>376.96</v>
      </c>
      <c r="J601" s="87">
        <f>$D$599*I601</f>
      </c>
      <c r="K601" s="87">
        <f>SUM(H601,J601)</f>
      </c>
      <c r="L601" s="89"/>
      <c r="M601" s="89"/>
      <c r="N601" s="89"/>
    </row>
    <row x14ac:dyDescent="0.25" r="602" customHeight="1" ht="21">
      <c r="A602" s="6" t="s">
        <v>1085</v>
      </c>
      <c r="B602" s="6"/>
      <c r="C602" s="3" t="s">
        <v>96</v>
      </c>
      <c r="D602" s="86">
        <v>2</v>
      </c>
      <c r="E602" s="87">
        <f>$D$599*D602</f>
      </c>
      <c r="F602" s="108">
        <v>0.8</v>
      </c>
      <c r="G602" s="87">
        <f>$D$599*F602</f>
      </c>
      <c r="H602" s="87">
        <f>$L$2*G602</f>
      </c>
      <c r="I602" s="108">
        <v>473.3</v>
      </c>
      <c r="J602" s="87">
        <f>$D$599*I602</f>
      </c>
      <c r="K602" s="87">
        <f>SUM(H602,J602)</f>
      </c>
      <c r="L602" s="89"/>
      <c r="M602" s="89"/>
      <c r="N602" s="89"/>
    </row>
    <row x14ac:dyDescent="0.25" r="603" customHeight="1" ht="12.199999999999998">
      <c r="A603" s="6" t="s">
        <v>1057</v>
      </c>
      <c r="B603" s="6"/>
      <c r="C603" s="3" t="s">
        <v>654</v>
      </c>
      <c r="D603" s="86">
        <v>0.25</v>
      </c>
      <c r="E603" s="87">
        <f>$D$599*D603</f>
      </c>
      <c r="F603" s="108">
        <v>0.2</v>
      </c>
      <c r="G603" s="87">
        <f>$D$599*F603</f>
      </c>
      <c r="H603" s="87">
        <f>$L$2*G603</f>
      </c>
      <c r="I603" s="108">
        <v>588.86</v>
      </c>
      <c r="J603" s="87">
        <f>$D$599*I603</f>
      </c>
      <c r="K603" s="87">
        <f>SUM(H603,J603)</f>
      </c>
      <c r="L603" s="89"/>
      <c r="M603" s="89"/>
      <c r="N603" s="89"/>
    </row>
    <row x14ac:dyDescent="0.25" r="604" customHeight="1" ht="21">
      <c r="A604" s="6" t="s">
        <v>1086</v>
      </c>
      <c r="B604" s="6"/>
      <c r="C604" s="3" t="s">
        <v>94</v>
      </c>
      <c r="D604" s="86">
        <v>25</v>
      </c>
      <c r="E604" s="87">
        <f>$D$599*D604</f>
      </c>
      <c r="F604" s="108">
        <v>0.5</v>
      </c>
      <c r="G604" s="87">
        <f>$D$599*F604</f>
      </c>
      <c r="H604" s="87">
        <f>$L$2*G604</f>
      </c>
      <c r="I604" s="108">
        <v>1077.25</v>
      </c>
      <c r="J604" s="87">
        <f>$D$599*I604</f>
      </c>
      <c r="K604" s="87">
        <f>SUM(H604,J604)</f>
      </c>
      <c r="L604" s="89"/>
      <c r="M604" s="89"/>
      <c r="N604" s="89"/>
    </row>
    <row x14ac:dyDescent="0.25" r="605" customHeight="1" ht="12.199999999999998">
      <c r="A605" s="6" t="s">
        <v>1087</v>
      </c>
      <c r="B605" s="6"/>
      <c r="C605" s="3" t="s">
        <v>96</v>
      </c>
      <c r="D605" s="86">
        <v>1</v>
      </c>
      <c r="E605" s="87">
        <f>$D$599*D605</f>
      </c>
      <c r="F605" s="108">
        <v>0.32</v>
      </c>
      <c r="G605" s="87">
        <f>$D$599*F605</f>
      </c>
      <c r="H605" s="87">
        <f>$L$2*G605</f>
      </c>
      <c r="I605" s="108">
        <v>25.7</v>
      </c>
      <c r="J605" s="87">
        <f>$D$599*I605</f>
      </c>
      <c r="K605" s="87">
        <f>SUM(H605,J605)</f>
      </c>
      <c r="L605" s="89"/>
      <c r="M605" s="89"/>
      <c r="N605" s="89"/>
    </row>
    <row x14ac:dyDescent="0.25" r="606" customHeight="1" ht="12.199999999999998">
      <c r="A606" s="6" t="s">
        <v>344</v>
      </c>
      <c r="B606" s="6"/>
      <c r="C606" s="3" t="s">
        <v>96</v>
      </c>
      <c r="D606" s="86">
        <v>1</v>
      </c>
      <c r="E606" s="87">
        <f>$D$599*D606</f>
      </c>
      <c r="F606" s="108">
        <v>0.08</v>
      </c>
      <c r="G606" s="87">
        <f>$D$599*F606</f>
      </c>
      <c r="H606" s="87">
        <f>$L$2*G606</f>
      </c>
      <c r="I606" s="108">
        <v>80</v>
      </c>
      <c r="J606" s="87">
        <f>$D$599*I606</f>
      </c>
      <c r="K606" s="87">
        <f>SUM(H606,J606)</f>
      </c>
      <c r="L606" s="89"/>
      <c r="M606" s="89"/>
      <c r="N606" s="89"/>
    </row>
    <row x14ac:dyDescent="0.25" r="607" customHeight="1" ht="21">
      <c r="A607" s="6" t="s">
        <v>1092</v>
      </c>
      <c r="B607" s="6"/>
      <c r="C607" s="3" t="s">
        <v>96</v>
      </c>
      <c r="D607" s="86">
        <v>1</v>
      </c>
      <c r="E607" s="87">
        <f>$D$599*D607</f>
      </c>
      <c r="F607" s="108">
        <v>0.32</v>
      </c>
      <c r="G607" s="87">
        <f>$D$599*F607</f>
      </c>
      <c r="H607" s="87">
        <f>$L$2*G607</f>
      </c>
      <c r="I607" s="108">
        <v>200.59</v>
      </c>
      <c r="J607" s="87">
        <f>$D$599*I607</f>
      </c>
      <c r="K607" s="87">
        <f>SUM(H607,J607)</f>
      </c>
      <c r="L607" s="89"/>
      <c r="M607" s="89"/>
      <c r="N607" s="89"/>
    </row>
    <row x14ac:dyDescent="0.25" r="608" customHeight="1" ht="21">
      <c r="A608" s="6" t="s">
        <v>249</v>
      </c>
      <c r="B608" s="6"/>
      <c r="C608" s="3" t="s">
        <v>96</v>
      </c>
      <c r="D608" s="86">
        <v>1</v>
      </c>
      <c r="E608" s="87">
        <f>$D$599*D608</f>
      </c>
      <c r="F608" s="108">
        <v>0.2</v>
      </c>
      <c r="G608" s="87">
        <f>$D$599*F608</f>
      </c>
      <c r="H608" s="87">
        <f>$L$2*G608</f>
      </c>
      <c r="I608" s="108">
        <v>58.44</v>
      </c>
      <c r="J608" s="87">
        <f>$D$599*I608</f>
      </c>
      <c r="K608" s="87">
        <f>SUM(H608,J608)</f>
      </c>
      <c r="L608" s="89"/>
      <c r="M608" s="89"/>
      <c r="N608" s="89"/>
    </row>
    <row x14ac:dyDescent="0.25" r="609" customHeight="1" ht="29.850000000000005">
      <c r="A609" s="6" t="s">
        <v>421</v>
      </c>
      <c r="B609" s="6"/>
      <c r="C609" s="3" t="s">
        <v>96</v>
      </c>
      <c r="D609" s="86">
        <v>1</v>
      </c>
      <c r="E609" s="87">
        <f>$D$599*D609</f>
      </c>
      <c r="F609" s="108">
        <v>0.55</v>
      </c>
      <c r="G609" s="87">
        <f>$D$599*F609</f>
      </c>
      <c r="H609" s="87">
        <f>$M$2*G609</f>
      </c>
      <c r="I609" s="108">
        <v>154.29</v>
      </c>
      <c r="J609" s="87">
        <f>$D$599*I609</f>
      </c>
      <c r="K609" s="87">
        <f>SUM(H609,J609)</f>
      </c>
      <c r="L609" s="89"/>
      <c r="M609" s="89"/>
      <c r="N609" s="89"/>
    </row>
    <row x14ac:dyDescent="0.25" r="610" customHeight="1" ht="12.199999999999998">
      <c r="A610" s="6" t="s">
        <v>246</v>
      </c>
      <c r="B610" s="6"/>
      <c r="C610" s="3" t="s">
        <v>149</v>
      </c>
      <c r="D610" s="86">
        <v>0.42</v>
      </c>
      <c r="E610" s="87">
        <f>$D$599*D610</f>
      </c>
      <c r="F610" s="108">
        <v>0.04</v>
      </c>
      <c r="G610" s="87">
        <f>$D$599*F610</f>
      </c>
      <c r="H610" s="87">
        <f>$L$2*G610</f>
      </c>
      <c r="I610" s="108">
        <v>18.29</v>
      </c>
      <c r="J610" s="87">
        <f>$D$599*I610</f>
      </c>
      <c r="K610" s="87">
        <f>SUM(H610,J610)</f>
      </c>
      <c r="L610" s="89"/>
      <c r="M610" s="89"/>
      <c r="N610" s="89"/>
    </row>
    <row x14ac:dyDescent="0.25" r="611" customHeight="1" ht="12.199999999999998">
      <c r="A611" s="6" t="s">
        <v>247</v>
      </c>
      <c r="B611" s="6"/>
      <c r="C611" s="3" t="s">
        <v>149</v>
      </c>
      <c r="D611" s="86">
        <v>0.42</v>
      </c>
      <c r="E611" s="87">
        <f>$D$599*D611</f>
      </c>
      <c r="F611" s="108">
        <v>0.05</v>
      </c>
      <c r="G611" s="87">
        <f>$D$599*F611</f>
      </c>
      <c r="H611" s="87">
        <f>$L$2*G611</f>
      </c>
      <c r="I611" s="108">
        <v>21.29</v>
      </c>
      <c r="J611" s="87">
        <f>$D$599*I611</f>
      </c>
      <c r="K611" s="87">
        <f>SUM(H611,J611)</f>
      </c>
      <c r="L611" s="89"/>
      <c r="M611" s="89"/>
      <c r="N611" s="89"/>
    </row>
    <row x14ac:dyDescent="0.25" r="612" customHeight="1" ht="12.199999999999998">
      <c r="A612" s="29" t="s">
        <v>214</v>
      </c>
      <c r="B612" s="29"/>
      <c r="C612" s="3"/>
      <c r="D612" s="109"/>
      <c r="E612" s="87"/>
      <c r="F612" s="94">
        <f>SUM(F600:F611)</f>
      </c>
      <c r="G612" s="110">
        <f>SUM(G600:G611)</f>
      </c>
      <c r="H612" s="110">
        <f>SUM(H600:H611)</f>
      </c>
      <c r="I612" s="94">
        <f>SUM(I600:I611)</f>
      </c>
      <c r="J612" s="110">
        <f>SUM(J600:J611)</f>
      </c>
      <c r="K612" s="88">
        <f>SUM(K600:K611)</f>
      </c>
      <c r="L612" s="89"/>
      <c r="M612" s="89"/>
      <c r="N612" s="89"/>
    </row>
    <row x14ac:dyDescent="0.25" r="613" customHeight="1" ht="29.850000000000005">
      <c r="A613" s="29" t="s">
        <v>1093</v>
      </c>
      <c r="B613" s="29"/>
      <c r="C613" s="93" t="s">
        <v>96</v>
      </c>
      <c r="D613" s="57">
        <v>0</v>
      </c>
      <c r="E613" s="124"/>
      <c r="F613" s="53"/>
      <c r="G613" s="53"/>
      <c r="H613" s="53"/>
      <c r="I613" s="53"/>
      <c r="J613" s="53"/>
      <c r="K613" s="53"/>
      <c r="L613" s="89"/>
      <c r="M613" s="89"/>
      <c r="N613" s="89"/>
    </row>
    <row x14ac:dyDescent="0.25" r="614" customHeight="1" ht="12.199999999999998">
      <c r="A614" s="6" t="s">
        <v>1083</v>
      </c>
      <c r="B614" s="6"/>
      <c r="C614" s="3" t="s">
        <v>96</v>
      </c>
      <c r="D614" s="86">
        <v>1</v>
      </c>
      <c r="E614" s="87">
        <f>$D$613*D614</f>
      </c>
      <c r="F614" s="108">
        <v>0.15</v>
      </c>
      <c r="G614" s="87">
        <f>$D$613*F614</f>
      </c>
      <c r="H614" s="87">
        <f>$L$2*G614</f>
      </c>
      <c r="I614" s="108">
        <v>142.2</v>
      </c>
      <c r="J614" s="87">
        <f>$D$613*I614</f>
      </c>
      <c r="K614" s="87">
        <f>SUM(H614,J614)</f>
      </c>
      <c r="L614" s="89"/>
      <c r="M614" s="89"/>
      <c r="N614" s="89"/>
    </row>
    <row x14ac:dyDescent="0.25" r="615" customHeight="1" ht="12.199999999999998">
      <c r="A615" s="6" t="s">
        <v>656</v>
      </c>
      <c r="B615" s="6"/>
      <c r="C615" s="3" t="s">
        <v>96</v>
      </c>
      <c r="D615" s="86">
        <v>1</v>
      </c>
      <c r="E615" s="87">
        <f>$D$613*D615</f>
      </c>
      <c r="F615" s="108">
        <v>0.15</v>
      </c>
      <c r="G615" s="87">
        <f>$D$613*F615</f>
      </c>
      <c r="H615" s="87">
        <f>$L$2*G615</f>
      </c>
      <c r="I615" s="108">
        <v>565.76</v>
      </c>
      <c r="J615" s="87">
        <f>$D$613*I615</f>
      </c>
      <c r="K615" s="87">
        <f>SUM(H615,J615)</f>
      </c>
      <c r="L615" s="89"/>
      <c r="M615" s="89"/>
      <c r="N615" s="89"/>
    </row>
    <row x14ac:dyDescent="0.25" r="616" customHeight="1" ht="21">
      <c r="A616" s="6" t="s">
        <v>1085</v>
      </c>
      <c r="B616" s="6"/>
      <c r="C616" s="3" t="s">
        <v>96</v>
      </c>
      <c r="D616" s="86">
        <v>2</v>
      </c>
      <c r="E616" s="87">
        <f>$D$613*D616</f>
      </c>
      <c r="F616" s="108">
        <v>0.8</v>
      </c>
      <c r="G616" s="87">
        <f>$D$613*F616</f>
      </c>
      <c r="H616" s="87">
        <f>$L$2*G616</f>
      </c>
      <c r="I616" s="108">
        <v>473.3</v>
      </c>
      <c r="J616" s="87">
        <f>$D$613*I616</f>
      </c>
      <c r="K616" s="87">
        <f>SUM(H616,J616)</f>
      </c>
      <c r="L616" s="89"/>
      <c r="M616" s="89"/>
      <c r="N616" s="89"/>
    </row>
    <row x14ac:dyDescent="0.25" r="617" customHeight="1" ht="21">
      <c r="A617" s="6" t="s">
        <v>1086</v>
      </c>
      <c r="B617" s="6"/>
      <c r="C617" s="3" t="s">
        <v>94</v>
      </c>
      <c r="D617" s="86">
        <v>16</v>
      </c>
      <c r="E617" s="87">
        <f>$D$613*D617</f>
      </c>
      <c r="F617" s="108">
        <v>0.32</v>
      </c>
      <c r="G617" s="87">
        <f>$D$613*F617</f>
      </c>
      <c r="H617" s="87">
        <f>$L$2*G617</f>
      </c>
      <c r="I617" s="108">
        <v>689.44</v>
      </c>
      <c r="J617" s="87">
        <f>$D$613*I617</f>
      </c>
      <c r="K617" s="87">
        <f>SUM(H617,J617)</f>
      </c>
      <c r="L617" s="89"/>
      <c r="M617" s="89"/>
      <c r="N617" s="89"/>
    </row>
    <row x14ac:dyDescent="0.25" r="618" customHeight="1" ht="12.199999999999998">
      <c r="A618" s="6" t="s">
        <v>1057</v>
      </c>
      <c r="B618" s="6"/>
      <c r="C618" s="3" t="s">
        <v>654</v>
      </c>
      <c r="D618" s="86">
        <v>0.2</v>
      </c>
      <c r="E618" s="87">
        <f>$D$613*D618</f>
      </c>
      <c r="F618" s="108">
        <v>0.16</v>
      </c>
      <c r="G618" s="87">
        <f>$D$613*F618</f>
      </c>
      <c r="H618" s="87">
        <f>$L$2*G618</f>
      </c>
      <c r="I618" s="108">
        <v>471.08</v>
      </c>
      <c r="J618" s="87">
        <f>$D$613*I618</f>
      </c>
      <c r="K618" s="87">
        <f>SUM(H618,J618)</f>
      </c>
      <c r="L618" s="89"/>
      <c r="M618" s="89"/>
      <c r="N618" s="89"/>
    </row>
    <row x14ac:dyDescent="0.25" r="619" customHeight="1" ht="12.199999999999998">
      <c r="A619" s="6" t="s">
        <v>1087</v>
      </c>
      <c r="B619" s="6"/>
      <c r="C619" s="3" t="s">
        <v>96</v>
      </c>
      <c r="D619" s="86">
        <v>1</v>
      </c>
      <c r="E619" s="87">
        <f>$D$613*D619</f>
      </c>
      <c r="F619" s="108">
        <v>0.32</v>
      </c>
      <c r="G619" s="87">
        <f>$D$613*F619</f>
      </c>
      <c r="H619" s="87">
        <f>$L$2*G619</f>
      </c>
      <c r="I619" s="108">
        <v>25.7</v>
      </c>
      <c r="J619" s="87">
        <f>$D$613*I619</f>
      </c>
      <c r="K619" s="87">
        <f>SUM(H619,J619)</f>
      </c>
      <c r="L619" s="89"/>
      <c r="M619" s="89"/>
      <c r="N619" s="89"/>
    </row>
    <row x14ac:dyDescent="0.25" r="620" customHeight="1" ht="21">
      <c r="A620" s="6" t="s">
        <v>250</v>
      </c>
      <c r="B620" s="6"/>
      <c r="C620" s="3" t="s">
        <v>96</v>
      </c>
      <c r="D620" s="86">
        <v>1</v>
      </c>
      <c r="E620" s="87">
        <f>$D$613*D620</f>
      </c>
      <c r="F620" s="108">
        <v>0.26</v>
      </c>
      <c r="G620" s="87">
        <f>$D$613*F620</f>
      </c>
      <c r="H620" s="87">
        <f>$L$2*G620</f>
      </c>
      <c r="I620" s="108">
        <v>68.24</v>
      </c>
      <c r="J620" s="87">
        <f>$D$613*I620</f>
      </c>
      <c r="K620" s="87">
        <f>SUM(H620,J620)</f>
      </c>
      <c r="L620" s="89"/>
      <c r="M620" s="89"/>
      <c r="N620" s="89"/>
    </row>
    <row x14ac:dyDescent="0.25" r="621" customHeight="1" ht="12.199999999999998">
      <c r="A621" s="6" t="s">
        <v>251</v>
      </c>
      <c r="B621" s="6"/>
      <c r="C621" s="3" t="s">
        <v>96</v>
      </c>
      <c r="D621" s="86">
        <v>1</v>
      </c>
      <c r="E621" s="87">
        <f>$D$613*D621</f>
      </c>
      <c r="F621" s="108">
        <v>0.08</v>
      </c>
      <c r="G621" s="87">
        <f>$D$613*F621</f>
      </c>
      <c r="H621" s="87">
        <f>$L$2*G621</f>
      </c>
      <c r="I621" s="108">
        <v>58.18</v>
      </c>
      <c r="J621" s="87">
        <f>$D$613*I621</f>
      </c>
      <c r="K621" s="87">
        <f>SUM(H621,J621)</f>
      </c>
      <c r="L621" s="89"/>
      <c r="M621" s="89"/>
      <c r="N621" s="89"/>
    </row>
    <row x14ac:dyDescent="0.25" r="622" customHeight="1" ht="21">
      <c r="A622" s="6" t="s">
        <v>249</v>
      </c>
      <c r="B622" s="6"/>
      <c r="C622" s="3" t="s">
        <v>96</v>
      </c>
      <c r="D622" s="86">
        <v>1</v>
      </c>
      <c r="E622" s="87">
        <f>$D$613*D622</f>
      </c>
      <c r="F622" s="108">
        <v>0.2</v>
      </c>
      <c r="G622" s="87">
        <f>$D$613*F622</f>
      </c>
      <c r="H622" s="87">
        <f>$L$2*G622</f>
      </c>
      <c r="I622" s="108">
        <v>58.44</v>
      </c>
      <c r="J622" s="87">
        <f>$D$613*I622</f>
      </c>
      <c r="K622" s="87">
        <f>SUM(H622,J622)</f>
      </c>
      <c r="L622" s="89"/>
      <c r="M622" s="89"/>
      <c r="N622" s="89"/>
    </row>
    <row x14ac:dyDescent="0.25" r="623" customHeight="1" ht="29.850000000000005">
      <c r="A623" s="6" t="s">
        <v>421</v>
      </c>
      <c r="B623" s="6"/>
      <c r="C623" s="3" t="s">
        <v>96</v>
      </c>
      <c r="D623" s="86">
        <v>1</v>
      </c>
      <c r="E623" s="87">
        <f>$D$613*D623</f>
      </c>
      <c r="F623" s="108">
        <v>0.55</v>
      </c>
      <c r="G623" s="87">
        <f>$D$613*F623</f>
      </c>
      <c r="H623" s="87">
        <f>$M$2*G623</f>
      </c>
      <c r="I623" s="108">
        <v>154.29</v>
      </c>
      <c r="J623" s="87">
        <f>$D$613*I623</f>
      </c>
      <c r="K623" s="87">
        <f>SUM(H623,J623)</f>
      </c>
      <c r="L623" s="89"/>
      <c r="M623" s="89"/>
      <c r="N623" s="89"/>
    </row>
    <row x14ac:dyDescent="0.25" r="624" customHeight="1" ht="12.199999999999998">
      <c r="A624" s="6" t="s">
        <v>247</v>
      </c>
      <c r="B624" s="6"/>
      <c r="C624" s="3" t="s">
        <v>149</v>
      </c>
      <c r="D624" s="86">
        <v>0.42</v>
      </c>
      <c r="E624" s="87">
        <f>$D$613*D624</f>
      </c>
      <c r="F624" s="108">
        <v>0.05</v>
      </c>
      <c r="G624" s="87">
        <f>$D$613*F624</f>
      </c>
      <c r="H624" s="87">
        <f>$L$2*G624</f>
      </c>
      <c r="I624" s="108">
        <v>21.29</v>
      </c>
      <c r="J624" s="87">
        <f>$D$613*I624</f>
      </c>
      <c r="K624" s="87">
        <f>SUM(H624,J624)</f>
      </c>
      <c r="L624" s="89"/>
      <c r="M624" s="89"/>
      <c r="N624" s="89"/>
    </row>
    <row x14ac:dyDescent="0.25" r="625" customHeight="1" ht="12.199999999999998">
      <c r="A625" s="6" t="s">
        <v>246</v>
      </c>
      <c r="B625" s="6"/>
      <c r="C625" s="3" t="s">
        <v>149</v>
      </c>
      <c r="D625" s="86">
        <v>0.42</v>
      </c>
      <c r="E625" s="87">
        <f>$D$613*D625</f>
      </c>
      <c r="F625" s="108">
        <v>0.04</v>
      </c>
      <c r="G625" s="87">
        <f>$D$613*F625</f>
      </c>
      <c r="H625" s="87">
        <f>$L$2*G625</f>
      </c>
      <c r="I625" s="108">
        <v>18.29</v>
      </c>
      <c r="J625" s="87">
        <f>$D$613*I625</f>
      </c>
      <c r="K625" s="87">
        <f>SUM(H625,J625)</f>
      </c>
      <c r="L625" s="89"/>
      <c r="M625" s="89"/>
      <c r="N625" s="89"/>
    </row>
    <row x14ac:dyDescent="0.25" r="626" customHeight="1" ht="12.199999999999998">
      <c r="A626" s="29" t="s">
        <v>214</v>
      </c>
      <c r="B626" s="29"/>
      <c r="C626" s="3"/>
      <c r="D626" s="109"/>
      <c r="E626" s="87"/>
      <c r="F626" s="94">
        <f>SUM(F614:F625)</f>
      </c>
      <c r="G626" s="110">
        <f>SUM(G614:G625)</f>
      </c>
      <c r="H626" s="110">
        <f>SUM(H614:H625)</f>
      </c>
      <c r="I626" s="94">
        <f>SUM(I614:I625)</f>
      </c>
      <c r="J626" s="110">
        <f>SUM(J614:J625)</f>
      </c>
      <c r="K626" s="88">
        <f>SUM(K614:K625)</f>
      </c>
      <c r="L626" s="89"/>
      <c r="M626" s="89"/>
      <c r="N626" s="89"/>
    </row>
    <row x14ac:dyDescent="0.25" r="627" customHeight="1" ht="29.850000000000005">
      <c r="A627" s="29" t="s">
        <v>1094</v>
      </c>
      <c r="B627" s="29"/>
      <c r="C627" s="93" t="s">
        <v>96</v>
      </c>
      <c r="D627" s="57">
        <v>0</v>
      </c>
      <c r="E627" s="124"/>
      <c r="F627" s="53"/>
      <c r="G627" s="53"/>
      <c r="H627" s="53"/>
      <c r="I627" s="53"/>
      <c r="J627" s="53"/>
      <c r="K627" s="53"/>
      <c r="L627" s="89"/>
      <c r="M627" s="89"/>
      <c r="N627" s="89"/>
    </row>
    <row x14ac:dyDescent="0.25" r="628" customHeight="1" ht="12.199999999999998">
      <c r="A628" s="6" t="s">
        <v>1083</v>
      </c>
      <c r="B628" s="6"/>
      <c r="C628" s="3" t="s">
        <v>96</v>
      </c>
      <c r="D628" s="86">
        <v>1</v>
      </c>
      <c r="E628" s="87">
        <f>$D$627*D628</f>
      </c>
      <c r="F628" s="108">
        <v>0.15</v>
      </c>
      <c r="G628" s="87">
        <f>$D$627*F628</f>
      </c>
      <c r="H628" s="87">
        <f>$L$2*G628</f>
      </c>
      <c r="I628" s="108">
        <v>142.2</v>
      </c>
      <c r="J628" s="87">
        <f>$D$627*I628</f>
      </c>
      <c r="K628" s="87">
        <f>SUM(H628,J628)</f>
      </c>
      <c r="L628" s="89"/>
      <c r="M628" s="89"/>
      <c r="N628" s="89"/>
    </row>
    <row x14ac:dyDescent="0.25" r="629" customHeight="1" ht="12.199999999999998">
      <c r="A629" s="6" t="s">
        <v>1057</v>
      </c>
      <c r="B629" s="6"/>
      <c r="C629" s="3" t="s">
        <v>654</v>
      </c>
      <c r="D629" s="86">
        <v>0.2</v>
      </c>
      <c r="E629" s="87">
        <f>$D$627*D629</f>
      </c>
      <c r="F629" s="108">
        <v>0.16</v>
      </c>
      <c r="G629" s="87">
        <f>$D$627*F629</f>
      </c>
      <c r="H629" s="87">
        <f>$L$2*G629</f>
      </c>
      <c r="I629" s="108">
        <v>471.08</v>
      </c>
      <c r="J629" s="87">
        <f>$D$627*I629</f>
      </c>
      <c r="K629" s="87">
        <f>SUM(H629,J629)</f>
      </c>
      <c r="L629" s="89"/>
      <c r="M629" s="89"/>
      <c r="N629" s="89"/>
    </row>
    <row x14ac:dyDescent="0.25" r="630" customHeight="1" ht="12.199999999999998">
      <c r="A630" s="6" t="s">
        <v>656</v>
      </c>
      <c r="B630" s="6"/>
      <c r="C630" s="3" t="s">
        <v>96</v>
      </c>
      <c r="D630" s="86">
        <v>1</v>
      </c>
      <c r="E630" s="87">
        <f>$D$627*D630</f>
      </c>
      <c r="F630" s="108">
        <v>0.15</v>
      </c>
      <c r="G630" s="87">
        <f>$D$627*F630</f>
      </c>
      <c r="H630" s="87">
        <f>$L$2*G630</f>
      </c>
      <c r="I630" s="108">
        <v>565.76</v>
      </c>
      <c r="J630" s="87">
        <f>$D$627*I630</f>
      </c>
      <c r="K630" s="87">
        <f>SUM(H630,J630)</f>
      </c>
      <c r="L630" s="89"/>
      <c r="M630" s="89"/>
      <c r="N630" s="89"/>
    </row>
    <row x14ac:dyDescent="0.25" r="631" customHeight="1" ht="21">
      <c r="A631" s="6" t="s">
        <v>1086</v>
      </c>
      <c r="B631" s="6"/>
      <c r="C631" s="3" t="s">
        <v>94</v>
      </c>
      <c r="D631" s="86">
        <v>16</v>
      </c>
      <c r="E631" s="87">
        <f>$D$627*D631</f>
      </c>
      <c r="F631" s="108">
        <v>0.32</v>
      </c>
      <c r="G631" s="87">
        <f>$D$627*F631</f>
      </c>
      <c r="H631" s="87">
        <f>$L$2*G631</f>
      </c>
      <c r="I631" s="108">
        <v>689.44</v>
      </c>
      <c r="J631" s="87">
        <f>$D$627*I631</f>
      </c>
      <c r="K631" s="87">
        <f>SUM(H631,J631)</f>
      </c>
      <c r="L631" s="89"/>
      <c r="M631" s="89"/>
      <c r="N631" s="89"/>
    </row>
    <row x14ac:dyDescent="0.25" r="632" customHeight="1" ht="12.199999999999998">
      <c r="A632" s="6" t="s">
        <v>1087</v>
      </c>
      <c r="B632" s="6"/>
      <c r="C632" s="3" t="s">
        <v>96</v>
      </c>
      <c r="D632" s="86">
        <v>1</v>
      </c>
      <c r="E632" s="87">
        <f>$D$627*D632</f>
      </c>
      <c r="F632" s="108">
        <v>0.32</v>
      </c>
      <c r="G632" s="87">
        <f>$D$627*F632</f>
      </c>
      <c r="H632" s="87">
        <f>$L$2*G632</f>
      </c>
      <c r="I632" s="108">
        <v>25.7</v>
      </c>
      <c r="J632" s="87">
        <f>$D$627*I632</f>
      </c>
      <c r="K632" s="87">
        <f>SUM(H632,J632)</f>
      </c>
      <c r="L632" s="89"/>
      <c r="M632" s="89"/>
      <c r="N632" s="89"/>
    </row>
    <row x14ac:dyDescent="0.25" r="633" customHeight="1" ht="21">
      <c r="A633" s="6" t="s">
        <v>1085</v>
      </c>
      <c r="B633" s="6"/>
      <c r="C633" s="3" t="s">
        <v>96</v>
      </c>
      <c r="D633" s="86">
        <v>2</v>
      </c>
      <c r="E633" s="87">
        <f>$D$627*D633</f>
      </c>
      <c r="F633" s="108">
        <v>0.8</v>
      </c>
      <c r="G633" s="87">
        <f>$D$627*F633</f>
      </c>
      <c r="H633" s="87">
        <f>$L$2*G633</f>
      </c>
      <c r="I633" s="108">
        <v>473.3</v>
      </c>
      <c r="J633" s="87">
        <f>$D$627*I633</f>
      </c>
      <c r="K633" s="87">
        <f>SUM(H633,J633)</f>
      </c>
      <c r="L633" s="89"/>
      <c r="M633" s="89"/>
      <c r="N633" s="89"/>
    </row>
    <row x14ac:dyDescent="0.25" r="634" customHeight="1" ht="21">
      <c r="A634" s="6" t="s">
        <v>250</v>
      </c>
      <c r="B634" s="6"/>
      <c r="C634" s="3" t="s">
        <v>96</v>
      </c>
      <c r="D634" s="86">
        <v>1</v>
      </c>
      <c r="E634" s="87">
        <f>$D$627*D634</f>
      </c>
      <c r="F634" s="108">
        <v>0.26</v>
      </c>
      <c r="G634" s="87">
        <f>$D$627*F634</f>
      </c>
      <c r="H634" s="87">
        <f>$L$2*G634</f>
      </c>
      <c r="I634" s="108">
        <v>68.24</v>
      </c>
      <c r="J634" s="87">
        <f>$D$627*I634</f>
      </c>
      <c r="K634" s="87">
        <f>SUM(H634,J634)</f>
      </c>
      <c r="L634" s="89"/>
      <c r="M634" s="89"/>
      <c r="N634" s="89"/>
    </row>
    <row x14ac:dyDescent="0.25" r="635" customHeight="1" ht="12.199999999999998">
      <c r="A635" s="6" t="s">
        <v>251</v>
      </c>
      <c r="B635" s="6"/>
      <c r="C635" s="3" t="s">
        <v>96</v>
      </c>
      <c r="D635" s="86">
        <v>1</v>
      </c>
      <c r="E635" s="87">
        <f>$D$627*D635</f>
      </c>
      <c r="F635" s="108">
        <v>0.08</v>
      </c>
      <c r="G635" s="87">
        <f>$D$627*F635</f>
      </c>
      <c r="H635" s="87">
        <f>$L$2*G635</f>
      </c>
      <c r="I635" s="108">
        <v>58.18</v>
      </c>
      <c r="J635" s="87">
        <f>$D$627*I635</f>
      </c>
      <c r="K635" s="87">
        <f>SUM(H635,J635)</f>
      </c>
      <c r="L635" s="89"/>
      <c r="M635" s="89"/>
      <c r="N635" s="89"/>
    </row>
    <row x14ac:dyDescent="0.25" r="636" customHeight="1" ht="21">
      <c r="A636" s="6" t="s">
        <v>857</v>
      </c>
      <c r="B636" s="6"/>
      <c r="C636" s="3" t="s">
        <v>96</v>
      </c>
      <c r="D636" s="86">
        <v>1</v>
      </c>
      <c r="E636" s="87">
        <f>$D$627*D636</f>
      </c>
      <c r="F636" s="108">
        <v>0.2</v>
      </c>
      <c r="G636" s="87">
        <f>$D$627*F636</f>
      </c>
      <c r="H636" s="87">
        <f>$L$2*G636</f>
      </c>
      <c r="I636" s="108">
        <v>207.4</v>
      </c>
      <c r="J636" s="87">
        <f>$D$627*I636</f>
      </c>
      <c r="K636" s="87">
        <f>SUM(H636,J636)</f>
      </c>
      <c r="L636" s="89"/>
      <c r="M636" s="89"/>
      <c r="N636" s="89"/>
    </row>
    <row x14ac:dyDescent="0.25" r="637" customHeight="1" ht="12.199999999999998">
      <c r="A637" s="6" t="s">
        <v>247</v>
      </c>
      <c r="B637" s="6"/>
      <c r="C637" s="3" t="s">
        <v>149</v>
      </c>
      <c r="D637" s="86">
        <v>0.42</v>
      </c>
      <c r="E637" s="87">
        <f>$D$627*D637</f>
      </c>
      <c r="F637" s="108">
        <v>0.05</v>
      </c>
      <c r="G637" s="87">
        <f>$D$627*F637</f>
      </c>
      <c r="H637" s="87">
        <f>$L$2*G637</f>
      </c>
      <c r="I637" s="108">
        <v>21.29</v>
      </c>
      <c r="J637" s="87">
        <f>$D$627*I637</f>
      </c>
      <c r="K637" s="87">
        <f>SUM(H637,J637)</f>
      </c>
      <c r="L637" s="89"/>
      <c r="M637" s="89"/>
      <c r="N637" s="89"/>
    </row>
    <row x14ac:dyDescent="0.25" r="638" customHeight="1" ht="12.199999999999998">
      <c r="A638" s="6" t="s">
        <v>246</v>
      </c>
      <c r="B638" s="6"/>
      <c r="C638" s="3" t="s">
        <v>149</v>
      </c>
      <c r="D638" s="86">
        <v>0.42</v>
      </c>
      <c r="E638" s="87">
        <f>$D$627*D638</f>
      </c>
      <c r="F638" s="108">
        <v>0.04</v>
      </c>
      <c r="G638" s="87">
        <f>$D$627*F638</f>
      </c>
      <c r="H638" s="87">
        <f>$L$2*G638</f>
      </c>
      <c r="I638" s="108">
        <v>18.29</v>
      </c>
      <c r="J638" s="87">
        <f>$D$627*I638</f>
      </c>
      <c r="K638" s="87">
        <f>SUM(H638,J638)</f>
      </c>
      <c r="L638" s="89"/>
      <c r="M638" s="89"/>
      <c r="N638" s="89"/>
    </row>
    <row x14ac:dyDescent="0.25" r="639" customHeight="1" ht="12.199999999999998">
      <c r="A639" s="29" t="s">
        <v>214</v>
      </c>
      <c r="B639" s="29"/>
      <c r="C639" s="3"/>
      <c r="D639" s="109"/>
      <c r="E639" s="87"/>
      <c r="F639" s="94">
        <f>SUM(F628:F638)</f>
      </c>
      <c r="G639" s="110">
        <f>SUM(G628:G638)</f>
      </c>
      <c r="H639" s="110">
        <f>SUM(H628:H638)</f>
      </c>
      <c r="I639" s="94">
        <f>SUM(I628:I638)</f>
      </c>
      <c r="J639" s="110">
        <f>SUM(J628:J638)</f>
      </c>
      <c r="K639" s="88">
        <f>SUM(K628:K638)</f>
      </c>
      <c r="L639" s="89"/>
      <c r="M639" s="89"/>
      <c r="N639" s="89"/>
    </row>
    <row x14ac:dyDescent="0.25" r="640" customHeight="1" ht="29.850000000000005">
      <c r="A640" s="29" t="s">
        <v>1095</v>
      </c>
      <c r="B640" s="29"/>
      <c r="C640" s="93" t="s">
        <v>96</v>
      </c>
      <c r="D640" s="57">
        <v>0</v>
      </c>
      <c r="E640" s="124"/>
      <c r="F640" s="53"/>
      <c r="G640" s="53"/>
      <c r="H640" s="53"/>
      <c r="I640" s="53"/>
      <c r="J640" s="53"/>
      <c r="K640" s="53"/>
      <c r="L640" s="89"/>
      <c r="M640" s="89"/>
      <c r="N640" s="89"/>
    </row>
    <row x14ac:dyDescent="0.25" r="641" customHeight="1" ht="12.199999999999998">
      <c r="A641" s="6" t="s">
        <v>1083</v>
      </c>
      <c r="B641" s="6"/>
      <c r="C641" s="3" t="s">
        <v>96</v>
      </c>
      <c r="D641" s="86">
        <v>1</v>
      </c>
      <c r="E641" s="87">
        <f>$D$640*D641</f>
      </c>
      <c r="F641" s="108">
        <v>0.15</v>
      </c>
      <c r="G641" s="87">
        <f>$D$640*F641</f>
      </c>
      <c r="H641" s="87">
        <f>$L$2*G641</f>
      </c>
      <c r="I641" s="108">
        <v>142.2</v>
      </c>
      <c r="J641" s="87">
        <f>$D$640*I641</f>
      </c>
      <c r="K641" s="87">
        <f>SUM(H641,J641)</f>
      </c>
      <c r="L641" s="89"/>
      <c r="M641" s="89"/>
      <c r="N641" s="89"/>
    </row>
    <row x14ac:dyDescent="0.25" r="642" customHeight="1" ht="12.199999999999998">
      <c r="A642" s="6" t="s">
        <v>1057</v>
      </c>
      <c r="B642" s="6"/>
      <c r="C642" s="3" t="s">
        <v>654</v>
      </c>
      <c r="D642" s="86">
        <v>0.2</v>
      </c>
      <c r="E642" s="87">
        <f>$D$640*D642</f>
      </c>
      <c r="F642" s="108">
        <v>0.16</v>
      </c>
      <c r="G642" s="87">
        <f>$D$640*F642</f>
      </c>
      <c r="H642" s="87">
        <f>$L$2*G642</f>
      </c>
      <c r="I642" s="108">
        <v>471.08</v>
      </c>
      <c r="J642" s="87">
        <f>$D$640*I642</f>
      </c>
      <c r="K642" s="87">
        <f>SUM(H642,J642)</f>
      </c>
      <c r="L642" s="89"/>
      <c r="M642" s="89"/>
      <c r="N642" s="89"/>
    </row>
    <row x14ac:dyDescent="0.25" r="643" customHeight="1" ht="12.199999999999998">
      <c r="A643" s="6" t="s">
        <v>656</v>
      </c>
      <c r="B643" s="6"/>
      <c r="C643" s="3" t="s">
        <v>96</v>
      </c>
      <c r="D643" s="86">
        <v>1</v>
      </c>
      <c r="E643" s="87">
        <f>$D$640*D643</f>
      </c>
      <c r="F643" s="108">
        <v>0.15</v>
      </c>
      <c r="G643" s="87">
        <f>$D$640*F643</f>
      </c>
      <c r="H643" s="87">
        <f>$L$2*G643</f>
      </c>
      <c r="I643" s="108">
        <v>565.76</v>
      </c>
      <c r="J643" s="87">
        <f>$D$640*I643</f>
      </c>
      <c r="K643" s="87">
        <f>SUM(H643,J643)</f>
      </c>
      <c r="L643" s="89"/>
      <c r="M643" s="89"/>
      <c r="N643" s="89"/>
    </row>
    <row x14ac:dyDescent="0.25" r="644" customHeight="1" ht="21">
      <c r="A644" s="6" t="s">
        <v>1086</v>
      </c>
      <c r="B644" s="6"/>
      <c r="C644" s="3" t="s">
        <v>94</v>
      </c>
      <c r="D644" s="86">
        <v>16</v>
      </c>
      <c r="E644" s="87">
        <f>$D$640*D644</f>
      </c>
      <c r="F644" s="108">
        <v>0.32</v>
      </c>
      <c r="G644" s="87">
        <f>$D$640*F644</f>
      </c>
      <c r="H644" s="87">
        <f>$L$2*G644</f>
      </c>
      <c r="I644" s="108">
        <v>689.44</v>
      </c>
      <c r="J644" s="87">
        <f>$D$640*I644</f>
      </c>
      <c r="K644" s="87">
        <f>SUM(H644,J644)</f>
      </c>
      <c r="L644" s="89"/>
      <c r="M644" s="89"/>
      <c r="N644" s="89"/>
    </row>
    <row x14ac:dyDescent="0.25" r="645" customHeight="1" ht="12.199999999999998">
      <c r="A645" s="6" t="s">
        <v>1087</v>
      </c>
      <c r="B645" s="6"/>
      <c r="C645" s="3" t="s">
        <v>96</v>
      </c>
      <c r="D645" s="86">
        <v>1</v>
      </c>
      <c r="E645" s="87">
        <f>$D$640*D645</f>
      </c>
      <c r="F645" s="108">
        <v>0.32</v>
      </c>
      <c r="G645" s="87">
        <f>$D$640*F645</f>
      </c>
      <c r="H645" s="87">
        <f>$L$2*G645</f>
      </c>
      <c r="I645" s="108">
        <v>25.7</v>
      </c>
      <c r="J645" s="87">
        <f>$D$640*I645</f>
      </c>
      <c r="K645" s="87">
        <f>SUM(H645,J645)</f>
      </c>
      <c r="L645" s="89"/>
      <c r="M645" s="89"/>
      <c r="N645" s="89"/>
    </row>
    <row x14ac:dyDescent="0.25" r="646" customHeight="1" ht="21">
      <c r="A646" s="6" t="s">
        <v>1085</v>
      </c>
      <c r="B646" s="6"/>
      <c r="C646" s="3" t="s">
        <v>96</v>
      </c>
      <c r="D646" s="86">
        <v>2</v>
      </c>
      <c r="E646" s="87">
        <f>$D$640*D646</f>
      </c>
      <c r="F646" s="108">
        <v>0.8</v>
      </c>
      <c r="G646" s="87">
        <f>$D$640*F646</f>
      </c>
      <c r="H646" s="87">
        <f>$L$2*G646</f>
      </c>
      <c r="I646" s="108">
        <v>473.3</v>
      </c>
      <c r="J646" s="87">
        <f>$D$640*I646</f>
      </c>
      <c r="K646" s="87">
        <f>SUM(H646,J646)</f>
      </c>
      <c r="L646" s="89"/>
      <c r="M646" s="89"/>
      <c r="N646" s="89"/>
    </row>
    <row x14ac:dyDescent="0.25" r="647" customHeight="1" ht="21">
      <c r="A647" s="6" t="s">
        <v>250</v>
      </c>
      <c r="B647" s="6"/>
      <c r="C647" s="3" t="s">
        <v>96</v>
      </c>
      <c r="D647" s="86">
        <v>1</v>
      </c>
      <c r="E647" s="87">
        <f>$D$640*D647</f>
      </c>
      <c r="F647" s="108">
        <v>0.26</v>
      </c>
      <c r="G647" s="87">
        <f>$D$640*F647</f>
      </c>
      <c r="H647" s="87">
        <f>$L$2*G647</f>
      </c>
      <c r="I647" s="108">
        <v>68.24</v>
      </c>
      <c r="J647" s="87">
        <f>$D$640*I647</f>
      </c>
      <c r="K647" s="87">
        <f>SUM(H647,J647)</f>
      </c>
      <c r="L647" s="89"/>
      <c r="M647" s="89"/>
      <c r="N647" s="89"/>
    </row>
    <row x14ac:dyDescent="0.25" r="648" customHeight="1" ht="12.199999999999998">
      <c r="A648" s="6" t="s">
        <v>251</v>
      </c>
      <c r="B648" s="6"/>
      <c r="C648" s="3" t="s">
        <v>96</v>
      </c>
      <c r="D648" s="86">
        <v>1</v>
      </c>
      <c r="E648" s="87">
        <f>$D$640*D648</f>
      </c>
      <c r="F648" s="108">
        <v>0.08</v>
      </c>
      <c r="G648" s="87">
        <f>$D$640*F648</f>
      </c>
      <c r="H648" s="87">
        <f>$L$2*G648</f>
      </c>
      <c r="I648" s="108">
        <v>58.18</v>
      </c>
      <c r="J648" s="87">
        <f>$D$640*I648</f>
      </c>
      <c r="K648" s="87">
        <f>SUM(H648,J648)</f>
      </c>
      <c r="L648" s="89"/>
      <c r="M648" s="89"/>
      <c r="N648" s="89"/>
    </row>
    <row x14ac:dyDescent="0.25" r="649" customHeight="1" ht="12.199999999999998">
      <c r="A649" s="6" t="s">
        <v>826</v>
      </c>
      <c r="B649" s="6"/>
      <c r="C649" s="3" t="s">
        <v>96</v>
      </c>
      <c r="D649" s="86">
        <v>1</v>
      </c>
      <c r="E649" s="87">
        <f>$D$640*D649</f>
      </c>
      <c r="F649" s="108">
        <v>0.25</v>
      </c>
      <c r="G649" s="87">
        <f>$D$640*F649</f>
      </c>
      <c r="H649" s="87">
        <f>$L$2*G649</f>
      </c>
      <c r="I649" s="108">
        <v>210.82</v>
      </c>
      <c r="J649" s="87">
        <f>$D$640*I649</f>
      </c>
      <c r="K649" s="87">
        <f>SUM(H649,J649)</f>
      </c>
      <c r="L649" s="89"/>
      <c r="M649" s="89"/>
      <c r="N649" s="89"/>
    </row>
    <row x14ac:dyDescent="0.25" r="650" customHeight="1" ht="12.199999999999998">
      <c r="A650" s="6" t="s">
        <v>247</v>
      </c>
      <c r="B650" s="6"/>
      <c r="C650" s="3" t="s">
        <v>149</v>
      </c>
      <c r="D650" s="86">
        <v>0.42</v>
      </c>
      <c r="E650" s="87">
        <f>$D$640*D650</f>
      </c>
      <c r="F650" s="108">
        <v>0.05</v>
      </c>
      <c r="G650" s="87">
        <f>$D$640*F650</f>
      </c>
      <c r="H650" s="87">
        <f>$L$2*G650</f>
      </c>
      <c r="I650" s="108">
        <v>21.29</v>
      </c>
      <c r="J650" s="87">
        <f>$D$640*I650</f>
      </c>
      <c r="K650" s="87">
        <f>SUM(H650,J650)</f>
      </c>
      <c r="L650" s="89"/>
      <c r="M650" s="89"/>
      <c r="N650" s="89"/>
    </row>
    <row x14ac:dyDescent="0.25" r="651" customHeight="1" ht="12.199999999999998">
      <c r="A651" s="6" t="s">
        <v>246</v>
      </c>
      <c r="B651" s="6"/>
      <c r="C651" s="3" t="s">
        <v>149</v>
      </c>
      <c r="D651" s="86">
        <v>0.42</v>
      </c>
      <c r="E651" s="87">
        <f>$D$640*D651</f>
      </c>
      <c r="F651" s="108">
        <v>0.04</v>
      </c>
      <c r="G651" s="87">
        <f>$D$640*F651</f>
      </c>
      <c r="H651" s="87">
        <f>$L$2*G651</f>
      </c>
      <c r="I651" s="108">
        <v>18.29</v>
      </c>
      <c r="J651" s="87">
        <f>$D$640*I651</f>
      </c>
      <c r="K651" s="87">
        <f>SUM(H651,J651)</f>
      </c>
      <c r="L651" s="89"/>
      <c r="M651" s="89"/>
      <c r="N651" s="89"/>
    </row>
    <row x14ac:dyDescent="0.25" r="652" customHeight="1" ht="12.199999999999998">
      <c r="A652" s="29" t="s">
        <v>214</v>
      </c>
      <c r="B652" s="29"/>
      <c r="C652" s="3"/>
      <c r="D652" s="109"/>
      <c r="E652" s="87"/>
      <c r="F652" s="94">
        <f>SUM(F641:F651)</f>
      </c>
      <c r="G652" s="110">
        <f>SUM(G641:G651)</f>
      </c>
      <c r="H652" s="110">
        <f>SUM(H641:H651)</f>
      </c>
      <c r="I652" s="94">
        <f>SUM(I641:I651)</f>
      </c>
      <c r="J652" s="110">
        <f>SUM(J641:J651)</f>
      </c>
      <c r="K652" s="88">
        <f>SUM(K641:K651)</f>
      </c>
      <c r="L652" s="89"/>
      <c r="M652" s="89"/>
      <c r="N652" s="89"/>
    </row>
    <row x14ac:dyDescent="0.25" r="653" customHeight="1" ht="21">
      <c r="A653" s="29" t="s">
        <v>1096</v>
      </c>
      <c r="B653" s="29"/>
      <c r="C653" s="93" t="s">
        <v>96</v>
      </c>
      <c r="D653" s="57">
        <v>0</v>
      </c>
      <c r="E653" s="124"/>
      <c r="F653" s="53"/>
      <c r="G653" s="53"/>
      <c r="H653" s="53"/>
      <c r="I653" s="53"/>
      <c r="J653" s="53"/>
      <c r="K653" s="53"/>
      <c r="L653" s="89"/>
      <c r="M653" s="89"/>
      <c r="N653" s="89"/>
    </row>
    <row x14ac:dyDescent="0.25" r="654" customHeight="1" ht="12.199999999999998">
      <c r="A654" s="6" t="s">
        <v>1083</v>
      </c>
      <c r="B654" s="6"/>
      <c r="C654" s="3" t="s">
        <v>96</v>
      </c>
      <c r="D654" s="86">
        <v>1</v>
      </c>
      <c r="E654" s="87">
        <f>$D$653*D654</f>
      </c>
      <c r="F654" s="108">
        <v>0.15</v>
      </c>
      <c r="G654" s="87">
        <f>$D$653*F654</f>
      </c>
      <c r="H654" s="87">
        <f>$L$2*G654</f>
      </c>
      <c r="I654" s="108">
        <v>142.2</v>
      </c>
      <c r="J654" s="87">
        <f>$D$653*I654</f>
      </c>
      <c r="K654" s="87">
        <f>SUM(H654,J654)</f>
      </c>
      <c r="L654" s="89"/>
      <c r="M654" s="89"/>
      <c r="N654" s="89"/>
    </row>
    <row x14ac:dyDescent="0.25" r="655" customHeight="1" ht="12.199999999999998">
      <c r="A655" s="6" t="s">
        <v>1097</v>
      </c>
      <c r="B655" s="6"/>
      <c r="C655" s="3" t="s">
        <v>96</v>
      </c>
      <c r="D655" s="86">
        <v>2</v>
      </c>
      <c r="E655" s="87">
        <f>$D$653*D655</f>
      </c>
      <c r="F655" s="108">
        <v>0.56</v>
      </c>
      <c r="G655" s="87">
        <f>$D$653*F655</f>
      </c>
      <c r="H655" s="87">
        <f>$L$2*G655</f>
      </c>
      <c r="I655" s="108">
        <v>25.7</v>
      </c>
      <c r="J655" s="87">
        <f>$D$653*I655</f>
      </c>
      <c r="K655" s="87">
        <f>SUM(H655,J655)</f>
      </c>
      <c r="L655" s="89"/>
      <c r="M655" s="89"/>
      <c r="N655" s="89"/>
    </row>
    <row x14ac:dyDescent="0.25" r="656" customHeight="1" ht="12.199999999999998">
      <c r="A656" s="6" t="s">
        <v>1098</v>
      </c>
      <c r="B656" s="6"/>
      <c r="C656" s="3" t="s">
        <v>96</v>
      </c>
      <c r="D656" s="86">
        <v>1</v>
      </c>
      <c r="E656" s="87">
        <f>$D$653*D656</f>
      </c>
      <c r="F656" s="108">
        <v>0.67</v>
      </c>
      <c r="G656" s="87">
        <f>$D$653*F656</f>
      </c>
      <c r="H656" s="87">
        <f>$L$2*G656</f>
      </c>
      <c r="I656" s="108">
        <v>276.89</v>
      </c>
      <c r="J656" s="87">
        <f>$D$653*I656</f>
      </c>
      <c r="K656" s="87">
        <f>SUM(H656,J656)</f>
      </c>
      <c r="L656" s="89"/>
      <c r="M656" s="89"/>
      <c r="N656" s="89"/>
    </row>
    <row x14ac:dyDescent="0.25" r="657" customHeight="1" ht="12.199999999999998">
      <c r="A657" s="6" t="s">
        <v>1099</v>
      </c>
      <c r="B657" s="6"/>
      <c r="C657" s="3" t="s">
        <v>96</v>
      </c>
      <c r="D657" s="86">
        <v>1</v>
      </c>
      <c r="E657" s="87">
        <f>$D$653*D657</f>
      </c>
      <c r="F657" s="108">
        <v>0.75</v>
      </c>
      <c r="G657" s="87">
        <f>$D$653*F657</f>
      </c>
      <c r="H657" s="87">
        <f>$L$2*G657</f>
      </c>
      <c r="I657" s="108">
        <v>1425.62</v>
      </c>
      <c r="J657" s="87">
        <f>$D$653*I657</f>
      </c>
      <c r="K657" s="87">
        <f>SUM(H657,J657)</f>
      </c>
      <c r="L657" s="89"/>
      <c r="M657" s="89"/>
      <c r="N657" s="89"/>
    </row>
    <row x14ac:dyDescent="0.25" r="658" customHeight="1" ht="12.199999999999998">
      <c r="A658" s="6" t="s">
        <v>1100</v>
      </c>
      <c r="B658" s="6"/>
      <c r="C658" s="3" t="s">
        <v>113</v>
      </c>
      <c r="D658" s="86">
        <v>1</v>
      </c>
      <c r="E658" s="87">
        <f>$D$653*D658</f>
      </c>
      <c r="F658" s="108">
        <v>0.1</v>
      </c>
      <c r="G658" s="87">
        <f>$D$653*F658</f>
      </c>
      <c r="H658" s="87">
        <f>$L$2*G658</f>
      </c>
      <c r="I658" s="108">
        <v>186.37</v>
      </c>
      <c r="J658" s="87">
        <f>$D$653*I658</f>
      </c>
      <c r="K658" s="87">
        <f>SUM(H658,J658)</f>
      </c>
      <c r="L658" s="89"/>
      <c r="M658" s="89"/>
      <c r="N658" s="89"/>
    </row>
    <row x14ac:dyDescent="0.25" r="659" customHeight="1" ht="12.199999999999998">
      <c r="A659" s="6" t="s">
        <v>1101</v>
      </c>
      <c r="B659" s="6"/>
      <c r="C659" s="3" t="s">
        <v>113</v>
      </c>
      <c r="D659" s="86">
        <v>1</v>
      </c>
      <c r="E659" s="87">
        <f>$D$653*D659</f>
      </c>
      <c r="F659" s="108">
        <v>0.02</v>
      </c>
      <c r="G659" s="87">
        <f>$D$653*F659</f>
      </c>
      <c r="H659" s="87">
        <f>$L$2*G659</f>
      </c>
      <c r="I659" s="108">
        <v>189</v>
      </c>
      <c r="J659" s="87">
        <f>$D$653*I659</f>
      </c>
      <c r="K659" s="87">
        <f>SUM(H659,J659)</f>
      </c>
      <c r="L659" s="89"/>
      <c r="M659" s="89"/>
      <c r="N659" s="89"/>
    </row>
    <row x14ac:dyDescent="0.25" r="660" customHeight="1" ht="12.199999999999998">
      <c r="A660" s="6" t="s">
        <v>1102</v>
      </c>
      <c r="B660" s="6"/>
      <c r="C660" s="3" t="s">
        <v>96</v>
      </c>
      <c r="D660" s="86">
        <v>1</v>
      </c>
      <c r="E660" s="87">
        <f>$D$653*D660</f>
      </c>
      <c r="F660" s="108">
        <v>0.55</v>
      </c>
      <c r="G660" s="87">
        <f>$D$653*F660</f>
      </c>
      <c r="H660" s="87">
        <f>$L$2*G660</f>
      </c>
      <c r="I660" s="108">
        <v>92.53</v>
      </c>
      <c r="J660" s="87">
        <f>$D$653*I660</f>
      </c>
      <c r="K660" s="87">
        <f>SUM(H660,J660)</f>
      </c>
      <c r="L660" s="89"/>
      <c r="M660" s="89"/>
      <c r="N660" s="89"/>
    </row>
    <row x14ac:dyDescent="0.25" r="661" customHeight="1" ht="12.199999999999998">
      <c r="A661" s="29" t="s">
        <v>214</v>
      </c>
      <c r="B661" s="29"/>
      <c r="C661" s="3"/>
      <c r="D661" s="109"/>
      <c r="E661" s="87"/>
      <c r="F661" s="94">
        <f>SUM(F654:F660)</f>
      </c>
      <c r="G661" s="110">
        <f>SUM(G654:G660)</f>
      </c>
      <c r="H661" s="110">
        <f>SUM(H654:H660)</f>
      </c>
      <c r="I661" s="94">
        <f>SUM(I654:I660)</f>
      </c>
      <c r="J661" s="110">
        <f>SUM(J654:J660)</f>
      </c>
      <c r="K661" s="88">
        <f>SUM(K654:K660)</f>
      </c>
      <c r="L661" s="89"/>
      <c r="M661" s="89"/>
      <c r="N661" s="89"/>
    </row>
    <row x14ac:dyDescent="0.25" r="662" customHeight="1" ht="29.850000000000005">
      <c r="A662" s="29" t="s">
        <v>1103</v>
      </c>
      <c r="B662" s="29"/>
      <c r="C662" s="93" t="s">
        <v>96</v>
      </c>
      <c r="D662" s="57">
        <v>0</v>
      </c>
      <c r="E662" s="124"/>
      <c r="F662" s="53"/>
      <c r="G662" s="53"/>
      <c r="H662" s="53"/>
      <c r="I662" s="53"/>
      <c r="J662" s="53"/>
      <c r="K662" s="53"/>
      <c r="L662" s="89"/>
      <c r="M662" s="89"/>
      <c r="N662" s="89"/>
    </row>
    <row x14ac:dyDescent="0.25" r="663" customHeight="1" ht="12.199999999999998">
      <c r="A663" s="6" t="s">
        <v>1083</v>
      </c>
      <c r="B663" s="6"/>
      <c r="C663" s="3" t="s">
        <v>96</v>
      </c>
      <c r="D663" s="86">
        <v>1</v>
      </c>
      <c r="E663" s="87">
        <f>$D$662*D663</f>
      </c>
      <c r="F663" s="108">
        <v>0.15</v>
      </c>
      <c r="G663" s="87">
        <f>$D$662*F663</f>
      </c>
      <c r="H663" s="87">
        <f>$L$2*G663</f>
      </c>
      <c r="I663" s="108">
        <v>142.2</v>
      </c>
      <c r="J663" s="87">
        <f>$D$662*I663</f>
      </c>
      <c r="K663" s="87">
        <f>SUM(H663,J663)</f>
      </c>
      <c r="L663" s="89"/>
      <c r="M663" s="89"/>
      <c r="N663" s="89"/>
    </row>
    <row x14ac:dyDescent="0.25" r="664" customHeight="1" ht="12.199999999999998">
      <c r="A664" s="6" t="s">
        <v>1097</v>
      </c>
      <c r="B664" s="6"/>
      <c r="C664" s="3" t="s">
        <v>96</v>
      </c>
      <c r="D664" s="86">
        <v>2</v>
      </c>
      <c r="E664" s="87">
        <f>$D$662*D664</f>
      </c>
      <c r="F664" s="108">
        <v>0.56</v>
      </c>
      <c r="G664" s="87">
        <f>$D$662*F664</f>
      </c>
      <c r="H664" s="87">
        <f>$L$2*G664</f>
      </c>
      <c r="I664" s="108">
        <v>25.7</v>
      </c>
      <c r="J664" s="87">
        <f>$D$662*I664</f>
      </c>
      <c r="K664" s="87">
        <f>SUM(H664,J664)</f>
      </c>
      <c r="L664" s="89"/>
      <c r="M664" s="89"/>
      <c r="N664" s="89"/>
    </row>
    <row x14ac:dyDescent="0.25" r="665" customHeight="1" ht="12.199999999999998">
      <c r="A665" s="6" t="s">
        <v>1100</v>
      </c>
      <c r="B665" s="6"/>
      <c r="C665" s="3" t="s">
        <v>113</v>
      </c>
      <c r="D665" s="86">
        <v>1</v>
      </c>
      <c r="E665" s="87">
        <f>$D$662*D665</f>
      </c>
      <c r="F665" s="108">
        <v>0.1</v>
      </c>
      <c r="G665" s="87">
        <f>$D$662*F665</f>
      </c>
      <c r="H665" s="87">
        <f>$L$2*G665</f>
      </c>
      <c r="I665" s="108">
        <v>186.37</v>
      </c>
      <c r="J665" s="87">
        <f>$D$662*I665</f>
      </c>
      <c r="K665" s="87">
        <f>SUM(H665,J665)</f>
      </c>
      <c r="L665" s="89"/>
      <c r="M665" s="89"/>
      <c r="N665" s="89"/>
    </row>
    <row x14ac:dyDescent="0.25" r="666" customHeight="1" ht="12.199999999999998">
      <c r="A666" s="6" t="s">
        <v>1104</v>
      </c>
      <c r="B666" s="6"/>
      <c r="C666" s="3" t="s">
        <v>96</v>
      </c>
      <c r="D666" s="86">
        <v>1</v>
      </c>
      <c r="E666" s="87">
        <f>$D$662*D666</f>
      </c>
      <c r="F666" s="108">
        <v>0.67</v>
      </c>
      <c r="G666" s="87">
        <f>$D$662*F666</f>
      </c>
      <c r="H666" s="87">
        <f>$L$2*G666</f>
      </c>
      <c r="I666" s="108">
        <v>256.36</v>
      </c>
      <c r="J666" s="87">
        <f>$D$662*I666</f>
      </c>
      <c r="K666" s="87">
        <f>SUM(H666,J666)</f>
      </c>
      <c r="L666" s="89"/>
      <c r="M666" s="89"/>
      <c r="N666" s="89"/>
    </row>
    <row x14ac:dyDescent="0.25" r="667" customHeight="1" ht="12.199999999999998">
      <c r="A667" s="6" t="s">
        <v>1099</v>
      </c>
      <c r="B667" s="6"/>
      <c r="C667" s="3" t="s">
        <v>96</v>
      </c>
      <c r="D667" s="86">
        <v>1</v>
      </c>
      <c r="E667" s="87">
        <f>$D$662*D667</f>
      </c>
      <c r="F667" s="108">
        <v>0.85</v>
      </c>
      <c r="G667" s="87">
        <f>$D$662*F667</f>
      </c>
      <c r="H667" s="87">
        <f>$L$2*G667</f>
      </c>
      <c r="I667" s="108">
        <v>1388.9</v>
      </c>
      <c r="J667" s="87">
        <f>$D$662*I667</f>
      </c>
      <c r="K667" s="87">
        <f>SUM(H667,J667)</f>
      </c>
      <c r="L667" s="89"/>
      <c r="M667" s="89"/>
      <c r="N667" s="89"/>
    </row>
    <row x14ac:dyDescent="0.25" r="668" customHeight="1" ht="12.199999999999998">
      <c r="A668" s="6" t="s">
        <v>1101</v>
      </c>
      <c r="B668" s="6"/>
      <c r="C668" s="3" t="s">
        <v>113</v>
      </c>
      <c r="D668" s="86">
        <v>1</v>
      </c>
      <c r="E668" s="87">
        <f>$D$662*D668</f>
      </c>
      <c r="F668" s="108">
        <v>0.02</v>
      </c>
      <c r="G668" s="87">
        <f>$D$662*F668</f>
      </c>
      <c r="H668" s="87">
        <f>$L$2*G668</f>
      </c>
      <c r="I668" s="108">
        <v>189</v>
      </c>
      <c r="J668" s="87">
        <f>$D$662*I668</f>
      </c>
      <c r="K668" s="87">
        <f>SUM(H668,J668)</f>
      </c>
      <c r="L668" s="89"/>
      <c r="M668" s="89"/>
      <c r="N668" s="89"/>
    </row>
    <row x14ac:dyDescent="0.25" r="669" customHeight="1" ht="12.199999999999998">
      <c r="A669" s="6" t="s">
        <v>1102</v>
      </c>
      <c r="B669" s="6"/>
      <c r="C669" s="3" t="s">
        <v>96</v>
      </c>
      <c r="D669" s="86">
        <v>1</v>
      </c>
      <c r="E669" s="87">
        <f>$D$662*D669</f>
      </c>
      <c r="F669" s="108">
        <v>0.55</v>
      </c>
      <c r="G669" s="87">
        <f>$D$662*F669</f>
      </c>
      <c r="H669" s="87">
        <f>$L$2*G669</f>
      </c>
      <c r="I669" s="108">
        <v>92.53</v>
      </c>
      <c r="J669" s="87">
        <f>$D$662*I669</f>
      </c>
      <c r="K669" s="87">
        <f>SUM(H669,J669)</f>
      </c>
      <c r="L669" s="89"/>
      <c r="M669" s="89"/>
      <c r="N669" s="89"/>
    </row>
    <row x14ac:dyDescent="0.25" r="670" customHeight="1" ht="21">
      <c r="A670" s="6" t="s">
        <v>250</v>
      </c>
      <c r="B670" s="6"/>
      <c r="C670" s="3" t="s">
        <v>96</v>
      </c>
      <c r="D670" s="86">
        <v>1</v>
      </c>
      <c r="E670" s="87">
        <f>$D$662*D670</f>
      </c>
      <c r="F670" s="108">
        <v>0.26</v>
      </c>
      <c r="G670" s="87">
        <f>$D$662*F670</f>
      </c>
      <c r="H670" s="87">
        <f>$L$2*G670</f>
      </c>
      <c r="I670" s="108">
        <v>68.24</v>
      </c>
      <c r="J670" s="87">
        <f>$D$662*I670</f>
      </c>
      <c r="K670" s="87">
        <f>SUM(H670,J670)</f>
      </c>
      <c r="L670" s="89"/>
      <c r="M670" s="89"/>
      <c r="N670" s="89"/>
    </row>
    <row x14ac:dyDescent="0.25" r="671" customHeight="1" ht="12.199999999999998">
      <c r="A671" s="6" t="s">
        <v>251</v>
      </c>
      <c r="B671" s="6"/>
      <c r="C671" s="3" t="s">
        <v>96</v>
      </c>
      <c r="D671" s="86">
        <v>1</v>
      </c>
      <c r="E671" s="87">
        <f>$D$662*D671</f>
      </c>
      <c r="F671" s="108">
        <v>0.08</v>
      </c>
      <c r="G671" s="87">
        <f>$D$662*F671</f>
      </c>
      <c r="H671" s="87">
        <f>$L$2*G671</f>
      </c>
      <c r="I671" s="108">
        <v>58.18</v>
      </c>
      <c r="J671" s="87">
        <f>$D$662*I671</f>
      </c>
      <c r="K671" s="87">
        <f>SUM(H671,J671)</f>
      </c>
      <c r="L671" s="89"/>
      <c r="M671" s="89"/>
      <c r="N671" s="89"/>
    </row>
    <row x14ac:dyDescent="0.25" r="672" customHeight="1" ht="12.199999999999998">
      <c r="A672" s="6" t="s">
        <v>826</v>
      </c>
      <c r="B672" s="6"/>
      <c r="C672" s="3" t="s">
        <v>96</v>
      </c>
      <c r="D672" s="86">
        <v>1</v>
      </c>
      <c r="E672" s="87">
        <f>$D$662*D672</f>
      </c>
      <c r="F672" s="108">
        <v>0.25</v>
      </c>
      <c r="G672" s="87">
        <f>$D$662*F672</f>
      </c>
      <c r="H672" s="87">
        <f>$L$2*G672</f>
      </c>
      <c r="I672" s="108">
        <v>210.82</v>
      </c>
      <c r="J672" s="87">
        <f>$D$662*I672</f>
      </c>
      <c r="K672" s="87">
        <f>SUM(H672,J672)</f>
      </c>
      <c r="L672" s="89"/>
      <c r="M672" s="89"/>
      <c r="N672" s="89"/>
    </row>
    <row x14ac:dyDescent="0.25" r="673" customHeight="1" ht="12.199999999999998">
      <c r="A673" s="6" t="s">
        <v>246</v>
      </c>
      <c r="B673" s="6"/>
      <c r="C673" s="3" t="s">
        <v>149</v>
      </c>
      <c r="D673" s="86">
        <v>0.42</v>
      </c>
      <c r="E673" s="87">
        <f>$D$662*D673</f>
      </c>
      <c r="F673" s="108">
        <v>0.04</v>
      </c>
      <c r="G673" s="87">
        <f>$D$662*F673</f>
      </c>
      <c r="H673" s="87">
        <f>$L$2*G673</f>
      </c>
      <c r="I673" s="108">
        <v>18.29</v>
      </c>
      <c r="J673" s="87">
        <f>$D$662*I673</f>
      </c>
      <c r="K673" s="87">
        <f>SUM(H673,J673)</f>
      </c>
      <c r="L673" s="89"/>
      <c r="M673" s="89"/>
      <c r="N673" s="89"/>
    </row>
    <row x14ac:dyDescent="0.25" r="674" customHeight="1" ht="12.199999999999998">
      <c r="A674" s="6" t="s">
        <v>247</v>
      </c>
      <c r="B674" s="6"/>
      <c r="C674" s="3" t="s">
        <v>149</v>
      </c>
      <c r="D674" s="86">
        <v>0.42</v>
      </c>
      <c r="E674" s="87">
        <f>$D$662*D674</f>
      </c>
      <c r="F674" s="108">
        <v>0.05</v>
      </c>
      <c r="G674" s="87">
        <f>$D$662*F674</f>
      </c>
      <c r="H674" s="87">
        <f>$L$2*G674</f>
      </c>
      <c r="I674" s="108">
        <v>21.29</v>
      </c>
      <c r="J674" s="87">
        <f>$D$662*I674</f>
      </c>
      <c r="K674" s="87">
        <f>SUM(H674,J674)</f>
      </c>
      <c r="L674" s="89"/>
      <c r="M674" s="89"/>
      <c r="N674" s="89"/>
    </row>
    <row x14ac:dyDescent="0.25" r="675" customHeight="1" ht="12.199999999999998">
      <c r="A675" s="29" t="s">
        <v>214</v>
      </c>
      <c r="B675" s="29"/>
      <c r="C675" s="3"/>
      <c r="D675" s="109"/>
      <c r="E675" s="87"/>
      <c r="F675" s="94">
        <f>SUM(F663:F674)</f>
      </c>
      <c r="G675" s="110">
        <f>SUM(G663:G674)</f>
      </c>
      <c r="H675" s="110">
        <f>SUM(H663:H674)</f>
      </c>
      <c r="I675" s="94">
        <f>SUM(I663:I674)</f>
      </c>
      <c r="J675" s="110">
        <f>SUM(J663:J674)</f>
      </c>
      <c r="K675" s="88">
        <f>SUM(K663:K674)</f>
      </c>
      <c r="L675" s="89"/>
      <c r="M675" s="89"/>
      <c r="N675" s="89"/>
    </row>
    <row x14ac:dyDescent="0.25" r="676" customHeight="1" ht="29.850000000000005">
      <c r="A676" s="29" t="s">
        <v>1105</v>
      </c>
      <c r="B676" s="29"/>
      <c r="C676" s="93" t="s">
        <v>96</v>
      </c>
      <c r="D676" s="57">
        <v>0</v>
      </c>
      <c r="E676" s="124"/>
      <c r="F676" s="53"/>
      <c r="G676" s="53"/>
      <c r="H676" s="53"/>
      <c r="I676" s="53"/>
      <c r="J676" s="53"/>
      <c r="K676" s="53"/>
      <c r="L676" s="89"/>
      <c r="M676" s="89"/>
      <c r="N676" s="89"/>
    </row>
    <row x14ac:dyDescent="0.25" r="677" customHeight="1" ht="12.199999999999998">
      <c r="A677" s="6" t="s">
        <v>1083</v>
      </c>
      <c r="B677" s="6"/>
      <c r="C677" s="3" t="s">
        <v>96</v>
      </c>
      <c r="D677" s="86">
        <v>1</v>
      </c>
      <c r="E677" s="87">
        <f>$D$676*D677</f>
      </c>
      <c r="F677" s="108">
        <v>0.12</v>
      </c>
      <c r="G677" s="87">
        <f>$D$676*F677</f>
      </c>
      <c r="H677" s="87">
        <f>$L$2*G677</f>
      </c>
      <c r="I677" s="108">
        <v>152.65</v>
      </c>
      <c r="J677" s="87">
        <f>$D$676*I677</f>
      </c>
      <c r="K677" s="87">
        <f>SUM(H677,J677)</f>
      </c>
      <c r="L677" s="89"/>
      <c r="M677" s="89"/>
      <c r="N677" s="89"/>
    </row>
    <row x14ac:dyDescent="0.25" r="678" customHeight="1" ht="12.199999999999998">
      <c r="A678" s="6" t="s">
        <v>1106</v>
      </c>
      <c r="B678" s="6"/>
      <c r="C678" s="3" t="s">
        <v>96</v>
      </c>
      <c r="D678" s="86">
        <v>1</v>
      </c>
      <c r="E678" s="87">
        <f>$D$676*D678</f>
      </c>
      <c r="F678" s="108">
        <v>0.85</v>
      </c>
      <c r="G678" s="87">
        <f>$D$676*F678</f>
      </c>
      <c r="H678" s="87">
        <f>$L$2*G678</f>
      </c>
      <c r="I678" s="108">
        <v>1510.41</v>
      </c>
      <c r="J678" s="87">
        <f>$D$676*I678</f>
      </c>
      <c r="K678" s="87">
        <f>SUM(H678,J678)</f>
      </c>
      <c r="L678" s="89"/>
      <c r="M678" s="89"/>
      <c r="N678" s="89"/>
    </row>
    <row x14ac:dyDescent="0.25" r="679" customHeight="1" ht="12.199999999999998">
      <c r="A679" s="6" t="s">
        <v>656</v>
      </c>
      <c r="B679" s="6"/>
      <c r="C679" s="3" t="s">
        <v>96</v>
      </c>
      <c r="D679" s="86">
        <v>1</v>
      </c>
      <c r="E679" s="87">
        <f>$D$676*D679</f>
      </c>
      <c r="F679" s="108">
        <v>0.09</v>
      </c>
      <c r="G679" s="87">
        <f>$D$676*F679</f>
      </c>
      <c r="H679" s="87">
        <f>$L$2*G679</f>
      </c>
      <c r="I679" s="108">
        <v>376.96</v>
      </c>
      <c r="J679" s="87">
        <f>$D$676*I679</f>
      </c>
      <c r="K679" s="87">
        <f>SUM(H679,J679)</f>
      </c>
      <c r="L679" s="89"/>
      <c r="M679" s="89"/>
      <c r="N679" s="89"/>
    </row>
    <row x14ac:dyDescent="0.25" r="680" customHeight="1" ht="12.199999999999998">
      <c r="A680" s="6" t="s">
        <v>1097</v>
      </c>
      <c r="B680" s="6"/>
      <c r="C680" s="3" t="s">
        <v>96</v>
      </c>
      <c r="D680" s="86">
        <v>1</v>
      </c>
      <c r="E680" s="87">
        <f>$D$676*D680</f>
      </c>
      <c r="F680" s="108">
        <v>0.28</v>
      </c>
      <c r="G680" s="87">
        <f>$D$676*F680</f>
      </c>
      <c r="H680" s="87">
        <f>$L$2*G680</f>
      </c>
      <c r="I680" s="108">
        <v>12.85</v>
      </c>
      <c r="J680" s="87">
        <f>$D$676*I680</f>
      </c>
      <c r="K680" s="87">
        <f>SUM(H680,J680)</f>
      </c>
      <c r="L680" s="89"/>
      <c r="M680" s="89"/>
      <c r="N680" s="89"/>
    </row>
    <row x14ac:dyDescent="0.25" r="681" customHeight="1" ht="12.199999999999998">
      <c r="A681" s="6" t="s">
        <v>1098</v>
      </c>
      <c r="B681" s="6"/>
      <c r="C681" s="3" t="s">
        <v>96</v>
      </c>
      <c r="D681" s="86">
        <v>1</v>
      </c>
      <c r="E681" s="87">
        <f>$D$676*D681</f>
      </c>
      <c r="F681" s="108">
        <v>0.67</v>
      </c>
      <c r="G681" s="87">
        <f>$D$676*F681</f>
      </c>
      <c r="H681" s="87">
        <f>$L$2*G681</f>
      </c>
      <c r="I681" s="108">
        <v>312.4</v>
      </c>
      <c r="J681" s="87">
        <f>$D$676*I681</f>
      </c>
      <c r="K681" s="87">
        <f>SUM(H681,J681)</f>
      </c>
      <c r="L681" s="89"/>
      <c r="M681" s="89"/>
      <c r="N681" s="89"/>
    </row>
    <row x14ac:dyDescent="0.25" r="682" customHeight="1" ht="12.199999999999998">
      <c r="A682" s="6" t="s">
        <v>1107</v>
      </c>
      <c r="B682" s="6"/>
      <c r="C682" s="3" t="s">
        <v>94</v>
      </c>
      <c r="D682" s="86">
        <v>0.47</v>
      </c>
      <c r="E682" s="87">
        <f>$D$676*D682</f>
      </c>
      <c r="F682" s="108">
        <v>0.01</v>
      </c>
      <c r="G682" s="87">
        <f>$D$676*F682</f>
      </c>
      <c r="H682" s="87">
        <f>$L$2*G682</f>
      </c>
      <c r="I682" s="108">
        <v>0.01</v>
      </c>
      <c r="J682" s="87">
        <f>$D$676*I682</f>
      </c>
      <c r="K682" s="87">
        <f>SUM(H682,J682)</f>
      </c>
      <c r="L682" s="89"/>
      <c r="M682" s="89"/>
      <c r="N682" s="89"/>
    </row>
    <row x14ac:dyDescent="0.25" r="683" customHeight="1" ht="12.199999999999998">
      <c r="A683" s="6" t="s">
        <v>1102</v>
      </c>
      <c r="B683" s="6"/>
      <c r="C683" s="3" t="s">
        <v>96</v>
      </c>
      <c r="D683" s="86">
        <v>1</v>
      </c>
      <c r="E683" s="87">
        <f>$D$676*D683</f>
      </c>
      <c r="F683" s="108">
        <v>0.55</v>
      </c>
      <c r="G683" s="87">
        <f>$D$676*F683</f>
      </c>
      <c r="H683" s="87">
        <f>$L$2*G683</f>
      </c>
      <c r="I683" s="108">
        <v>92.53</v>
      </c>
      <c r="J683" s="87">
        <f>$D$676*I683</f>
      </c>
      <c r="K683" s="87">
        <f>SUM(H683,J683)</f>
      </c>
      <c r="L683" s="89"/>
      <c r="M683" s="89"/>
      <c r="N683" s="89"/>
    </row>
    <row x14ac:dyDescent="0.25" r="684" customHeight="1" ht="12.199999999999998">
      <c r="A684" s="6" t="s">
        <v>1100</v>
      </c>
      <c r="B684" s="6"/>
      <c r="C684" s="3" t="s">
        <v>113</v>
      </c>
      <c r="D684" s="86">
        <v>1</v>
      </c>
      <c r="E684" s="87">
        <f>$D$676*D684</f>
      </c>
      <c r="F684" s="108">
        <v>0.1</v>
      </c>
      <c r="G684" s="87">
        <f>$D$676*F684</f>
      </c>
      <c r="H684" s="87">
        <f>$L$2*G684</f>
      </c>
      <c r="I684" s="108">
        <v>186.37</v>
      </c>
      <c r="J684" s="87">
        <f>$D$676*I684</f>
      </c>
      <c r="K684" s="87">
        <f>SUM(H684,J684)</f>
      </c>
      <c r="L684" s="89"/>
      <c r="M684" s="89"/>
      <c r="N684" s="89"/>
    </row>
    <row x14ac:dyDescent="0.25" r="685" customHeight="1" ht="12.199999999999998">
      <c r="A685" s="29" t="s">
        <v>214</v>
      </c>
      <c r="B685" s="29"/>
      <c r="C685" s="3"/>
      <c r="D685" s="109"/>
      <c r="E685" s="87"/>
      <c r="F685" s="94">
        <f>SUM(F677:F684)</f>
      </c>
      <c r="G685" s="110">
        <f>SUM(G677:G684)</f>
      </c>
      <c r="H685" s="110">
        <f>SUM(H677:H684)</f>
      </c>
      <c r="I685" s="94">
        <f>SUM(I677:I684)</f>
      </c>
      <c r="J685" s="110">
        <f>SUM(J677:J684)</f>
      </c>
      <c r="K685" s="88">
        <f>SUM(K677:K684)</f>
      </c>
      <c r="L685" s="89"/>
      <c r="M685" s="89"/>
      <c r="N685" s="89"/>
    </row>
    <row x14ac:dyDescent="0.25" r="686" customHeight="1" ht="29.850000000000005">
      <c r="A686" s="29" t="s">
        <v>1108</v>
      </c>
      <c r="B686" s="29"/>
      <c r="C686" s="93" t="s">
        <v>96</v>
      </c>
      <c r="D686" s="57">
        <v>0</v>
      </c>
      <c r="E686" s="124"/>
      <c r="F686" s="53"/>
      <c r="G686" s="53"/>
      <c r="H686" s="53"/>
      <c r="I686" s="53"/>
      <c r="J686" s="53"/>
      <c r="K686" s="53"/>
      <c r="L686" s="89"/>
      <c r="M686" s="89"/>
      <c r="N686" s="89"/>
    </row>
    <row x14ac:dyDescent="0.25" r="687" customHeight="1" ht="12.199999999999998">
      <c r="A687" s="6" t="s">
        <v>1083</v>
      </c>
      <c r="B687" s="6"/>
      <c r="C687" s="3" t="s">
        <v>96</v>
      </c>
      <c r="D687" s="86">
        <v>1</v>
      </c>
      <c r="E687" s="87">
        <f>$D$686*D687</f>
      </c>
      <c r="F687" s="108">
        <v>0.12</v>
      </c>
      <c r="G687" s="87">
        <f>$D$686*F687</f>
      </c>
      <c r="H687" s="87">
        <f>$L$2*G687</f>
      </c>
      <c r="I687" s="108">
        <v>152.65</v>
      </c>
      <c r="J687" s="87">
        <f>$D$686*I687</f>
      </c>
      <c r="K687" s="87">
        <f>SUM(H687,J687)</f>
      </c>
      <c r="L687" s="89"/>
      <c r="M687" s="89"/>
      <c r="N687" s="89"/>
    </row>
    <row x14ac:dyDescent="0.25" r="688" customHeight="1" ht="12.199999999999998">
      <c r="A688" s="6" t="s">
        <v>1097</v>
      </c>
      <c r="B688" s="6"/>
      <c r="C688" s="3" t="s">
        <v>96</v>
      </c>
      <c r="D688" s="86">
        <v>1</v>
      </c>
      <c r="E688" s="87">
        <f>$D$686*D688</f>
      </c>
      <c r="F688" s="108">
        <v>0.28</v>
      </c>
      <c r="G688" s="87">
        <f>$D$686*F688</f>
      </c>
      <c r="H688" s="87">
        <f>$L$2*G688</f>
      </c>
      <c r="I688" s="108">
        <v>12.85</v>
      </c>
      <c r="J688" s="87">
        <f>$D$686*I688</f>
      </c>
      <c r="K688" s="87">
        <f>SUM(H688,J688)</f>
      </c>
      <c r="L688" s="89"/>
      <c r="M688" s="89"/>
      <c r="N688" s="89"/>
    </row>
    <row x14ac:dyDescent="0.25" r="689" customHeight="1" ht="12.199999999999998">
      <c r="A689" s="6" t="s">
        <v>656</v>
      </c>
      <c r="B689" s="6"/>
      <c r="C689" s="3" t="s">
        <v>96</v>
      </c>
      <c r="D689" s="86">
        <v>1</v>
      </c>
      <c r="E689" s="87">
        <f>$D$686*D689</f>
      </c>
      <c r="F689" s="108">
        <v>0.09</v>
      </c>
      <c r="G689" s="87">
        <f>$D$686*F689</f>
      </c>
      <c r="H689" s="87">
        <f>$L$2*G689</f>
      </c>
      <c r="I689" s="108">
        <v>376.96</v>
      </c>
      <c r="J689" s="87">
        <f>$D$686*I689</f>
      </c>
      <c r="K689" s="87">
        <f>SUM(H689,J689)</f>
      </c>
      <c r="L689" s="89"/>
      <c r="M689" s="89"/>
      <c r="N689" s="89"/>
    </row>
    <row x14ac:dyDescent="0.25" r="690" customHeight="1" ht="12.199999999999998">
      <c r="A690" s="6" t="s">
        <v>1098</v>
      </c>
      <c r="B690" s="6"/>
      <c r="C690" s="3" t="s">
        <v>96</v>
      </c>
      <c r="D690" s="86">
        <v>1</v>
      </c>
      <c r="E690" s="87">
        <f>$D$686*D690</f>
      </c>
      <c r="F690" s="108">
        <v>0.67</v>
      </c>
      <c r="G690" s="87">
        <f>$D$686*F690</f>
      </c>
      <c r="H690" s="87">
        <f>$L$2*G690</f>
      </c>
      <c r="I690" s="108">
        <v>276.89</v>
      </c>
      <c r="J690" s="87">
        <f>$D$686*I690</f>
      </c>
      <c r="K690" s="87">
        <f>SUM(H690,J690)</f>
      </c>
      <c r="L690" s="89"/>
      <c r="M690" s="89"/>
      <c r="N690" s="89"/>
    </row>
    <row x14ac:dyDescent="0.25" r="691" customHeight="1" ht="12.199999999999998">
      <c r="A691" s="6" t="s">
        <v>1106</v>
      </c>
      <c r="B691" s="6"/>
      <c r="C691" s="3" t="s">
        <v>96</v>
      </c>
      <c r="D691" s="86">
        <v>1</v>
      </c>
      <c r="E691" s="87">
        <f>$D$686*D691</f>
      </c>
      <c r="F691" s="108">
        <v>0.85</v>
      </c>
      <c r="G691" s="87">
        <f>$D$686*F691</f>
      </c>
      <c r="H691" s="87">
        <f>$L$2*G691</f>
      </c>
      <c r="I691" s="108">
        <v>1516.53</v>
      </c>
      <c r="J691" s="87">
        <f>$D$686*I691</f>
      </c>
      <c r="K691" s="87">
        <f>SUM(H691,J691)</f>
      </c>
      <c r="L691" s="89"/>
      <c r="M691" s="89"/>
      <c r="N691" s="89"/>
    </row>
    <row x14ac:dyDescent="0.25" r="692" customHeight="1" ht="12.199999999999998">
      <c r="A692" s="6" t="s">
        <v>1107</v>
      </c>
      <c r="B692" s="6"/>
      <c r="C692" s="3" t="s">
        <v>94</v>
      </c>
      <c r="D692" s="86">
        <v>0.47</v>
      </c>
      <c r="E692" s="87">
        <f>$D$686*D692</f>
      </c>
      <c r="F692" s="108">
        <v>0.01</v>
      </c>
      <c r="G692" s="87">
        <f>$D$686*F692</f>
      </c>
      <c r="H692" s="87">
        <f>$L$2*G692</f>
      </c>
      <c r="I692" s="108">
        <v>0.01</v>
      </c>
      <c r="J692" s="87">
        <f>$D$686*I692</f>
      </c>
      <c r="K692" s="87">
        <f>SUM(H692,J692)</f>
      </c>
      <c r="L692" s="89"/>
      <c r="M692" s="89"/>
      <c r="N692" s="89"/>
    </row>
    <row x14ac:dyDescent="0.25" r="693" customHeight="1" ht="12.199999999999998">
      <c r="A693" s="6" t="s">
        <v>1102</v>
      </c>
      <c r="B693" s="6"/>
      <c r="C693" s="3" t="s">
        <v>96</v>
      </c>
      <c r="D693" s="86">
        <v>1</v>
      </c>
      <c r="E693" s="87">
        <f>$D$686*D693</f>
      </c>
      <c r="F693" s="108">
        <v>0.55</v>
      </c>
      <c r="G693" s="87">
        <f>$D$686*F693</f>
      </c>
      <c r="H693" s="87">
        <f>$L$2*G693</f>
      </c>
      <c r="I693" s="108">
        <v>92.53</v>
      </c>
      <c r="J693" s="87">
        <f>$D$686*I693</f>
      </c>
      <c r="K693" s="87">
        <f>SUM(H693,J693)</f>
      </c>
      <c r="L693" s="89"/>
      <c r="M693" s="89"/>
      <c r="N693" s="89"/>
    </row>
    <row x14ac:dyDescent="0.25" r="694" customHeight="1" ht="12.199999999999998">
      <c r="A694" s="6" t="s">
        <v>1100</v>
      </c>
      <c r="B694" s="6"/>
      <c r="C694" s="3" t="s">
        <v>113</v>
      </c>
      <c r="D694" s="86">
        <v>1</v>
      </c>
      <c r="E694" s="87">
        <f>$D$686*D694</f>
      </c>
      <c r="F694" s="108">
        <v>0.1</v>
      </c>
      <c r="G694" s="87">
        <f>$D$686*F694</f>
      </c>
      <c r="H694" s="87">
        <f>$L$2*G694</f>
      </c>
      <c r="I694" s="108">
        <v>186.37</v>
      </c>
      <c r="J694" s="87">
        <f>$D$686*I694</f>
      </c>
      <c r="K694" s="87">
        <f>SUM(H694,J694)</f>
      </c>
      <c r="L694" s="89"/>
      <c r="M694" s="89"/>
      <c r="N694" s="89"/>
    </row>
    <row x14ac:dyDescent="0.25" r="695" customHeight="1" ht="12.199999999999998">
      <c r="A695" s="29" t="s">
        <v>214</v>
      </c>
      <c r="B695" s="29"/>
      <c r="C695" s="3"/>
      <c r="D695" s="109"/>
      <c r="E695" s="87"/>
      <c r="F695" s="94">
        <f>SUM(F687:F694)</f>
      </c>
      <c r="G695" s="110">
        <f>SUM(G687:G694)</f>
      </c>
      <c r="H695" s="110">
        <f>SUM(H687:H694)</f>
      </c>
      <c r="I695" s="94">
        <f>SUM(I687:I694)</f>
      </c>
      <c r="J695" s="110">
        <f>SUM(J687:J694)</f>
      </c>
      <c r="K695" s="88">
        <f>SUM(K687:K694)</f>
      </c>
      <c r="L695" s="89"/>
      <c r="M695" s="89"/>
      <c r="N695" s="89"/>
    </row>
    <row x14ac:dyDescent="0.25" r="696" customHeight="1" ht="21">
      <c r="A696" s="29" t="s">
        <v>1109</v>
      </c>
      <c r="B696" s="29"/>
      <c r="C696" s="93" t="s">
        <v>96</v>
      </c>
      <c r="D696" s="57">
        <v>0</v>
      </c>
      <c r="E696" s="124"/>
      <c r="F696" s="53"/>
      <c r="G696" s="53"/>
      <c r="H696" s="53"/>
      <c r="I696" s="53"/>
      <c r="J696" s="53"/>
      <c r="K696" s="53"/>
      <c r="L696" s="89"/>
      <c r="M696" s="89"/>
      <c r="N696" s="89"/>
    </row>
    <row x14ac:dyDescent="0.25" r="697" customHeight="1" ht="12.199999999999998">
      <c r="A697" s="6" t="s">
        <v>1110</v>
      </c>
      <c r="B697" s="6"/>
      <c r="C697" s="3" t="s">
        <v>96</v>
      </c>
      <c r="D697" s="86">
        <v>1</v>
      </c>
      <c r="E697" s="87">
        <f>$D$696*D697</f>
      </c>
      <c r="F697" s="108">
        <v>0.07</v>
      </c>
      <c r="G697" s="87">
        <f>$D$696*F697</f>
      </c>
      <c r="H697" s="87">
        <f>$L$2*G697</f>
      </c>
      <c r="I697" s="108">
        <v>13</v>
      </c>
      <c r="J697" s="87">
        <f>$D$696*I697</f>
      </c>
      <c r="K697" s="87">
        <f>SUM(H697,J697)</f>
      </c>
      <c r="L697" s="89"/>
      <c r="M697" s="89"/>
      <c r="N697" s="89"/>
    </row>
    <row x14ac:dyDescent="0.25" r="698" customHeight="1" ht="12.199999999999998">
      <c r="A698" s="6" t="s">
        <v>1111</v>
      </c>
      <c r="B698" s="6"/>
      <c r="C698" s="3" t="s">
        <v>96</v>
      </c>
      <c r="D698" s="86">
        <v>1</v>
      </c>
      <c r="E698" s="87">
        <f>$D$696*D698</f>
      </c>
      <c r="F698" s="108">
        <v>1.25</v>
      </c>
      <c r="G698" s="87">
        <f>$D$696*F698</f>
      </c>
      <c r="H698" s="87">
        <f>$L$2*G698</f>
      </c>
      <c r="I698" s="108">
        <v>236.15</v>
      </c>
      <c r="J698" s="87">
        <f>$D$696*I698</f>
      </c>
      <c r="K698" s="87">
        <f>SUM(H698,J698)</f>
      </c>
      <c r="L698" s="89"/>
      <c r="M698" s="89"/>
      <c r="N698" s="89"/>
    </row>
    <row x14ac:dyDescent="0.25" r="699" customHeight="1" ht="12.199999999999998">
      <c r="A699" s="6" t="s">
        <v>1112</v>
      </c>
      <c r="B699" s="6"/>
      <c r="C699" s="3" t="s">
        <v>96</v>
      </c>
      <c r="D699" s="86">
        <v>1</v>
      </c>
      <c r="E699" s="87">
        <f>$D$696*D699</f>
      </c>
      <c r="F699" s="108">
        <v>0.7</v>
      </c>
      <c r="G699" s="87">
        <f>$D$696*F699</f>
      </c>
      <c r="H699" s="87">
        <f>$L$2*G699</f>
      </c>
      <c r="I699" s="108">
        <v>744.6</v>
      </c>
      <c r="J699" s="87">
        <f>$D$696*I699</f>
      </c>
      <c r="K699" s="87">
        <f>SUM(H699,J699)</f>
      </c>
      <c r="L699" s="89"/>
      <c r="M699" s="89"/>
      <c r="N699" s="89"/>
    </row>
    <row x14ac:dyDescent="0.25" r="700" customHeight="1" ht="12.199999999999998">
      <c r="A700" s="6" t="s">
        <v>1101</v>
      </c>
      <c r="B700" s="6"/>
      <c r="C700" s="3" t="s">
        <v>113</v>
      </c>
      <c r="D700" s="86">
        <v>1</v>
      </c>
      <c r="E700" s="87">
        <f>$D$696*D700</f>
      </c>
      <c r="F700" s="108">
        <v>0.02</v>
      </c>
      <c r="G700" s="87">
        <f>$D$696*F700</f>
      </c>
      <c r="H700" s="87">
        <f>$L$2*G700</f>
      </c>
      <c r="I700" s="108">
        <v>189</v>
      </c>
      <c r="J700" s="87">
        <f>$D$696*I700</f>
      </c>
      <c r="K700" s="87">
        <f>SUM(H700,J700)</f>
      </c>
      <c r="L700" s="89"/>
      <c r="M700" s="89"/>
      <c r="N700" s="89"/>
    </row>
    <row x14ac:dyDescent="0.25" r="701" customHeight="1" ht="12.199999999999998">
      <c r="A701" s="6" t="s">
        <v>1113</v>
      </c>
      <c r="B701" s="6"/>
      <c r="C701" s="3" t="s">
        <v>96</v>
      </c>
      <c r="D701" s="86">
        <v>1</v>
      </c>
      <c r="E701" s="87">
        <f>$D$696*D701</f>
      </c>
      <c r="F701" s="108">
        <v>0.67</v>
      </c>
      <c r="G701" s="87">
        <f>$D$696*F701</f>
      </c>
      <c r="H701" s="87">
        <f>$L$2*G701</f>
      </c>
      <c r="I701" s="108">
        <v>183.58</v>
      </c>
      <c r="J701" s="87">
        <f>$D$696*I701</f>
      </c>
      <c r="K701" s="87">
        <f>SUM(H701,J701)</f>
      </c>
      <c r="L701" s="89"/>
      <c r="M701" s="89"/>
      <c r="N701" s="89"/>
    </row>
    <row x14ac:dyDescent="0.25" r="702" customHeight="1" ht="12.199999999999998">
      <c r="A702" s="6" t="s">
        <v>1114</v>
      </c>
      <c r="B702" s="6"/>
      <c r="C702" s="3" t="s">
        <v>96</v>
      </c>
      <c r="D702" s="86">
        <v>1</v>
      </c>
      <c r="E702" s="87">
        <f>$D$696*D702</f>
      </c>
      <c r="F702" s="108">
        <v>0.07</v>
      </c>
      <c r="G702" s="87">
        <f>$D$696*F702</f>
      </c>
      <c r="H702" s="87">
        <f>$L$2*G702</f>
      </c>
      <c r="I702" s="108">
        <v>433.44</v>
      </c>
      <c r="J702" s="87">
        <f>$D$696*I702</f>
      </c>
      <c r="K702" s="87">
        <f>SUM(H702,J702)</f>
      </c>
      <c r="L702" s="89"/>
      <c r="M702" s="89"/>
      <c r="N702" s="89"/>
    </row>
    <row x14ac:dyDescent="0.25" r="703" customHeight="1" ht="12.199999999999998">
      <c r="A703" s="6" t="s">
        <v>251</v>
      </c>
      <c r="B703" s="6"/>
      <c r="C703" s="3" t="s">
        <v>96</v>
      </c>
      <c r="D703" s="86">
        <v>1</v>
      </c>
      <c r="E703" s="87">
        <f>$D$696*D703</f>
      </c>
      <c r="F703" s="108">
        <v>0.08</v>
      </c>
      <c r="G703" s="87">
        <f>$D$696*F703</f>
      </c>
      <c r="H703" s="87">
        <f>$L$2*G703</f>
      </c>
      <c r="I703" s="108">
        <v>124.8</v>
      </c>
      <c r="J703" s="87">
        <f>$D$696*I703</f>
      </c>
      <c r="K703" s="87">
        <f>SUM(H703,J703)</f>
      </c>
      <c r="L703" s="89"/>
      <c r="M703" s="89"/>
      <c r="N703" s="89"/>
    </row>
    <row x14ac:dyDescent="0.25" r="704" customHeight="1" ht="12.199999999999998">
      <c r="A704" s="6" t="s">
        <v>1030</v>
      </c>
      <c r="B704" s="6"/>
      <c r="C704" s="3" t="s">
        <v>96</v>
      </c>
      <c r="D704" s="86">
        <v>1</v>
      </c>
      <c r="E704" s="87">
        <f>$D$696*D704</f>
      </c>
      <c r="F704" s="108">
        <v>0.04</v>
      </c>
      <c r="G704" s="87">
        <f>$D$696*F704</f>
      </c>
      <c r="H704" s="87">
        <f>$L$2*G704</f>
      </c>
      <c r="I704" s="108">
        <v>10.63</v>
      </c>
      <c r="J704" s="87">
        <f>$D$696*I704</f>
      </c>
      <c r="K704" s="87">
        <f>SUM(H704,J704)</f>
      </c>
      <c r="L704" s="89"/>
      <c r="M704" s="89"/>
      <c r="N704" s="89"/>
    </row>
    <row x14ac:dyDescent="0.25" r="705" customHeight="1" ht="21">
      <c r="A705" s="6" t="s">
        <v>250</v>
      </c>
      <c r="B705" s="6"/>
      <c r="C705" s="3" t="s">
        <v>96</v>
      </c>
      <c r="D705" s="86">
        <v>1</v>
      </c>
      <c r="E705" s="87">
        <f>$D$696*D705</f>
      </c>
      <c r="F705" s="108">
        <v>0.28</v>
      </c>
      <c r="G705" s="87">
        <f>$D$696*F705</f>
      </c>
      <c r="H705" s="87">
        <f>$L$2*G705</f>
      </c>
      <c r="I705" s="108">
        <v>201.5</v>
      </c>
      <c r="J705" s="87">
        <f>$D$696*I705</f>
      </c>
      <c r="K705" s="87">
        <f>SUM(H705,J705)</f>
      </c>
      <c r="L705" s="89"/>
      <c r="M705" s="89"/>
      <c r="N705" s="89"/>
    </row>
    <row x14ac:dyDescent="0.25" r="706" customHeight="1" ht="21">
      <c r="A706" s="6" t="s">
        <v>857</v>
      </c>
      <c r="B706" s="6"/>
      <c r="C706" s="3" t="s">
        <v>96</v>
      </c>
      <c r="D706" s="86">
        <v>1</v>
      </c>
      <c r="E706" s="87">
        <f>$D$696*D706</f>
      </c>
      <c r="F706" s="108">
        <v>0.2</v>
      </c>
      <c r="G706" s="87">
        <f>$D$696*F706</f>
      </c>
      <c r="H706" s="87">
        <f>$L$2*G706</f>
      </c>
      <c r="I706" s="108">
        <v>207.4</v>
      </c>
      <c r="J706" s="87">
        <f>$D$696*I706</f>
      </c>
      <c r="K706" s="87">
        <f>SUM(H706,J706)</f>
      </c>
      <c r="L706" s="89"/>
      <c r="M706" s="89"/>
      <c r="N706" s="89"/>
    </row>
    <row x14ac:dyDescent="0.25" r="707" customHeight="1" ht="12.199999999999998">
      <c r="A707" s="6" t="s">
        <v>247</v>
      </c>
      <c r="B707" s="6"/>
      <c r="C707" s="3" t="s">
        <v>149</v>
      </c>
      <c r="D707" s="86">
        <v>0.42</v>
      </c>
      <c r="E707" s="87">
        <f>$D$696*D707</f>
      </c>
      <c r="F707" s="108">
        <v>0.05</v>
      </c>
      <c r="G707" s="87">
        <f>$D$696*F707</f>
      </c>
      <c r="H707" s="87">
        <f>$L$2*G707</f>
      </c>
      <c r="I707" s="108">
        <v>21.29</v>
      </c>
      <c r="J707" s="87">
        <f>$D$696*I707</f>
      </c>
      <c r="K707" s="87">
        <f>SUM(H707,J707)</f>
      </c>
      <c r="L707" s="89"/>
      <c r="M707" s="89"/>
      <c r="N707" s="89"/>
    </row>
    <row x14ac:dyDescent="0.25" r="708" customHeight="1" ht="12.199999999999998">
      <c r="A708" s="6" t="s">
        <v>246</v>
      </c>
      <c r="B708" s="6"/>
      <c r="C708" s="3" t="s">
        <v>149</v>
      </c>
      <c r="D708" s="86">
        <v>0.42</v>
      </c>
      <c r="E708" s="87">
        <f>$D$696*D708</f>
      </c>
      <c r="F708" s="108">
        <v>0.04</v>
      </c>
      <c r="G708" s="87">
        <f>$D$696*F708</f>
      </c>
      <c r="H708" s="87">
        <f>$L$2*G708</f>
      </c>
      <c r="I708" s="108">
        <v>18.29</v>
      </c>
      <c r="J708" s="87">
        <f>$D$696*I708</f>
      </c>
      <c r="K708" s="87">
        <f>SUM(H708,J708)</f>
      </c>
      <c r="L708" s="89"/>
      <c r="M708" s="89"/>
      <c r="N708" s="89"/>
    </row>
    <row x14ac:dyDescent="0.25" r="709" customHeight="1" ht="12.199999999999998">
      <c r="A709" s="29" t="s">
        <v>214</v>
      </c>
      <c r="B709" s="29"/>
      <c r="C709" s="3"/>
      <c r="D709" s="109"/>
      <c r="E709" s="87"/>
      <c r="F709" s="94">
        <f>SUM(F697:F708)</f>
      </c>
      <c r="G709" s="110">
        <f>SUM(G697:G708)</f>
      </c>
      <c r="H709" s="110">
        <f>SUM(H697:H708)</f>
      </c>
      <c r="I709" s="94">
        <f>SUM(I697:I708)</f>
      </c>
      <c r="J709" s="110">
        <f>SUM(J697:J708)</f>
      </c>
      <c r="K709" s="88">
        <f>SUM(K697:K708)</f>
      </c>
      <c r="L709" s="89"/>
      <c r="M709" s="89"/>
      <c r="N709" s="89"/>
    </row>
    <row x14ac:dyDescent="0.25" r="710" customHeight="1" ht="21">
      <c r="A710" s="29" t="s">
        <v>1115</v>
      </c>
      <c r="B710" s="29"/>
      <c r="C710" s="93" t="s">
        <v>96</v>
      </c>
      <c r="D710" s="57">
        <v>0</v>
      </c>
      <c r="E710" s="124"/>
      <c r="F710" s="53"/>
      <c r="G710" s="53"/>
      <c r="H710" s="53"/>
      <c r="I710" s="53"/>
      <c r="J710" s="53"/>
      <c r="K710" s="53"/>
      <c r="L710" s="89"/>
      <c r="M710" s="89"/>
      <c r="N710" s="89"/>
    </row>
    <row x14ac:dyDescent="0.25" r="711" customHeight="1" ht="12.199999999999998">
      <c r="A711" s="6" t="s">
        <v>1111</v>
      </c>
      <c r="B711" s="6"/>
      <c r="C711" s="3" t="s">
        <v>96</v>
      </c>
      <c r="D711" s="86">
        <v>1</v>
      </c>
      <c r="E711" s="87">
        <f>$D$710*D711</f>
      </c>
      <c r="F711" s="108">
        <v>1.25</v>
      </c>
      <c r="G711" s="87">
        <f>$D$710*F711</f>
      </c>
      <c r="H711" s="87">
        <f>$L$2*G711</f>
      </c>
      <c r="I711" s="108">
        <v>236.15</v>
      </c>
      <c r="J711" s="87">
        <f>$D$710*I711</f>
      </c>
      <c r="K711" s="87">
        <f>SUM(H711,J711)</f>
      </c>
      <c r="L711" s="89"/>
      <c r="M711" s="89"/>
      <c r="N711" s="89"/>
    </row>
    <row x14ac:dyDescent="0.25" r="712" customHeight="1" ht="12.199999999999998">
      <c r="A712" s="6" t="s">
        <v>1099</v>
      </c>
      <c r="B712" s="6"/>
      <c r="C712" s="3" t="s">
        <v>96</v>
      </c>
      <c r="D712" s="86">
        <v>1</v>
      </c>
      <c r="E712" s="87">
        <f>$D$710*D712</f>
      </c>
      <c r="F712" s="108">
        <v>0.85</v>
      </c>
      <c r="G712" s="87">
        <f>$D$710*F712</f>
      </c>
      <c r="H712" s="87">
        <f>$L$2*G712</f>
      </c>
      <c r="I712" s="108">
        <v>1388.9</v>
      </c>
      <c r="J712" s="87">
        <f>$D$710*I712</f>
      </c>
      <c r="K712" s="87">
        <f>SUM(H712,J712)</f>
      </c>
      <c r="L712" s="89"/>
      <c r="M712" s="89"/>
      <c r="N712" s="89"/>
    </row>
    <row x14ac:dyDescent="0.25" r="713" customHeight="1" ht="12.199999999999998">
      <c r="A713" s="6" t="s">
        <v>1116</v>
      </c>
      <c r="B713" s="6"/>
      <c r="C713" s="3" t="s">
        <v>96</v>
      </c>
      <c r="D713" s="86">
        <v>1</v>
      </c>
      <c r="E713" s="87">
        <f>$D$710*D713</f>
      </c>
      <c r="F713" s="108">
        <v>1.25</v>
      </c>
      <c r="G713" s="87">
        <f>$D$710*F713</f>
      </c>
      <c r="H713" s="87">
        <f>$L$2*G713</f>
      </c>
      <c r="I713" s="108">
        <v>95.67</v>
      </c>
      <c r="J713" s="87">
        <f>$D$710*I713</f>
      </c>
      <c r="K713" s="87">
        <f>SUM(H713,J713)</f>
      </c>
      <c r="L713" s="89"/>
      <c r="M713" s="89"/>
      <c r="N713" s="89"/>
    </row>
    <row x14ac:dyDescent="0.25" r="714" customHeight="1" ht="12.199999999999998">
      <c r="A714" s="6" t="s">
        <v>1098</v>
      </c>
      <c r="B714" s="6"/>
      <c r="C714" s="3" t="s">
        <v>96</v>
      </c>
      <c r="D714" s="86">
        <v>1</v>
      </c>
      <c r="E714" s="87">
        <f>$D$710*D714</f>
      </c>
      <c r="F714" s="108">
        <v>0.67</v>
      </c>
      <c r="G714" s="87">
        <f>$D$710*F714</f>
      </c>
      <c r="H714" s="87">
        <f>$L$2*G714</f>
      </c>
      <c r="I714" s="108">
        <v>312.4</v>
      </c>
      <c r="J714" s="87">
        <f>$D$710*I714</f>
      </c>
      <c r="K714" s="87">
        <f>SUM(H714,J714)</f>
      </c>
      <c r="L714" s="89"/>
      <c r="M714" s="89"/>
      <c r="N714" s="89"/>
    </row>
    <row x14ac:dyDescent="0.25" r="715" customHeight="1" ht="12.199999999999998">
      <c r="A715" s="6" t="s">
        <v>1101</v>
      </c>
      <c r="B715" s="6"/>
      <c r="C715" s="3" t="s">
        <v>113</v>
      </c>
      <c r="D715" s="86">
        <v>1</v>
      </c>
      <c r="E715" s="87">
        <f>$D$710*D715</f>
      </c>
      <c r="F715" s="108">
        <v>0.02</v>
      </c>
      <c r="G715" s="87">
        <f>$D$710*F715</f>
      </c>
      <c r="H715" s="87">
        <f>$L$2*G715</f>
      </c>
      <c r="I715" s="108">
        <v>189</v>
      </c>
      <c r="J715" s="87">
        <f>$D$710*I715</f>
      </c>
      <c r="K715" s="87">
        <f>SUM(H715,J715)</f>
      </c>
      <c r="L715" s="89"/>
      <c r="M715" s="89"/>
      <c r="N715" s="89"/>
    </row>
    <row x14ac:dyDescent="0.25" r="716" customHeight="1" ht="12.199999999999998">
      <c r="A716" s="6" t="s">
        <v>1100</v>
      </c>
      <c r="B716" s="6"/>
      <c r="C716" s="3" t="s">
        <v>113</v>
      </c>
      <c r="D716" s="86">
        <v>0</v>
      </c>
      <c r="E716" s="87">
        <f>$D$710*D716</f>
      </c>
      <c r="F716" s="108">
        <v>0</v>
      </c>
      <c r="G716" s="87">
        <f>$D$710*F716</f>
      </c>
      <c r="H716" s="87">
        <f>$L$2*G716</f>
      </c>
      <c r="I716" s="108">
        <v>0</v>
      </c>
      <c r="J716" s="87">
        <f>$D$710*I716</f>
      </c>
      <c r="K716" s="87">
        <f>SUM(H716,J716)</f>
      </c>
      <c r="L716" s="89"/>
      <c r="M716" s="89"/>
      <c r="N716" s="89"/>
    </row>
    <row x14ac:dyDescent="0.25" r="717" customHeight="1" ht="12.199999999999998">
      <c r="A717" s="6" t="s">
        <v>1117</v>
      </c>
      <c r="B717" s="6"/>
      <c r="C717" s="3" t="s">
        <v>153</v>
      </c>
      <c r="D717" s="86">
        <v>0.42</v>
      </c>
      <c r="E717" s="87">
        <f>$D$710*D717</f>
      </c>
      <c r="F717" s="108">
        <v>0.04</v>
      </c>
      <c r="G717" s="87">
        <f>$D$710*F717</f>
      </c>
      <c r="H717" s="87">
        <f>$L$2*G717</f>
      </c>
      <c r="I717" s="108">
        <v>33.8</v>
      </c>
      <c r="J717" s="87">
        <f>$D$710*I717</f>
      </c>
      <c r="K717" s="87">
        <f>SUM(H717,J717)</f>
      </c>
      <c r="L717" s="89"/>
      <c r="M717" s="89"/>
      <c r="N717" s="89"/>
    </row>
    <row x14ac:dyDescent="0.25" r="718" customHeight="1" ht="12.199999999999998">
      <c r="A718" s="6" t="s">
        <v>247</v>
      </c>
      <c r="B718" s="6"/>
      <c r="C718" s="3" t="s">
        <v>149</v>
      </c>
      <c r="D718" s="86">
        <v>0.42</v>
      </c>
      <c r="E718" s="87">
        <f>$D$710*D718</f>
      </c>
      <c r="F718" s="108">
        <v>0.05</v>
      </c>
      <c r="G718" s="87">
        <f>$D$710*F718</f>
      </c>
      <c r="H718" s="87">
        <f>$L$2*G718</f>
      </c>
      <c r="I718" s="108">
        <v>21.29</v>
      </c>
      <c r="J718" s="87">
        <f>$D$710*I718</f>
      </c>
      <c r="K718" s="87">
        <f>SUM(H718,J718)</f>
      </c>
      <c r="L718" s="89"/>
      <c r="M718" s="89"/>
      <c r="N718" s="89"/>
    </row>
    <row x14ac:dyDescent="0.25" r="719" customHeight="1" ht="12.199999999999998">
      <c r="A719" s="29" t="s">
        <v>214</v>
      </c>
      <c r="B719" s="29"/>
      <c r="C719" s="3"/>
      <c r="D719" s="109"/>
      <c r="E719" s="87"/>
      <c r="F719" s="94">
        <f>SUM(F711:F718)</f>
      </c>
      <c r="G719" s="110">
        <f>SUM(G711:G718)</f>
      </c>
      <c r="H719" s="110">
        <f>SUM(H711:H718)</f>
      </c>
      <c r="I719" s="94">
        <f>SUM(I711:I718)</f>
      </c>
      <c r="J719" s="110">
        <f>SUM(J711:J718)</f>
      </c>
      <c r="K719" s="88">
        <f>SUM(K711:K718)</f>
      </c>
      <c r="L719" s="89"/>
      <c r="M719" s="89"/>
      <c r="N719" s="89"/>
    </row>
    <row x14ac:dyDescent="0.25" r="720" customHeight="1" ht="21">
      <c r="A720" s="29" t="s">
        <v>1115</v>
      </c>
      <c r="B720" s="29"/>
      <c r="C720" s="93" t="s">
        <v>96</v>
      </c>
      <c r="D720" s="57">
        <v>0</v>
      </c>
      <c r="E720" s="124"/>
      <c r="F720" s="53"/>
      <c r="G720" s="53"/>
      <c r="H720" s="53"/>
      <c r="I720" s="53"/>
      <c r="J720" s="53"/>
      <c r="K720" s="53"/>
      <c r="L720" s="89"/>
      <c r="M720" s="89"/>
      <c r="N720" s="89"/>
    </row>
    <row x14ac:dyDescent="0.25" r="721" customHeight="1" ht="12">
      <c r="A721" s="6" t="s">
        <v>1099</v>
      </c>
      <c r="B721" s="6"/>
      <c r="C721" s="3" t="s">
        <v>96</v>
      </c>
      <c r="D721" s="86">
        <v>1</v>
      </c>
      <c r="E721" s="87">
        <f>$D$720*D721</f>
      </c>
      <c r="F721" s="108">
        <v>0.85</v>
      </c>
      <c r="G721" s="87">
        <f>$D$720*F721</f>
      </c>
      <c r="H721" s="87">
        <f>$L$2*G721</f>
      </c>
      <c r="I721" s="108">
        <v>1388.9</v>
      </c>
      <c r="J721" s="87">
        <f>$D$720*I721</f>
      </c>
      <c r="K721" s="87">
        <f>SUM(H721,J721)</f>
      </c>
      <c r="L721" s="89"/>
      <c r="M721" s="89"/>
      <c r="N721" s="89"/>
    </row>
    <row x14ac:dyDescent="0.25" r="722" customHeight="1" ht="12.199999999999998">
      <c r="A722" s="6" t="s">
        <v>1111</v>
      </c>
      <c r="B722" s="6"/>
      <c r="C722" s="3" t="s">
        <v>96</v>
      </c>
      <c r="D722" s="86">
        <v>1</v>
      </c>
      <c r="E722" s="87">
        <f>$D$720*D722</f>
      </c>
      <c r="F722" s="108">
        <v>1.25</v>
      </c>
      <c r="G722" s="87">
        <f>$D$720*F722</f>
      </c>
      <c r="H722" s="87">
        <f>$L$2*G722</f>
      </c>
      <c r="I722" s="108">
        <v>236.15</v>
      </c>
      <c r="J722" s="87">
        <f>$D$720*I722</f>
      </c>
      <c r="K722" s="87">
        <f>SUM(H722,J722)</f>
      </c>
      <c r="L722" s="89"/>
      <c r="M722" s="89"/>
      <c r="N722" s="89"/>
    </row>
    <row x14ac:dyDescent="0.25" r="723" customHeight="1" ht="12.199999999999998">
      <c r="A723" s="6" t="s">
        <v>1098</v>
      </c>
      <c r="B723" s="6"/>
      <c r="C723" s="3" t="s">
        <v>96</v>
      </c>
      <c r="D723" s="86">
        <v>1</v>
      </c>
      <c r="E723" s="87">
        <f>$D$720*D723</f>
      </c>
      <c r="F723" s="108">
        <v>0.67</v>
      </c>
      <c r="G723" s="87">
        <f>$D$720*F723</f>
      </c>
      <c r="H723" s="87">
        <f>$L$2*G723</f>
      </c>
      <c r="I723" s="108">
        <v>312.4</v>
      </c>
      <c r="J723" s="87">
        <f>$D$720*I723</f>
      </c>
      <c r="K723" s="87">
        <f>SUM(H723,J723)</f>
      </c>
      <c r="L723" s="89"/>
      <c r="M723" s="89"/>
      <c r="N723" s="89"/>
    </row>
    <row x14ac:dyDescent="0.25" r="724" customHeight="1" ht="12.199999999999998">
      <c r="A724" s="6" t="s">
        <v>1102</v>
      </c>
      <c r="B724" s="6"/>
      <c r="C724" s="3" t="s">
        <v>96</v>
      </c>
      <c r="D724" s="86">
        <v>1</v>
      </c>
      <c r="E724" s="87">
        <f>$D$720*D724</f>
      </c>
      <c r="F724" s="108">
        <v>0.55</v>
      </c>
      <c r="G724" s="87">
        <f>$D$720*F724</f>
      </c>
      <c r="H724" s="87">
        <f>$L$2*G724</f>
      </c>
      <c r="I724" s="108">
        <v>92.53</v>
      </c>
      <c r="J724" s="87">
        <f>$D$720*I724</f>
      </c>
      <c r="K724" s="87">
        <f>SUM(H724,J724)</f>
      </c>
      <c r="L724" s="89"/>
      <c r="M724" s="89"/>
      <c r="N724" s="89"/>
    </row>
    <row x14ac:dyDescent="0.25" r="725" customHeight="1" ht="12.199999999999998">
      <c r="A725" s="6" t="s">
        <v>1101</v>
      </c>
      <c r="B725" s="6"/>
      <c r="C725" s="3" t="s">
        <v>113</v>
      </c>
      <c r="D725" s="86">
        <v>1</v>
      </c>
      <c r="E725" s="87">
        <f>$D$720*D725</f>
      </c>
      <c r="F725" s="108">
        <v>0.02</v>
      </c>
      <c r="G725" s="87">
        <f>$D$720*F725</f>
      </c>
      <c r="H725" s="87">
        <f>$L$2*G725</f>
      </c>
      <c r="I725" s="108">
        <v>189</v>
      </c>
      <c r="J725" s="87">
        <f>$D$720*I725</f>
      </c>
      <c r="K725" s="87">
        <f>SUM(H725,J725)</f>
      </c>
      <c r="L725" s="89"/>
      <c r="M725" s="89"/>
      <c r="N725" s="89"/>
    </row>
    <row x14ac:dyDescent="0.25" r="726" customHeight="1" ht="12.199999999999998">
      <c r="A726" s="6" t="s">
        <v>1100</v>
      </c>
      <c r="B726" s="6"/>
      <c r="C726" s="3" t="s">
        <v>113</v>
      </c>
      <c r="D726" s="86">
        <v>0</v>
      </c>
      <c r="E726" s="87">
        <f>$D$720*D726</f>
      </c>
      <c r="F726" s="108">
        <v>0</v>
      </c>
      <c r="G726" s="87">
        <f>$D$720*F726</f>
      </c>
      <c r="H726" s="87">
        <f>$L$2*G726</f>
      </c>
      <c r="I726" s="108">
        <v>0</v>
      </c>
      <c r="J726" s="87">
        <f>$D$720*I726</f>
      </c>
      <c r="K726" s="87">
        <f>SUM(H726,J726)</f>
      </c>
      <c r="L726" s="89"/>
      <c r="M726" s="89"/>
      <c r="N726" s="89"/>
    </row>
    <row x14ac:dyDescent="0.25" r="727" customHeight="1" ht="12.199999999999998">
      <c r="A727" s="6" t="s">
        <v>247</v>
      </c>
      <c r="B727" s="6"/>
      <c r="C727" s="3" t="s">
        <v>149</v>
      </c>
      <c r="D727" s="86">
        <v>0.42</v>
      </c>
      <c r="E727" s="87">
        <f>$D$720*D727</f>
      </c>
      <c r="F727" s="108">
        <v>0.05</v>
      </c>
      <c r="G727" s="87">
        <f>$D$720*F727</f>
      </c>
      <c r="H727" s="87">
        <f>$L$2*G727</f>
      </c>
      <c r="I727" s="108">
        <v>21.29</v>
      </c>
      <c r="J727" s="87">
        <f>$D$720*I727</f>
      </c>
      <c r="K727" s="87">
        <f>SUM(H727,J727)</f>
      </c>
      <c r="L727" s="89"/>
      <c r="M727" s="89"/>
      <c r="N727" s="89"/>
    </row>
    <row x14ac:dyDescent="0.25" r="728" customHeight="1" ht="12.199999999999998">
      <c r="A728" s="6" t="s">
        <v>1117</v>
      </c>
      <c r="B728" s="6"/>
      <c r="C728" s="3" t="s">
        <v>153</v>
      </c>
      <c r="D728" s="86">
        <v>0.42</v>
      </c>
      <c r="E728" s="87">
        <f>$D$720*D728</f>
      </c>
      <c r="F728" s="108">
        <v>0.04</v>
      </c>
      <c r="G728" s="87">
        <f>$D$720*F728</f>
      </c>
      <c r="H728" s="87">
        <f>$L$2*G728</f>
      </c>
      <c r="I728" s="108">
        <v>33.8</v>
      </c>
      <c r="J728" s="87">
        <f>$D$720*I728</f>
      </c>
      <c r="K728" s="87">
        <f>SUM(H728,J728)</f>
      </c>
      <c r="L728" s="89"/>
      <c r="M728" s="89"/>
      <c r="N728" s="89"/>
    </row>
    <row x14ac:dyDescent="0.25" r="729" customHeight="1" ht="12.199999999999998">
      <c r="A729" s="29" t="s">
        <v>214</v>
      </c>
      <c r="B729" s="29"/>
      <c r="C729" s="3"/>
      <c r="D729" s="109"/>
      <c r="E729" s="87"/>
      <c r="F729" s="94">
        <f>SUM(F721:F728)</f>
      </c>
      <c r="G729" s="110">
        <f>SUM(G721:G728)</f>
      </c>
      <c r="H729" s="110">
        <f>SUM(H721:H728)</f>
      </c>
      <c r="I729" s="94">
        <f>SUM(I721:I728)</f>
      </c>
      <c r="J729" s="110">
        <f>SUM(J721:J728)</f>
      </c>
      <c r="K729" s="88">
        <f>SUM(K721:K728)</f>
      </c>
      <c r="L729" s="89"/>
      <c r="M729" s="89"/>
      <c r="N729" s="89"/>
    </row>
    <row x14ac:dyDescent="0.25" r="730" customHeight="1" ht="21">
      <c r="A730" s="29" t="s">
        <v>1115</v>
      </c>
      <c r="B730" s="29"/>
      <c r="C730" s="93" t="s">
        <v>96</v>
      </c>
      <c r="D730" s="57">
        <v>0</v>
      </c>
      <c r="E730" s="124"/>
      <c r="F730" s="53"/>
      <c r="G730" s="53"/>
      <c r="H730" s="53"/>
      <c r="I730" s="53"/>
      <c r="J730" s="53"/>
      <c r="K730" s="53"/>
      <c r="L730" s="89"/>
      <c r="M730" s="89"/>
      <c r="N730" s="89"/>
    </row>
    <row x14ac:dyDescent="0.25" r="731" customHeight="1" ht="12">
      <c r="A731" s="6" t="s">
        <v>1111</v>
      </c>
      <c r="B731" s="6"/>
      <c r="C731" s="3" t="s">
        <v>96</v>
      </c>
      <c r="D731" s="86">
        <v>1</v>
      </c>
      <c r="E731" s="87">
        <f>$D$730*D731</f>
      </c>
      <c r="F731" s="108">
        <v>1.25</v>
      </c>
      <c r="G731" s="87">
        <f>$D$730*F731</f>
      </c>
      <c r="H731" s="87">
        <f>$L$2*G731</f>
      </c>
      <c r="I731" s="108">
        <v>236.15</v>
      </c>
      <c r="J731" s="87">
        <f>$D$730*I731</f>
      </c>
      <c r="K731" s="87">
        <f>SUM(H731,J731)</f>
      </c>
      <c r="L731" s="89"/>
      <c r="M731" s="89"/>
      <c r="N731" s="89"/>
    </row>
    <row x14ac:dyDescent="0.25" r="732" customHeight="1" ht="12.199999999999998">
      <c r="A732" s="6" t="s">
        <v>1099</v>
      </c>
      <c r="B732" s="6"/>
      <c r="C732" s="3" t="s">
        <v>96</v>
      </c>
      <c r="D732" s="86">
        <v>1</v>
      </c>
      <c r="E732" s="87">
        <f>$D$730*D732</f>
      </c>
      <c r="F732" s="108">
        <v>0.85</v>
      </c>
      <c r="G732" s="87">
        <f>$D$730*F732</f>
      </c>
      <c r="H732" s="87">
        <f>$L$2*G732</f>
      </c>
      <c r="I732" s="108">
        <v>1388.9</v>
      </c>
      <c r="J732" s="87">
        <f>$D$730*I732</f>
      </c>
      <c r="K732" s="87">
        <f>SUM(H732,J732)</f>
      </c>
      <c r="L732" s="89"/>
      <c r="M732" s="89"/>
      <c r="N732" s="89"/>
    </row>
    <row x14ac:dyDescent="0.25" r="733" customHeight="1" ht="12.199999999999998">
      <c r="A733" s="6" t="s">
        <v>1098</v>
      </c>
      <c r="B733" s="6"/>
      <c r="C733" s="3" t="s">
        <v>96</v>
      </c>
      <c r="D733" s="86">
        <v>1</v>
      </c>
      <c r="E733" s="87">
        <f>$D$730*D733</f>
      </c>
      <c r="F733" s="108">
        <v>0.67</v>
      </c>
      <c r="G733" s="87">
        <f>$D$730*F733</f>
      </c>
      <c r="H733" s="87">
        <f>$L$2*G733</f>
      </c>
      <c r="I733" s="108">
        <v>312.4</v>
      </c>
      <c r="J733" s="87">
        <f>$D$730*I733</f>
      </c>
      <c r="K733" s="87">
        <f>SUM(H733,J733)</f>
      </c>
      <c r="L733" s="89"/>
      <c r="M733" s="89"/>
      <c r="N733" s="89"/>
    </row>
    <row x14ac:dyDescent="0.25" r="734" customHeight="1" ht="12.199999999999998">
      <c r="A734" s="6" t="s">
        <v>1101</v>
      </c>
      <c r="B734" s="6"/>
      <c r="C734" s="3" t="s">
        <v>113</v>
      </c>
      <c r="D734" s="86">
        <v>1</v>
      </c>
      <c r="E734" s="87">
        <f>$D$730*D734</f>
      </c>
      <c r="F734" s="108">
        <v>0.02</v>
      </c>
      <c r="G734" s="87">
        <f>$D$730*F734</f>
      </c>
      <c r="H734" s="87">
        <f>$L$2*G734</f>
      </c>
      <c r="I734" s="108">
        <v>189</v>
      </c>
      <c r="J734" s="87">
        <f>$D$730*I734</f>
      </c>
      <c r="K734" s="87">
        <f>SUM(H734,J734)</f>
      </c>
      <c r="L734" s="89"/>
      <c r="M734" s="89"/>
      <c r="N734" s="89"/>
    </row>
    <row x14ac:dyDescent="0.25" r="735" customHeight="1" ht="12.199999999999998">
      <c r="A735" s="6" t="s">
        <v>1118</v>
      </c>
      <c r="B735" s="6"/>
      <c r="C735" s="3" t="s">
        <v>96</v>
      </c>
      <c r="D735" s="86">
        <v>1</v>
      </c>
      <c r="E735" s="87">
        <f>$D$730*D735</f>
      </c>
      <c r="F735" s="108">
        <v>0.55</v>
      </c>
      <c r="G735" s="87">
        <f>$D$730*F735</f>
      </c>
      <c r="H735" s="87">
        <f>$L$2*G735</f>
      </c>
      <c r="I735" s="108">
        <v>93.82</v>
      </c>
      <c r="J735" s="87">
        <f>$D$730*I735</f>
      </c>
      <c r="K735" s="87">
        <f>SUM(H735,J735)</f>
      </c>
      <c r="L735" s="89"/>
      <c r="M735" s="89"/>
      <c r="N735" s="89"/>
    </row>
    <row x14ac:dyDescent="0.25" r="736" customHeight="1" ht="12.199999999999998">
      <c r="A736" s="6" t="s">
        <v>1100</v>
      </c>
      <c r="B736" s="6"/>
      <c r="C736" s="3" t="s">
        <v>113</v>
      </c>
      <c r="D736" s="86">
        <v>0</v>
      </c>
      <c r="E736" s="87">
        <f>$D$730*D736</f>
      </c>
      <c r="F736" s="108">
        <v>0</v>
      </c>
      <c r="G736" s="87">
        <f>$D$730*F736</f>
      </c>
      <c r="H736" s="87">
        <f>$L$2*G736</f>
      </c>
      <c r="I736" s="108">
        <v>0</v>
      </c>
      <c r="J736" s="87">
        <f>$D$730*I736</f>
      </c>
      <c r="K736" s="87">
        <f>SUM(H736,J736)</f>
      </c>
      <c r="L736" s="89"/>
      <c r="M736" s="89"/>
      <c r="N736" s="89"/>
    </row>
    <row x14ac:dyDescent="0.25" r="737" customHeight="1" ht="12.199999999999998">
      <c r="A737" s="6" t="s">
        <v>247</v>
      </c>
      <c r="B737" s="6"/>
      <c r="C737" s="3" t="s">
        <v>149</v>
      </c>
      <c r="D737" s="86">
        <v>0.42</v>
      </c>
      <c r="E737" s="87">
        <f>$D$730*D737</f>
      </c>
      <c r="F737" s="108">
        <v>0.05</v>
      </c>
      <c r="G737" s="87">
        <f>$D$730*F737</f>
      </c>
      <c r="H737" s="87">
        <f>$L$2*G737</f>
      </c>
      <c r="I737" s="108">
        <v>21.29</v>
      </c>
      <c r="J737" s="87">
        <f>$D$730*I737</f>
      </c>
      <c r="K737" s="87">
        <f>SUM(H737,J737)</f>
      </c>
      <c r="L737" s="89"/>
      <c r="M737" s="89"/>
      <c r="N737" s="89"/>
    </row>
    <row x14ac:dyDescent="0.25" r="738" customHeight="1" ht="12.199999999999998">
      <c r="A738" s="6" t="s">
        <v>1117</v>
      </c>
      <c r="B738" s="6"/>
      <c r="C738" s="3" t="s">
        <v>153</v>
      </c>
      <c r="D738" s="86">
        <v>0.42</v>
      </c>
      <c r="E738" s="87">
        <f>$D$730*D738</f>
      </c>
      <c r="F738" s="108">
        <v>0.04</v>
      </c>
      <c r="G738" s="87">
        <f>$D$730*F738</f>
      </c>
      <c r="H738" s="87">
        <f>$L$2*G738</f>
      </c>
      <c r="I738" s="108">
        <v>33.8</v>
      </c>
      <c r="J738" s="87">
        <f>$D$730*I738</f>
      </c>
      <c r="K738" s="87">
        <f>SUM(H738,J738)</f>
      </c>
      <c r="L738" s="89"/>
      <c r="M738" s="89"/>
      <c r="N738" s="89"/>
    </row>
    <row x14ac:dyDescent="0.25" r="739" customHeight="1" ht="12.199999999999998">
      <c r="A739" s="29" t="s">
        <v>214</v>
      </c>
      <c r="B739" s="29"/>
      <c r="C739" s="3"/>
      <c r="D739" s="109"/>
      <c r="E739" s="87"/>
      <c r="F739" s="94">
        <f>SUM(F731:F738)</f>
      </c>
      <c r="G739" s="110">
        <f>SUM(G731:G738)</f>
      </c>
      <c r="H739" s="110">
        <f>SUM(H731:H738)</f>
      </c>
      <c r="I739" s="94">
        <f>SUM(I731:I738)</f>
      </c>
      <c r="J739" s="110">
        <f>SUM(J731:J738)</f>
      </c>
      <c r="K739" s="88">
        <f>SUM(K731:K738)</f>
      </c>
      <c r="L739" s="89"/>
      <c r="M739" s="89"/>
      <c r="N739" s="89"/>
    </row>
    <row x14ac:dyDescent="0.25" r="740" customHeight="1" ht="21">
      <c r="A740" s="29" t="s">
        <v>1115</v>
      </c>
      <c r="B740" s="29"/>
      <c r="C740" s="93" t="s">
        <v>96</v>
      </c>
      <c r="D740" s="57">
        <v>0</v>
      </c>
      <c r="E740" s="124"/>
      <c r="F740" s="53"/>
      <c r="G740" s="53"/>
      <c r="H740" s="53"/>
      <c r="I740" s="53"/>
      <c r="J740" s="53"/>
      <c r="K740" s="53"/>
      <c r="L740" s="89"/>
      <c r="M740" s="89"/>
      <c r="N740" s="89"/>
    </row>
    <row x14ac:dyDescent="0.25" r="741" customHeight="1" ht="12.199999999999998">
      <c r="A741" s="6" t="s">
        <v>1111</v>
      </c>
      <c r="B741" s="6"/>
      <c r="C741" s="3" t="s">
        <v>96</v>
      </c>
      <c r="D741" s="86">
        <v>1</v>
      </c>
      <c r="E741" s="87">
        <f>$D$740*D741</f>
      </c>
      <c r="F741" s="108">
        <v>1.25</v>
      </c>
      <c r="G741" s="87">
        <f>$D$740*F741</f>
      </c>
      <c r="H741" s="87">
        <f>$L$2*G741</f>
      </c>
      <c r="I741" s="108">
        <v>236.15</v>
      </c>
      <c r="J741" s="87">
        <f>$D$740*I741</f>
      </c>
      <c r="K741" s="87">
        <f>SUM(H741,J741)</f>
      </c>
      <c r="L741" s="89"/>
      <c r="M741" s="89"/>
      <c r="N741" s="89"/>
    </row>
    <row x14ac:dyDescent="0.25" r="742" customHeight="1" ht="12.199999999999998">
      <c r="A742" s="6" t="s">
        <v>1099</v>
      </c>
      <c r="B742" s="6"/>
      <c r="C742" s="3" t="s">
        <v>96</v>
      </c>
      <c r="D742" s="86">
        <v>1</v>
      </c>
      <c r="E742" s="87">
        <f>$D$740*D742</f>
      </c>
      <c r="F742" s="108">
        <v>0.85</v>
      </c>
      <c r="G742" s="87">
        <f>$D$740*F742</f>
      </c>
      <c r="H742" s="87">
        <f>$L$2*G742</f>
      </c>
      <c r="I742" s="108">
        <v>1388.9</v>
      </c>
      <c r="J742" s="87">
        <f>$D$740*I742</f>
      </c>
      <c r="K742" s="87">
        <f>SUM(H742,J742)</f>
      </c>
      <c r="L742" s="89"/>
      <c r="M742" s="89"/>
      <c r="N742" s="89"/>
    </row>
    <row x14ac:dyDescent="0.25" r="743" customHeight="1" ht="12.199999999999998">
      <c r="A743" s="6" t="s">
        <v>1098</v>
      </c>
      <c r="B743" s="6"/>
      <c r="C743" s="3" t="s">
        <v>96</v>
      </c>
      <c r="D743" s="86">
        <v>1</v>
      </c>
      <c r="E743" s="87">
        <f>$D$740*D743</f>
      </c>
      <c r="F743" s="108">
        <v>0.67</v>
      </c>
      <c r="G743" s="87">
        <f>$D$740*F743</f>
      </c>
      <c r="H743" s="87">
        <f>$L$2*G743</f>
      </c>
      <c r="I743" s="108">
        <v>312.4</v>
      </c>
      <c r="J743" s="87">
        <f>$D$740*I743</f>
      </c>
      <c r="K743" s="87">
        <f>SUM(H743,J743)</f>
      </c>
      <c r="L743" s="89"/>
      <c r="M743" s="89"/>
      <c r="N743" s="89"/>
    </row>
    <row x14ac:dyDescent="0.25" r="744" customHeight="1" ht="12.199999999999998">
      <c r="A744" s="6" t="s">
        <v>1101</v>
      </c>
      <c r="B744" s="6"/>
      <c r="C744" s="3" t="s">
        <v>113</v>
      </c>
      <c r="D744" s="86">
        <v>1</v>
      </c>
      <c r="E744" s="87">
        <f>$D$740*D744</f>
      </c>
      <c r="F744" s="108">
        <v>0.02</v>
      </c>
      <c r="G744" s="87">
        <f>$D$740*F744</f>
      </c>
      <c r="H744" s="87">
        <f>$L$2*G744</f>
      </c>
      <c r="I744" s="108">
        <v>189</v>
      </c>
      <c r="J744" s="87">
        <f>$D$740*I744</f>
      </c>
      <c r="K744" s="87">
        <f>SUM(H744,J744)</f>
      </c>
      <c r="L744" s="89"/>
      <c r="M744" s="89"/>
      <c r="N744" s="89"/>
    </row>
    <row x14ac:dyDescent="0.25" r="745" customHeight="1" ht="12.199999999999998">
      <c r="A745" s="6" t="s">
        <v>1100</v>
      </c>
      <c r="B745" s="6"/>
      <c r="C745" s="3" t="s">
        <v>113</v>
      </c>
      <c r="D745" s="86">
        <v>0</v>
      </c>
      <c r="E745" s="87">
        <f>$D$740*D745</f>
      </c>
      <c r="F745" s="108">
        <v>0</v>
      </c>
      <c r="G745" s="87">
        <f>$D$740*F745</f>
      </c>
      <c r="H745" s="87">
        <f>$L$2*G745</f>
      </c>
      <c r="I745" s="108">
        <v>0</v>
      </c>
      <c r="J745" s="87">
        <f>$D$740*I745</f>
      </c>
      <c r="K745" s="87">
        <f>SUM(H745,J745)</f>
      </c>
      <c r="L745" s="89"/>
      <c r="M745" s="89"/>
      <c r="N745" s="89"/>
    </row>
    <row x14ac:dyDescent="0.25" r="746" customHeight="1" ht="12.199999999999998">
      <c r="A746" s="6" t="s">
        <v>1119</v>
      </c>
      <c r="B746" s="6"/>
      <c r="C746" s="3" t="s">
        <v>96</v>
      </c>
      <c r="D746" s="86">
        <v>1</v>
      </c>
      <c r="E746" s="87">
        <f>$D$740*D746</f>
      </c>
      <c r="F746" s="108">
        <v>0.5</v>
      </c>
      <c r="G746" s="87">
        <f>$D$740*F746</f>
      </c>
      <c r="H746" s="87">
        <f>$L$2*G746</f>
      </c>
      <c r="I746" s="108">
        <v>25.7</v>
      </c>
      <c r="J746" s="87">
        <f>$D$740*I746</f>
      </c>
      <c r="K746" s="87">
        <f>SUM(H746,J746)</f>
      </c>
      <c r="L746" s="89"/>
      <c r="M746" s="89"/>
      <c r="N746" s="89"/>
    </row>
    <row x14ac:dyDescent="0.25" r="747" customHeight="1" ht="12.199999999999998">
      <c r="A747" s="6" t="s">
        <v>1117</v>
      </c>
      <c r="B747" s="6"/>
      <c r="C747" s="3" t="s">
        <v>153</v>
      </c>
      <c r="D747" s="86">
        <v>0.42</v>
      </c>
      <c r="E747" s="87">
        <f>$D$740*D747</f>
      </c>
      <c r="F747" s="108">
        <v>0.04</v>
      </c>
      <c r="G747" s="87">
        <f>$D$740*F747</f>
      </c>
      <c r="H747" s="87">
        <f>$L$2*G747</f>
      </c>
      <c r="I747" s="108">
        <v>33.8</v>
      </c>
      <c r="J747" s="87">
        <f>$D$740*I747</f>
      </c>
      <c r="K747" s="87">
        <f>SUM(H747,J747)</f>
      </c>
      <c r="L747" s="89"/>
      <c r="M747" s="89"/>
      <c r="N747" s="89"/>
    </row>
    <row x14ac:dyDescent="0.25" r="748" customHeight="1" ht="12.199999999999998">
      <c r="A748" s="6" t="s">
        <v>247</v>
      </c>
      <c r="B748" s="6"/>
      <c r="C748" s="3" t="s">
        <v>149</v>
      </c>
      <c r="D748" s="86">
        <v>0.42</v>
      </c>
      <c r="E748" s="87">
        <f>$D$740*D748</f>
      </c>
      <c r="F748" s="108">
        <v>0.05</v>
      </c>
      <c r="G748" s="87">
        <f>$D$740*F748</f>
      </c>
      <c r="H748" s="87">
        <f>$L$2*G748</f>
      </c>
      <c r="I748" s="108">
        <v>21.29</v>
      </c>
      <c r="J748" s="87">
        <f>$D$740*I748</f>
      </c>
      <c r="K748" s="87">
        <f>SUM(H748,J748)</f>
      </c>
      <c r="L748" s="89"/>
      <c r="M748" s="89"/>
      <c r="N748" s="89"/>
    </row>
    <row x14ac:dyDescent="0.25" r="749" customHeight="1" ht="12.199999999999998">
      <c r="A749" s="29" t="s">
        <v>214</v>
      </c>
      <c r="B749" s="29"/>
      <c r="C749" s="3"/>
      <c r="D749" s="109"/>
      <c r="E749" s="87"/>
      <c r="F749" s="94">
        <f>SUM(F741:F748)</f>
      </c>
      <c r="G749" s="110">
        <f>SUM(G741:G748)</f>
      </c>
      <c r="H749" s="110">
        <f>SUM(H741:H748)</f>
      </c>
      <c r="I749" s="94">
        <f>SUM(I741:I748)</f>
      </c>
      <c r="J749" s="110">
        <f>SUM(J741:J748)</f>
      </c>
      <c r="K749" s="88">
        <f>SUM(K741:K748)</f>
      </c>
      <c r="L749" s="89"/>
      <c r="M749" s="89"/>
      <c r="N749" s="89"/>
    </row>
    <row x14ac:dyDescent="0.25" r="750" customHeight="1" ht="21">
      <c r="A750" s="29" t="s">
        <v>1120</v>
      </c>
      <c r="B750" s="29"/>
      <c r="C750" s="93" t="s">
        <v>96</v>
      </c>
      <c r="D750" s="57">
        <v>0</v>
      </c>
      <c r="E750" s="124"/>
      <c r="F750" s="53"/>
      <c r="G750" s="53"/>
      <c r="H750" s="53"/>
      <c r="I750" s="53"/>
      <c r="J750" s="53"/>
      <c r="K750" s="53"/>
      <c r="L750" s="89"/>
      <c r="M750" s="89"/>
      <c r="N750" s="89"/>
    </row>
    <row x14ac:dyDescent="0.25" r="751" customHeight="1" ht="21">
      <c r="A751" s="6" t="s">
        <v>1121</v>
      </c>
      <c r="B751" s="6"/>
      <c r="C751" s="3" t="s">
        <v>96</v>
      </c>
      <c r="D751" s="86">
        <v>1</v>
      </c>
      <c r="E751" s="87">
        <f>$D$750*D751</f>
      </c>
      <c r="F751" s="108">
        <v>0.05</v>
      </c>
      <c r="G751" s="87">
        <f>$D$750*F751</f>
      </c>
      <c r="H751" s="87">
        <f>$L$2*G751</f>
      </c>
      <c r="I751" s="108">
        <v>78.03</v>
      </c>
      <c r="J751" s="87">
        <f>$D$750*I751</f>
      </c>
      <c r="K751" s="87">
        <f>SUM(H751,J751)</f>
      </c>
      <c r="L751" s="89"/>
      <c r="M751" s="89"/>
      <c r="N751" s="89"/>
    </row>
    <row x14ac:dyDescent="0.25" r="752" customHeight="1" ht="12">
      <c r="A752" s="6" t="s">
        <v>1122</v>
      </c>
      <c r="B752" s="6"/>
      <c r="C752" s="3" t="s">
        <v>96</v>
      </c>
      <c r="D752" s="86">
        <v>1</v>
      </c>
      <c r="E752" s="87">
        <f>$D$750*D752</f>
      </c>
      <c r="F752" s="108">
        <v>1.25</v>
      </c>
      <c r="G752" s="87">
        <f>$D$750*F752</f>
      </c>
      <c r="H752" s="87">
        <f>$L$2*G752</f>
      </c>
      <c r="I752" s="108">
        <v>248.54</v>
      </c>
      <c r="J752" s="87">
        <f>$D$750*I752</f>
      </c>
      <c r="K752" s="87">
        <f>SUM(H752,J752)</f>
      </c>
      <c r="L752" s="89"/>
      <c r="M752" s="89"/>
      <c r="N752" s="89"/>
    </row>
    <row x14ac:dyDescent="0.25" r="753" customHeight="1" ht="12.199999999999998">
      <c r="A753" s="6" t="s">
        <v>1123</v>
      </c>
      <c r="B753" s="6"/>
      <c r="C753" s="3" t="s">
        <v>96</v>
      </c>
      <c r="D753" s="86">
        <v>1</v>
      </c>
      <c r="E753" s="87">
        <f>$D$750*D753</f>
      </c>
      <c r="F753" s="108">
        <v>0.6</v>
      </c>
      <c r="G753" s="87">
        <f>$D$750*F753</f>
      </c>
      <c r="H753" s="87">
        <f>$L$2*G753</f>
      </c>
      <c r="I753" s="108">
        <v>35.58</v>
      </c>
      <c r="J753" s="87">
        <f>$D$750*I753</f>
      </c>
      <c r="K753" s="87">
        <f>SUM(H753,J753)</f>
      </c>
      <c r="L753" s="89"/>
      <c r="M753" s="89"/>
      <c r="N753" s="89"/>
    </row>
    <row x14ac:dyDescent="0.25" r="754" customHeight="1" ht="21">
      <c r="A754" s="6" t="s">
        <v>1124</v>
      </c>
      <c r="B754" s="6"/>
      <c r="C754" s="3" t="s">
        <v>94</v>
      </c>
      <c r="D754" s="86">
        <v>1.15</v>
      </c>
      <c r="E754" s="87">
        <f>$D$750*D754</f>
      </c>
      <c r="F754" s="108">
        <v>0.03</v>
      </c>
      <c r="G754" s="87">
        <f>$D$750*F754</f>
      </c>
      <c r="H754" s="87">
        <f>$L$2*G754</f>
      </c>
      <c r="I754" s="108">
        <v>46.83</v>
      </c>
      <c r="J754" s="87">
        <f>$D$750*I754</f>
      </c>
      <c r="K754" s="87">
        <f>SUM(H754,J754)</f>
      </c>
      <c r="L754" s="89"/>
      <c r="M754" s="89"/>
      <c r="N754" s="89"/>
    </row>
    <row x14ac:dyDescent="0.25" r="755" customHeight="1" ht="12.199999999999998">
      <c r="A755" s="6" t="s">
        <v>1125</v>
      </c>
      <c r="B755" s="6"/>
      <c r="C755" s="3" t="s">
        <v>96</v>
      </c>
      <c r="D755" s="86">
        <v>1</v>
      </c>
      <c r="E755" s="87">
        <f>$D$750*D755</f>
      </c>
      <c r="F755" s="108">
        <v>0.25</v>
      </c>
      <c r="G755" s="87">
        <f>$D$750*F755</f>
      </c>
      <c r="H755" s="87">
        <f>$L$2*G755</f>
      </c>
      <c r="I755" s="108">
        <v>667.91</v>
      </c>
      <c r="J755" s="87">
        <f>$D$750*I755</f>
      </c>
      <c r="K755" s="87">
        <f>SUM(H755,J755)</f>
      </c>
      <c r="L755" s="89"/>
      <c r="M755" s="89"/>
      <c r="N755" s="89"/>
    </row>
    <row x14ac:dyDescent="0.25" r="756" customHeight="1" ht="12.199999999999998">
      <c r="A756" s="6" t="s">
        <v>1126</v>
      </c>
      <c r="B756" s="6"/>
      <c r="C756" s="3" t="s">
        <v>96</v>
      </c>
      <c r="D756" s="86">
        <v>1</v>
      </c>
      <c r="E756" s="87">
        <f>$D$750*D756</f>
      </c>
      <c r="F756" s="108">
        <v>0.22</v>
      </c>
      <c r="G756" s="87">
        <f>$D$750*F756</f>
      </c>
      <c r="H756" s="87">
        <f>$L$2*G756</f>
      </c>
      <c r="I756" s="108">
        <v>164.46</v>
      </c>
      <c r="J756" s="87">
        <f>$D$750*I756</f>
      </c>
      <c r="K756" s="87">
        <f>SUM(H756,J756)</f>
      </c>
      <c r="L756" s="89"/>
      <c r="M756" s="89"/>
      <c r="N756" s="89"/>
    </row>
    <row x14ac:dyDescent="0.25" r="757" customHeight="1" ht="21">
      <c r="A757" s="6" t="s">
        <v>1029</v>
      </c>
      <c r="B757" s="6"/>
      <c r="C757" s="3" t="s">
        <v>96</v>
      </c>
      <c r="D757" s="86">
        <v>1</v>
      </c>
      <c r="E757" s="87">
        <f>$D$750*D757</f>
      </c>
      <c r="F757" s="108">
        <v>0.15</v>
      </c>
      <c r="G757" s="87">
        <f>$D$750*F757</f>
      </c>
      <c r="H757" s="87">
        <f>$L$2*G757</f>
      </c>
      <c r="I757" s="108">
        <v>90.63</v>
      </c>
      <c r="J757" s="87">
        <f>$D$750*I757</f>
      </c>
      <c r="K757" s="87">
        <f>SUM(H757,J757)</f>
      </c>
      <c r="L757" s="89"/>
      <c r="M757" s="89"/>
      <c r="N757" s="89"/>
    </row>
    <row x14ac:dyDescent="0.25" r="758" customHeight="1" ht="21">
      <c r="A758" s="6" t="s">
        <v>1127</v>
      </c>
      <c r="B758" s="6"/>
      <c r="C758" s="3" t="s">
        <v>96</v>
      </c>
      <c r="D758" s="86">
        <v>1</v>
      </c>
      <c r="E758" s="87">
        <f>$D$750*D758</f>
      </c>
      <c r="F758" s="108">
        <v>0.22</v>
      </c>
      <c r="G758" s="87">
        <f>$D$750*F758</f>
      </c>
      <c r="H758" s="87">
        <f>$L$2*G758</f>
      </c>
      <c r="I758" s="108">
        <v>154.28</v>
      </c>
      <c r="J758" s="87">
        <f>$D$750*I758</f>
      </c>
      <c r="K758" s="87">
        <f>SUM(H758,J758)</f>
      </c>
      <c r="L758" s="89"/>
      <c r="M758" s="89"/>
      <c r="N758" s="89"/>
    </row>
    <row x14ac:dyDescent="0.25" r="759" customHeight="1" ht="12">
      <c r="A759" s="6" t="s">
        <v>1128</v>
      </c>
      <c r="B759" s="6"/>
      <c r="C759" s="3" t="s">
        <v>96</v>
      </c>
      <c r="D759" s="86">
        <v>1</v>
      </c>
      <c r="E759" s="87">
        <f>$D$750*D759</f>
      </c>
      <c r="F759" s="108">
        <v>0.1</v>
      </c>
      <c r="G759" s="87">
        <f>$D$750*F759</f>
      </c>
      <c r="H759" s="87">
        <f>$L$2*G759</f>
      </c>
      <c r="I759" s="108">
        <v>178.56</v>
      </c>
      <c r="J759" s="87">
        <f>$D$750*I759</f>
      </c>
      <c r="K759" s="87">
        <f>SUM(H759,J759)</f>
      </c>
      <c r="L759" s="89"/>
      <c r="M759" s="89"/>
      <c r="N759" s="89"/>
    </row>
    <row x14ac:dyDescent="0.25" r="760" customHeight="1" ht="12.199999999999998">
      <c r="A760" s="6" t="s">
        <v>1030</v>
      </c>
      <c r="B760" s="6"/>
      <c r="C760" s="3" t="s">
        <v>96</v>
      </c>
      <c r="D760" s="86">
        <v>1</v>
      </c>
      <c r="E760" s="87">
        <f>$D$750*D760</f>
      </c>
      <c r="F760" s="108">
        <v>0.04</v>
      </c>
      <c r="G760" s="87">
        <f>$D$750*F760</f>
      </c>
      <c r="H760" s="87">
        <f>$L$2*G760</f>
      </c>
      <c r="I760" s="108">
        <v>13.45</v>
      </c>
      <c r="J760" s="87">
        <f>$D$750*I760</f>
      </c>
      <c r="K760" s="87">
        <f>SUM(H760,J760)</f>
      </c>
      <c r="L760" s="89"/>
      <c r="M760" s="89"/>
      <c r="N760" s="89"/>
    </row>
    <row x14ac:dyDescent="0.25" r="761" customHeight="1" ht="12.199999999999998">
      <c r="A761" s="6" t="s">
        <v>826</v>
      </c>
      <c r="B761" s="6"/>
      <c r="C761" s="3" t="s">
        <v>96</v>
      </c>
      <c r="D761" s="86">
        <v>1</v>
      </c>
      <c r="E761" s="87">
        <f>$D$750*D761</f>
      </c>
      <c r="F761" s="108">
        <v>0.25</v>
      </c>
      <c r="G761" s="87">
        <f>$D$750*F761</f>
      </c>
      <c r="H761" s="87">
        <f>$L$2*G761</f>
      </c>
      <c r="I761" s="108">
        <v>210.82</v>
      </c>
      <c r="J761" s="87">
        <f>$D$750*I761</f>
      </c>
      <c r="K761" s="87">
        <f>SUM(H761,J761)</f>
      </c>
      <c r="L761" s="89"/>
      <c r="M761" s="89"/>
      <c r="N761" s="89"/>
    </row>
    <row x14ac:dyDescent="0.25" r="762" customHeight="1" ht="12.199999999999998">
      <c r="A762" s="6" t="s">
        <v>247</v>
      </c>
      <c r="B762" s="6"/>
      <c r="C762" s="3" t="s">
        <v>149</v>
      </c>
      <c r="D762" s="86">
        <v>0.42</v>
      </c>
      <c r="E762" s="87">
        <f>$D$750*D762</f>
      </c>
      <c r="F762" s="108">
        <v>0.05</v>
      </c>
      <c r="G762" s="87">
        <f>$D$750*F762</f>
      </c>
      <c r="H762" s="87">
        <f>$L$2*G762</f>
      </c>
      <c r="I762" s="108">
        <v>21.29</v>
      </c>
      <c r="J762" s="87">
        <f>$D$750*I762</f>
      </c>
      <c r="K762" s="87">
        <f>SUM(H762,J762)</f>
      </c>
      <c r="L762" s="89"/>
      <c r="M762" s="89"/>
      <c r="N762" s="89"/>
    </row>
    <row x14ac:dyDescent="0.25" r="763" customHeight="1" ht="12.199999999999998">
      <c r="A763" s="6" t="s">
        <v>246</v>
      </c>
      <c r="B763" s="6"/>
      <c r="C763" s="3" t="s">
        <v>149</v>
      </c>
      <c r="D763" s="86">
        <v>0.42</v>
      </c>
      <c r="E763" s="87">
        <f>$D$750*D763</f>
      </c>
      <c r="F763" s="108">
        <v>0.04</v>
      </c>
      <c r="G763" s="87">
        <f>$D$750*F763</f>
      </c>
      <c r="H763" s="87">
        <f>$L$2*G763</f>
      </c>
      <c r="I763" s="108">
        <v>18.29</v>
      </c>
      <c r="J763" s="87">
        <f>$D$750*I763</f>
      </c>
      <c r="K763" s="87">
        <f>SUM(H763,J763)</f>
      </c>
      <c r="L763" s="89"/>
      <c r="M763" s="89"/>
      <c r="N763" s="89"/>
    </row>
    <row x14ac:dyDescent="0.25" r="764" customHeight="1" ht="12.199999999999998">
      <c r="A764" s="29" t="s">
        <v>214</v>
      </c>
      <c r="B764" s="29"/>
      <c r="C764" s="3"/>
      <c r="D764" s="109"/>
      <c r="E764" s="87"/>
      <c r="F764" s="94">
        <f>SUM(F751:F763)</f>
      </c>
      <c r="G764" s="110">
        <f>SUM(G751:G763)</f>
      </c>
      <c r="H764" s="110">
        <f>SUM(H751:H763)</f>
      </c>
      <c r="I764" s="94">
        <f>SUM(I751:I763)</f>
      </c>
      <c r="J764" s="110">
        <f>SUM(J751:J763)</f>
      </c>
      <c r="K764" s="88">
        <f>SUM(K751:K763)</f>
      </c>
      <c r="L764" s="89"/>
      <c r="M764" s="89"/>
      <c r="N764" s="89"/>
    </row>
    <row x14ac:dyDescent="0.25" r="765" customHeight="1" ht="21">
      <c r="A765" s="29" t="s">
        <v>1120</v>
      </c>
      <c r="B765" s="29"/>
      <c r="C765" s="93" t="s">
        <v>96</v>
      </c>
      <c r="D765" s="57">
        <v>0</v>
      </c>
      <c r="E765" s="124"/>
      <c r="F765" s="53"/>
      <c r="G765" s="53"/>
      <c r="H765" s="53"/>
      <c r="I765" s="53"/>
      <c r="J765" s="53"/>
      <c r="K765" s="53"/>
      <c r="L765" s="89"/>
      <c r="M765" s="89"/>
      <c r="N765" s="89"/>
    </row>
    <row x14ac:dyDescent="0.25" r="766" customHeight="1" ht="21">
      <c r="A766" s="6" t="s">
        <v>1121</v>
      </c>
      <c r="B766" s="6"/>
      <c r="C766" s="3" t="s">
        <v>96</v>
      </c>
      <c r="D766" s="86">
        <v>1</v>
      </c>
      <c r="E766" s="87">
        <f>$D$765*D766</f>
      </c>
      <c r="F766" s="108">
        <v>0.05</v>
      </c>
      <c r="G766" s="87">
        <f>$D$765*F766</f>
      </c>
      <c r="H766" s="87">
        <f>$L$2*G766</f>
      </c>
      <c r="I766" s="108">
        <v>78.03</v>
      </c>
      <c r="J766" s="87">
        <f>$D$765*I766</f>
      </c>
      <c r="K766" s="87">
        <f>SUM(H766,J766)</f>
      </c>
      <c r="L766" s="89"/>
      <c r="M766" s="89"/>
      <c r="N766" s="89"/>
    </row>
    <row x14ac:dyDescent="0.25" r="767" customHeight="1" ht="12.199999999999998">
      <c r="A767" s="6" t="s">
        <v>1122</v>
      </c>
      <c r="B767" s="6"/>
      <c r="C767" s="3" t="s">
        <v>96</v>
      </c>
      <c r="D767" s="86">
        <v>1</v>
      </c>
      <c r="E767" s="87">
        <f>$D$765*D767</f>
      </c>
      <c r="F767" s="108">
        <v>1.25</v>
      </c>
      <c r="G767" s="87">
        <f>$D$765*F767</f>
      </c>
      <c r="H767" s="87">
        <f>$L$2*G767</f>
      </c>
      <c r="I767" s="108">
        <v>248.54</v>
      </c>
      <c r="J767" s="87">
        <f>$D$765*I767</f>
      </c>
      <c r="K767" s="87">
        <f>SUM(H767,J767)</f>
      </c>
      <c r="L767" s="89"/>
      <c r="M767" s="89"/>
      <c r="N767" s="89"/>
    </row>
    <row x14ac:dyDescent="0.25" r="768" customHeight="1" ht="12.199999999999998">
      <c r="A768" s="6" t="s">
        <v>1123</v>
      </c>
      <c r="B768" s="6"/>
      <c r="C768" s="3" t="s">
        <v>96</v>
      </c>
      <c r="D768" s="86">
        <v>1</v>
      </c>
      <c r="E768" s="87">
        <f>$D$765*D768</f>
      </c>
      <c r="F768" s="108">
        <v>0.6</v>
      </c>
      <c r="G768" s="87">
        <f>$D$765*F768</f>
      </c>
      <c r="H768" s="87">
        <f>$L$2*G768</f>
      </c>
      <c r="I768" s="108">
        <v>35.58</v>
      </c>
      <c r="J768" s="87">
        <f>$D$765*I768</f>
      </c>
      <c r="K768" s="87">
        <f>SUM(H768,J768)</f>
      </c>
      <c r="L768" s="89"/>
      <c r="M768" s="89"/>
      <c r="N768" s="89"/>
    </row>
    <row x14ac:dyDescent="0.25" r="769" customHeight="1" ht="21">
      <c r="A769" s="6" t="s">
        <v>1124</v>
      </c>
      <c r="B769" s="6"/>
      <c r="C769" s="3" t="s">
        <v>94</v>
      </c>
      <c r="D769" s="86">
        <v>1.15</v>
      </c>
      <c r="E769" s="87">
        <f>$D$765*D769</f>
      </c>
      <c r="F769" s="108">
        <v>0.03</v>
      </c>
      <c r="G769" s="87">
        <f>$D$765*F769</f>
      </c>
      <c r="H769" s="87">
        <f>$L$2*G769</f>
      </c>
      <c r="I769" s="108">
        <v>46.83</v>
      </c>
      <c r="J769" s="87">
        <f>$D$765*I769</f>
      </c>
      <c r="K769" s="87">
        <f>SUM(H769,J769)</f>
      </c>
      <c r="L769" s="89"/>
      <c r="M769" s="89"/>
      <c r="N769" s="89"/>
    </row>
    <row x14ac:dyDescent="0.25" r="770" customHeight="1" ht="12.199999999999998">
      <c r="A770" s="6" t="s">
        <v>1125</v>
      </c>
      <c r="B770" s="6"/>
      <c r="C770" s="3" t="s">
        <v>96</v>
      </c>
      <c r="D770" s="86">
        <v>1</v>
      </c>
      <c r="E770" s="87">
        <f>$D$765*D770</f>
      </c>
      <c r="F770" s="108">
        <v>0.25</v>
      </c>
      <c r="G770" s="87">
        <f>$D$765*F770</f>
      </c>
      <c r="H770" s="87">
        <f>$L$2*G770</f>
      </c>
      <c r="I770" s="108">
        <v>667.91</v>
      </c>
      <c r="J770" s="87">
        <f>$D$765*I770</f>
      </c>
      <c r="K770" s="87">
        <f>SUM(H770,J770)</f>
      </c>
      <c r="L770" s="89"/>
      <c r="M770" s="89"/>
      <c r="N770" s="89"/>
    </row>
    <row x14ac:dyDescent="0.25" r="771" customHeight="1" ht="12.199999999999998">
      <c r="A771" s="6" t="s">
        <v>1126</v>
      </c>
      <c r="B771" s="6"/>
      <c r="C771" s="3" t="s">
        <v>96</v>
      </c>
      <c r="D771" s="86">
        <v>1</v>
      </c>
      <c r="E771" s="87">
        <f>$D$765*D771</f>
      </c>
      <c r="F771" s="108">
        <v>0.22</v>
      </c>
      <c r="G771" s="87">
        <f>$D$765*F771</f>
      </c>
      <c r="H771" s="87">
        <f>$L$2*G771</f>
      </c>
      <c r="I771" s="108">
        <v>164.46</v>
      </c>
      <c r="J771" s="87">
        <f>$D$765*I771</f>
      </c>
      <c r="K771" s="87">
        <f>SUM(H771,J771)</f>
      </c>
      <c r="L771" s="89"/>
      <c r="M771" s="89"/>
      <c r="N771" s="89"/>
    </row>
    <row x14ac:dyDescent="0.25" r="772" customHeight="1" ht="21">
      <c r="A772" s="6" t="s">
        <v>1029</v>
      </c>
      <c r="B772" s="6"/>
      <c r="C772" s="3" t="s">
        <v>96</v>
      </c>
      <c r="D772" s="86">
        <v>1</v>
      </c>
      <c r="E772" s="87">
        <f>$D$765*D772</f>
      </c>
      <c r="F772" s="108">
        <v>0.15</v>
      </c>
      <c r="G772" s="87">
        <f>$D$765*F772</f>
      </c>
      <c r="H772" s="87">
        <f>$L$2*G772</f>
      </c>
      <c r="I772" s="108">
        <v>90.63</v>
      </c>
      <c r="J772" s="87">
        <f>$D$765*I772</f>
      </c>
      <c r="K772" s="87">
        <f>SUM(H772,J772)</f>
      </c>
      <c r="L772" s="89"/>
      <c r="M772" s="89"/>
      <c r="N772" s="89"/>
    </row>
    <row x14ac:dyDescent="0.25" r="773" customHeight="1" ht="21">
      <c r="A773" s="6" t="s">
        <v>1127</v>
      </c>
      <c r="B773" s="6"/>
      <c r="C773" s="3" t="s">
        <v>96</v>
      </c>
      <c r="D773" s="86">
        <v>1</v>
      </c>
      <c r="E773" s="87">
        <f>$D$765*D773</f>
      </c>
      <c r="F773" s="108">
        <v>0.22</v>
      </c>
      <c r="G773" s="87">
        <f>$D$765*F773</f>
      </c>
      <c r="H773" s="87">
        <f>$L$2*G773</f>
      </c>
      <c r="I773" s="108">
        <v>210.98</v>
      </c>
      <c r="J773" s="87">
        <f>$D$765*I773</f>
      </c>
      <c r="K773" s="87">
        <f>SUM(H773,J773)</f>
      </c>
      <c r="L773" s="89"/>
      <c r="M773" s="89"/>
      <c r="N773" s="89"/>
    </row>
    <row x14ac:dyDescent="0.25" r="774" customHeight="1" ht="12.199999999999998">
      <c r="A774" s="6" t="s">
        <v>1128</v>
      </c>
      <c r="B774" s="6"/>
      <c r="C774" s="3" t="s">
        <v>96</v>
      </c>
      <c r="D774" s="86">
        <v>1</v>
      </c>
      <c r="E774" s="87">
        <f>$D$765*D774</f>
      </c>
      <c r="F774" s="108">
        <v>0.09</v>
      </c>
      <c r="G774" s="87">
        <f>$D$765*F774</f>
      </c>
      <c r="H774" s="87">
        <f>$L$2*G774</f>
      </c>
      <c r="I774" s="108">
        <v>220.8</v>
      </c>
      <c r="J774" s="87">
        <f>$D$765*I774</f>
      </c>
      <c r="K774" s="87">
        <f>SUM(H774,J774)</f>
      </c>
      <c r="L774" s="89"/>
      <c r="M774" s="89"/>
      <c r="N774" s="89"/>
    </row>
    <row x14ac:dyDescent="0.25" r="775" customHeight="1" ht="12.199999999999998">
      <c r="A775" s="6" t="s">
        <v>1030</v>
      </c>
      <c r="B775" s="6"/>
      <c r="C775" s="3" t="s">
        <v>96</v>
      </c>
      <c r="D775" s="86">
        <v>1</v>
      </c>
      <c r="E775" s="87">
        <f>$D$765*D775</f>
      </c>
      <c r="F775" s="108">
        <v>0.04</v>
      </c>
      <c r="G775" s="87">
        <f>$D$765*F775</f>
      </c>
      <c r="H775" s="87">
        <f>$L$2*G775</f>
      </c>
      <c r="I775" s="108">
        <v>13.45</v>
      </c>
      <c r="J775" s="87">
        <f>$D$765*I775</f>
      </c>
      <c r="K775" s="87">
        <f>SUM(H775,J775)</f>
      </c>
      <c r="L775" s="89"/>
      <c r="M775" s="89"/>
      <c r="N775" s="89"/>
    </row>
    <row x14ac:dyDescent="0.25" r="776" customHeight="1" ht="12.199999999999998">
      <c r="A776" s="6" t="s">
        <v>826</v>
      </c>
      <c r="B776" s="6"/>
      <c r="C776" s="3" t="s">
        <v>96</v>
      </c>
      <c r="D776" s="86">
        <v>1</v>
      </c>
      <c r="E776" s="87">
        <f>$D$765*D776</f>
      </c>
      <c r="F776" s="108">
        <v>0.25</v>
      </c>
      <c r="G776" s="87">
        <f>$D$765*F776</f>
      </c>
      <c r="H776" s="87">
        <f>$L$2*G776</f>
      </c>
      <c r="I776" s="108">
        <v>210.82</v>
      </c>
      <c r="J776" s="87">
        <f>$D$765*I776</f>
      </c>
      <c r="K776" s="87">
        <f>SUM(H776,J776)</f>
      </c>
      <c r="L776" s="89"/>
      <c r="M776" s="89"/>
      <c r="N776" s="89"/>
    </row>
    <row x14ac:dyDescent="0.25" r="777" customHeight="1" ht="12.199999999999998">
      <c r="A777" s="6" t="s">
        <v>247</v>
      </c>
      <c r="B777" s="6"/>
      <c r="C777" s="3" t="s">
        <v>149</v>
      </c>
      <c r="D777" s="86">
        <v>0.42</v>
      </c>
      <c r="E777" s="87">
        <f>$D$765*D777</f>
      </c>
      <c r="F777" s="108">
        <v>0.05</v>
      </c>
      <c r="G777" s="87">
        <f>$D$765*F777</f>
      </c>
      <c r="H777" s="87">
        <f>$L$2*G777</f>
      </c>
      <c r="I777" s="108">
        <v>21.29</v>
      </c>
      <c r="J777" s="87">
        <f>$D$765*I777</f>
      </c>
      <c r="K777" s="87">
        <f>SUM(H777,J777)</f>
      </c>
      <c r="L777" s="89"/>
      <c r="M777" s="89"/>
      <c r="N777" s="89"/>
    </row>
    <row x14ac:dyDescent="0.25" r="778" customHeight="1" ht="12.199999999999998">
      <c r="A778" s="6" t="s">
        <v>246</v>
      </c>
      <c r="B778" s="6"/>
      <c r="C778" s="3" t="s">
        <v>149</v>
      </c>
      <c r="D778" s="86">
        <v>0.42</v>
      </c>
      <c r="E778" s="87">
        <f>$D$765*D778</f>
      </c>
      <c r="F778" s="108">
        <v>0.04</v>
      </c>
      <c r="G778" s="87">
        <f>$D$765*F778</f>
      </c>
      <c r="H778" s="87">
        <f>$L$2*G778</f>
      </c>
      <c r="I778" s="108">
        <v>18.29</v>
      </c>
      <c r="J778" s="87">
        <f>$D$765*I778</f>
      </c>
      <c r="K778" s="87">
        <f>SUM(H778,J778)</f>
      </c>
      <c r="L778" s="89"/>
      <c r="M778" s="89"/>
      <c r="N778" s="89"/>
    </row>
    <row x14ac:dyDescent="0.25" r="779" customHeight="1" ht="12.199999999999998">
      <c r="A779" s="29" t="s">
        <v>214</v>
      </c>
      <c r="B779" s="29"/>
      <c r="C779" s="3"/>
      <c r="D779" s="109"/>
      <c r="E779" s="87"/>
      <c r="F779" s="94">
        <f>SUM(F766:F778)</f>
      </c>
      <c r="G779" s="110">
        <f>SUM(G766:G778)</f>
      </c>
      <c r="H779" s="110">
        <f>SUM(H766:H778)</f>
      </c>
      <c r="I779" s="94">
        <f>SUM(I766:I778)</f>
      </c>
      <c r="J779" s="110">
        <f>SUM(J766:J778)</f>
      </c>
      <c r="K779" s="88">
        <f>SUM(K766:K778)</f>
      </c>
      <c r="L779" s="89"/>
      <c r="M779" s="89"/>
      <c r="N779" s="89"/>
    </row>
    <row x14ac:dyDescent="0.25" r="780" customHeight="1" ht="21">
      <c r="A780" s="29" t="s">
        <v>1129</v>
      </c>
      <c r="B780" s="29"/>
      <c r="C780" s="93" t="s">
        <v>561</v>
      </c>
      <c r="D780" s="57">
        <v>0</v>
      </c>
      <c r="E780" s="124"/>
      <c r="F780" s="53"/>
      <c r="G780" s="53"/>
      <c r="H780" s="53"/>
      <c r="I780" s="53"/>
      <c r="J780" s="53"/>
      <c r="K780" s="53"/>
      <c r="L780" s="89"/>
      <c r="M780" s="89"/>
      <c r="N780" s="89"/>
    </row>
    <row x14ac:dyDescent="0.25" r="781" customHeight="1" ht="21">
      <c r="A781" s="6" t="s">
        <v>1130</v>
      </c>
      <c r="B781" s="6"/>
      <c r="C781" s="3" t="s">
        <v>96</v>
      </c>
      <c r="D781" s="86">
        <v>1</v>
      </c>
      <c r="E781" s="87">
        <f>$D$780*D781</f>
      </c>
      <c r="F781" s="108">
        <v>0.14</v>
      </c>
      <c r="G781" s="87">
        <f>$D$780*F781</f>
      </c>
      <c r="H781" s="87">
        <f>$L$2*G781</f>
      </c>
      <c r="I781" s="108">
        <v>233.21</v>
      </c>
      <c r="J781" s="87">
        <f>$D$780*I781</f>
      </c>
      <c r="K781" s="87">
        <f>SUM(H781,J781)</f>
      </c>
      <c r="L781" s="89"/>
      <c r="M781" s="89"/>
      <c r="N781" s="89"/>
    </row>
    <row x14ac:dyDescent="0.25" r="782" customHeight="1" ht="12.199999999999998">
      <c r="A782" s="6" t="s">
        <v>1027</v>
      </c>
      <c r="B782" s="6"/>
      <c r="C782" s="3" t="s">
        <v>153</v>
      </c>
      <c r="D782" s="86">
        <v>0.42</v>
      </c>
      <c r="E782" s="87">
        <f>$D$780*D782</f>
      </c>
      <c r="F782" s="108">
        <v>0.01</v>
      </c>
      <c r="G782" s="87">
        <f>$D$780*F782</f>
      </c>
      <c r="H782" s="87">
        <f>$L$2*G782</f>
      </c>
      <c r="I782" s="108">
        <v>10.13</v>
      </c>
      <c r="J782" s="87">
        <f>$D$780*I782</f>
      </c>
      <c r="K782" s="87">
        <f>SUM(H782,J782)</f>
      </c>
      <c r="L782" s="89"/>
      <c r="M782" s="89"/>
      <c r="N782" s="89"/>
    </row>
    <row x14ac:dyDescent="0.25" r="783" customHeight="1" ht="12.199999999999998">
      <c r="A783" s="6" t="s">
        <v>1035</v>
      </c>
      <c r="B783" s="6"/>
      <c r="C783" s="3" t="s">
        <v>96</v>
      </c>
      <c r="D783" s="86">
        <v>1.13</v>
      </c>
      <c r="E783" s="87">
        <f>$D$780*D783</f>
      </c>
      <c r="F783" s="108">
        <v>0.17</v>
      </c>
      <c r="G783" s="87">
        <f>$D$780*F783</f>
      </c>
      <c r="H783" s="87">
        <f>$L$2*G783</f>
      </c>
      <c r="I783" s="108">
        <v>61.25</v>
      </c>
      <c r="J783" s="87">
        <f>$D$780*I783</f>
      </c>
      <c r="K783" s="87">
        <f>SUM(H783,J783)</f>
      </c>
      <c r="L783" s="89"/>
      <c r="M783" s="89"/>
      <c r="N783" s="89"/>
    </row>
    <row x14ac:dyDescent="0.25" r="784" customHeight="1" ht="12.199999999999998">
      <c r="A784" s="6" t="s">
        <v>1036</v>
      </c>
      <c r="B784" s="6"/>
      <c r="C784" s="3" t="s">
        <v>96</v>
      </c>
      <c r="D784" s="86">
        <v>1.13</v>
      </c>
      <c r="E784" s="87">
        <f>$D$780*D784</f>
      </c>
      <c r="F784" s="108">
        <v>0.05</v>
      </c>
      <c r="G784" s="87">
        <f>$D$780*F784</f>
      </c>
      <c r="H784" s="87">
        <f>$L$2*G784</f>
      </c>
      <c r="I784" s="108">
        <v>27.25</v>
      </c>
      <c r="J784" s="87">
        <f>$D$780*I784</f>
      </c>
      <c r="K784" s="87">
        <f>SUM(H784,J784)</f>
      </c>
      <c r="L784" s="89"/>
      <c r="M784" s="89"/>
      <c r="N784" s="89"/>
    </row>
    <row x14ac:dyDescent="0.25" r="785" customHeight="1" ht="21">
      <c r="A785" s="6" t="s">
        <v>1053</v>
      </c>
      <c r="B785" s="6"/>
      <c r="C785" s="3" t="s">
        <v>96</v>
      </c>
      <c r="D785" s="86">
        <v>1.13</v>
      </c>
      <c r="E785" s="87">
        <f>$D$780*D785</f>
      </c>
      <c r="F785" s="108">
        <v>0.14</v>
      </c>
      <c r="G785" s="87">
        <f>$D$780*F785</f>
      </c>
      <c r="H785" s="87">
        <f>$L$2*G785</f>
      </c>
      <c r="I785" s="108">
        <v>98.25</v>
      </c>
      <c r="J785" s="87">
        <f>$D$780*I785</f>
      </c>
      <c r="K785" s="87">
        <f>SUM(H785,J785)</f>
      </c>
      <c r="L785" s="89"/>
      <c r="M785" s="89"/>
      <c r="N785" s="89"/>
    </row>
    <row x14ac:dyDescent="0.25" r="786" customHeight="1" ht="12">
      <c r="A786" s="6" t="s">
        <v>1035</v>
      </c>
      <c r="B786" s="6"/>
      <c r="C786" s="3" t="s">
        <v>96</v>
      </c>
      <c r="D786" s="86">
        <v>1</v>
      </c>
      <c r="E786" s="87">
        <f>$D$780*D786</f>
      </c>
      <c r="F786" s="108">
        <v>0.18</v>
      </c>
      <c r="G786" s="87">
        <f>$D$780*F786</f>
      </c>
      <c r="H786" s="87">
        <f>$L$2*G786</f>
      </c>
      <c r="I786" s="108">
        <v>56.36</v>
      </c>
      <c r="J786" s="87">
        <f>$D$780*I786</f>
      </c>
      <c r="K786" s="87">
        <f>SUM(H786,J786)</f>
      </c>
      <c r="L786" s="89"/>
      <c r="M786" s="89"/>
      <c r="N786" s="89"/>
    </row>
    <row x14ac:dyDescent="0.25" r="787" customHeight="1" ht="12.199999999999998">
      <c r="A787" s="6" t="s">
        <v>251</v>
      </c>
      <c r="B787" s="6"/>
      <c r="C787" s="3" t="s">
        <v>96</v>
      </c>
      <c r="D787" s="86">
        <v>1</v>
      </c>
      <c r="E787" s="87">
        <f>$D$780*D787</f>
      </c>
      <c r="F787" s="108">
        <v>0.08</v>
      </c>
      <c r="G787" s="87">
        <f>$D$780*F787</f>
      </c>
      <c r="H787" s="87">
        <f>$L$2*G787</f>
      </c>
      <c r="I787" s="108">
        <v>43.2</v>
      </c>
      <c r="J787" s="87">
        <f>$D$780*I787</f>
      </c>
      <c r="K787" s="87">
        <f>SUM(H787,J787)</f>
      </c>
      <c r="L787" s="89"/>
      <c r="M787" s="89"/>
      <c r="N787" s="89"/>
    </row>
    <row x14ac:dyDescent="0.25" r="788" customHeight="1" ht="12.199999999999998">
      <c r="A788" s="6" t="s">
        <v>1131</v>
      </c>
      <c r="B788" s="6"/>
      <c r="C788" s="3" t="s">
        <v>96</v>
      </c>
      <c r="D788" s="86">
        <v>1</v>
      </c>
      <c r="E788" s="87">
        <f>$D$780*D788</f>
      </c>
      <c r="F788" s="108">
        <v>0.2</v>
      </c>
      <c r="G788" s="87">
        <f>$D$780*F788</f>
      </c>
      <c r="H788" s="87">
        <f>$L$2*G788</f>
      </c>
      <c r="I788" s="108">
        <v>469.11</v>
      </c>
      <c r="J788" s="87">
        <f>$D$780*I788</f>
      </c>
      <c r="K788" s="87">
        <f>SUM(H788,J788)</f>
      </c>
      <c r="L788" s="89"/>
      <c r="M788" s="89"/>
      <c r="N788" s="89"/>
    </row>
    <row x14ac:dyDescent="0.25" r="789" customHeight="1" ht="12.199999999999998">
      <c r="A789" s="6" t="s">
        <v>1128</v>
      </c>
      <c r="B789" s="6"/>
      <c r="C789" s="3" t="s">
        <v>96</v>
      </c>
      <c r="D789" s="86">
        <v>1</v>
      </c>
      <c r="E789" s="87">
        <f>$D$780*D789</f>
      </c>
      <c r="F789" s="108">
        <v>0.1</v>
      </c>
      <c r="G789" s="87">
        <f>$D$780*F789</f>
      </c>
      <c r="H789" s="87">
        <f>$L$2*G789</f>
      </c>
      <c r="I789" s="108">
        <v>178.56</v>
      </c>
      <c r="J789" s="87">
        <f>$D$780*I789</f>
      </c>
      <c r="K789" s="87">
        <f>SUM(H789,J789)</f>
      </c>
      <c r="L789" s="89"/>
      <c r="M789" s="89"/>
      <c r="N789" s="89"/>
    </row>
    <row x14ac:dyDescent="0.25" r="790" customHeight="1" ht="12.199999999999998">
      <c r="A790" s="6" t="s">
        <v>1030</v>
      </c>
      <c r="B790" s="6"/>
      <c r="C790" s="3" t="s">
        <v>96</v>
      </c>
      <c r="D790" s="86">
        <v>1</v>
      </c>
      <c r="E790" s="87">
        <f>$D$780*D790</f>
      </c>
      <c r="F790" s="108">
        <v>0.04</v>
      </c>
      <c r="G790" s="87">
        <f>$D$780*F790</f>
      </c>
      <c r="H790" s="87">
        <f>$L$2*G790</f>
      </c>
      <c r="I790" s="108">
        <v>10.63</v>
      </c>
      <c r="J790" s="87">
        <f>$D$780*I790</f>
      </c>
      <c r="K790" s="87">
        <f>SUM(H790,J790)</f>
      </c>
      <c r="L790" s="89"/>
      <c r="M790" s="89"/>
      <c r="N790" s="89"/>
    </row>
    <row x14ac:dyDescent="0.25" r="791" customHeight="1" ht="21">
      <c r="A791" s="6" t="s">
        <v>249</v>
      </c>
      <c r="B791" s="6"/>
      <c r="C791" s="3" t="s">
        <v>96</v>
      </c>
      <c r="D791" s="86">
        <v>1</v>
      </c>
      <c r="E791" s="87">
        <f>$D$780*D791</f>
      </c>
      <c r="F791" s="108">
        <v>0.2</v>
      </c>
      <c r="G791" s="87">
        <f>$D$780*F791</f>
      </c>
      <c r="H791" s="87">
        <f>$L$2*G791</f>
      </c>
      <c r="I791" s="108">
        <v>58.44</v>
      </c>
      <c r="J791" s="87">
        <f>$D$780*I791</f>
      </c>
      <c r="K791" s="87">
        <f>SUM(H791,J791)</f>
      </c>
      <c r="L791" s="89"/>
      <c r="M791" s="89"/>
      <c r="N791" s="89"/>
    </row>
    <row x14ac:dyDescent="0.25" r="792" customHeight="1" ht="29.850000000000005">
      <c r="A792" s="6" t="s">
        <v>421</v>
      </c>
      <c r="B792" s="6"/>
      <c r="C792" s="3" t="s">
        <v>96</v>
      </c>
      <c r="D792" s="86">
        <v>1</v>
      </c>
      <c r="E792" s="87">
        <f>$D$780*D792</f>
      </c>
      <c r="F792" s="108">
        <v>0.55</v>
      </c>
      <c r="G792" s="87">
        <f>$D$780*F792</f>
      </c>
      <c r="H792" s="87">
        <f>$N$2*G792</f>
      </c>
      <c r="I792" s="108">
        <v>154.29</v>
      </c>
      <c r="J792" s="87">
        <f>$D$780*I792</f>
      </c>
      <c r="K792" s="87">
        <f>SUM(H792,J792)</f>
      </c>
      <c r="L792" s="89"/>
      <c r="M792" s="89"/>
      <c r="N792" s="89"/>
    </row>
    <row x14ac:dyDescent="0.25" r="793" customHeight="1" ht="12.199999999999998">
      <c r="A793" s="6" t="s">
        <v>1132</v>
      </c>
      <c r="B793" s="6"/>
      <c r="C793" s="3" t="s">
        <v>149</v>
      </c>
      <c r="D793" s="86">
        <v>0.42</v>
      </c>
      <c r="E793" s="87">
        <f>$D$780*D793</f>
      </c>
      <c r="F793" s="108">
        <v>0.04</v>
      </c>
      <c r="G793" s="87">
        <f>$D$780*F793</f>
      </c>
      <c r="H793" s="87">
        <f>$L$2*G793</f>
      </c>
      <c r="I793" s="108">
        <v>22.62</v>
      </c>
      <c r="J793" s="87">
        <f>$D$780*I793</f>
      </c>
      <c r="K793" s="87">
        <f>SUM(H793,J793)</f>
      </c>
      <c r="L793" s="89"/>
      <c r="M793" s="89"/>
      <c r="N793" s="89"/>
    </row>
    <row x14ac:dyDescent="0.25" r="794" customHeight="1" ht="12.199999999999998">
      <c r="A794" s="6" t="s">
        <v>246</v>
      </c>
      <c r="B794" s="6"/>
      <c r="C794" s="3" t="s">
        <v>149</v>
      </c>
      <c r="D794" s="86">
        <v>0.42</v>
      </c>
      <c r="E794" s="87">
        <f>$D$780*D794</f>
      </c>
      <c r="F794" s="108">
        <v>0.04</v>
      </c>
      <c r="G794" s="87">
        <f>$D$780*F794</f>
      </c>
      <c r="H794" s="87">
        <f>$L$2*G794</f>
      </c>
      <c r="I794" s="108">
        <v>18.29</v>
      </c>
      <c r="J794" s="87">
        <f>$D$780*I794</f>
      </c>
      <c r="K794" s="87">
        <f>SUM(H794,J794)</f>
      </c>
      <c r="L794" s="89"/>
      <c r="M794" s="89"/>
      <c r="N794" s="89"/>
    </row>
    <row x14ac:dyDescent="0.25" r="795" customHeight="1" ht="12.199999999999998">
      <c r="A795" s="29" t="s">
        <v>214</v>
      </c>
      <c r="B795" s="29"/>
      <c r="C795" s="3"/>
      <c r="D795" s="109"/>
      <c r="E795" s="87"/>
      <c r="F795" s="94">
        <f>SUM(F781:F794)</f>
      </c>
      <c r="G795" s="110">
        <f>SUM(G781:G794)</f>
      </c>
      <c r="H795" s="110">
        <f>SUM(H781:H794)</f>
      </c>
      <c r="I795" s="94">
        <f>SUM(I781:I794)</f>
      </c>
      <c r="J795" s="110">
        <f>SUM(J781:J794)</f>
      </c>
      <c r="K795" s="88">
        <f>SUM(K781:K794)</f>
      </c>
      <c r="L795" s="89"/>
      <c r="M795" s="89"/>
      <c r="N795" s="89"/>
    </row>
    <row x14ac:dyDescent="0.25" r="796" customHeight="1" ht="21">
      <c r="A796" s="29" t="s">
        <v>1133</v>
      </c>
      <c r="B796" s="29"/>
      <c r="C796" s="93" t="s">
        <v>96</v>
      </c>
      <c r="D796" s="57">
        <v>0</v>
      </c>
      <c r="E796" s="124"/>
      <c r="F796" s="53"/>
      <c r="G796" s="53"/>
      <c r="H796" s="53"/>
      <c r="I796" s="53"/>
      <c r="J796" s="53"/>
      <c r="K796" s="53"/>
      <c r="L796" s="89"/>
      <c r="M796" s="89"/>
      <c r="N796" s="89"/>
    </row>
    <row x14ac:dyDescent="0.25" r="797" customHeight="1" ht="21">
      <c r="A797" s="6" t="s">
        <v>250</v>
      </c>
      <c r="B797" s="6"/>
      <c r="C797" s="3" t="s">
        <v>96</v>
      </c>
      <c r="D797" s="86">
        <v>1</v>
      </c>
      <c r="E797" s="87">
        <f>$D$796*D797</f>
      </c>
      <c r="F797" s="108">
        <v>0.28</v>
      </c>
      <c r="G797" s="87">
        <f>$D$796*F797</f>
      </c>
      <c r="H797" s="87">
        <f>$L$2*G797</f>
      </c>
      <c r="I797" s="108">
        <v>125.81</v>
      </c>
      <c r="J797" s="87">
        <f>$D$796*I797</f>
      </c>
      <c r="K797" s="87">
        <f>SUM(H797,J797)</f>
      </c>
      <c r="L797" s="89"/>
      <c r="M797" s="89"/>
      <c r="N797" s="89"/>
    </row>
    <row x14ac:dyDescent="0.25" r="798" customHeight="1" ht="12.199999999999998">
      <c r="A798" s="6" t="s">
        <v>1134</v>
      </c>
      <c r="B798" s="6"/>
      <c r="C798" s="3" t="s">
        <v>96</v>
      </c>
      <c r="D798" s="86">
        <v>1</v>
      </c>
      <c r="E798" s="87">
        <f>$D$796*D798</f>
      </c>
      <c r="F798" s="108">
        <v>0.25</v>
      </c>
      <c r="G798" s="87">
        <f>$D$796*F798</f>
      </c>
      <c r="H798" s="87">
        <f>$L$2*G798</f>
      </c>
      <c r="I798" s="108">
        <v>701.12</v>
      </c>
      <c r="J798" s="87">
        <f>$D$796*I798</f>
      </c>
      <c r="K798" s="87">
        <f>SUM(H798,J798)</f>
      </c>
      <c r="L798" s="89"/>
      <c r="M798" s="89"/>
      <c r="N798" s="89"/>
    </row>
    <row x14ac:dyDescent="0.25" r="799" customHeight="1" ht="12.199999999999998">
      <c r="A799" s="6" t="s">
        <v>1028</v>
      </c>
      <c r="B799" s="6"/>
      <c r="C799" s="3" t="s">
        <v>96</v>
      </c>
      <c r="D799" s="86">
        <v>1</v>
      </c>
      <c r="E799" s="87">
        <f>$D$796*D799</f>
      </c>
      <c r="F799" s="108">
        <v>0.03</v>
      </c>
      <c r="G799" s="87">
        <f>$D$796*F799</f>
      </c>
      <c r="H799" s="87">
        <f>$L$2*G799</f>
      </c>
      <c r="I799" s="108">
        <v>45.68</v>
      </c>
      <c r="J799" s="87">
        <f>$D$796*I799</f>
      </c>
      <c r="K799" s="87">
        <f>SUM(H799,J799)</f>
      </c>
      <c r="L799" s="89"/>
      <c r="M799" s="89"/>
      <c r="N799" s="89"/>
    </row>
    <row x14ac:dyDescent="0.25" r="800" customHeight="1" ht="12.199999999999998">
      <c r="A800" s="6" t="s">
        <v>1035</v>
      </c>
      <c r="B800" s="6"/>
      <c r="C800" s="3" t="s">
        <v>96</v>
      </c>
      <c r="D800" s="86">
        <v>1</v>
      </c>
      <c r="E800" s="87">
        <f>$D$796*D800</f>
      </c>
      <c r="F800" s="108">
        <v>0.18</v>
      </c>
      <c r="G800" s="87">
        <f>$D$796*F800</f>
      </c>
      <c r="H800" s="87">
        <f>$L$2*G800</f>
      </c>
      <c r="I800" s="108">
        <v>56.36</v>
      </c>
      <c r="J800" s="87">
        <f>$D$796*I800</f>
      </c>
      <c r="K800" s="87">
        <f>SUM(H800,J800)</f>
      </c>
      <c r="L800" s="89"/>
      <c r="M800" s="89"/>
      <c r="N800" s="89"/>
    </row>
    <row x14ac:dyDescent="0.25" r="801" customHeight="1" ht="12.199999999999998">
      <c r="A801" s="29" t="s">
        <v>214</v>
      </c>
      <c r="B801" s="29"/>
      <c r="C801" s="3"/>
      <c r="D801" s="109"/>
      <c r="E801" s="87"/>
      <c r="F801" s="94">
        <f>SUM(F797:F800)</f>
      </c>
      <c r="G801" s="110">
        <f>SUM(G797:G800)</f>
      </c>
      <c r="H801" s="110">
        <f>SUM(H797:H800)</f>
      </c>
      <c r="I801" s="94">
        <f>SUM(I797:I800)</f>
      </c>
      <c r="J801" s="110">
        <f>SUM(J797:J800)</f>
      </c>
      <c r="K801" s="88">
        <f>SUM(K797:K800)</f>
      </c>
      <c r="L801" s="89"/>
      <c r="M801" s="89"/>
      <c r="N801" s="89"/>
    </row>
    <row x14ac:dyDescent="0.25" r="802" customHeight="1" ht="21">
      <c r="A802" s="29" t="s">
        <v>1133</v>
      </c>
      <c r="B802" s="29"/>
      <c r="C802" s="93" t="s">
        <v>96</v>
      </c>
      <c r="D802" s="57">
        <v>0</v>
      </c>
      <c r="E802" s="124"/>
      <c r="F802" s="53"/>
      <c r="G802" s="53"/>
      <c r="H802" s="53"/>
      <c r="I802" s="53"/>
      <c r="J802" s="53"/>
      <c r="K802" s="53"/>
      <c r="L802" s="89"/>
      <c r="M802" s="89"/>
      <c r="N802" s="89"/>
    </row>
    <row x14ac:dyDescent="0.25" r="803" customHeight="1" ht="21">
      <c r="A803" s="6" t="s">
        <v>250</v>
      </c>
      <c r="B803" s="6"/>
      <c r="C803" s="3" t="s">
        <v>96</v>
      </c>
      <c r="D803" s="86">
        <v>1</v>
      </c>
      <c r="E803" s="87">
        <f>$D$802*D803</f>
      </c>
      <c r="F803" s="108">
        <v>0.28</v>
      </c>
      <c r="G803" s="87">
        <f>$D$802*F803</f>
      </c>
      <c r="H803" s="87">
        <f>$L$2*G803</f>
      </c>
      <c r="I803" s="108">
        <v>125.81</v>
      </c>
      <c r="J803" s="87">
        <f>$D$802*I803</f>
      </c>
      <c r="K803" s="87">
        <f>SUM(H803,J803)</f>
      </c>
      <c r="L803" s="89"/>
      <c r="M803" s="89"/>
      <c r="N803" s="89"/>
    </row>
    <row x14ac:dyDescent="0.25" r="804" customHeight="1" ht="12">
      <c r="A804" s="6" t="s">
        <v>1028</v>
      </c>
      <c r="B804" s="6"/>
      <c r="C804" s="3" t="s">
        <v>96</v>
      </c>
      <c r="D804" s="86">
        <v>1</v>
      </c>
      <c r="E804" s="87">
        <f>$D$802*D804</f>
      </c>
      <c r="F804" s="108">
        <v>0.03</v>
      </c>
      <c r="G804" s="87">
        <f>$D$802*F804</f>
      </c>
      <c r="H804" s="87">
        <f>$L$2*G804</f>
      </c>
      <c r="I804" s="108">
        <v>45.68</v>
      </c>
      <c r="J804" s="87">
        <f>$D$802*I804</f>
      </c>
      <c r="K804" s="87">
        <f>SUM(H804,J804)</f>
      </c>
      <c r="L804" s="89"/>
      <c r="M804" s="89"/>
      <c r="N804" s="89"/>
    </row>
    <row x14ac:dyDescent="0.25" r="805" customHeight="1" ht="12.199999999999998">
      <c r="A805" s="6" t="s">
        <v>1035</v>
      </c>
      <c r="B805" s="6"/>
      <c r="C805" s="3" t="s">
        <v>96</v>
      </c>
      <c r="D805" s="86">
        <v>1</v>
      </c>
      <c r="E805" s="87">
        <f>$D$802*D805</f>
      </c>
      <c r="F805" s="108">
        <v>0.18</v>
      </c>
      <c r="G805" s="87">
        <f>$D$802*F805</f>
      </c>
      <c r="H805" s="87">
        <f>$L$2*G805</f>
      </c>
      <c r="I805" s="108">
        <v>56.36</v>
      </c>
      <c r="J805" s="87">
        <f>$D$802*I805</f>
      </c>
      <c r="K805" s="87">
        <f>SUM(H805,J805)</f>
      </c>
      <c r="L805" s="89"/>
      <c r="M805" s="89"/>
      <c r="N805" s="89"/>
    </row>
    <row x14ac:dyDescent="0.25" r="806" customHeight="1" ht="12.199999999999998">
      <c r="A806" s="6" t="s">
        <v>1135</v>
      </c>
      <c r="B806" s="6"/>
      <c r="C806" s="3" t="s">
        <v>96</v>
      </c>
      <c r="D806" s="86">
        <v>1</v>
      </c>
      <c r="E806" s="87">
        <f>$D$802*D806</f>
      </c>
      <c r="F806" s="108">
        <v>0.25</v>
      </c>
      <c r="G806" s="87">
        <f>$D$802*F806</f>
      </c>
      <c r="H806" s="87">
        <f>$L$2*G806</f>
      </c>
      <c r="I806" s="108">
        <v>1282.83</v>
      </c>
      <c r="J806" s="87">
        <f>$D$802*I806</f>
      </c>
      <c r="K806" s="87">
        <f>SUM(H806,J806)</f>
      </c>
      <c r="L806" s="89"/>
      <c r="M806" s="89"/>
      <c r="N806" s="89"/>
    </row>
    <row x14ac:dyDescent="0.25" r="807" customHeight="1" ht="12.199999999999998">
      <c r="A807" s="29" t="s">
        <v>214</v>
      </c>
      <c r="B807" s="29"/>
      <c r="C807" s="3"/>
      <c r="D807" s="109"/>
      <c r="E807" s="87"/>
      <c r="F807" s="94">
        <f>SUM(F803:F806)</f>
      </c>
      <c r="G807" s="110">
        <f>SUM(G803:G806)</f>
      </c>
      <c r="H807" s="110">
        <f>SUM(H803:H806)</f>
      </c>
      <c r="I807" s="94">
        <f>SUM(I803:I806)</f>
      </c>
      <c r="J807" s="110">
        <f>SUM(J803:J806)</f>
      </c>
      <c r="K807" s="88">
        <f>SUM(K803:K806)</f>
      </c>
      <c r="L807" s="89"/>
      <c r="M807" s="89"/>
      <c r="N807" s="89"/>
    </row>
    <row x14ac:dyDescent="0.25" r="808" customHeight="1" ht="21">
      <c r="A808" s="29" t="s">
        <v>1133</v>
      </c>
      <c r="B808" s="29"/>
      <c r="C808" s="93" t="s">
        <v>96</v>
      </c>
      <c r="D808" s="57">
        <v>0</v>
      </c>
      <c r="E808" s="124"/>
      <c r="F808" s="53"/>
      <c r="G808" s="53"/>
      <c r="H808" s="53"/>
      <c r="I808" s="53"/>
      <c r="J808" s="53"/>
      <c r="K808" s="53"/>
      <c r="L808" s="89"/>
      <c r="M808" s="89"/>
      <c r="N808" s="89"/>
    </row>
    <row x14ac:dyDescent="0.25" r="809" customHeight="1" ht="12.199999999999998">
      <c r="A809" s="6" t="s">
        <v>1135</v>
      </c>
      <c r="B809" s="6"/>
      <c r="C809" s="3" t="s">
        <v>96</v>
      </c>
      <c r="D809" s="86">
        <v>1</v>
      </c>
      <c r="E809" s="87">
        <f>$D$808*D809</f>
      </c>
      <c r="F809" s="108">
        <v>0.25</v>
      </c>
      <c r="G809" s="87">
        <f>$D$808*F809</f>
      </c>
      <c r="H809" s="87">
        <f>$L$2*G809</f>
      </c>
      <c r="I809" s="108">
        <v>486.44</v>
      </c>
      <c r="J809" s="87">
        <f>$D$808*I809</f>
      </c>
      <c r="K809" s="87">
        <f>SUM(H809,J809)</f>
      </c>
      <c r="L809" s="89"/>
      <c r="M809" s="89"/>
      <c r="N809" s="89"/>
    </row>
    <row x14ac:dyDescent="0.25" r="810" customHeight="1" ht="12.199999999999998">
      <c r="A810" s="6" t="s">
        <v>1035</v>
      </c>
      <c r="B810" s="6"/>
      <c r="C810" s="3" t="s">
        <v>96</v>
      </c>
      <c r="D810" s="86">
        <v>1</v>
      </c>
      <c r="E810" s="87">
        <f>$D$808*D810</f>
      </c>
      <c r="F810" s="108">
        <v>0.18</v>
      </c>
      <c r="G810" s="87">
        <f>$D$808*F810</f>
      </c>
      <c r="H810" s="87">
        <f>$L$2*G810</f>
      </c>
      <c r="I810" s="108">
        <v>56.36</v>
      </c>
      <c r="J810" s="87">
        <f>$D$808*I810</f>
      </c>
      <c r="K810" s="87">
        <f>SUM(H810,J810)</f>
      </c>
      <c r="L810" s="89"/>
      <c r="M810" s="89"/>
      <c r="N810" s="89"/>
    </row>
    <row x14ac:dyDescent="0.25" r="811" customHeight="1" ht="12.199999999999998">
      <c r="A811" s="6" t="s">
        <v>1028</v>
      </c>
      <c r="B811" s="6"/>
      <c r="C811" s="3" t="s">
        <v>96</v>
      </c>
      <c r="D811" s="86">
        <v>1</v>
      </c>
      <c r="E811" s="87">
        <f>$D$808*D811</f>
      </c>
      <c r="F811" s="108">
        <v>0.03</v>
      </c>
      <c r="G811" s="87">
        <f>$D$808*F811</f>
      </c>
      <c r="H811" s="87">
        <f>$L$2*G811</f>
      </c>
      <c r="I811" s="108">
        <v>45.68</v>
      </c>
      <c r="J811" s="87">
        <f>$D$808*I811</f>
      </c>
      <c r="K811" s="87">
        <f>SUM(H811,J811)</f>
      </c>
      <c r="L811" s="89"/>
      <c r="M811" s="89"/>
      <c r="N811" s="89"/>
    </row>
    <row x14ac:dyDescent="0.25" r="812" customHeight="1" ht="21">
      <c r="A812" s="6" t="s">
        <v>250</v>
      </c>
      <c r="B812" s="6"/>
      <c r="C812" s="3" t="s">
        <v>96</v>
      </c>
      <c r="D812" s="86">
        <v>1</v>
      </c>
      <c r="E812" s="87">
        <f>$D$808*D812</f>
      </c>
      <c r="F812" s="108">
        <v>0.28</v>
      </c>
      <c r="G812" s="87">
        <f>$D$808*F812</f>
      </c>
      <c r="H812" s="87">
        <f>$L$2*G812</f>
      </c>
      <c r="I812" s="108">
        <v>125.81</v>
      </c>
      <c r="J812" s="87">
        <f>$D$808*I812</f>
      </c>
      <c r="K812" s="87">
        <f>SUM(H812,J812)</f>
      </c>
      <c r="L812" s="89"/>
      <c r="M812" s="89"/>
      <c r="N812" s="89"/>
    </row>
    <row x14ac:dyDescent="0.25" r="813" customHeight="1" ht="12.199999999999998">
      <c r="A813" s="29" t="s">
        <v>214</v>
      </c>
      <c r="B813" s="29"/>
      <c r="C813" s="3"/>
      <c r="D813" s="109"/>
      <c r="E813" s="87"/>
      <c r="F813" s="94">
        <f>SUM(F809:F812)</f>
      </c>
      <c r="G813" s="110">
        <f>SUM(G809:G812)</f>
      </c>
      <c r="H813" s="110">
        <f>SUM(H809:H812)</f>
      </c>
      <c r="I813" s="94">
        <f>SUM(I809:I812)</f>
      </c>
      <c r="J813" s="110">
        <f>SUM(J809:J812)</f>
      </c>
      <c r="K813" s="88">
        <f>SUM(K809:K812)</f>
      </c>
      <c r="L813" s="89"/>
      <c r="M813" s="89"/>
      <c r="N813" s="89"/>
    </row>
    <row x14ac:dyDescent="0.25" r="814" customHeight="1" ht="21">
      <c r="A814" s="29" t="s">
        <v>1136</v>
      </c>
      <c r="B814" s="29"/>
      <c r="C814" s="93" t="s">
        <v>96</v>
      </c>
      <c r="D814" s="57">
        <v>0</v>
      </c>
      <c r="E814" s="124"/>
      <c r="F814" s="53"/>
      <c r="G814" s="53"/>
      <c r="H814" s="53"/>
      <c r="I814" s="53"/>
      <c r="J814" s="53"/>
      <c r="K814" s="53"/>
      <c r="L814" s="89"/>
      <c r="M814" s="89"/>
      <c r="N814" s="89"/>
    </row>
    <row x14ac:dyDescent="0.25" r="815" customHeight="1" ht="12.199999999999998">
      <c r="A815" s="6" t="s">
        <v>1134</v>
      </c>
      <c r="B815" s="6"/>
      <c r="C815" s="3" t="s">
        <v>96</v>
      </c>
      <c r="D815" s="86">
        <v>1.13</v>
      </c>
      <c r="E815" s="87">
        <f>$D$814*D815</f>
      </c>
      <c r="F815" s="108">
        <v>0.28</v>
      </c>
      <c r="G815" s="87">
        <f>$D$814*F815</f>
      </c>
      <c r="H815" s="87">
        <f>$L$2*G815</f>
      </c>
      <c r="I815" s="108">
        <v>788.76</v>
      </c>
      <c r="J815" s="87">
        <f>$D$814*I815</f>
      </c>
      <c r="K815" s="87">
        <f>SUM(H815,J815)</f>
      </c>
      <c r="L815" s="89"/>
      <c r="M815" s="89"/>
      <c r="N815" s="89"/>
    </row>
    <row x14ac:dyDescent="0.25" r="816" customHeight="1" ht="21">
      <c r="A816" s="6" t="s">
        <v>250</v>
      </c>
      <c r="B816" s="6"/>
      <c r="C816" s="3" t="s">
        <v>96</v>
      </c>
      <c r="D816" s="86">
        <v>1</v>
      </c>
      <c r="E816" s="87">
        <f>$D$814*D816</f>
      </c>
      <c r="F816" s="108">
        <v>0.28</v>
      </c>
      <c r="G816" s="87">
        <f>$D$814*F816</f>
      </c>
      <c r="H816" s="87">
        <f>$L$2*G816</f>
      </c>
      <c r="I816" s="108">
        <v>290.24</v>
      </c>
      <c r="J816" s="87">
        <f>$D$814*I816</f>
      </c>
      <c r="K816" s="87">
        <f>SUM(H816,J816)</f>
      </c>
      <c r="L816" s="89"/>
      <c r="M816" s="89"/>
      <c r="N816" s="89"/>
    </row>
    <row x14ac:dyDescent="0.25" r="817" customHeight="1" ht="12.199999999999998">
      <c r="A817" s="6" t="s">
        <v>1035</v>
      </c>
      <c r="B817" s="6"/>
      <c r="C817" s="3" t="s">
        <v>96</v>
      </c>
      <c r="D817" s="86">
        <v>1.13</v>
      </c>
      <c r="E817" s="87">
        <f>$D$814*D817</f>
      </c>
      <c r="F817" s="108">
        <v>0.17</v>
      </c>
      <c r="G817" s="87">
        <f>$D$814*F817</f>
      </c>
      <c r="H817" s="87">
        <f>$L$2*G817</f>
      </c>
      <c r="I817" s="108">
        <v>20.85</v>
      </c>
      <c r="J817" s="87">
        <f>$D$814*I817</f>
      </c>
      <c r="K817" s="87">
        <f>SUM(H817,J817)</f>
      </c>
      <c r="L817" s="89"/>
      <c r="M817" s="89"/>
      <c r="N817" s="89"/>
    </row>
    <row x14ac:dyDescent="0.25" r="818" customHeight="1" ht="12.199999999999998">
      <c r="A818" s="6" t="s">
        <v>251</v>
      </c>
      <c r="B818" s="6"/>
      <c r="C818" s="3" t="s">
        <v>96</v>
      </c>
      <c r="D818" s="86">
        <v>1</v>
      </c>
      <c r="E818" s="87">
        <f>$D$814*D818</f>
      </c>
      <c r="F818" s="108">
        <v>0.09</v>
      </c>
      <c r="G818" s="87">
        <f>$D$814*F818</f>
      </c>
      <c r="H818" s="87">
        <f>$L$2*G818</f>
      </c>
      <c r="I818" s="108">
        <v>156.8</v>
      </c>
      <c r="J818" s="87">
        <f>$D$814*I818</f>
      </c>
      <c r="K818" s="87">
        <f>SUM(H818,J818)</f>
      </c>
      <c r="L818" s="89"/>
      <c r="M818" s="89"/>
      <c r="N818" s="89"/>
    </row>
    <row x14ac:dyDescent="0.25" r="819" customHeight="1" ht="21">
      <c r="A819" s="6" t="s">
        <v>1052</v>
      </c>
      <c r="B819" s="6"/>
      <c r="C819" s="3" t="s">
        <v>96</v>
      </c>
      <c r="D819" s="86">
        <v>1.13</v>
      </c>
      <c r="E819" s="87">
        <f>$D$814*D819</f>
      </c>
      <c r="F819" s="108">
        <v>0.2</v>
      </c>
      <c r="G819" s="87">
        <f>$D$814*F819</f>
      </c>
      <c r="H819" s="87">
        <f>$L$2*G819</f>
      </c>
      <c r="I819" s="108">
        <v>67.12</v>
      </c>
      <c r="J819" s="87">
        <f>$D$814*I819</f>
      </c>
      <c r="K819" s="87">
        <f>SUM(H819,J819)</f>
      </c>
      <c r="L819" s="89"/>
      <c r="M819" s="89"/>
      <c r="N819" s="89"/>
    </row>
    <row x14ac:dyDescent="0.25" r="820" customHeight="1" ht="12.199999999999998">
      <c r="A820" s="6" t="s">
        <v>1030</v>
      </c>
      <c r="B820" s="6"/>
      <c r="C820" s="3" t="s">
        <v>96</v>
      </c>
      <c r="D820" s="86">
        <v>1</v>
      </c>
      <c r="E820" s="87">
        <f>$D$814*D820</f>
      </c>
      <c r="F820" s="108">
        <v>0.04</v>
      </c>
      <c r="G820" s="87">
        <f>$D$814*F820</f>
      </c>
      <c r="H820" s="87">
        <f>$L$2*G820</f>
      </c>
      <c r="I820" s="108">
        <v>13.45</v>
      </c>
      <c r="J820" s="87">
        <f>$D$814*I820</f>
      </c>
      <c r="K820" s="87">
        <f>SUM(H820,J820)</f>
      </c>
      <c r="L820" s="89"/>
      <c r="M820" s="89"/>
      <c r="N820" s="89"/>
    </row>
    <row x14ac:dyDescent="0.25" r="821" customHeight="1" ht="21">
      <c r="A821" s="6" t="s">
        <v>249</v>
      </c>
      <c r="B821" s="6"/>
      <c r="C821" s="3" t="s">
        <v>96</v>
      </c>
      <c r="D821" s="86">
        <v>1</v>
      </c>
      <c r="E821" s="87">
        <f>$D$814*D821</f>
      </c>
      <c r="F821" s="108">
        <v>0.2</v>
      </c>
      <c r="G821" s="87">
        <f>$D$814*F821</f>
      </c>
      <c r="H821" s="87">
        <f>$L$2*G821</f>
      </c>
      <c r="I821" s="108">
        <v>58.44</v>
      </c>
      <c r="J821" s="87">
        <f>$D$814*I821</f>
      </c>
      <c r="K821" s="87">
        <f>SUM(H821,J821)</f>
      </c>
      <c r="L821" s="89"/>
      <c r="M821" s="89"/>
      <c r="N821" s="89"/>
    </row>
    <row x14ac:dyDescent="0.25" r="822" customHeight="1" ht="29.850000000000005">
      <c r="A822" s="6" t="s">
        <v>421</v>
      </c>
      <c r="B822" s="6"/>
      <c r="C822" s="3" t="s">
        <v>96</v>
      </c>
      <c r="D822" s="86">
        <v>1</v>
      </c>
      <c r="E822" s="87">
        <f>$D$814*D822</f>
      </c>
      <c r="F822" s="108">
        <v>0.55</v>
      </c>
      <c r="G822" s="87">
        <f>$D$814*F822</f>
      </c>
      <c r="H822" s="87">
        <f>$N$2*G822</f>
      </c>
      <c r="I822" s="108">
        <v>154.29</v>
      </c>
      <c r="J822" s="87">
        <f>$D$814*I822</f>
      </c>
      <c r="K822" s="87">
        <f>SUM(H822,J822)</f>
      </c>
      <c r="L822" s="89"/>
      <c r="M822" s="89"/>
      <c r="N822" s="89"/>
    </row>
    <row x14ac:dyDescent="0.25" r="823" customHeight="1" ht="12.199999999999998">
      <c r="A823" s="6" t="s">
        <v>247</v>
      </c>
      <c r="B823" s="6"/>
      <c r="C823" s="3" t="s">
        <v>149</v>
      </c>
      <c r="D823" s="86">
        <v>0.42</v>
      </c>
      <c r="E823" s="87">
        <f>$D$814*D823</f>
      </c>
      <c r="F823" s="108">
        <v>0.05</v>
      </c>
      <c r="G823" s="87">
        <f>$D$814*F823</f>
      </c>
      <c r="H823" s="87">
        <f>$L$2*G823</f>
      </c>
      <c r="I823" s="108">
        <v>21.29</v>
      </c>
      <c r="J823" s="87">
        <f>$D$814*I823</f>
      </c>
      <c r="K823" s="87">
        <f>SUM(H823,J823)</f>
      </c>
      <c r="L823" s="89"/>
      <c r="M823" s="89"/>
      <c r="N823" s="89"/>
    </row>
    <row x14ac:dyDescent="0.25" r="824" customHeight="1" ht="12.199999999999998">
      <c r="A824" s="6" t="s">
        <v>246</v>
      </c>
      <c r="B824" s="6"/>
      <c r="C824" s="3" t="s">
        <v>149</v>
      </c>
      <c r="D824" s="86">
        <v>0.42</v>
      </c>
      <c r="E824" s="87">
        <f>$D$814*D824</f>
      </c>
      <c r="F824" s="108">
        <v>0.04</v>
      </c>
      <c r="G824" s="87">
        <f>$D$814*F824</f>
      </c>
      <c r="H824" s="87">
        <f>$L$2*G824</f>
      </c>
      <c r="I824" s="108">
        <v>18.29</v>
      </c>
      <c r="J824" s="87">
        <f>$D$814*I824</f>
      </c>
      <c r="K824" s="87">
        <f>SUM(H824,J824)</f>
      </c>
      <c r="L824" s="89"/>
      <c r="M824" s="89"/>
      <c r="N824" s="89"/>
    </row>
    <row x14ac:dyDescent="0.25" r="825" customHeight="1" ht="12.199999999999998">
      <c r="A825" s="29" t="s">
        <v>214</v>
      </c>
      <c r="B825" s="29"/>
      <c r="C825" s="3"/>
      <c r="D825" s="109"/>
      <c r="E825" s="87"/>
      <c r="F825" s="94">
        <f>SUM(F815:F824)</f>
      </c>
      <c r="G825" s="110">
        <f>SUM(G815:G824)</f>
      </c>
      <c r="H825" s="110">
        <f>SUM(H815:H824)</f>
      </c>
      <c r="I825" s="94">
        <f>SUM(I815:I824)</f>
      </c>
      <c r="J825" s="110">
        <f>SUM(J815:J824)</f>
      </c>
      <c r="K825" s="88">
        <f>SUM(K815:K824)</f>
      </c>
      <c r="L825" s="89"/>
      <c r="M825" s="89"/>
      <c r="N825" s="89"/>
    </row>
    <row x14ac:dyDescent="0.25" r="826" customHeight="1" ht="21">
      <c r="A826" s="29" t="s">
        <v>1136</v>
      </c>
      <c r="B826" s="29"/>
      <c r="C826" s="93" t="s">
        <v>96</v>
      </c>
      <c r="D826" s="57">
        <v>0</v>
      </c>
      <c r="E826" s="124"/>
      <c r="F826" s="53"/>
      <c r="G826" s="53"/>
      <c r="H826" s="53"/>
      <c r="I826" s="53"/>
      <c r="J826" s="53"/>
      <c r="K826" s="53"/>
      <c r="L826" s="89"/>
      <c r="M826" s="89"/>
      <c r="N826" s="89"/>
    </row>
    <row x14ac:dyDescent="0.25" r="827" customHeight="1" ht="12.199999999999998">
      <c r="A827" s="6" t="s">
        <v>1134</v>
      </c>
      <c r="B827" s="6"/>
      <c r="C827" s="3" t="s">
        <v>96</v>
      </c>
      <c r="D827" s="86">
        <v>1.13</v>
      </c>
      <c r="E827" s="87">
        <f>$D$826*D827</f>
      </c>
      <c r="F827" s="108">
        <v>0.28</v>
      </c>
      <c r="G827" s="87">
        <f>$D$826*F827</f>
      </c>
      <c r="H827" s="87">
        <f>$L$2*G827</f>
      </c>
      <c r="I827" s="108">
        <v>788.76</v>
      </c>
      <c r="J827" s="87">
        <f>$D$826*I827</f>
      </c>
      <c r="K827" s="87">
        <f>SUM(H827,J827)</f>
      </c>
      <c r="L827" s="89"/>
      <c r="M827" s="89"/>
      <c r="N827" s="89"/>
    </row>
    <row x14ac:dyDescent="0.25" r="828" customHeight="1" ht="21">
      <c r="A828" s="6" t="s">
        <v>250</v>
      </c>
      <c r="B828" s="6"/>
      <c r="C828" s="3" t="s">
        <v>96</v>
      </c>
      <c r="D828" s="86">
        <v>1</v>
      </c>
      <c r="E828" s="87">
        <f>$D$826*D828</f>
      </c>
      <c r="F828" s="108">
        <v>0.28</v>
      </c>
      <c r="G828" s="87">
        <f>$D$826*F828</f>
      </c>
      <c r="H828" s="87">
        <f>$L$2*G828</f>
      </c>
      <c r="I828" s="108">
        <v>290.24</v>
      </c>
      <c r="J828" s="87">
        <f>$D$826*I828</f>
      </c>
      <c r="K828" s="87">
        <f>SUM(H828,J828)</f>
      </c>
      <c r="L828" s="89"/>
      <c r="M828" s="89"/>
      <c r="N828" s="89"/>
    </row>
    <row x14ac:dyDescent="0.25" r="829" customHeight="1" ht="12.199999999999998">
      <c r="A829" s="6" t="s">
        <v>1035</v>
      </c>
      <c r="B829" s="6"/>
      <c r="C829" s="3" t="s">
        <v>96</v>
      </c>
      <c r="D829" s="86">
        <v>1.13</v>
      </c>
      <c r="E829" s="87">
        <f>$D$826*D829</f>
      </c>
      <c r="F829" s="108">
        <v>0.17</v>
      </c>
      <c r="G829" s="87">
        <f>$D$826*F829</f>
      </c>
      <c r="H829" s="87">
        <f>$L$2*G829</f>
      </c>
      <c r="I829" s="108">
        <v>20.85</v>
      </c>
      <c r="J829" s="87">
        <f>$D$826*I829</f>
      </c>
      <c r="K829" s="87">
        <f>SUM(H829,J829)</f>
      </c>
      <c r="L829" s="89"/>
      <c r="M829" s="89"/>
      <c r="N829" s="89"/>
    </row>
    <row x14ac:dyDescent="0.25" r="830" customHeight="1" ht="12.199999999999998">
      <c r="A830" s="6" t="s">
        <v>251</v>
      </c>
      <c r="B830" s="6"/>
      <c r="C830" s="3" t="s">
        <v>96</v>
      </c>
      <c r="D830" s="86">
        <v>1</v>
      </c>
      <c r="E830" s="87">
        <f>$D$826*D830</f>
      </c>
      <c r="F830" s="108">
        <v>0.09</v>
      </c>
      <c r="G830" s="87">
        <f>$D$826*F830</f>
      </c>
      <c r="H830" s="87">
        <f>$L$2*G830</f>
      </c>
      <c r="I830" s="108">
        <v>156.8</v>
      </c>
      <c r="J830" s="87">
        <f>$D$826*I830</f>
      </c>
      <c r="K830" s="87">
        <f>SUM(H830,J830)</f>
      </c>
      <c r="L830" s="89"/>
      <c r="M830" s="89"/>
      <c r="N830" s="89"/>
    </row>
    <row x14ac:dyDescent="0.25" r="831" customHeight="1" ht="21">
      <c r="A831" s="6" t="s">
        <v>1052</v>
      </c>
      <c r="B831" s="6"/>
      <c r="C831" s="3" t="s">
        <v>96</v>
      </c>
      <c r="D831" s="86">
        <v>1.13</v>
      </c>
      <c r="E831" s="87">
        <f>$D$826*D831</f>
      </c>
      <c r="F831" s="108">
        <v>0.2</v>
      </c>
      <c r="G831" s="87">
        <f>$D$826*F831</f>
      </c>
      <c r="H831" s="87">
        <f>$L$2*G831</f>
      </c>
      <c r="I831" s="108">
        <v>67.12</v>
      </c>
      <c r="J831" s="87">
        <f>$D$826*I831</f>
      </c>
      <c r="K831" s="87">
        <f>SUM(H831,J831)</f>
      </c>
      <c r="L831" s="89"/>
      <c r="M831" s="89"/>
      <c r="N831" s="89"/>
    </row>
    <row x14ac:dyDescent="0.25" r="832" customHeight="1" ht="12.199999999999998">
      <c r="A832" s="6" t="s">
        <v>1030</v>
      </c>
      <c r="B832" s="6"/>
      <c r="C832" s="3" t="s">
        <v>96</v>
      </c>
      <c r="D832" s="86">
        <v>1</v>
      </c>
      <c r="E832" s="87">
        <f>$D$826*D832</f>
      </c>
      <c r="F832" s="108">
        <v>0.04</v>
      </c>
      <c r="G832" s="87">
        <f>$D$826*F832</f>
      </c>
      <c r="H832" s="87">
        <f>$L$2*G832</f>
      </c>
      <c r="I832" s="108">
        <v>13.45</v>
      </c>
      <c r="J832" s="87">
        <f>$D$826*I832</f>
      </c>
      <c r="K832" s="87">
        <f>SUM(H832,J832)</f>
      </c>
      <c r="L832" s="89"/>
      <c r="M832" s="89"/>
      <c r="N832" s="89"/>
    </row>
    <row x14ac:dyDescent="0.25" r="833" customHeight="1" ht="12.199999999999998">
      <c r="A833" s="6" t="s">
        <v>832</v>
      </c>
      <c r="B833" s="6"/>
      <c r="C833" s="3" t="s">
        <v>96</v>
      </c>
      <c r="D833" s="86">
        <v>1</v>
      </c>
      <c r="E833" s="87">
        <f>$D$826*D833</f>
      </c>
      <c r="F833" s="108">
        <v>0.15</v>
      </c>
      <c r="G833" s="87">
        <f>$D$826*F833</f>
      </c>
      <c r="H833" s="87">
        <f>$L$2*G833</f>
      </c>
      <c r="I833" s="108">
        <v>271.22</v>
      </c>
      <c r="J833" s="87">
        <f>$D$826*I833</f>
      </c>
      <c r="K833" s="87">
        <f>SUM(H833,J833)</f>
      </c>
      <c r="L833" s="89"/>
      <c r="M833" s="89"/>
      <c r="N833" s="89"/>
    </row>
    <row x14ac:dyDescent="0.25" r="834" customHeight="1" ht="12.199999999999998">
      <c r="A834" s="6" t="s">
        <v>247</v>
      </c>
      <c r="B834" s="6"/>
      <c r="C834" s="3" t="s">
        <v>149</v>
      </c>
      <c r="D834" s="86">
        <v>0.42</v>
      </c>
      <c r="E834" s="87">
        <f>$D$826*D834</f>
      </c>
      <c r="F834" s="108">
        <v>0.05</v>
      </c>
      <c r="G834" s="87">
        <f>$D$826*F834</f>
      </c>
      <c r="H834" s="87">
        <f>$L$2*G834</f>
      </c>
      <c r="I834" s="108">
        <v>21.29</v>
      </c>
      <c r="J834" s="87">
        <f>$D$826*I834</f>
      </c>
      <c r="K834" s="87">
        <f>SUM(H834,J834)</f>
      </c>
      <c r="L834" s="89"/>
      <c r="M834" s="89"/>
      <c r="N834" s="89"/>
    </row>
    <row x14ac:dyDescent="0.25" r="835" customHeight="1" ht="12.199999999999998">
      <c r="A835" s="6" t="s">
        <v>246</v>
      </c>
      <c r="B835" s="6"/>
      <c r="C835" s="3" t="s">
        <v>149</v>
      </c>
      <c r="D835" s="86">
        <v>0.42</v>
      </c>
      <c r="E835" s="87">
        <f>$D$826*D835</f>
      </c>
      <c r="F835" s="108">
        <v>0.04</v>
      </c>
      <c r="G835" s="87">
        <f>$D$826*F835</f>
      </c>
      <c r="H835" s="87">
        <f>$L$2*G835</f>
      </c>
      <c r="I835" s="108">
        <v>18.29</v>
      </c>
      <c r="J835" s="87">
        <f>$D$826*I835</f>
      </c>
      <c r="K835" s="87">
        <f>SUM(H835,J835)</f>
      </c>
      <c r="L835" s="89"/>
      <c r="M835" s="89"/>
      <c r="N835" s="89"/>
    </row>
    <row x14ac:dyDescent="0.25" r="836" customHeight="1" ht="12.199999999999998">
      <c r="A836" s="29" t="s">
        <v>214</v>
      </c>
      <c r="B836" s="29"/>
      <c r="C836" s="3"/>
      <c r="D836" s="109"/>
      <c r="E836" s="87"/>
      <c r="F836" s="94">
        <f>SUM(F827:F835)</f>
      </c>
      <c r="G836" s="110">
        <f>SUM(G827:G835)</f>
      </c>
      <c r="H836" s="110">
        <f>SUM(H827:H835)</f>
      </c>
      <c r="I836" s="94">
        <f>SUM(I827:I835)</f>
      </c>
      <c r="J836" s="110">
        <f>SUM(J827:J835)</f>
      </c>
      <c r="K836" s="88">
        <f>SUM(K827:K835)</f>
      </c>
      <c r="L836" s="89"/>
      <c r="M836" s="89"/>
      <c r="N836" s="89"/>
    </row>
    <row x14ac:dyDescent="0.25" r="837" customHeight="1" ht="21">
      <c r="A837" s="29" t="s">
        <v>1136</v>
      </c>
      <c r="B837" s="29"/>
      <c r="C837" s="93" t="s">
        <v>96</v>
      </c>
      <c r="D837" s="57">
        <v>0</v>
      </c>
      <c r="E837" s="124"/>
      <c r="F837" s="53"/>
      <c r="G837" s="53"/>
      <c r="H837" s="53"/>
      <c r="I837" s="53"/>
      <c r="J837" s="53"/>
      <c r="K837" s="53"/>
      <c r="L837" s="89"/>
      <c r="M837" s="89"/>
      <c r="N837" s="89"/>
    </row>
    <row x14ac:dyDescent="0.25" r="838" customHeight="1" ht="12.199999999999998">
      <c r="A838" s="6" t="s">
        <v>1134</v>
      </c>
      <c r="B838" s="6"/>
      <c r="C838" s="3" t="s">
        <v>96</v>
      </c>
      <c r="D838" s="86">
        <v>1.13</v>
      </c>
      <c r="E838" s="87">
        <f>$D$837*D838</f>
      </c>
      <c r="F838" s="108">
        <v>0.28</v>
      </c>
      <c r="G838" s="87">
        <f>$D$837*F838</f>
      </c>
      <c r="H838" s="87">
        <f>$L$2*G838</f>
      </c>
      <c r="I838" s="108">
        <v>788.76</v>
      </c>
      <c r="J838" s="87">
        <f>$D$837*I838</f>
      </c>
      <c r="K838" s="87">
        <f>SUM(H838,J838)</f>
      </c>
      <c r="L838" s="89"/>
      <c r="M838" s="89"/>
      <c r="N838" s="89"/>
    </row>
    <row x14ac:dyDescent="0.25" r="839" customHeight="1" ht="21">
      <c r="A839" s="6" t="s">
        <v>250</v>
      </c>
      <c r="B839" s="6"/>
      <c r="C839" s="3" t="s">
        <v>96</v>
      </c>
      <c r="D839" s="86">
        <v>1</v>
      </c>
      <c r="E839" s="87">
        <f>$D$837*D839</f>
      </c>
      <c r="F839" s="108">
        <v>0.28</v>
      </c>
      <c r="G839" s="87">
        <f>$D$837*F839</f>
      </c>
      <c r="H839" s="87">
        <f>$L$2*G839</f>
      </c>
      <c r="I839" s="108">
        <v>290.24</v>
      </c>
      <c r="J839" s="87">
        <f>$D$837*I839</f>
      </c>
      <c r="K839" s="87">
        <f>SUM(H839,J839)</f>
      </c>
      <c r="L839" s="89"/>
      <c r="M839" s="89"/>
      <c r="N839" s="89"/>
    </row>
    <row x14ac:dyDescent="0.25" r="840" customHeight="1" ht="12.199999999999998">
      <c r="A840" s="6" t="s">
        <v>1035</v>
      </c>
      <c r="B840" s="6"/>
      <c r="C840" s="3" t="s">
        <v>96</v>
      </c>
      <c r="D840" s="86">
        <v>1.13</v>
      </c>
      <c r="E840" s="87">
        <f>$D$837*D840</f>
      </c>
      <c r="F840" s="108">
        <v>0.17</v>
      </c>
      <c r="G840" s="87">
        <f>$D$837*F840</f>
      </c>
      <c r="H840" s="87">
        <f>$L$2*G840</f>
      </c>
      <c r="I840" s="108">
        <v>20.85</v>
      </c>
      <c r="J840" s="87">
        <f>$D$837*I840</f>
      </c>
      <c r="K840" s="87">
        <f>SUM(H840,J840)</f>
      </c>
      <c r="L840" s="89"/>
      <c r="M840" s="89"/>
      <c r="N840" s="89"/>
    </row>
    <row x14ac:dyDescent="0.25" r="841" customHeight="1" ht="12.199999999999998">
      <c r="A841" s="6" t="s">
        <v>251</v>
      </c>
      <c r="B841" s="6"/>
      <c r="C841" s="3" t="s">
        <v>96</v>
      </c>
      <c r="D841" s="86">
        <v>1</v>
      </c>
      <c r="E841" s="87">
        <f>$D$837*D841</f>
      </c>
      <c r="F841" s="108">
        <v>0.09</v>
      </c>
      <c r="G841" s="87">
        <f>$D$837*F841</f>
      </c>
      <c r="H841" s="87">
        <f>$L$2*G841</f>
      </c>
      <c r="I841" s="108">
        <v>156.8</v>
      </c>
      <c r="J841" s="87">
        <f>$D$837*I841</f>
      </c>
      <c r="K841" s="87">
        <f>SUM(H841,J841)</f>
      </c>
      <c r="L841" s="89"/>
      <c r="M841" s="89"/>
      <c r="N841" s="89"/>
    </row>
    <row x14ac:dyDescent="0.25" r="842" customHeight="1" ht="21">
      <c r="A842" s="6" t="s">
        <v>1052</v>
      </c>
      <c r="B842" s="6"/>
      <c r="C842" s="3" t="s">
        <v>96</v>
      </c>
      <c r="D842" s="86">
        <v>1.13</v>
      </c>
      <c r="E842" s="87">
        <f>$D$837*D842</f>
      </c>
      <c r="F842" s="108">
        <v>0.2</v>
      </c>
      <c r="G842" s="87">
        <f>$D$837*F842</f>
      </c>
      <c r="H842" s="87">
        <f>$L$2*G842</f>
      </c>
      <c r="I842" s="108">
        <v>67.12</v>
      </c>
      <c r="J842" s="87">
        <f>$D$837*I842</f>
      </c>
      <c r="K842" s="87">
        <f>SUM(H842,J842)</f>
      </c>
      <c r="L842" s="89"/>
      <c r="M842" s="89"/>
      <c r="N842" s="89"/>
    </row>
    <row x14ac:dyDescent="0.25" r="843" customHeight="1" ht="12.199999999999998">
      <c r="A843" s="6" t="s">
        <v>1030</v>
      </c>
      <c r="B843" s="6"/>
      <c r="C843" s="3" t="s">
        <v>96</v>
      </c>
      <c r="D843" s="86">
        <v>1</v>
      </c>
      <c r="E843" s="87">
        <f>$D$837*D843</f>
      </c>
      <c r="F843" s="108">
        <v>0.04</v>
      </c>
      <c r="G843" s="87">
        <f>$D$837*F843</f>
      </c>
      <c r="H843" s="87">
        <f>$L$2*G843</f>
      </c>
      <c r="I843" s="108">
        <v>13.45</v>
      </c>
      <c r="J843" s="87">
        <f>$D$837*I843</f>
      </c>
      <c r="K843" s="87">
        <f>SUM(H843,J843)</f>
      </c>
      <c r="L843" s="89"/>
      <c r="M843" s="89"/>
      <c r="N843" s="89"/>
    </row>
    <row x14ac:dyDescent="0.25" r="844" customHeight="1" ht="12.199999999999998">
      <c r="A844" s="6" t="s">
        <v>826</v>
      </c>
      <c r="B844" s="6"/>
      <c r="C844" s="3" t="s">
        <v>96</v>
      </c>
      <c r="D844" s="86">
        <v>1</v>
      </c>
      <c r="E844" s="87">
        <f>$D$837*D844</f>
      </c>
      <c r="F844" s="108">
        <v>0.25</v>
      </c>
      <c r="G844" s="87">
        <f>$D$837*F844</f>
      </c>
      <c r="H844" s="87">
        <f>$L$2*G844</f>
      </c>
      <c r="I844" s="108">
        <v>210.82</v>
      </c>
      <c r="J844" s="87">
        <f>$D$837*I844</f>
      </c>
      <c r="K844" s="87">
        <f>SUM(H844,J844)</f>
      </c>
      <c r="L844" s="89"/>
      <c r="M844" s="89"/>
      <c r="N844" s="89"/>
    </row>
    <row x14ac:dyDescent="0.25" r="845" customHeight="1" ht="12.199999999999998">
      <c r="A845" s="6" t="s">
        <v>247</v>
      </c>
      <c r="B845" s="6"/>
      <c r="C845" s="3" t="s">
        <v>149</v>
      </c>
      <c r="D845" s="86">
        <v>0.42</v>
      </c>
      <c r="E845" s="87">
        <f>$D$837*D845</f>
      </c>
      <c r="F845" s="108">
        <v>0.05</v>
      </c>
      <c r="G845" s="87">
        <f>$D$837*F845</f>
      </c>
      <c r="H845" s="87">
        <f>$L$2*G845</f>
      </c>
      <c r="I845" s="108">
        <v>21.29</v>
      </c>
      <c r="J845" s="87">
        <f>$D$837*I845</f>
      </c>
      <c r="K845" s="87">
        <f>SUM(H845,J845)</f>
      </c>
      <c r="L845" s="89"/>
      <c r="M845" s="89"/>
      <c r="N845" s="89"/>
    </row>
    <row x14ac:dyDescent="0.25" r="846" customHeight="1" ht="12.199999999999998">
      <c r="A846" s="6" t="s">
        <v>246</v>
      </c>
      <c r="B846" s="6"/>
      <c r="C846" s="3" t="s">
        <v>149</v>
      </c>
      <c r="D846" s="86">
        <v>0.42</v>
      </c>
      <c r="E846" s="87">
        <f>$D$837*D846</f>
      </c>
      <c r="F846" s="108">
        <v>0.04</v>
      </c>
      <c r="G846" s="87">
        <f>$D$837*F846</f>
      </c>
      <c r="H846" s="87">
        <f>$L$2*G846</f>
      </c>
      <c r="I846" s="108">
        <v>18.29</v>
      </c>
      <c r="J846" s="87">
        <f>$D$837*I846</f>
      </c>
      <c r="K846" s="87">
        <f>SUM(H846,J846)</f>
      </c>
      <c r="L846" s="89"/>
      <c r="M846" s="89"/>
      <c r="N846" s="89"/>
    </row>
    <row x14ac:dyDescent="0.25" r="847" customHeight="1" ht="12.199999999999998">
      <c r="A847" s="29" t="s">
        <v>214</v>
      </c>
      <c r="B847" s="29"/>
      <c r="C847" s="3"/>
      <c r="D847" s="109"/>
      <c r="E847" s="87"/>
      <c r="F847" s="94">
        <f>SUM(F838:F846)</f>
      </c>
      <c r="G847" s="110">
        <f>SUM(G838:G846)</f>
      </c>
      <c r="H847" s="110">
        <f>SUM(H838:H846)</f>
      </c>
      <c r="I847" s="94">
        <f>SUM(I838:I846)</f>
      </c>
      <c r="J847" s="110">
        <f>SUM(J838:J846)</f>
      </c>
      <c r="K847" s="88">
        <f>SUM(K838:K846)</f>
      </c>
      <c r="L847" s="89"/>
      <c r="M847" s="89"/>
      <c r="N847" s="89"/>
    </row>
    <row x14ac:dyDescent="0.25" r="848" customHeight="1" ht="21">
      <c r="A848" s="29" t="s">
        <v>1136</v>
      </c>
      <c r="B848" s="29"/>
      <c r="C848" s="93" t="s">
        <v>96</v>
      </c>
      <c r="D848" s="57">
        <v>0</v>
      </c>
      <c r="E848" s="124"/>
      <c r="F848" s="53"/>
      <c r="G848" s="53"/>
      <c r="H848" s="53"/>
      <c r="I848" s="53"/>
      <c r="J848" s="53"/>
      <c r="K848" s="53"/>
      <c r="L848" s="89"/>
      <c r="M848" s="89"/>
      <c r="N848" s="89"/>
    </row>
    <row x14ac:dyDescent="0.25" r="849" customHeight="1" ht="12.199999999999998">
      <c r="A849" s="6" t="s">
        <v>1134</v>
      </c>
      <c r="B849" s="6"/>
      <c r="C849" s="3" t="s">
        <v>96</v>
      </c>
      <c r="D849" s="86">
        <v>1.13</v>
      </c>
      <c r="E849" s="87">
        <f>$D$848*D849</f>
      </c>
      <c r="F849" s="108">
        <v>0.28</v>
      </c>
      <c r="G849" s="87">
        <f>$D$848*F849</f>
      </c>
      <c r="H849" s="87">
        <f>$L$2*G849</f>
      </c>
      <c r="I849" s="108">
        <v>788.76</v>
      </c>
      <c r="J849" s="87">
        <f>$D$848*I849</f>
      </c>
      <c r="K849" s="87">
        <f>SUM(H849,J849)</f>
      </c>
      <c r="L849" s="89"/>
      <c r="M849" s="89"/>
      <c r="N849" s="89"/>
    </row>
    <row x14ac:dyDescent="0.25" r="850" customHeight="1" ht="12.199999999999998">
      <c r="A850" s="6" t="s">
        <v>251</v>
      </c>
      <c r="B850" s="6"/>
      <c r="C850" s="3" t="s">
        <v>96</v>
      </c>
      <c r="D850" s="86">
        <v>1</v>
      </c>
      <c r="E850" s="87">
        <f>$D$848*D850</f>
      </c>
      <c r="F850" s="108">
        <v>0.09</v>
      </c>
      <c r="G850" s="87">
        <f>$D$848*F850</f>
      </c>
      <c r="H850" s="87">
        <f>$L$2*G850</f>
      </c>
      <c r="I850" s="108">
        <v>156.8</v>
      </c>
      <c r="J850" s="87">
        <f>$D$848*I850</f>
      </c>
      <c r="K850" s="87">
        <f>SUM(H850,J850)</f>
      </c>
      <c r="L850" s="89"/>
      <c r="M850" s="89"/>
      <c r="N850" s="89"/>
    </row>
    <row x14ac:dyDescent="0.25" r="851" customHeight="1" ht="12.199999999999998">
      <c r="A851" s="6" t="s">
        <v>1035</v>
      </c>
      <c r="B851" s="6"/>
      <c r="C851" s="3" t="s">
        <v>96</v>
      </c>
      <c r="D851" s="86">
        <v>1.13</v>
      </c>
      <c r="E851" s="87">
        <f>$D$848*D851</f>
      </c>
      <c r="F851" s="108">
        <v>0.17</v>
      </c>
      <c r="G851" s="87">
        <f>$D$848*F851</f>
      </c>
      <c r="H851" s="87">
        <f>$L$2*G851</f>
      </c>
      <c r="I851" s="108">
        <v>20.85</v>
      </c>
      <c r="J851" s="87">
        <f>$D$848*I851</f>
      </c>
      <c r="K851" s="87">
        <f>SUM(H851,J851)</f>
      </c>
      <c r="L851" s="89"/>
      <c r="M851" s="89"/>
      <c r="N851" s="89"/>
    </row>
    <row x14ac:dyDescent="0.25" r="852" customHeight="1" ht="21">
      <c r="A852" s="6" t="s">
        <v>250</v>
      </c>
      <c r="B852" s="6"/>
      <c r="C852" s="3" t="s">
        <v>96</v>
      </c>
      <c r="D852" s="86">
        <v>1</v>
      </c>
      <c r="E852" s="87">
        <f>$D$848*D852</f>
      </c>
      <c r="F852" s="108">
        <v>0.28</v>
      </c>
      <c r="G852" s="87">
        <f>$D$848*F852</f>
      </c>
      <c r="H852" s="87">
        <f>$L$2*G852</f>
      </c>
      <c r="I852" s="108">
        <v>290.24</v>
      </c>
      <c r="J852" s="87">
        <f>$D$848*I852</f>
      </c>
      <c r="K852" s="87">
        <f>SUM(H852,J852)</f>
      </c>
      <c r="L852" s="89"/>
      <c r="M852" s="89"/>
      <c r="N852" s="89"/>
    </row>
    <row x14ac:dyDescent="0.25" r="853" customHeight="1" ht="21">
      <c r="A853" s="6" t="s">
        <v>1052</v>
      </c>
      <c r="B853" s="6"/>
      <c r="C853" s="3" t="s">
        <v>96</v>
      </c>
      <c r="D853" s="86">
        <v>1.13</v>
      </c>
      <c r="E853" s="87">
        <f>$D$848*D853</f>
      </c>
      <c r="F853" s="108">
        <v>0.2</v>
      </c>
      <c r="G853" s="87">
        <f>$D$848*F853</f>
      </c>
      <c r="H853" s="87">
        <f>$L$2*G853</f>
      </c>
      <c r="I853" s="108">
        <v>67.12</v>
      </c>
      <c r="J853" s="87">
        <f>$D$848*I853</f>
      </c>
      <c r="K853" s="87">
        <f>SUM(H853,J853)</f>
      </c>
      <c r="L853" s="89"/>
      <c r="M853" s="89"/>
      <c r="N853" s="89"/>
    </row>
    <row x14ac:dyDescent="0.25" r="854" customHeight="1" ht="12.199999999999998">
      <c r="A854" s="6" t="s">
        <v>443</v>
      </c>
      <c r="B854" s="6"/>
      <c r="C854" s="3" t="s">
        <v>96</v>
      </c>
      <c r="D854" s="86">
        <v>1</v>
      </c>
      <c r="E854" s="87">
        <f>$D$848*D854</f>
      </c>
      <c r="F854" s="108">
        <v>0.27</v>
      </c>
      <c r="G854" s="87">
        <f>$D$848*F854</f>
      </c>
      <c r="H854" s="87">
        <f>$L$2*G854</f>
      </c>
      <c r="I854" s="108">
        <v>689.29</v>
      </c>
      <c r="J854" s="87">
        <f>$D$848*I854</f>
      </c>
      <c r="K854" s="87">
        <f>SUM(H854,J854)</f>
      </c>
      <c r="L854" s="89"/>
      <c r="M854" s="89"/>
      <c r="N854" s="89"/>
    </row>
    <row x14ac:dyDescent="0.25" r="855" customHeight="1" ht="12.199999999999998">
      <c r="A855" s="6" t="s">
        <v>1030</v>
      </c>
      <c r="B855" s="6"/>
      <c r="C855" s="3" t="s">
        <v>96</v>
      </c>
      <c r="D855" s="86">
        <v>1</v>
      </c>
      <c r="E855" s="87">
        <f>$D$848*D855</f>
      </c>
      <c r="F855" s="108">
        <v>0.04</v>
      </c>
      <c r="G855" s="87">
        <f>$D$848*F855</f>
      </c>
      <c r="H855" s="87">
        <f>$L$2*G855</f>
      </c>
      <c r="I855" s="108">
        <v>13.45</v>
      </c>
      <c r="J855" s="87">
        <f>$D$848*I855</f>
      </c>
      <c r="K855" s="87">
        <f>SUM(H855,J855)</f>
      </c>
      <c r="L855" s="89"/>
      <c r="M855" s="89"/>
      <c r="N855" s="89"/>
    </row>
    <row x14ac:dyDescent="0.25" r="856" customHeight="1" ht="12.199999999999998">
      <c r="A856" s="6" t="s">
        <v>247</v>
      </c>
      <c r="B856" s="6"/>
      <c r="C856" s="3" t="s">
        <v>149</v>
      </c>
      <c r="D856" s="86">
        <v>0.42</v>
      </c>
      <c r="E856" s="87">
        <f>$D$848*D856</f>
      </c>
      <c r="F856" s="108">
        <v>0.05</v>
      </c>
      <c r="G856" s="87">
        <f>$D$848*F856</f>
      </c>
      <c r="H856" s="87">
        <f>$L$2*G856</f>
      </c>
      <c r="I856" s="108">
        <v>21.29</v>
      </c>
      <c r="J856" s="87">
        <f>$D$848*I856</f>
      </c>
      <c r="K856" s="87">
        <f>SUM(H856,J856)</f>
      </c>
      <c r="L856" s="89"/>
      <c r="M856" s="89"/>
      <c r="N856" s="89"/>
    </row>
    <row x14ac:dyDescent="0.25" r="857" customHeight="1" ht="12.199999999999998">
      <c r="A857" s="6" t="s">
        <v>246</v>
      </c>
      <c r="B857" s="6"/>
      <c r="C857" s="3" t="s">
        <v>149</v>
      </c>
      <c r="D857" s="86">
        <v>0.42</v>
      </c>
      <c r="E857" s="87">
        <f>$D$848*D857</f>
      </c>
      <c r="F857" s="108">
        <v>0.04</v>
      </c>
      <c r="G857" s="87">
        <f>$D$848*F857</f>
      </c>
      <c r="H857" s="87">
        <f>$L$2*G857</f>
      </c>
      <c r="I857" s="108">
        <v>18.29</v>
      </c>
      <c r="J857" s="87">
        <f>$D$848*I857</f>
      </c>
      <c r="K857" s="87">
        <f>SUM(H857,J857)</f>
      </c>
      <c r="L857" s="89"/>
      <c r="M857" s="89"/>
      <c r="N857" s="89"/>
    </row>
    <row x14ac:dyDescent="0.25" r="858" customHeight="1" ht="12.199999999999998">
      <c r="A858" s="29" t="s">
        <v>214</v>
      </c>
      <c r="B858" s="29"/>
      <c r="C858" s="3"/>
      <c r="D858" s="109"/>
      <c r="E858" s="87"/>
      <c r="F858" s="94">
        <f>SUM(F849:F857)</f>
      </c>
      <c r="G858" s="110">
        <f>SUM(G849:G857)</f>
      </c>
      <c r="H858" s="110">
        <f>SUM(H849:H857)</f>
      </c>
      <c r="I858" s="94">
        <f>SUM(I849:I857)</f>
      </c>
      <c r="J858" s="110">
        <f>SUM(J849:J857)</f>
      </c>
      <c r="K858" s="88">
        <f>SUM(K849:K857)</f>
      </c>
      <c r="L858" s="89"/>
      <c r="M858" s="89"/>
      <c r="N858" s="89"/>
    </row>
    <row x14ac:dyDescent="0.25" r="859" customHeight="1" ht="21">
      <c r="A859" s="29" t="s">
        <v>1137</v>
      </c>
      <c r="B859" s="29"/>
      <c r="C859" s="93" t="s">
        <v>96</v>
      </c>
      <c r="D859" s="57">
        <v>0</v>
      </c>
      <c r="E859" s="124"/>
      <c r="F859" s="53"/>
      <c r="G859" s="53"/>
      <c r="H859" s="53"/>
      <c r="I859" s="53"/>
      <c r="J859" s="53"/>
      <c r="K859" s="53"/>
      <c r="L859" s="89"/>
      <c r="M859" s="89"/>
      <c r="N859" s="89"/>
    </row>
    <row x14ac:dyDescent="0.25" r="860" customHeight="1" ht="12.199999999999998">
      <c r="A860" s="6" t="s">
        <v>1134</v>
      </c>
      <c r="B860" s="6"/>
      <c r="C860" s="3" t="s">
        <v>96</v>
      </c>
      <c r="D860" s="86">
        <v>1</v>
      </c>
      <c r="E860" s="87">
        <f>$D$859*D860</f>
      </c>
      <c r="F860" s="108">
        <v>0.25</v>
      </c>
      <c r="G860" s="87">
        <f>$D$859*F860</f>
      </c>
      <c r="H860" s="87">
        <f>$L$2*G860</f>
      </c>
      <c r="I860" s="108">
        <v>701.12</v>
      </c>
      <c r="J860" s="87">
        <f>$D$859*I860</f>
      </c>
      <c r="K860" s="87">
        <f>SUM(H860,J860)</f>
      </c>
      <c r="L860" s="89"/>
      <c r="M860" s="89"/>
      <c r="N860" s="89"/>
    </row>
    <row x14ac:dyDescent="0.25" r="861" customHeight="1" ht="12.199999999999998">
      <c r="A861" s="6" t="s">
        <v>1042</v>
      </c>
      <c r="B861" s="6"/>
      <c r="C861" s="3" t="s">
        <v>96</v>
      </c>
      <c r="D861" s="86">
        <v>0.5</v>
      </c>
      <c r="E861" s="87">
        <f>$D$859*D861</f>
      </c>
      <c r="F861" s="108">
        <v>0.02</v>
      </c>
      <c r="G861" s="87">
        <f>$D$859*F861</f>
      </c>
      <c r="H861" s="87">
        <f>$L$2*G861</f>
      </c>
      <c r="I861" s="108">
        <v>14.23</v>
      </c>
      <c r="J861" s="87">
        <f>$D$859*I861</f>
      </c>
      <c r="K861" s="87">
        <f>SUM(H861,J861)</f>
      </c>
      <c r="L861" s="89"/>
      <c r="M861" s="89"/>
      <c r="N861" s="89"/>
    </row>
    <row x14ac:dyDescent="0.25" r="862" customHeight="1" ht="12.199999999999998">
      <c r="A862" s="6" t="s">
        <v>335</v>
      </c>
      <c r="B862" s="6"/>
      <c r="C862" s="3" t="s">
        <v>96</v>
      </c>
      <c r="D862" s="86">
        <v>0.5</v>
      </c>
      <c r="E862" s="87">
        <f>$D$859*D862</f>
      </c>
      <c r="F862" s="108">
        <v>0.02</v>
      </c>
      <c r="G862" s="87">
        <f>$D$859*F862</f>
      </c>
      <c r="H862" s="87">
        <f>$L$2*G862</f>
      </c>
      <c r="I862" s="108">
        <v>67.03</v>
      </c>
      <c r="J862" s="87">
        <f>$D$859*I862</f>
      </c>
      <c r="K862" s="87">
        <f>SUM(H862,J862)</f>
      </c>
      <c r="L862" s="89"/>
      <c r="M862" s="89"/>
      <c r="N862" s="89"/>
    </row>
    <row x14ac:dyDescent="0.25" r="863" customHeight="1" ht="21">
      <c r="A863" s="6" t="s">
        <v>1029</v>
      </c>
      <c r="B863" s="6"/>
      <c r="C863" s="3" t="s">
        <v>96</v>
      </c>
      <c r="D863" s="86">
        <v>1</v>
      </c>
      <c r="E863" s="87">
        <f>$D$859*D863</f>
      </c>
      <c r="F863" s="108">
        <v>0.15</v>
      </c>
      <c r="G863" s="87">
        <f>$D$859*F863</f>
      </c>
      <c r="H863" s="87">
        <f>$L$2*G863</f>
      </c>
      <c r="I863" s="108">
        <v>90.63</v>
      </c>
      <c r="J863" s="87">
        <f>$D$859*I863</f>
      </c>
      <c r="K863" s="87">
        <f>SUM(H863,J863)</f>
      </c>
      <c r="L863" s="89"/>
      <c r="M863" s="89"/>
      <c r="N863" s="89"/>
    </row>
    <row x14ac:dyDescent="0.25" r="864" customHeight="1" ht="21">
      <c r="A864" s="6" t="s">
        <v>250</v>
      </c>
      <c r="B864" s="6"/>
      <c r="C864" s="3" t="s">
        <v>96</v>
      </c>
      <c r="D864" s="86">
        <v>1</v>
      </c>
      <c r="E864" s="87">
        <f>$D$859*D864</f>
      </c>
      <c r="F864" s="108">
        <v>0.28</v>
      </c>
      <c r="G864" s="87">
        <f>$D$859*F864</f>
      </c>
      <c r="H864" s="87">
        <f>$L$2*G864</f>
      </c>
      <c r="I864" s="108">
        <v>255.44</v>
      </c>
      <c r="J864" s="87">
        <f>$D$859*I864</f>
      </c>
      <c r="K864" s="87">
        <f>SUM(H864,J864)</f>
      </c>
      <c r="L864" s="89"/>
      <c r="M864" s="89"/>
      <c r="N864" s="89"/>
    </row>
    <row x14ac:dyDescent="0.25" r="865" customHeight="1" ht="12.199999999999998">
      <c r="A865" s="6" t="s">
        <v>1138</v>
      </c>
      <c r="B865" s="6"/>
      <c r="C865" s="3" t="s">
        <v>96</v>
      </c>
      <c r="D865" s="86">
        <v>1</v>
      </c>
      <c r="E865" s="87">
        <f>$D$859*D865</f>
      </c>
      <c r="F865" s="108">
        <v>0.2</v>
      </c>
      <c r="G865" s="87">
        <f>$D$859*F865</f>
      </c>
      <c r="H865" s="87">
        <f>$L$2*G865</f>
      </c>
      <c r="I865" s="108">
        <v>64.69</v>
      </c>
      <c r="J865" s="87">
        <f>$D$859*I865</f>
      </c>
      <c r="K865" s="87">
        <f>SUM(H865,J865)</f>
      </c>
      <c r="L865" s="89"/>
      <c r="M865" s="89"/>
      <c r="N865" s="89"/>
    </row>
    <row x14ac:dyDescent="0.25" r="866" customHeight="1" ht="12.199999999999998">
      <c r="A866" s="6" t="s">
        <v>251</v>
      </c>
      <c r="B866" s="6"/>
      <c r="C866" s="3" t="s">
        <v>96</v>
      </c>
      <c r="D866" s="86">
        <v>1</v>
      </c>
      <c r="E866" s="87">
        <f>$D$859*D866</f>
      </c>
      <c r="F866" s="108">
        <v>0.09</v>
      </c>
      <c r="G866" s="87">
        <f>$D$859*F866</f>
      </c>
      <c r="H866" s="87">
        <f>$L$2*G866</f>
      </c>
      <c r="I866" s="108">
        <v>156.8</v>
      </c>
      <c r="J866" s="87">
        <f>$D$859*I866</f>
      </c>
      <c r="K866" s="87">
        <f>SUM(H866,J866)</f>
      </c>
      <c r="L866" s="89"/>
      <c r="M866" s="89"/>
      <c r="N866" s="89"/>
    </row>
    <row x14ac:dyDescent="0.25" r="867" customHeight="1" ht="12.199999999999998">
      <c r="A867" s="6" t="s">
        <v>251</v>
      </c>
      <c r="B867" s="6"/>
      <c r="C867" s="3" t="s">
        <v>96</v>
      </c>
      <c r="D867" s="86">
        <v>1</v>
      </c>
      <c r="E867" s="87">
        <f>$D$859*D867</f>
      </c>
      <c r="F867" s="108">
        <v>0.08</v>
      </c>
      <c r="G867" s="87">
        <f>$D$859*F867</f>
      </c>
      <c r="H867" s="87">
        <f>$L$2*G867</f>
      </c>
      <c r="I867" s="108">
        <v>43.2</v>
      </c>
      <c r="J867" s="87">
        <f>$D$859*I867</f>
      </c>
      <c r="K867" s="87">
        <f>SUM(H867,J867)</f>
      </c>
      <c r="L867" s="89"/>
      <c r="M867" s="89"/>
      <c r="N867" s="89"/>
    </row>
    <row x14ac:dyDescent="0.25" r="868" customHeight="1" ht="12.199999999999998">
      <c r="A868" s="6" t="s">
        <v>1139</v>
      </c>
      <c r="B868" s="6"/>
      <c r="C868" s="3" t="s">
        <v>654</v>
      </c>
      <c r="D868" s="86">
        <v>1</v>
      </c>
      <c r="E868" s="87">
        <f>$D$859*D868</f>
      </c>
      <c r="F868" s="108">
        <v>0.1</v>
      </c>
      <c r="G868" s="87">
        <f>$D$859*F868</f>
      </c>
      <c r="H868" s="87">
        <f>$L$2*G868</f>
      </c>
      <c r="I868" s="108">
        <v>292.19</v>
      </c>
      <c r="J868" s="87">
        <f>$D$859*I868</f>
      </c>
      <c r="K868" s="87">
        <f>SUM(H868,J868)</f>
      </c>
      <c r="L868" s="89"/>
      <c r="M868" s="89"/>
      <c r="N868" s="89"/>
    </row>
    <row x14ac:dyDescent="0.25" r="869" customHeight="1" ht="21">
      <c r="A869" s="6" t="s">
        <v>1056</v>
      </c>
      <c r="B869" s="6"/>
      <c r="C869" s="3" t="s">
        <v>94</v>
      </c>
      <c r="D869" s="86">
        <v>12</v>
      </c>
      <c r="E869" s="87">
        <f>$D$859*D869</f>
      </c>
      <c r="F869" s="108">
        <v>0.24</v>
      </c>
      <c r="G869" s="87">
        <f>$D$859*F869</f>
      </c>
      <c r="H869" s="87">
        <f>$L$2*G869</f>
      </c>
      <c r="I869" s="108">
        <v>485.28</v>
      </c>
      <c r="J869" s="87">
        <f>$D$859*I869</f>
      </c>
      <c r="K869" s="87">
        <f>SUM(H869,J869)</f>
      </c>
      <c r="L869" s="89"/>
      <c r="M869" s="89"/>
      <c r="N869" s="89"/>
    </row>
    <row x14ac:dyDescent="0.25" r="870" customHeight="1" ht="21">
      <c r="A870" s="6" t="s">
        <v>1140</v>
      </c>
      <c r="B870" s="6"/>
      <c r="C870" s="3" t="s">
        <v>96</v>
      </c>
      <c r="D870" s="86">
        <v>2</v>
      </c>
      <c r="E870" s="87">
        <f>$D$859*D870</f>
      </c>
      <c r="F870" s="108">
        <v>1.6</v>
      </c>
      <c r="G870" s="87">
        <f>$D$859*F870</f>
      </c>
      <c r="H870" s="87">
        <f>$L$2*G870</f>
      </c>
      <c r="I870" s="108">
        <v>533.68</v>
      </c>
      <c r="J870" s="87">
        <f>$D$859*I870</f>
      </c>
      <c r="K870" s="87">
        <f>SUM(H870,J870)</f>
      </c>
      <c r="L870" s="89"/>
      <c r="M870" s="89"/>
      <c r="N870" s="89"/>
    </row>
    <row x14ac:dyDescent="0.25" r="871" customHeight="1" ht="12.199999999999998">
      <c r="A871" s="6" t="s">
        <v>1059</v>
      </c>
      <c r="B871" s="6"/>
      <c r="C871" s="3" t="s">
        <v>96</v>
      </c>
      <c r="D871" s="86">
        <v>1</v>
      </c>
      <c r="E871" s="87">
        <f>$D$859*D871</f>
      </c>
      <c r="F871" s="108">
        <v>0.07</v>
      </c>
      <c r="G871" s="87">
        <f>$D$859*F871</f>
      </c>
      <c r="H871" s="87">
        <f>$L$2*G871</f>
      </c>
      <c r="I871" s="108">
        <v>78.03</v>
      </c>
      <c r="J871" s="87">
        <f>$D$859*I871</f>
      </c>
      <c r="K871" s="87">
        <f>SUM(H871,J871)</f>
      </c>
      <c r="L871" s="89"/>
      <c r="M871" s="89"/>
      <c r="N871" s="89"/>
    </row>
    <row x14ac:dyDescent="0.25" r="872" customHeight="1" ht="12.199999999999998">
      <c r="A872" s="6" t="s">
        <v>1102</v>
      </c>
      <c r="B872" s="6"/>
      <c r="C872" s="3" t="s">
        <v>96</v>
      </c>
      <c r="D872" s="86">
        <v>1</v>
      </c>
      <c r="E872" s="87">
        <f>$D$859*D872</f>
      </c>
      <c r="F872" s="108">
        <v>0.55</v>
      </c>
      <c r="G872" s="87">
        <f>$D$859*F872</f>
      </c>
      <c r="H872" s="87">
        <f>$L$2*G872</f>
      </c>
      <c r="I872" s="108">
        <v>92.53</v>
      </c>
      <c r="J872" s="87">
        <f>$D$859*I872</f>
      </c>
      <c r="K872" s="87">
        <f>SUM(H872,J872)</f>
      </c>
      <c r="L872" s="89"/>
      <c r="M872" s="89"/>
      <c r="N872" s="89"/>
    </row>
    <row x14ac:dyDescent="0.25" r="873" customHeight="1" ht="12.199999999999998">
      <c r="A873" s="29" t="s">
        <v>214</v>
      </c>
      <c r="B873" s="29"/>
      <c r="C873" s="3"/>
      <c r="D873" s="109"/>
      <c r="E873" s="87"/>
      <c r="F873" s="94">
        <f>SUM(F860:F872)</f>
      </c>
      <c r="G873" s="110">
        <f>SUM(G860:G872)</f>
      </c>
      <c r="H873" s="110">
        <f>SUM(H860:H872)</f>
      </c>
      <c r="I873" s="94">
        <f>SUM(I860:I872)</f>
      </c>
      <c r="J873" s="110">
        <f>SUM(J860:J872)</f>
      </c>
      <c r="K873" s="88">
        <f>SUM(K860:K872)</f>
      </c>
      <c r="L873" s="89"/>
      <c r="M873" s="89"/>
      <c r="N873" s="89"/>
    </row>
    <row x14ac:dyDescent="0.25" r="874" customHeight="1" ht="21">
      <c r="A874" s="29" t="s">
        <v>1141</v>
      </c>
      <c r="B874" s="29"/>
      <c r="C874" s="93" t="s">
        <v>96</v>
      </c>
      <c r="D874" s="57">
        <v>0</v>
      </c>
      <c r="E874" s="124"/>
      <c r="F874" s="53"/>
      <c r="G874" s="53"/>
      <c r="H874" s="53"/>
      <c r="I874" s="53"/>
      <c r="J874" s="53"/>
      <c r="K874" s="53"/>
      <c r="L874" s="89"/>
      <c r="M874" s="89"/>
      <c r="N874" s="89"/>
    </row>
    <row x14ac:dyDescent="0.25" r="875" customHeight="1" ht="12.199999999999998">
      <c r="A875" s="6" t="s">
        <v>1111</v>
      </c>
      <c r="B875" s="6"/>
      <c r="C875" s="3" t="s">
        <v>96</v>
      </c>
      <c r="D875" s="86">
        <v>1</v>
      </c>
      <c r="E875" s="87">
        <f>$D$874*D875</f>
      </c>
      <c r="F875" s="108">
        <v>1.25</v>
      </c>
      <c r="G875" s="87">
        <f>$D$874*F875</f>
      </c>
      <c r="H875" s="87">
        <f>$L$2*G875</f>
      </c>
      <c r="I875" s="108">
        <v>236.15</v>
      </c>
      <c r="J875" s="87">
        <f>$D$874*I875</f>
      </c>
      <c r="K875" s="87">
        <f>SUM(H875,J875)</f>
      </c>
      <c r="L875" s="89"/>
      <c r="M875" s="89"/>
      <c r="N875" s="89"/>
    </row>
    <row x14ac:dyDescent="0.25" r="876" customHeight="1" ht="21">
      <c r="A876" s="6" t="s">
        <v>1140</v>
      </c>
      <c r="B876" s="6"/>
      <c r="C876" s="3" t="s">
        <v>96</v>
      </c>
      <c r="D876" s="86">
        <v>1</v>
      </c>
      <c r="E876" s="87">
        <f>$D$874*D876</f>
      </c>
      <c r="F876" s="108">
        <v>0.8</v>
      </c>
      <c r="G876" s="87">
        <f>$D$874*F876</f>
      </c>
      <c r="H876" s="87">
        <f>$L$2*G876</f>
      </c>
      <c r="I876" s="108">
        <v>266.84</v>
      </c>
      <c r="J876" s="87">
        <f>$D$874*I876</f>
      </c>
      <c r="K876" s="87">
        <f>SUM(H876,J876)</f>
      </c>
      <c r="L876" s="89"/>
      <c r="M876" s="89"/>
      <c r="N876" s="89"/>
    </row>
    <row x14ac:dyDescent="0.25" r="877" customHeight="1" ht="12.199999999999998">
      <c r="A877" s="6" t="s">
        <v>656</v>
      </c>
      <c r="B877" s="6"/>
      <c r="C877" s="3" t="s">
        <v>96</v>
      </c>
      <c r="D877" s="86">
        <v>1</v>
      </c>
      <c r="E877" s="87">
        <f>$D$874*D877</f>
      </c>
      <c r="F877" s="108">
        <v>0.09</v>
      </c>
      <c r="G877" s="87">
        <f>$D$874*F877</f>
      </c>
      <c r="H877" s="87">
        <f>$L$2*G877</f>
      </c>
      <c r="I877" s="108">
        <v>376.96</v>
      </c>
      <c r="J877" s="87">
        <f>$D$874*I877</f>
      </c>
      <c r="K877" s="87">
        <f>SUM(H877,J877)</f>
      </c>
      <c r="L877" s="89"/>
      <c r="M877" s="89"/>
      <c r="N877" s="89"/>
    </row>
    <row x14ac:dyDescent="0.25" r="878" customHeight="1" ht="12.199999999999998">
      <c r="A878" s="6" t="s">
        <v>1057</v>
      </c>
      <c r="B878" s="6"/>
      <c r="C878" s="3" t="s">
        <v>654</v>
      </c>
      <c r="D878" s="86">
        <v>0.2</v>
      </c>
      <c r="E878" s="87">
        <f>$D$874*D878</f>
      </c>
      <c r="F878" s="108">
        <v>0.16</v>
      </c>
      <c r="G878" s="87">
        <f>$D$874*F878</f>
      </c>
      <c r="H878" s="87">
        <f>$L$2*G878</f>
      </c>
      <c r="I878" s="108">
        <v>471.08</v>
      </c>
      <c r="J878" s="87">
        <f>$D$874*I878</f>
      </c>
      <c r="K878" s="87">
        <f>SUM(H878,J878)</f>
      </c>
      <c r="L878" s="89"/>
      <c r="M878" s="89"/>
      <c r="N878" s="89"/>
    </row>
    <row x14ac:dyDescent="0.25" r="879" customHeight="1" ht="21">
      <c r="A879" s="6" t="s">
        <v>1056</v>
      </c>
      <c r="B879" s="6"/>
      <c r="C879" s="3" t="s">
        <v>94</v>
      </c>
      <c r="D879" s="86">
        <v>16</v>
      </c>
      <c r="E879" s="87">
        <f>$D$874*D879</f>
      </c>
      <c r="F879" s="108">
        <v>0.32</v>
      </c>
      <c r="G879" s="87">
        <f>$D$874*F879</f>
      </c>
      <c r="H879" s="87">
        <f>$L$2*G879</f>
      </c>
      <c r="I879" s="108">
        <v>647.04</v>
      </c>
      <c r="J879" s="87">
        <f>$D$874*I879</f>
      </c>
      <c r="K879" s="87">
        <f>SUM(H879,J879)</f>
      </c>
      <c r="L879" s="89"/>
      <c r="M879" s="89"/>
      <c r="N879" s="89"/>
    </row>
    <row x14ac:dyDescent="0.25" r="880" customHeight="1" ht="21">
      <c r="A880" s="6" t="s">
        <v>250</v>
      </c>
      <c r="B880" s="6"/>
      <c r="C880" s="3" t="s">
        <v>96</v>
      </c>
      <c r="D880" s="86">
        <v>1</v>
      </c>
      <c r="E880" s="87">
        <f>$D$874*D880</f>
      </c>
      <c r="F880" s="108">
        <v>0.26</v>
      </c>
      <c r="G880" s="87">
        <f>$D$874*F880</f>
      </c>
      <c r="H880" s="87">
        <f>$L$2*G880</f>
      </c>
      <c r="I880" s="108">
        <v>68.24</v>
      </c>
      <c r="J880" s="87">
        <f>$D$874*I880</f>
      </c>
      <c r="K880" s="87">
        <f>SUM(H880,J880)</f>
      </c>
      <c r="L880" s="89"/>
      <c r="M880" s="89"/>
      <c r="N880" s="89"/>
    </row>
    <row x14ac:dyDescent="0.25" r="881" customHeight="1" ht="12.199999999999998">
      <c r="A881" s="6" t="s">
        <v>1051</v>
      </c>
      <c r="B881" s="6"/>
      <c r="C881" s="3" t="s">
        <v>96</v>
      </c>
      <c r="D881" s="86">
        <v>1</v>
      </c>
      <c r="E881" s="87">
        <f>$D$874*D881</f>
      </c>
      <c r="F881" s="108">
        <v>0.08</v>
      </c>
      <c r="G881" s="87">
        <f>$D$874*F881</f>
      </c>
      <c r="H881" s="87">
        <f>$L$2*G881</f>
      </c>
      <c r="I881" s="108">
        <v>88.96</v>
      </c>
      <c r="J881" s="87">
        <f>$D$874*I881</f>
      </c>
      <c r="K881" s="87">
        <f>SUM(H881,J881)</f>
      </c>
      <c r="L881" s="89"/>
      <c r="M881" s="89"/>
      <c r="N881" s="89"/>
    </row>
    <row x14ac:dyDescent="0.25" r="882" customHeight="1" ht="21">
      <c r="A882" s="6" t="s">
        <v>249</v>
      </c>
      <c r="B882" s="6"/>
      <c r="C882" s="3" t="s">
        <v>96</v>
      </c>
      <c r="D882" s="86">
        <v>1</v>
      </c>
      <c r="E882" s="87">
        <f>$D$874*D882</f>
      </c>
      <c r="F882" s="108">
        <v>0.2</v>
      </c>
      <c r="G882" s="87">
        <f>$D$874*F882</f>
      </c>
      <c r="H882" s="87">
        <f>$L$2*G882</f>
      </c>
      <c r="I882" s="108">
        <v>58.44</v>
      </c>
      <c r="J882" s="87">
        <f>$D$874*I882</f>
      </c>
      <c r="K882" s="87">
        <f>SUM(H882,J882)</f>
      </c>
      <c r="L882" s="89"/>
      <c r="M882" s="89"/>
      <c r="N882" s="89"/>
    </row>
    <row x14ac:dyDescent="0.25" r="883" customHeight="1" ht="12.199999999999998">
      <c r="A883" s="6" t="s">
        <v>247</v>
      </c>
      <c r="B883" s="6"/>
      <c r="C883" s="3" t="s">
        <v>149</v>
      </c>
      <c r="D883" s="86">
        <v>0.42</v>
      </c>
      <c r="E883" s="87">
        <f>$D$874*D883</f>
      </c>
      <c r="F883" s="108">
        <v>0.05</v>
      </c>
      <c r="G883" s="87">
        <f>$D$874*F883</f>
      </c>
      <c r="H883" s="87">
        <f>$L$2*G883</f>
      </c>
      <c r="I883" s="108">
        <v>21.29</v>
      </c>
      <c r="J883" s="87">
        <f>$D$874*I883</f>
      </c>
      <c r="K883" s="87">
        <f>SUM(H883,J883)</f>
      </c>
      <c r="L883" s="89"/>
      <c r="M883" s="89"/>
      <c r="N883" s="89"/>
    </row>
    <row x14ac:dyDescent="0.25" r="884" customHeight="1" ht="12.199999999999998">
      <c r="A884" s="6" t="s">
        <v>246</v>
      </c>
      <c r="B884" s="6"/>
      <c r="C884" s="3" t="s">
        <v>149</v>
      </c>
      <c r="D884" s="86">
        <v>0.42</v>
      </c>
      <c r="E884" s="87">
        <f>$D$874*D884</f>
      </c>
      <c r="F884" s="108">
        <v>0.04</v>
      </c>
      <c r="G884" s="87">
        <f>$D$874*F884</f>
      </c>
      <c r="H884" s="87">
        <f>$L$2*G884</f>
      </c>
      <c r="I884" s="108">
        <v>18.29</v>
      </c>
      <c r="J884" s="87">
        <f>$D$874*I884</f>
      </c>
      <c r="K884" s="87">
        <f>SUM(H884,J884)</f>
      </c>
      <c r="L884" s="89"/>
      <c r="M884" s="89"/>
      <c r="N884" s="89"/>
    </row>
    <row x14ac:dyDescent="0.25" r="885" customHeight="1" ht="12.199999999999998">
      <c r="A885" s="29" t="s">
        <v>214</v>
      </c>
      <c r="B885" s="29"/>
      <c r="C885" s="3"/>
      <c r="D885" s="109"/>
      <c r="E885" s="87"/>
      <c r="F885" s="94">
        <f>SUM(F875:F884)</f>
      </c>
      <c r="G885" s="110">
        <f>SUM(G875:G884)</f>
      </c>
      <c r="H885" s="110">
        <f>SUM(H875:H884)</f>
      </c>
      <c r="I885" s="94">
        <f>SUM(I875:I884)</f>
      </c>
      <c r="J885" s="110">
        <f>SUM(J875:J884)</f>
      </c>
      <c r="K885" s="88">
        <f>SUM(K875:K884)</f>
      </c>
      <c r="L885" s="89"/>
      <c r="M885" s="89"/>
      <c r="N885" s="89"/>
    </row>
    <row x14ac:dyDescent="0.25" r="886" customHeight="1" ht="12.199999999999998">
      <c r="A886" s="29" t="s">
        <v>1142</v>
      </c>
      <c r="B886" s="29"/>
      <c r="C886" s="93" t="s">
        <v>96</v>
      </c>
      <c r="D886" s="57">
        <v>0</v>
      </c>
      <c r="E886" s="124"/>
      <c r="F886" s="53"/>
      <c r="G886" s="53"/>
      <c r="H886" s="53"/>
      <c r="I886" s="53"/>
      <c r="J886" s="53"/>
      <c r="K886" s="53"/>
      <c r="L886" s="89"/>
      <c r="M886" s="89"/>
      <c r="N886" s="89"/>
    </row>
    <row x14ac:dyDescent="0.25" r="887" customHeight="1" ht="12.199999999999998">
      <c r="A887" s="6" t="s">
        <v>236</v>
      </c>
      <c r="B887" s="6"/>
      <c r="C887" s="3" t="s">
        <v>96</v>
      </c>
      <c r="D887" s="86">
        <v>1</v>
      </c>
      <c r="E887" s="87">
        <f>$D$886*D887</f>
      </c>
      <c r="F887" s="108">
        <v>0.17</v>
      </c>
      <c r="G887" s="87">
        <f>$D$886*F887</f>
      </c>
      <c r="H887" s="87">
        <f>$L$2*G887</f>
      </c>
      <c r="I887" s="108">
        <v>17.21</v>
      </c>
      <c r="J887" s="87">
        <f>$D$886*I887</f>
      </c>
      <c r="K887" s="87">
        <f>SUM(H887,J887)</f>
      </c>
      <c r="L887" s="89"/>
      <c r="M887" s="89"/>
      <c r="N887" s="89"/>
    </row>
    <row x14ac:dyDescent="0.25" r="888" customHeight="1" ht="12.199999999999998">
      <c r="A888" s="6" t="s">
        <v>873</v>
      </c>
      <c r="B888" s="6"/>
      <c r="C888" s="3" t="s">
        <v>96</v>
      </c>
      <c r="D888" s="86">
        <v>1</v>
      </c>
      <c r="E888" s="87">
        <f>$D$886*D888</f>
      </c>
      <c r="F888" s="108">
        <v>0.38</v>
      </c>
      <c r="G888" s="87">
        <f>$D$886*F888</f>
      </c>
      <c r="H888" s="87">
        <f>$L$2*G888</f>
      </c>
      <c r="I888" s="108">
        <v>640.27</v>
      </c>
      <c r="J888" s="87">
        <f>$D$886*I888</f>
      </c>
      <c r="K888" s="87">
        <f>SUM(H888,J888)</f>
      </c>
      <c r="L888" s="89"/>
      <c r="M888" s="89"/>
      <c r="N888" s="89"/>
    </row>
    <row x14ac:dyDescent="0.25" r="889" customHeight="1" ht="12.199999999999998">
      <c r="A889" s="29" t="s">
        <v>214</v>
      </c>
      <c r="B889" s="29"/>
      <c r="C889" s="3"/>
      <c r="D889" s="109"/>
      <c r="E889" s="126"/>
      <c r="F889" s="94">
        <f>SUM(F887:F888)</f>
      </c>
      <c r="G889" s="110">
        <f>SUM(G887:G888)</f>
      </c>
      <c r="H889" s="110">
        <f>SUM(H887:H888)</f>
      </c>
      <c r="I889" s="94">
        <v>657.48</v>
      </c>
      <c r="J889" s="110">
        <f>SUM(J887:J888)</f>
      </c>
      <c r="K889" s="88">
        <f>SUM(K887:K888)</f>
      </c>
      <c r="L889" s="89"/>
      <c r="M889" s="89"/>
      <c r="N889" s="89"/>
    </row>
    <row x14ac:dyDescent="0.25" r="890" customHeight="1" ht="16.7" customFormat="1" s="1">
      <c r="A890" s="78" t="s">
        <v>1143</v>
      </c>
      <c r="B890" s="78"/>
      <c r="C890" s="102"/>
      <c r="D890" s="103"/>
      <c r="E890" s="103"/>
      <c r="F890" s="103"/>
      <c r="G890" s="103"/>
      <c r="H890" s="103"/>
      <c r="I890" s="103"/>
      <c r="J890" s="103"/>
      <c r="K890" s="103"/>
      <c r="L890" s="75"/>
      <c r="M890" s="75"/>
      <c r="N890" s="75"/>
    </row>
    <row x14ac:dyDescent="0.25" r="891" customHeight="1" ht="12.199999999999998" customFormat="1" s="1">
      <c r="A891" s="29" t="s">
        <v>87</v>
      </c>
      <c r="B891" s="29"/>
      <c r="C891" s="93" t="s">
        <v>88</v>
      </c>
      <c r="D891" s="56" t="s">
        <v>89</v>
      </c>
      <c r="E891" s="56" t="s">
        <v>89</v>
      </c>
      <c r="F891" s="56" t="s">
        <v>90</v>
      </c>
      <c r="G891" s="56" t="s">
        <v>90</v>
      </c>
      <c r="H891" s="56" t="s">
        <v>1021</v>
      </c>
      <c r="I891" s="56" t="s">
        <v>92</v>
      </c>
      <c r="J891" s="56" t="s">
        <v>92</v>
      </c>
      <c r="K891" s="56" t="s">
        <v>686</v>
      </c>
      <c r="L891" s="75"/>
      <c r="M891" s="75"/>
      <c r="N891" s="75"/>
    </row>
    <row x14ac:dyDescent="0.25" r="892" customHeight="1" ht="21">
      <c r="A892" s="29" t="s">
        <v>1144</v>
      </c>
      <c r="B892" s="29"/>
      <c r="C892" s="93" t="s">
        <v>96</v>
      </c>
      <c r="D892" s="57">
        <v>0</v>
      </c>
      <c r="E892" s="124"/>
      <c r="F892" s="53"/>
      <c r="G892" s="53"/>
      <c r="H892" s="53"/>
      <c r="I892" s="53"/>
      <c r="J892" s="53"/>
      <c r="K892" s="53"/>
      <c r="L892" s="89"/>
      <c r="M892" s="89"/>
      <c r="N892" s="89"/>
    </row>
    <row x14ac:dyDescent="0.25" r="893" customHeight="1" ht="12.199999999999998">
      <c r="A893" s="6" t="s">
        <v>1023</v>
      </c>
      <c r="B893" s="6"/>
      <c r="C893" s="3" t="s">
        <v>96</v>
      </c>
      <c r="D893" s="86">
        <v>1</v>
      </c>
      <c r="E893" s="87">
        <f>$D$892*D893</f>
      </c>
      <c r="F893" s="108">
        <v>0.1</v>
      </c>
      <c r="G893" s="87">
        <f>$D$892*F893</f>
      </c>
      <c r="H893" s="87">
        <f>$N$2*G893</f>
      </c>
      <c r="I893" s="108">
        <v>72.41</v>
      </c>
      <c r="J893" s="87">
        <f>$D$892*I893</f>
      </c>
      <c r="K893" s="87">
        <f>SUM(H893,J893)</f>
      </c>
      <c r="L893" s="89"/>
      <c r="M893" s="89"/>
      <c r="N893" s="89"/>
    </row>
    <row x14ac:dyDescent="0.25" r="894" customHeight="1" ht="21">
      <c r="A894" s="6" t="s">
        <v>1145</v>
      </c>
      <c r="B894" s="6"/>
      <c r="C894" s="3" t="s">
        <v>96</v>
      </c>
      <c r="D894" s="86">
        <v>1</v>
      </c>
      <c r="E894" s="87">
        <f>$D$892*D894</f>
      </c>
      <c r="F894" s="108">
        <v>0.32</v>
      </c>
      <c r="G894" s="87">
        <f>$D$892*F894</f>
      </c>
      <c r="H894" s="87">
        <f>$L$2*G894</f>
      </c>
      <c r="I894" s="108">
        <v>412.21</v>
      </c>
      <c r="J894" s="87">
        <f>$D$892*I894</f>
      </c>
      <c r="K894" s="87">
        <f>SUM(H894,J894)</f>
      </c>
      <c r="L894" s="89"/>
      <c r="M894" s="89"/>
      <c r="N894" s="89"/>
    </row>
    <row x14ac:dyDescent="0.25" r="895" customHeight="1" ht="12.199999999999998">
      <c r="A895" s="6" t="s">
        <v>1146</v>
      </c>
      <c r="B895" s="6"/>
      <c r="C895" s="3" t="s">
        <v>96</v>
      </c>
      <c r="D895" s="86">
        <v>1</v>
      </c>
      <c r="E895" s="87">
        <f>$D$892*D895</f>
      </c>
      <c r="F895" s="108">
        <v>0.15</v>
      </c>
      <c r="G895" s="87">
        <f>$D$892*F895</f>
      </c>
      <c r="H895" s="87">
        <f>$L$2*G895</f>
      </c>
      <c r="I895" s="108">
        <v>18.53</v>
      </c>
      <c r="J895" s="87">
        <f>$D$892*I895</f>
      </c>
      <c r="K895" s="87">
        <f>SUM(H895,J895)</f>
      </c>
      <c r="L895" s="89"/>
      <c r="M895" s="89"/>
      <c r="N895" s="89"/>
    </row>
    <row x14ac:dyDescent="0.25" r="896" customHeight="1" ht="21">
      <c r="A896" s="6" t="s">
        <v>1029</v>
      </c>
      <c r="B896" s="6"/>
      <c r="C896" s="3" t="s">
        <v>96</v>
      </c>
      <c r="D896" s="86">
        <v>1</v>
      </c>
      <c r="E896" s="87">
        <f>$D$892*D896</f>
      </c>
      <c r="F896" s="108">
        <v>0.15</v>
      </c>
      <c r="G896" s="87">
        <f>$D$892*F896</f>
      </c>
      <c r="H896" s="87">
        <f>$L$2*G896</f>
      </c>
      <c r="I896" s="108">
        <v>76.82</v>
      </c>
      <c r="J896" s="87">
        <f>$D$892*I896</f>
      </c>
      <c r="K896" s="87">
        <f>SUM(H896,J896)</f>
      </c>
      <c r="L896" s="89"/>
      <c r="M896" s="89"/>
      <c r="N896" s="89"/>
    </row>
    <row x14ac:dyDescent="0.25" r="897" customHeight="1" ht="12.199999999999998">
      <c r="A897" s="6" t="s">
        <v>1147</v>
      </c>
      <c r="B897" s="6"/>
      <c r="C897" s="3" t="s">
        <v>96</v>
      </c>
      <c r="D897" s="86">
        <v>1</v>
      </c>
      <c r="E897" s="87">
        <f>$D$892*D897</f>
      </c>
      <c r="F897" s="108">
        <v>0.08</v>
      </c>
      <c r="G897" s="87">
        <f>$D$892*F897</f>
      </c>
      <c r="H897" s="87">
        <f>$L$2*G897</f>
      </c>
      <c r="I897" s="108">
        <v>28.81</v>
      </c>
      <c r="J897" s="87">
        <f>$D$892*I897</f>
      </c>
      <c r="K897" s="87">
        <f>SUM(H897,J897)</f>
      </c>
      <c r="L897" s="89"/>
      <c r="M897" s="89"/>
      <c r="N897" s="89"/>
    </row>
    <row x14ac:dyDescent="0.25" r="898" customHeight="1" ht="12.199999999999998">
      <c r="A898" s="6" t="s">
        <v>1148</v>
      </c>
      <c r="B898" s="6"/>
      <c r="C898" s="3" t="s">
        <v>96</v>
      </c>
      <c r="D898" s="86">
        <v>1</v>
      </c>
      <c r="E898" s="87">
        <f>$D$892*D898</f>
      </c>
      <c r="F898" s="108">
        <v>0.18</v>
      </c>
      <c r="G898" s="87">
        <f>$D$892*F898</f>
      </c>
      <c r="H898" s="87">
        <f>$L$2*G898</f>
      </c>
      <c r="I898" s="108">
        <v>56.36</v>
      </c>
      <c r="J898" s="87">
        <f>$D$892*I898</f>
      </c>
      <c r="K898" s="87">
        <f>SUM(H898,J898)</f>
      </c>
      <c r="L898" s="89"/>
      <c r="M898" s="89"/>
      <c r="N898" s="89"/>
    </row>
    <row x14ac:dyDescent="0.25" r="899" customHeight="1" ht="12.199999999999998">
      <c r="A899" s="29" t="s">
        <v>214</v>
      </c>
      <c r="B899" s="29"/>
      <c r="C899" s="3"/>
      <c r="D899" s="109"/>
      <c r="E899" s="126"/>
      <c r="F899" s="138">
        <f>SUM(F893:F898)</f>
      </c>
      <c r="G899" s="110">
        <f>SUM(G893:G898)</f>
      </c>
      <c r="H899" s="110">
        <f>SUM(H893:H898)</f>
      </c>
      <c r="I899" s="138">
        <f>SUM(I893:I898)</f>
      </c>
      <c r="J899" s="110">
        <f>SUM(J893:J898)</f>
      </c>
      <c r="K899" s="88">
        <f>SUM(K893:K898)</f>
      </c>
      <c r="L899" s="89"/>
      <c r="M899" s="89"/>
      <c r="N899" s="89"/>
    </row>
    <row x14ac:dyDescent="0.25" r="900" customHeight="1" ht="21">
      <c r="A900" s="29" t="s">
        <v>1144</v>
      </c>
      <c r="B900" s="29"/>
      <c r="C900" s="93" t="s">
        <v>96</v>
      </c>
      <c r="D900" s="57">
        <v>0</v>
      </c>
      <c r="E900" s="124"/>
      <c r="F900" s="53"/>
      <c r="G900" s="53"/>
      <c r="H900" s="53"/>
      <c r="I900" s="53"/>
      <c r="J900" s="53"/>
      <c r="K900" s="53"/>
      <c r="L900" s="89"/>
      <c r="M900" s="89"/>
      <c r="N900" s="89"/>
    </row>
    <row x14ac:dyDescent="0.25" r="901" customHeight="1" ht="12.199999999999998">
      <c r="A901" s="6" t="s">
        <v>1023</v>
      </c>
      <c r="B901" s="6"/>
      <c r="C901" s="3" t="s">
        <v>96</v>
      </c>
      <c r="D901" s="86">
        <v>1</v>
      </c>
      <c r="E901" s="87">
        <f>$D$900*D901</f>
      </c>
      <c r="F901" s="108">
        <v>0.1</v>
      </c>
      <c r="G901" s="87">
        <f>$D$900*F901</f>
      </c>
      <c r="H901" s="87">
        <f>$N$2*G901</f>
      </c>
      <c r="I901" s="108">
        <v>72.41</v>
      </c>
      <c r="J901" s="87">
        <f>$D$900*I901</f>
      </c>
      <c r="K901" s="87">
        <f>SUM(H901,J901)</f>
      </c>
      <c r="L901" s="89"/>
      <c r="M901" s="89"/>
      <c r="N901" s="89"/>
    </row>
    <row x14ac:dyDescent="0.25" r="902" customHeight="1" ht="12.199999999999998">
      <c r="A902" s="6" t="s">
        <v>1149</v>
      </c>
      <c r="B902" s="6"/>
      <c r="C902" s="3" t="s">
        <v>96</v>
      </c>
      <c r="D902" s="86">
        <v>1</v>
      </c>
      <c r="E902" s="87">
        <f>$D$900*D902</f>
      </c>
      <c r="F902" s="108">
        <v>0.22</v>
      </c>
      <c r="G902" s="87">
        <f>$D$900*F902</f>
      </c>
      <c r="H902" s="87">
        <f>$L$2*G902</f>
      </c>
      <c r="I902" s="108">
        <v>56.94</v>
      </c>
      <c r="J902" s="87">
        <f>$D$900*I902</f>
      </c>
      <c r="K902" s="87">
        <f>SUM(H902,J902)</f>
      </c>
      <c r="L902" s="89"/>
      <c r="M902" s="89"/>
      <c r="N902" s="89"/>
    </row>
    <row x14ac:dyDescent="0.25" r="903" customHeight="1" ht="21">
      <c r="A903" s="6" t="s">
        <v>1145</v>
      </c>
      <c r="B903" s="6"/>
      <c r="C903" s="3" t="s">
        <v>96</v>
      </c>
      <c r="D903" s="86">
        <v>1</v>
      </c>
      <c r="E903" s="87">
        <f>$D$900*D903</f>
      </c>
      <c r="F903" s="108">
        <v>0.32</v>
      </c>
      <c r="G903" s="87">
        <f>$D$900*F903</f>
      </c>
      <c r="H903" s="87">
        <f>$L$2*G903</f>
      </c>
      <c r="I903" s="108">
        <v>412.21</v>
      </c>
      <c r="J903" s="87">
        <f>$D$900*I903</f>
      </c>
      <c r="K903" s="87">
        <f>SUM(H903,J903)</f>
      </c>
      <c r="L903" s="89"/>
      <c r="M903" s="89"/>
      <c r="N903" s="89"/>
    </row>
    <row x14ac:dyDescent="0.25" r="904" customHeight="1" ht="12.199999999999998">
      <c r="A904" s="6" t="s">
        <v>891</v>
      </c>
      <c r="B904" s="6"/>
      <c r="C904" s="3" t="s">
        <v>96</v>
      </c>
      <c r="D904" s="86">
        <v>1</v>
      </c>
      <c r="E904" s="87">
        <f>$D$900*D904</f>
      </c>
      <c r="F904" s="108">
        <v>0.08</v>
      </c>
      <c r="G904" s="87">
        <f>$D$900*F904</f>
      </c>
      <c r="H904" s="87">
        <f>$L$2*G904</f>
      </c>
      <c r="I904" s="108">
        <v>40.42</v>
      </c>
      <c r="J904" s="87">
        <f>$D$900*I904</f>
      </c>
      <c r="K904" s="87">
        <f>SUM(H904,J904)</f>
      </c>
      <c r="L904" s="89"/>
      <c r="M904" s="89"/>
      <c r="N904" s="89"/>
    </row>
    <row x14ac:dyDescent="0.25" r="905" customHeight="1" ht="12.199999999999998">
      <c r="A905" s="6" t="s">
        <v>1146</v>
      </c>
      <c r="B905" s="6"/>
      <c r="C905" s="3" t="s">
        <v>96</v>
      </c>
      <c r="D905" s="86">
        <v>1</v>
      </c>
      <c r="E905" s="87">
        <f>$D$900*D905</f>
      </c>
      <c r="F905" s="108">
        <v>0.15</v>
      </c>
      <c r="G905" s="87">
        <f>$D$900*F905</f>
      </c>
      <c r="H905" s="87">
        <f>$L$2*G905</f>
      </c>
      <c r="I905" s="108">
        <v>18.53</v>
      </c>
      <c r="J905" s="87">
        <f>$D$900*I905</f>
      </c>
      <c r="K905" s="87">
        <f>SUM(H905,J905)</f>
      </c>
      <c r="L905" s="89"/>
      <c r="M905" s="89"/>
      <c r="N905" s="89"/>
    </row>
    <row x14ac:dyDescent="0.25" r="906" customHeight="1" ht="21">
      <c r="A906" s="6" t="s">
        <v>1029</v>
      </c>
      <c r="B906" s="6"/>
      <c r="C906" s="3" t="s">
        <v>96</v>
      </c>
      <c r="D906" s="86">
        <v>1</v>
      </c>
      <c r="E906" s="87">
        <f>$D$900*D906</f>
      </c>
      <c r="F906" s="108">
        <v>0.15</v>
      </c>
      <c r="G906" s="87">
        <f>$D$900*F906</f>
      </c>
      <c r="H906" s="87">
        <f>$L$2*G906</f>
      </c>
      <c r="I906" s="108">
        <v>76.82</v>
      </c>
      <c r="J906" s="87">
        <f>$D$900*I906</f>
      </c>
      <c r="K906" s="87">
        <f>SUM(H906,J906)</f>
      </c>
      <c r="L906" s="89"/>
      <c r="M906" s="89"/>
      <c r="N906" s="89"/>
    </row>
    <row x14ac:dyDescent="0.25" r="907" customHeight="1" ht="12.199999999999998">
      <c r="A907" s="29" t="s">
        <v>214</v>
      </c>
      <c r="B907" s="29"/>
      <c r="C907" s="3"/>
      <c r="D907" s="109"/>
      <c r="E907" s="126"/>
      <c r="F907" s="138">
        <f>SUM(F901:F906)</f>
      </c>
      <c r="G907" s="110">
        <f>SUM(G901:G906)</f>
      </c>
      <c r="H907" s="110">
        <f>SUM(H901:H906)</f>
      </c>
      <c r="I907" s="138">
        <f>SUM(I901:I906)</f>
      </c>
      <c r="J907" s="110">
        <f>SUM(J901:J906)</f>
      </c>
      <c r="K907" s="88">
        <f>SUM(K901:K906)</f>
      </c>
      <c r="L907" s="89"/>
      <c r="M907" s="89"/>
      <c r="N907" s="89"/>
    </row>
    <row x14ac:dyDescent="0.25" r="908" customHeight="1" ht="21">
      <c r="A908" s="29" t="s">
        <v>1144</v>
      </c>
      <c r="B908" s="29"/>
      <c r="C908" s="93" t="s">
        <v>96</v>
      </c>
      <c r="D908" s="57">
        <v>0</v>
      </c>
      <c r="E908" s="124"/>
      <c r="F908" s="53"/>
      <c r="G908" s="53"/>
      <c r="H908" s="53"/>
      <c r="I908" s="53"/>
      <c r="J908" s="53"/>
      <c r="K908" s="53"/>
      <c r="L908" s="89"/>
      <c r="M908" s="89"/>
      <c r="N908" s="89"/>
    </row>
    <row x14ac:dyDescent="0.25" r="909" customHeight="1" ht="12.199999999999998">
      <c r="A909" s="6" t="s">
        <v>1023</v>
      </c>
      <c r="B909" s="6"/>
      <c r="C909" s="3" t="s">
        <v>96</v>
      </c>
      <c r="D909" s="86">
        <v>1</v>
      </c>
      <c r="E909" s="87">
        <f>$D$908*D909</f>
      </c>
      <c r="F909" s="108">
        <v>0.1</v>
      </c>
      <c r="G909" s="87">
        <f>$D$908*F909</f>
      </c>
      <c r="H909" s="87">
        <f>$N$2*G909</f>
      </c>
      <c r="I909" s="108">
        <v>72.41</v>
      </c>
      <c r="J909" s="87">
        <f>$D$908*I909</f>
      </c>
      <c r="K909" s="87">
        <f>SUM(H909,J909)</f>
      </c>
      <c r="L909" s="89"/>
      <c r="M909" s="89"/>
      <c r="N909" s="89"/>
    </row>
    <row x14ac:dyDescent="0.25" r="910" customHeight="1" ht="21">
      <c r="A910" s="6" t="s">
        <v>1145</v>
      </c>
      <c r="B910" s="6"/>
      <c r="C910" s="3" t="s">
        <v>96</v>
      </c>
      <c r="D910" s="86">
        <v>1</v>
      </c>
      <c r="E910" s="87">
        <f>$D$908*D910</f>
      </c>
      <c r="F910" s="108">
        <v>0.32</v>
      </c>
      <c r="G910" s="87">
        <f>$D$908*F910</f>
      </c>
      <c r="H910" s="87">
        <f>$L$2*G910</f>
      </c>
      <c r="I910" s="108">
        <v>412.21</v>
      </c>
      <c r="J910" s="87">
        <f>$D$908*I910</f>
      </c>
      <c r="K910" s="87">
        <f>SUM(H910,J910)</f>
      </c>
      <c r="L910" s="89"/>
      <c r="M910" s="89"/>
      <c r="N910" s="89"/>
    </row>
    <row x14ac:dyDescent="0.25" r="911" customHeight="1" ht="12.199999999999998">
      <c r="A911" s="6" t="s">
        <v>1150</v>
      </c>
      <c r="B911" s="6"/>
      <c r="C911" s="3" t="s">
        <v>96</v>
      </c>
      <c r="D911" s="86">
        <v>1</v>
      </c>
      <c r="E911" s="87">
        <f>$D$908*D911</f>
      </c>
      <c r="F911" s="108">
        <v>0.12</v>
      </c>
      <c r="G911" s="87">
        <f>$D$908*F911</f>
      </c>
      <c r="H911" s="87">
        <f>$L$2*G911</f>
      </c>
      <c r="I911" s="108">
        <v>107.81</v>
      </c>
      <c r="J911" s="87">
        <f>$D$908*I911</f>
      </c>
      <c r="K911" s="87">
        <f>SUM(H911,J911)</f>
      </c>
      <c r="L911" s="89"/>
      <c r="M911" s="89"/>
      <c r="N911" s="89"/>
    </row>
    <row x14ac:dyDescent="0.25" r="912" customHeight="1" ht="12.199999999999998">
      <c r="A912" s="6" t="s">
        <v>1146</v>
      </c>
      <c r="B912" s="6"/>
      <c r="C912" s="3" t="s">
        <v>96</v>
      </c>
      <c r="D912" s="86">
        <v>1</v>
      </c>
      <c r="E912" s="87">
        <f>$D$908*D912</f>
      </c>
      <c r="F912" s="108">
        <v>0.15</v>
      </c>
      <c r="G912" s="87">
        <f>$D$908*F912</f>
      </c>
      <c r="H912" s="87">
        <f>$L$2*G912</f>
      </c>
      <c r="I912" s="108">
        <v>18.53</v>
      </c>
      <c r="J912" s="87">
        <f>$D$908*I912</f>
      </c>
      <c r="K912" s="87">
        <f>SUM(H912,J912)</f>
      </c>
      <c r="L912" s="89"/>
      <c r="M912" s="89"/>
      <c r="N912" s="89"/>
    </row>
    <row x14ac:dyDescent="0.25" r="913" customHeight="1" ht="12.199999999999998">
      <c r="A913" s="6" t="s">
        <v>565</v>
      </c>
      <c r="B913" s="6"/>
      <c r="C913" s="3" t="s">
        <v>96</v>
      </c>
      <c r="D913" s="86">
        <v>1</v>
      </c>
      <c r="E913" s="87">
        <f>$D$908*D913</f>
      </c>
      <c r="F913" s="108">
        <v>0.08</v>
      </c>
      <c r="G913" s="87">
        <f>$D$908*F913</f>
      </c>
      <c r="H913" s="87">
        <f>$L$2*G913</f>
      </c>
      <c r="I913" s="108">
        <v>55.11</v>
      </c>
      <c r="J913" s="87">
        <f>$D$908*I913</f>
      </c>
      <c r="K913" s="87">
        <f>SUM(H913,J913)</f>
      </c>
      <c r="L913" s="89"/>
      <c r="M913" s="89"/>
      <c r="N913" s="89"/>
    </row>
    <row x14ac:dyDescent="0.25" r="914" customHeight="1" ht="21">
      <c r="A914" s="6" t="s">
        <v>1029</v>
      </c>
      <c r="B914" s="6"/>
      <c r="C914" s="3" t="s">
        <v>96</v>
      </c>
      <c r="D914" s="86">
        <v>1</v>
      </c>
      <c r="E914" s="87">
        <f>$D$908*D914</f>
      </c>
      <c r="F914" s="108">
        <v>0.15</v>
      </c>
      <c r="G914" s="87">
        <f>$D$908*F914</f>
      </c>
      <c r="H914" s="87">
        <f>$L$2*G914</f>
      </c>
      <c r="I914" s="108">
        <v>76.82</v>
      </c>
      <c r="J914" s="87">
        <f>$D$908*I914</f>
      </c>
      <c r="K914" s="87">
        <f>SUM(H914,J914)</f>
      </c>
      <c r="L914" s="89"/>
      <c r="M914" s="89"/>
      <c r="N914" s="89"/>
    </row>
    <row x14ac:dyDescent="0.25" r="915" customHeight="1" ht="12.199999999999998">
      <c r="A915" s="29" t="s">
        <v>214</v>
      </c>
      <c r="B915" s="29"/>
      <c r="C915" s="3"/>
      <c r="D915" s="109"/>
      <c r="E915" s="126"/>
      <c r="F915" s="138">
        <f>SUM(F909:F914)</f>
      </c>
      <c r="G915" s="110">
        <f>SUM(G909:G914)</f>
      </c>
      <c r="H915" s="110">
        <f>SUM(H909:H914)</f>
      </c>
      <c r="I915" s="138">
        <f>SUM(I909:I914)</f>
      </c>
      <c r="J915" s="110">
        <f>SUM(J909:J914)</f>
      </c>
      <c r="K915" s="88">
        <f>SUM(K909:K914)</f>
      </c>
      <c r="L915" s="89"/>
      <c r="M915" s="89"/>
      <c r="N915" s="89"/>
    </row>
    <row x14ac:dyDescent="0.25" r="916" customHeight="1" ht="21">
      <c r="A916" s="29" t="s">
        <v>1144</v>
      </c>
      <c r="B916" s="29"/>
      <c r="C916" s="93" t="s">
        <v>96</v>
      </c>
      <c r="D916" s="57">
        <v>0</v>
      </c>
      <c r="E916" s="124"/>
      <c r="F916" s="53"/>
      <c r="G916" s="53"/>
      <c r="H916" s="53"/>
      <c r="I916" s="53"/>
      <c r="J916" s="53"/>
      <c r="K916" s="53"/>
      <c r="L916" s="89"/>
      <c r="M916" s="89"/>
      <c r="N916" s="89"/>
    </row>
    <row x14ac:dyDescent="0.25" r="917" customHeight="1" ht="12.199999999999998">
      <c r="A917" s="6" t="s">
        <v>1023</v>
      </c>
      <c r="B917" s="6"/>
      <c r="C917" s="3" t="s">
        <v>96</v>
      </c>
      <c r="D917" s="86">
        <v>1</v>
      </c>
      <c r="E917" s="87">
        <f>$D$916*D917</f>
      </c>
      <c r="F917" s="108">
        <v>0.1</v>
      </c>
      <c r="G917" s="87">
        <f>$D$916*F917</f>
      </c>
      <c r="H917" s="87">
        <f>$N$2*G917</f>
      </c>
      <c r="I917" s="108">
        <v>72.41</v>
      </c>
      <c r="J917" s="87">
        <f>$D$916*I917</f>
      </c>
      <c r="K917" s="87">
        <f>SUM(H917,J917)</f>
      </c>
      <c r="L917" s="89"/>
      <c r="M917" s="89"/>
      <c r="N917" s="89"/>
    </row>
    <row x14ac:dyDescent="0.25" r="918" customHeight="1" ht="12.199999999999998">
      <c r="A918" s="6" t="s">
        <v>1148</v>
      </c>
      <c r="B918" s="6"/>
      <c r="C918" s="3" t="s">
        <v>96</v>
      </c>
      <c r="D918" s="86">
        <v>1</v>
      </c>
      <c r="E918" s="87">
        <f>$D$916*D918</f>
      </c>
      <c r="F918" s="108">
        <v>0.18</v>
      </c>
      <c r="G918" s="87">
        <f>$D$916*F918</f>
      </c>
      <c r="H918" s="87">
        <f>$L$2*G918</f>
      </c>
      <c r="I918" s="108">
        <v>56.36</v>
      </c>
      <c r="J918" s="87">
        <f>$D$916*I918</f>
      </c>
      <c r="K918" s="87">
        <f>SUM(H918,J918)</f>
      </c>
      <c r="L918" s="89"/>
      <c r="M918" s="89"/>
      <c r="N918" s="89"/>
    </row>
    <row x14ac:dyDescent="0.25" r="919" customHeight="1" ht="12.199999999999998">
      <c r="A919" s="6" t="s">
        <v>1146</v>
      </c>
      <c r="B919" s="6"/>
      <c r="C919" s="3" t="s">
        <v>96</v>
      </c>
      <c r="D919" s="86">
        <v>1</v>
      </c>
      <c r="E919" s="87">
        <f>$D$916*D919</f>
      </c>
      <c r="F919" s="108">
        <v>0.15</v>
      </c>
      <c r="G919" s="87">
        <f>$D$916*F919</f>
      </c>
      <c r="H919" s="87">
        <f>$L$2*G919</f>
      </c>
      <c r="I919" s="108">
        <v>18.53</v>
      </c>
      <c r="J919" s="87">
        <f>$D$916*I919</f>
      </c>
      <c r="K919" s="87">
        <f>SUM(H919,J919)</f>
      </c>
      <c r="L919" s="89"/>
      <c r="M919" s="89"/>
      <c r="N919" s="89"/>
    </row>
    <row x14ac:dyDescent="0.25" r="920" customHeight="1" ht="21">
      <c r="A920" s="6" t="s">
        <v>1151</v>
      </c>
      <c r="B920" s="6"/>
      <c r="C920" s="3" t="s">
        <v>96</v>
      </c>
      <c r="D920" s="86">
        <v>1</v>
      </c>
      <c r="E920" s="87">
        <f>$D$916*D920</f>
      </c>
      <c r="F920" s="108">
        <v>0.2</v>
      </c>
      <c r="G920" s="87">
        <f>$D$916*F920</f>
      </c>
      <c r="H920" s="87">
        <f>$L$2*G920</f>
      </c>
      <c r="I920" s="108">
        <v>245.65</v>
      </c>
      <c r="J920" s="87">
        <f>$D$916*I920</f>
      </c>
      <c r="K920" s="87">
        <f>SUM(H920,J920)</f>
      </c>
      <c r="L920" s="89"/>
      <c r="M920" s="89"/>
      <c r="N920" s="89"/>
    </row>
    <row x14ac:dyDescent="0.25" r="921" customHeight="1" ht="21">
      <c r="A921" s="6" t="s">
        <v>1029</v>
      </c>
      <c r="B921" s="6"/>
      <c r="C921" s="3" t="s">
        <v>96</v>
      </c>
      <c r="D921" s="86">
        <v>1</v>
      </c>
      <c r="E921" s="87">
        <f>$D$916*D921</f>
      </c>
      <c r="F921" s="108">
        <v>0.15</v>
      </c>
      <c r="G921" s="87">
        <f>$D$916*F921</f>
      </c>
      <c r="H921" s="87">
        <f>$L$2*G921</f>
      </c>
      <c r="I921" s="108">
        <v>76.82</v>
      </c>
      <c r="J921" s="87">
        <f>$D$916*I921</f>
      </c>
      <c r="K921" s="87">
        <f>SUM(H921,J921)</f>
      </c>
      <c r="L921" s="89"/>
      <c r="M921" s="89"/>
      <c r="N921" s="89"/>
    </row>
    <row x14ac:dyDescent="0.25" r="922" customHeight="1" ht="12.199999999999998">
      <c r="A922" s="6" t="s">
        <v>1152</v>
      </c>
      <c r="B922" s="6"/>
      <c r="C922" s="3" t="s">
        <v>96</v>
      </c>
      <c r="D922" s="86">
        <v>1</v>
      </c>
      <c r="E922" s="87">
        <f>$D$916*D922</f>
      </c>
      <c r="F922" s="108">
        <v>0.08</v>
      </c>
      <c r="G922" s="87">
        <f>$D$916*F922</f>
      </c>
      <c r="H922" s="87">
        <f>$L$2*G922</f>
      </c>
      <c r="I922" s="108">
        <v>28.81</v>
      </c>
      <c r="J922" s="87">
        <f>$D$916*I922</f>
      </c>
      <c r="K922" s="87">
        <f>SUM(H922,J922)</f>
      </c>
      <c r="L922" s="89"/>
      <c r="M922" s="89"/>
      <c r="N922" s="89"/>
    </row>
    <row x14ac:dyDescent="0.25" r="923" customHeight="1" ht="12.199999999999998">
      <c r="A923" s="29" t="s">
        <v>214</v>
      </c>
      <c r="B923" s="29"/>
      <c r="C923" s="3"/>
      <c r="D923" s="109"/>
      <c r="E923" s="126"/>
      <c r="F923" s="138">
        <f>SUM(F917:F922)</f>
      </c>
      <c r="G923" s="110">
        <f>SUM(G917:G922)</f>
      </c>
      <c r="H923" s="110">
        <f>SUM(H917:H922)</f>
      </c>
      <c r="I923" s="138">
        <f>SUM(I917:I922)</f>
      </c>
      <c r="J923" s="110">
        <f>SUM(J917:J922)</f>
      </c>
      <c r="K923" s="88">
        <f>SUM(K917:K922)</f>
      </c>
      <c r="L923" s="89"/>
      <c r="M923" s="89"/>
      <c r="N923" s="89"/>
    </row>
    <row x14ac:dyDescent="0.25" r="924" customHeight="1" ht="21">
      <c r="A924" s="29" t="s">
        <v>1144</v>
      </c>
      <c r="B924" s="29"/>
      <c r="C924" s="93" t="s">
        <v>96</v>
      </c>
      <c r="D924" s="57">
        <v>0</v>
      </c>
      <c r="E924" s="124"/>
      <c r="F924" s="53"/>
      <c r="G924" s="53"/>
      <c r="H924" s="53"/>
      <c r="I924" s="53"/>
      <c r="J924" s="53"/>
      <c r="K924" s="53"/>
      <c r="L924" s="89"/>
      <c r="M924" s="89"/>
      <c r="N924" s="89"/>
    </row>
    <row x14ac:dyDescent="0.25" r="925" customHeight="1" ht="12.199999999999998">
      <c r="A925" s="6" t="s">
        <v>1023</v>
      </c>
      <c r="B925" s="6"/>
      <c r="C925" s="3" t="s">
        <v>96</v>
      </c>
      <c r="D925" s="86">
        <v>1</v>
      </c>
      <c r="E925" s="87">
        <f>$D$924*D925</f>
      </c>
      <c r="F925" s="108">
        <v>0.1</v>
      </c>
      <c r="G925" s="87">
        <f>$D$924*F925</f>
      </c>
      <c r="H925" s="87">
        <f>$N$2*G925</f>
      </c>
      <c r="I925" s="108">
        <v>72.41</v>
      </c>
      <c r="J925" s="87">
        <f>$D$924*I925</f>
      </c>
      <c r="K925" s="87">
        <f>SUM(H925,J925)</f>
      </c>
      <c r="L925" s="89"/>
      <c r="M925" s="89"/>
      <c r="N925" s="89"/>
    </row>
    <row x14ac:dyDescent="0.25" r="926" customHeight="1" ht="12.199999999999998">
      <c r="A926" s="6" t="s">
        <v>1149</v>
      </c>
      <c r="B926" s="6"/>
      <c r="C926" s="3" t="s">
        <v>96</v>
      </c>
      <c r="D926" s="86">
        <v>1</v>
      </c>
      <c r="E926" s="87">
        <f>$D$924*D926</f>
      </c>
      <c r="F926" s="108">
        <v>0.22</v>
      </c>
      <c r="G926" s="87">
        <f>$D$924*F926</f>
      </c>
      <c r="H926" s="87">
        <f>$L$2*G926</f>
      </c>
      <c r="I926" s="108">
        <v>56.94</v>
      </c>
      <c r="J926" s="87">
        <f>$D$924*I926</f>
      </c>
      <c r="K926" s="87">
        <f>SUM(H926,J926)</f>
      </c>
      <c r="L926" s="89"/>
      <c r="M926" s="89"/>
      <c r="N926" s="89"/>
    </row>
    <row x14ac:dyDescent="0.25" r="927" customHeight="1" ht="12.199999999999998">
      <c r="A927" s="6" t="s">
        <v>1146</v>
      </c>
      <c r="B927" s="6"/>
      <c r="C927" s="3" t="s">
        <v>96</v>
      </c>
      <c r="D927" s="86">
        <v>1</v>
      </c>
      <c r="E927" s="87">
        <f>$D$924*D927</f>
      </c>
      <c r="F927" s="108">
        <v>0.15</v>
      </c>
      <c r="G927" s="87">
        <f>$D$924*F927</f>
      </c>
      <c r="H927" s="87">
        <f>$L$2*G927</f>
      </c>
      <c r="I927" s="108">
        <v>18.53</v>
      </c>
      <c r="J927" s="87">
        <f>$D$924*I927</f>
      </c>
      <c r="K927" s="87">
        <f>SUM(H927,J927)</f>
      </c>
      <c r="L927" s="89"/>
      <c r="M927" s="89"/>
      <c r="N927" s="89"/>
    </row>
    <row x14ac:dyDescent="0.25" r="928" customHeight="1" ht="12.199999999999998">
      <c r="A928" s="6" t="s">
        <v>891</v>
      </c>
      <c r="B928" s="6"/>
      <c r="C928" s="3" t="s">
        <v>96</v>
      </c>
      <c r="D928" s="86">
        <v>1</v>
      </c>
      <c r="E928" s="87">
        <f>$D$924*D928</f>
      </c>
      <c r="F928" s="108">
        <v>0.08</v>
      </c>
      <c r="G928" s="87">
        <f>$D$924*F928</f>
      </c>
      <c r="H928" s="87">
        <f>$L$2*G928</f>
      </c>
      <c r="I928" s="108">
        <v>40.42</v>
      </c>
      <c r="J928" s="87">
        <f>$D$924*I928</f>
      </c>
      <c r="K928" s="87">
        <f>SUM(H928,J928)</f>
      </c>
      <c r="L928" s="89"/>
      <c r="M928" s="89"/>
      <c r="N928" s="89"/>
    </row>
    <row x14ac:dyDescent="0.25" r="929" customHeight="1" ht="21">
      <c r="A929" s="6" t="s">
        <v>1029</v>
      </c>
      <c r="B929" s="6"/>
      <c r="C929" s="3" t="s">
        <v>96</v>
      </c>
      <c r="D929" s="86">
        <v>1</v>
      </c>
      <c r="E929" s="87">
        <f>$D$924*D929</f>
      </c>
      <c r="F929" s="108">
        <v>0.15</v>
      </c>
      <c r="G929" s="87">
        <f>$D$924*F929</f>
      </c>
      <c r="H929" s="87">
        <f>$L$2*G929</f>
      </c>
      <c r="I929" s="108">
        <v>76.82</v>
      </c>
      <c r="J929" s="87">
        <f>$D$924*I929</f>
      </c>
      <c r="K929" s="87">
        <f>SUM(H929,J929)</f>
      </c>
      <c r="L929" s="89"/>
      <c r="M929" s="89"/>
      <c r="N929" s="89"/>
    </row>
    <row x14ac:dyDescent="0.25" r="930" customHeight="1" ht="21">
      <c r="A930" s="6" t="s">
        <v>1151</v>
      </c>
      <c r="B930" s="6"/>
      <c r="C930" s="3" t="s">
        <v>96</v>
      </c>
      <c r="D930" s="86">
        <v>1</v>
      </c>
      <c r="E930" s="87">
        <f>$D$924*D930</f>
      </c>
      <c r="F930" s="108">
        <v>0.2</v>
      </c>
      <c r="G930" s="87">
        <f>$D$924*F930</f>
      </c>
      <c r="H930" s="87">
        <f>$L$2*G930</f>
      </c>
      <c r="I930" s="108">
        <v>245.65</v>
      </c>
      <c r="J930" s="87">
        <f>$D$924*I930</f>
      </c>
      <c r="K930" s="87">
        <f>SUM(H930,J930)</f>
      </c>
      <c r="L930" s="89"/>
      <c r="M930" s="89"/>
      <c r="N930" s="89"/>
    </row>
    <row x14ac:dyDescent="0.25" r="931" customHeight="1" ht="12.199999999999998">
      <c r="A931" s="29" t="s">
        <v>214</v>
      </c>
      <c r="B931" s="29"/>
      <c r="C931" s="3"/>
      <c r="D931" s="109"/>
      <c r="E931" s="126"/>
      <c r="F931" s="138">
        <f>SUM(F925:F930)</f>
      </c>
      <c r="G931" s="110">
        <f>SUM(G925:G930)</f>
      </c>
      <c r="H931" s="110">
        <f>SUM(H925:H930)</f>
      </c>
      <c r="I931" s="138">
        <f>SUM(I925:I930)</f>
      </c>
      <c r="J931" s="110">
        <f>SUM(J925:J930)</f>
      </c>
      <c r="K931" s="88">
        <f>SUM(K925:K930)</f>
      </c>
      <c r="L931" s="89"/>
      <c r="M931" s="89"/>
      <c r="N931" s="89"/>
    </row>
    <row x14ac:dyDescent="0.25" r="932" customHeight="1" ht="21">
      <c r="A932" s="29" t="s">
        <v>1144</v>
      </c>
      <c r="B932" s="29"/>
      <c r="C932" s="93" t="s">
        <v>96</v>
      </c>
      <c r="D932" s="57">
        <v>0</v>
      </c>
      <c r="E932" s="124"/>
      <c r="F932" s="53"/>
      <c r="G932" s="53"/>
      <c r="H932" s="53"/>
      <c r="I932" s="53"/>
      <c r="J932" s="53"/>
      <c r="K932" s="53"/>
      <c r="L932" s="89"/>
      <c r="M932" s="89"/>
      <c r="N932" s="89"/>
    </row>
    <row x14ac:dyDescent="0.25" r="933" customHeight="1" ht="12.199999999999998">
      <c r="A933" s="6" t="s">
        <v>1023</v>
      </c>
      <c r="B933" s="6"/>
      <c r="C933" s="3" t="s">
        <v>96</v>
      </c>
      <c r="D933" s="86">
        <v>1</v>
      </c>
      <c r="E933" s="87">
        <f>$D$932*D933</f>
      </c>
      <c r="F933" s="108">
        <v>0.1</v>
      </c>
      <c r="G933" s="87">
        <f>$D$932*F933</f>
      </c>
      <c r="H933" s="87">
        <f>$N$2*G933</f>
      </c>
      <c r="I933" s="108">
        <v>72.41</v>
      </c>
      <c r="J933" s="87">
        <f>$D$932*I933</f>
      </c>
      <c r="K933" s="87">
        <f>SUM(H933,J933)</f>
      </c>
      <c r="L933" s="89"/>
      <c r="M933" s="89"/>
      <c r="N933" s="89"/>
    </row>
    <row x14ac:dyDescent="0.25" r="934" customHeight="1" ht="12.199999999999998">
      <c r="A934" s="6" t="s">
        <v>1150</v>
      </c>
      <c r="B934" s="6"/>
      <c r="C934" s="3" t="s">
        <v>96</v>
      </c>
      <c r="D934" s="86">
        <v>1</v>
      </c>
      <c r="E934" s="87">
        <f>$D$932*D934</f>
      </c>
      <c r="F934" s="108">
        <v>0.12</v>
      </c>
      <c r="G934" s="87">
        <f>$D$932*F934</f>
      </c>
      <c r="H934" s="87">
        <f>$L$2*G934</f>
      </c>
      <c r="I934" s="108">
        <v>107.81</v>
      </c>
      <c r="J934" s="87">
        <f>$D$932*I934</f>
      </c>
      <c r="K934" s="87">
        <f>SUM(H934,J934)</f>
      </c>
      <c r="L934" s="89"/>
      <c r="M934" s="89"/>
      <c r="N934" s="89"/>
    </row>
    <row x14ac:dyDescent="0.25" r="935" customHeight="1" ht="12.199999999999998">
      <c r="A935" s="6" t="s">
        <v>1146</v>
      </c>
      <c r="B935" s="6"/>
      <c r="C935" s="3" t="s">
        <v>96</v>
      </c>
      <c r="D935" s="86">
        <v>1</v>
      </c>
      <c r="E935" s="87">
        <f>$D$932*D935</f>
      </c>
      <c r="F935" s="108">
        <v>0.15</v>
      </c>
      <c r="G935" s="87">
        <f>$D$932*F935</f>
      </c>
      <c r="H935" s="87">
        <f>$L$2*G935</f>
      </c>
      <c r="I935" s="108">
        <v>18.53</v>
      </c>
      <c r="J935" s="87">
        <f>$D$932*I935</f>
      </c>
      <c r="K935" s="87">
        <f>SUM(H935,J935)</f>
      </c>
      <c r="L935" s="89"/>
      <c r="M935" s="89"/>
      <c r="N935" s="89"/>
    </row>
    <row x14ac:dyDescent="0.25" r="936" customHeight="1" ht="21">
      <c r="A936" s="6" t="s">
        <v>1029</v>
      </c>
      <c r="B936" s="6"/>
      <c r="C936" s="3" t="s">
        <v>96</v>
      </c>
      <c r="D936" s="86">
        <v>1</v>
      </c>
      <c r="E936" s="87">
        <f>$D$932*D936</f>
      </c>
      <c r="F936" s="108">
        <v>0.15</v>
      </c>
      <c r="G936" s="87">
        <f>$D$932*F936</f>
      </c>
      <c r="H936" s="87">
        <f>$L$2*G936</f>
      </c>
      <c r="I936" s="108">
        <v>76.82</v>
      </c>
      <c r="J936" s="87">
        <f>$D$932*I936</f>
      </c>
      <c r="K936" s="87">
        <f>SUM(H936,J936)</f>
      </c>
      <c r="L936" s="89"/>
      <c r="M936" s="89"/>
      <c r="N936" s="89"/>
    </row>
    <row x14ac:dyDescent="0.25" r="937" customHeight="1" ht="21">
      <c r="A937" s="6" t="s">
        <v>1153</v>
      </c>
      <c r="B937" s="6"/>
      <c r="C937" s="3" t="s">
        <v>96</v>
      </c>
      <c r="D937" s="86">
        <v>1</v>
      </c>
      <c r="E937" s="87">
        <f>$D$932*D937</f>
      </c>
      <c r="F937" s="108">
        <v>0.2</v>
      </c>
      <c r="G937" s="87">
        <f>$D$932*F937</f>
      </c>
      <c r="H937" s="87">
        <f>$L$2*G937</f>
      </c>
      <c r="I937" s="108">
        <v>245.65</v>
      </c>
      <c r="J937" s="87">
        <f>$D$932*I937</f>
      </c>
      <c r="K937" s="87">
        <f>SUM(H937,J937)</f>
      </c>
      <c r="L937" s="89"/>
      <c r="M937" s="89"/>
      <c r="N937" s="89"/>
    </row>
    <row x14ac:dyDescent="0.25" r="938" customHeight="1" ht="12.199999999999998">
      <c r="A938" s="6" t="s">
        <v>565</v>
      </c>
      <c r="B938" s="6"/>
      <c r="C938" s="3" t="s">
        <v>96</v>
      </c>
      <c r="D938" s="86">
        <v>1</v>
      </c>
      <c r="E938" s="87">
        <f>$D$932*D938</f>
      </c>
      <c r="F938" s="108">
        <v>0.08</v>
      </c>
      <c r="G938" s="87">
        <f>$D$932*F938</f>
      </c>
      <c r="H938" s="87">
        <f>$L$2*G938</f>
      </c>
      <c r="I938" s="108">
        <v>55.11</v>
      </c>
      <c r="J938" s="87">
        <f>$D$932*I938</f>
      </c>
      <c r="K938" s="87">
        <f>SUM(H938,J938)</f>
      </c>
      <c r="L938" s="89"/>
      <c r="M938" s="89"/>
      <c r="N938" s="89"/>
    </row>
    <row x14ac:dyDescent="0.25" r="939" customHeight="1" ht="12.199999999999998">
      <c r="A939" s="29" t="s">
        <v>214</v>
      </c>
      <c r="B939" s="29"/>
      <c r="C939" s="3"/>
      <c r="D939" s="109"/>
      <c r="E939" s="126"/>
      <c r="F939" s="138">
        <f>SUM(F933:F938)</f>
      </c>
      <c r="G939" s="110">
        <f>SUM(G933:G938)</f>
      </c>
      <c r="H939" s="110">
        <f>SUM(H933:H938)</f>
      </c>
      <c r="I939" s="138">
        <f>SUM(I933:I938)</f>
      </c>
      <c r="J939" s="110">
        <f>SUM(J933:J938)</f>
      </c>
      <c r="K939" s="88">
        <f>SUM(K933:K938)</f>
      </c>
      <c r="L939" s="89"/>
      <c r="M939" s="89"/>
      <c r="N939" s="89"/>
    </row>
    <row x14ac:dyDescent="0.25" r="940" customHeight="1" ht="21">
      <c r="A940" s="29" t="s">
        <v>1144</v>
      </c>
      <c r="B940" s="29"/>
      <c r="C940" s="93" t="s">
        <v>96</v>
      </c>
      <c r="D940" s="57">
        <v>0</v>
      </c>
      <c r="E940" s="124"/>
      <c r="F940" s="53"/>
      <c r="G940" s="53"/>
      <c r="H940" s="53"/>
      <c r="I940" s="53"/>
      <c r="J940" s="53"/>
      <c r="K940" s="53"/>
      <c r="L940" s="89"/>
      <c r="M940" s="89"/>
      <c r="N940" s="89"/>
    </row>
    <row x14ac:dyDescent="0.25" r="941" customHeight="1" ht="12.199999999999998">
      <c r="A941" s="6" t="s">
        <v>1148</v>
      </c>
      <c r="B941" s="6"/>
      <c r="C941" s="3" t="s">
        <v>96</v>
      </c>
      <c r="D941" s="86">
        <v>1</v>
      </c>
      <c r="E941" s="87">
        <f>$D$940*D941</f>
      </c>
      <c r="F941" s="108">
        <v>0.18</v>
      </c>
      <c r="G941" s="87">
        <f>$D$940*F941</f>
      </c>
      <c r="H941" s="87">
        <f>$L$2*G941</f>
      </c>
      <c r="I941" s="108">
        <v>56.36</v>
      </c>
      <c r="J941" s="87">
        <f>$D$940*I941</f>
      </c>
      <c r="K941" s="87">
        <f>SUM(H941,J941)</f>
      </c>
      <c r="L941" s="89"/>
      <c r="M941" s="89"/>
      <c r="N941" s="89"/>
    </row>
    <row x14ac:dyDescent="0.25" r="942" customHeight="1" ht="12.199999999999998">
      <c r="A942" s="6" t="s">
        <v>1154</v>
      </c>
      <c r="B942" s="6"/>
      <c r="C942" s="3" t="s">
        <v>96</v>
      </c>
      <c r="D942" s="86">
        <v>1</v>
      </c>
      <c r="E942" s="87">
        <f>$D$940*D942</f>
      </c>
      <c r="F942" s="108">
        <v>0.42</v>
      </c>
      <c r="G942" s="87">
        <f>$D$940*F942</f>
      </c>
      <c r="H942" s="87">
        <f>$L$2*G942</f>
      </c>
      <c r="I942" s="108">
        <v>154.17</v>
      </c>
      <c r="J942" s="87">
        <f>$D$940*I942</f>
      </c>
      <c r="K942" s="87">
        <f>SUM(H942,J942)</f>
      </c>
      <c r="L942" s="89"/>
      <c r="M942" s="89"/>
      <c r="N942" s="89"/>
    </row>
    <row x14ac:dyDescent="0.25" r="943" customHeight="1" ht="12.199999999999998">
      <c r="A943" s="6" t="s">
        <v>1023</v>
      </c>
      <c r="B943" s="6"/>
      <c r="C943" s="3" t="s">
        <v>96</v>
      </c>
      <c r="D943" s="86">
        <v>1</v>
      </c>
      <c r="E943" s="87">
        <f>$D$940*D943</f>
      </c>
      <c r="F943" s="108">
        <v>0.1</v>
      </c>
      <c r="G943" s="87">
        <f>$D$940*F943</f>
      </c>
      <c r="H943" s="87">
        <f>$N$2*G943</f>
      </c>
      <c r="I943" s="108">
        <v>72.41</v>
      </c>
      <c r="J943" s="87">
        <f>$D$940*I943</f>
      </c>
      <c r="K943" s="87">
        <f>SUM(H943,J943)</f>
      </c>
      <c r="L943" s="89"/>
      <c r="M943" s="89"/>
      <c r="N943" s="89"/>
    </row>
    <row x14ac:dyDescent="0.25" r="944" customHeight="1" ht="12.199999999999998">
      <c r="A944" s="6" t="s">
        <v>1146</v>
      </c>
      <c r="B944" s="6"/>
      <c r="C944" s="3" t="s">
        <v>96</v>
      </c>
      <c r="D944" s="86">
        <v>1</v>
      </c>
      <c r="E944" s="87">
        <f>$D$940*D944</f>
      </c>
      <c r="F944" s="108">
        <v>0.15</v>
      </c>
      <c r="G944" s="87">
        <f>$D$940*F944</f>
      </c>
      <c r="H944" s="87">
        <f>$L$2*G944</f>
      </c>
      <c r="I944" s="108">
        <v>18.53</v>
      </c>
      <c r="J944" s="87">
        <f>$D$940*I944</f>
      </c>
      <c r="K944" s="87">
        <f>SUM(H944,J944)</f>
      </c>
      <c r="L944" s="89"/>
      <c r="M944" s="89"/>
      <c r="N944" s="89"/>
    </row>
    <row x14ac:dyDescent="0.25" r="945" customHeight="1" ht="21">
      <c r="A945" s="6" t="s">
        <v>1029</v>
      </c>
      <c r="B945" s="6"/>
      <c r="C945" s="3" t="s">
        <v>96</v>
      </c>
      <c r="D945" s="86">
        <v>1</v>
      </c>
      <c r="E945" s="87">
        <f>$D$940*D945</f>
      </c>
      <c r="F945" s="108">
        <v>0.15</v>
      </c>
      <c r="G945" s="87">
        <f>$D$940*F945</f>
      </c>
      <c r="H945" s="87">
        <f>$L$2*G945</f>
      </c>
      <c r="I945" s="108">
        <v>76.82</v>
      </c>
      <c r="J945" s="87">
        <f>$D$940*I945</f>
      </c>
      <c r="K945" s="87">
        <f>SUM(H945,J945)</f>
      </c>
      <c r="L945" s="89"/>
      <c r="M945" s="89"/>
      <c r="N945" s="89"/>
    </row>
    <row x14ac:dyDescent="0.25" r="946" customHeight="1" ht="12.199999999999998">
      <c r="A946" s="6" t="s">
        <v>1152</v>
      </c>
      <c r="B946" s="6"/>
      <c r="C946" s="3" t="s">
        <v>96</v>
      </c>
      <c r="D946" s="86">
        <v>1</v>
      </c>
      <c r="E946" s="87">
        <f>$D$940*D946</f>
      </c>
      <c r="F946" s="108">
        <v>0.08</v>
      </c>
      <c r="G946" s="87">
        <f>$D$940*F946</f>
      </c>
      <c r="H946" s="87">
        <f>$L$2*G946</f>
      </c>
      <c r="I946" s="108">
        <v>28.81</v>
      </c>
      <c r="J946" s="87">
        <f>$D$940*I946</f>
      </c>
      <c r="K946" s="87">
        <f>SUM(H946,J946)</f>
      </c>
      <c r="L946" s="89"/>
      <c r="M946" s="89"/>
      <c r="N946" s="89"/>
    </row>
    <row x14ac:dyDescent="0.25" r="947" customHeight="1" ht="12.199999999999998">
      <c r="A947" s="29" t="s">
        <v>214</v>
      </c>
      <c r="B947" s="29"/>
      <c r="C947" s="3"/>
      <c r="D947" s="109"/>
      <c r="E947" s="126"/>
      <c r="F947" s="138">
        <f>SUM(F941:F946)</f>
      </c>
      <c r="G947" s="110">
        <f>SUM(G941:G946)</f>
      </c>
      <c r="H947" s="110">
        <f>SUM(H941:H946)</f>
      </c>
      <c r="I947" s="138">
        <f>SUM(I941:I946)</f>
      </c>
      <c r="J947" s="110">
        <f>SUM(J941:J946)</f>
      </c>
      <c r="K947" s="88">
        <f>SUM(K941:K946)</f>
      </c>
      <c r="L947" s="89"/>
      <c r="M947" s="89"/>
      <c r="N947" s="89"/>
    </row>
    <row x14ac:dyDescent="0.25" r="948" customHeight="1" ht="21">
      <c r="A948" s="29" t="s">
        <v>1144</v>
      </c>
      <c r="B948" s="29"/>
      <c r="C948" s="93" t="s">
        <v>96</v>
      </c>
      <c r="D948" s="57">
        <v>0</v>
      </c>
      <c r="E948" s="124"/>
      <c r="F948" s="53"/>
      <c r="G948" s="53"/>
      <c r="H948" s="53"/>
      <c r="I948" s="53"/>
      <c r="J948" s="53"/>
      <c r="K948" s="53"/>
      <c r="L948" s="89"/>
      <c r="M948" s="89"/>
      <c r="N948" s="89"/>
    </row>
    <row x14ac:dyDescent="0.25" r="949" customHeight="1" ht="12.199999999999998">
      <c r="A949" s="6" t="s">
        <v>1154</v>
      </c>
      <c r="B949" s="6"/>
      <c r="C949" s="3" t="s">
        <v>96</v>
      </c>
      <c r="D949" s="86">
        <v>1</v>
      </c>
      <c r="E949" s="87">
        <f>$D$948*D949</f>
      </c>
      <c r="F949" s="108">
        <v>0.42</v>
      </c>
      <c r="G949" s="87">
        <f>$D$948*F949</f>
      </c>
      <c r="H949" s="87">
        <f>$L$2*G949</f>
      </c>
      <c r="I949" s="108">
        <v>154.17</v>
      </c>
      <c r="J949" s="87">
        <f>$D$948*I949</f>
      </c>
      <c r="K949" s="87">
        <f>SUM(H949,J949)</f>
      </c>
      <c r="L949" s="89"/>
      <c r="M949" s="89"/>
      <c r="N949" s="89"/>
    </row>
    <row x14ac:dyDescent="0.25" r="950" customHeight="1" ht="12.199999999999998">
      <c r="A950" s="6" t="s">
        <v>1023</v>
      </c>
      <c r="B950" s="6"/>
      <c r="C950" s="3" t="s">
        <v>96</v>
      </c>
      <c r="D950" s="86">
        <v>1</v>
      </c>
      <c r="E950" s="87">
        <f>$D$948*D950</f>
      </c>
      <c r="F950" s="108">
        <v>0.1</v>
      </c>
      <c r="G950" s="87">
        <f>$D$948*F950</f>
      </c>
      <c r="H950" s="87">
        <f>$N$2*G950</f>
      </c>
      <c r="I950" s="108">
        <v>72.41</v>
      </c>
      <c r="J950" s="87">
        <f>$D$948*I950</f>
      </c>
      <c r="K950" s="87">
        <f>SUM(H950,J950)</f>
      </c>
      <c r="L950" s="89"/>
      <c r="M950" s="89"/>
      <c r="N950" s="89"/>
    </row>
    <row x14ac:dyDescent="0.25" r="951" customHeight="1" ht="12.199999999999998">
      <c r="A951" s="6" t="s">
        <v>1149</v>
      </c>
      <c r="B951" s="6"/>
      <c r="C951" s="3" t="s">
        <v>96</v>
      </c>
      <c r="D951" s="86">
        <v>1</v>
      </c>
      <c r="E951" s="87">
        <f>$D$948*D951</f>
      </c>
      <c r="F951" s="108">
        <v>0.22</v>
      </c>
      <c r="G951" s="87">
        <f>$D$948*F951</f>
      </c>
      <c r="H951" s="87">
        <f>$L$2*G951</f>
      </c>
      <c r="I951" s="108">
        <v>56.94</v>
      </c>
      <c r="J951" s="87">
        <f>$D$948*I951</f>
      </c>
      <c r="K951" s="87">
        <f>SUM(H951,J951)</f>
      </c>
      <c r="L951" s="89"/>
      <c r="M951" s="89"/>
      <c r="N951" s="89"/>
    </row>
    <row x14ac:dyDescent="0.25" r="952" customHeight="1" ht="12.199999999999998">
      <c r="A952" s="6" t="s">
        <v>1146</v>
      </c>
      <c r="B952" s="6"/>
      <c r="C952" s="3" t="s">
        <v>96</v>
      </c>
      <c r="D952" s="86">
        <v>1</v>
      </c>
      <c r="E952" s="87">
        <f>$D$948*D952</f>
      </c>
      <c r="F952" s="108">
        <v>0.15</v>
      </c>
      <c r="G952" s="87">
        <f>$D$948*F952</f>
      </c>
      <c r="H952" s="87">
        <f>$L$2*G952</f>
      </c>
      <c r="I952" s="108">
        <v>18.53</v>
      </c>
      <c r="J952" s="87">
        <f>$D$948*I952</f>
      </c>
      <c r="K952" s="87">
        <f>SUM(H952,J952)</f>
      </c>
      <c r="L952" s="89"/>
      <c r="M952" s="89"/>
      <c r="N952" s="89"/>
    </row>
    <row x14ac:dyDescent="0.25" r="953" customHeight="1" ht="12.199999999999998">
      <c r="A953" s="6" t="s">
        <v>891</v>
      </c>
      <c r="B953" s="6"/>
      <c r="C953" s="3" t="s">
        <v>96</v>
      </c>
      <c r="D953" s="86">
        <v>1</v>
      </c>
      <c r="E953" s="87">
        <f>$D$948*D953</f>
      </c>
      <c r="F953" s="108">
        <v>0.08</v>
      </c>
      <c r="G953" s="87">
        <f>$D$948*F953</f>
      </c>
      <c r="H953" s="87">
        <f>$L$2*G953</f>
      </c>
      <c r="I953" s="108">
        <v>40.42</v>
      </c>
      <c r="J953" s="87">
        <f>$D$948*I953</f>
      </c>
      <c r="K953" s="87">
        <f>SUM(H953,J953)</f>
      </c>
      <c r="L953" s="89"/>
      <c r="M953" s="89"/>
      <c r="N953" s="89"/>
    </row>
    <row x14ac:dyDescent="0.25" r="954" customHeight="1" ht="21">
      <c r="A954" s="6" t="s">
        <v>1029</v>
      </c>
      <c r="B954" s="6"/>
      <c r="C954" s="3" t="s">
        <v>96</v>
      </c>
      <c r="D954" s="86">
        <v>1</v>
      </c>
      <c r="E954" s="87">
        <f>$D$948*D954</f>
      </c>
      <c r="F954" s="108">
        <v>0.15</v>
      </c>
      <c r="G954" s="87">
        <f>$D$948*F954</f>
      </c>
      <c r="H954" s="87">
        <f>$L$2*G954</f>
      </c>
      <c r="I954" s="108">
        <v>76.82</v>
      </c>
      <c r="J954" s="87">
        <f>$D$948*I954</f>
      </c>
      <c r="K954" s="87">
        <f>SUM(H954,J954)</f>
      </c>
      <c r="L954" s="89"/>
      <c r="M954" s="89"/>
      <c r="N954" s="89"/>
    </row>
    <row x14ac:dyDescent="0.25" r="955" customHeight="1" ht="12.199999999999998">
      <c r="A955" s="29" t="s">
        <v>214</v>
      </c>
      <c r="B955" s="29"/>
      <c r="C955" s="3"/>
      <c r="D955" s="109"/>
      <c r="E955" s="126"/>
      <c r="F955" s="138">
        <f>SUM(F949:F954)</f>
      </c>
      <c r="G955" s="110">
        <f>SUM(G949:G954)</f>
      </c>
      <c r="H955" s="110">
        <f>SUM(H949:H954)</f>
      </c>
      <c r="I955" s="138">
        <f>SUM(I949:I954)</f>
      </c>
      <c r="J955" s="110">
        <f>SUM(J949:J954)</f>
      </c>
      <c r="K955" s="88">
        <f>SUM(K949:K954)</f>
      </c>
      <c r="L955" s="89"/>
      <c r="M955" s="89"/>
      <c r="N955" s="89"/>
    </row>
    <row x14ac:dyDescent="0.25" r="956" customHeight="1" ht="21">
      <c r="A956" s="29" t="s">
        <v>1144</v>
      </c>
      <c r="B956" s="29"/>
      <c r="C956" s="93" t="s">
        <v>96</v>
      </c>
      <c r="D956" s="57">
        <v>0</v>
      </c>
      <c r="E956" s="124"/>
      <c r="F956" s="53"/>
      <c r="G956" s="53"/>
      <c r="H956" s="53"/>
      <c r="I956" s="53"/>
      <c r="J956" s="53"/>
      <c r="K956" s="53"/>
      <c r="L956" s="89"/>
      <c r="M956" s="89"/>
      <c r="N956" s="89"/>
    </row>
    <row x14ac:dyDescent="0.25" r="957" customHeight="1" ht="12.199999999999998">
      <c r="A957" s="6" t="s">
        <v>1034</v>
      </c>
      <c r="B957" s="6"/>
      <c r="C957" s="3" t="s">
        <v>96</v>
      </c>
      <c r="D957" s="86">
        <v>1</v>
      </c>
      <c r="E957" s="87">
        <f>$D$956*D957</f>
      </c>
      <c r="F957" s="108">
        <v>0.42</v>
      </c>
      <c r="G957" s="87">
        <f>$D$956*F957</f>
      </c>
      <c r="H957" s="87">
        <f>$L$2*G957</f>
      </c>
      <c r="I957" s="108">
        <v>154.17</v>
      </c>
      <c r="J957" s="87">
        <f>$D$956*I957</f>
      </c>
      <c r="K957" s="87">
        <f>SUM(H957,J957)</f>
      </c>
      <c r="L957" s="89"/>
      <c r="M957" s="89"/>
      <c r="N957" s="89"/>
    </row>
    <row x14ac:dyDescent="0.25" r="958" customHeight="1" ht="12.199999999999998">
      <c r="A958" s="6" t="s">
        <v>1023</v>
      </c>
      <c r="B958" s="6"/>
      <c r="C958" s="3" t="s">
        <v>96</v>
      </c>
      <c r="D958" s="86">
        <v>1</v>
      </c>
      <c r="E958" s="87">
        <f>$D$956*D958</f>
      </c>
      <c r="F958" s="108">
        <v>0.1</v>
      </c>
      <c r="G958" s="87">
        <f>$D$956*F958</f>
      </c>
      <c r="H958" s="87">
        <f>$N$2*G958</f>
      </c>
      <c r="I958" s="108">
        <v>72.41</v>
      </c>
      <c r="J958" s="87">
        <f>$D$956*I958</f>
      </c>
      <c r="K958" s="87">
        <f>SUM(H958,J958)</f>
      </c>
      <c r="L958" s="89"/>
      <c r="M958" s="89"/>
      <c r="N958" s="89"/>
    </row>
    <row x14ac:dyDescent="0.25" r="959" customHeight="1" ht="12.199999999999998">
      <c r="A959" s="6" t="s">
        <v>1146</v>
      </c>
      <c r="B959" s="6"/>
      <c r="C959" s="3" t="s">
        <v>96</v>
      </c>
      <c r="D959" s="86">
        <v>1</v>
      </c>
      <c r="E959" s="87">
        <f>$D$956*D959</f>
      </c>
      <c r="F959" s="108">
        <v>0.15</v>
      </c>
      <c r="G959" s="87">
        <f>$D$956*F959</f>
      </c>
      <c r="H959" s="87">
        <f>$L$2*G959</f>
      </c>
      <c r="I959" s="108">
        <v>18.53</v>
      </c>
      <c r="J959" s="87">
        <f>$D$956*I959</f>
      </c>
      <c r="K959" s="87">
        <f>SUM(H959,J959)</f>
      </c>
      <c r="L959" s="89"/>
      <c r="M959" s="89"/>
      <c r="N959" s="89"/>
    </row>
    <row x14ac:dyDescent="0.25" r="960" customHeight="1" ht="12.199999999999998">
      <c r="A960" s="6" t="s">
        <v>1150</v>
      </c>
      <c r="B960" s="6"/>
      <c r="C960" s="3" t="s">
        <v>96</v>
      </c>
      <c r="D960" s="86">
        <v>1</v>
      </c>
      <c r="E960" s="87">
        <f>$D$956*D960</f>
      </c>
      <c r="F960" s="108">
        <v>0.12</v>
      </c>
      <c r="G960" s="87">
        <f>$D$956*F960</f>
      </c>
      <c r="H960" s="87">
        <f>$L$2*G960</f>
      </c>
      <c r="I960" s="108">
        <v>107.81</v>
      </c>
      <c r="J960" s="87">
        <f>$D$956*I960</f>
      </c>
      <c r="K960" s="87">
        <f>SUM(H960,J960)</f>
      </c>
      <c r="L960" s="89"/>
      <c r="M960" s="89"/>
      <c r="N960" s="89"/>
    </row>
    <row x14ac:dyDescent="0.25" r="961" customHeight="1" ht="12.199999999999998">
      <c r="A961" s="6" t="s">
        <v>565</v>
      </c>
      <c r="B961" s="6"/>
      <c r="C961" s="3" t="s">
        <v>96</v>
      </c>
      <c r="D961" s="86">
        <v>1</v>
      </c>
      <c r="E961" s="87">
        <f>$D$956*D961</f>
      </c>
      <c r="F961" s="108">
        <v>0.08</v>
      </c>
      <c r="G961" s="87">
        <f>$D$956*F961</f>
      </c>
      <c r="H961" s="87">
        <f>$L$2*G961</f>
      </c>
      <c r="I961" s="108">
        <v>55.11</v>
      </c>
      <c r="J961" s="87">
        <f>$D$956*I961</f>
      </c>
      <c r="K961" s="87">
        <f>SUM(H961,J961)</f>
      </c>
      <c r="L961" s="89"/>
      <c r="M961" s="89"/>
      <c r="N961" s="89"/>
    </row>
    <row x14ac:dyDescent="0.25" r="962" customHeight="1" ht="21">
      <c r="A962" s="6" t="s">
        <v>1029</v>
      </c>
      <c r="B962" s="6"/>
      <c r="C962" s="3" t="s">
        <v>96</v>
      </c>
      <c r="D962" s="86">
        <v>1</v>
      </c>
      <c r="E962" s="87">
        <f>$D$956*D962</f>
      </c>
      <c r="F962" s="108">
        <v>0.15</v>
      </c>
      <c r="G962" s="87">
        <f>$D$956*F962</f>
      </c>
      <c r="H962" s="87">
        <f>$L$2*G962</f>
      </c>
      <c r="I962" s="108">
        <v>76.82</v>
      </c>
      <c r="J962" s="87">
        <f>$D$956*I962</f>
      </c>
      <c r="K962" s="87">
        <f>SUM(H962,J962)</f>
      </c>
      <c r="L962" s="89"/>
      <c r="M962" s="89"/>
      <c r="N962" s="89"/>
    </row>
    <row x14ac:dyDescent="0.25" r="963" customHeight="1" ht="12.199999999999998">
      <c r="A963" s="29" t="s">
        <v>214</v>
      </c>
      <c r="B963" s="29"/>
      <c r="C963" s="3"/>
      <c r="D963" s="109"/>
      <c r="E963" s="126"/>
      <c r="F963" s="138">
        <f>SUM(F957:F962)</f>
      </c>
      <c r="G963" s="110">
        <f>SUM(G957:G962)</f>
      </c>
      <c r="H963" s="110">
        <f>SUM(H957:H962)</f>
      </c>
      <c r="I963" s="138">
        <f>SUM(I957:I962)</f>
      </c>
      <c r="J963" s="110">
        <f>SUM(J957:J962)</f>
      </c>
      <c r="K963" s="88">
        <f>SUM(K957:K962)</f>
      </c>
      <c r="L963" s="89"/>
      <c r="M963" s="89"/>
      <c r="N963" s="89"/>
    </row>
    <row x14ac:dyDescent="0.25" r="964" customHeight="1" ht="21">
      <c r="A964" s="29" t="s">
        <v>1144</v>
      </c>
      <c r="B964" s="29"/>
      <c r="C964" s="93" t="s">
        <v>96</v>
      </c>
      <c r="D964" s="57">
        <v>0</v>
      </c>
      <c r="E964" s="124"/>
      <c r="F964" s="53"/>
      <c r="G964" s="53"/>
      <c r="H964" s="53"/>
      <c r="I964" s="53"/>
      <c r="J964" s="53"/>
      <c r="K964" s="53"/>
      <c r="L964" s="89"/>
      <c r="M964" s="89"/>
      <c r="N964" s="89"/>
    </row>
    <row x14ac:dyDescent="0.25" r="965" customHeight="1" ht="12">
      <c r="A965" s="6" t="s">
        <v>1023</v>
      </c>
      <c r="B965" s="6"/>
      <c r="C965" s="3" t="s">
        <v>96</v>
      </c>
      <c r="D965" s="86">
        <v>1</v>
      </c>
      <c r="E965" s="87">
        <f>$D$964*D965</f>
      </c>
      <c r="F965" s="108">
        <v>0.1</v>
      </c>
      <c r="G965" s="87">
        <f>$D$964*F965</f>
      </c>
      <c r="H965" s="87">
        <f>$N$2*G965</f>
      </c>
      <c r="I965" s="108">
        <v>72.41</v>
      </c>
      <c r="J965" s="87">
        <f>$D$964*I965</f>
      </c>
      <c r="K965" s="87">
        <f>SUM(H965,J965)</f>
      </c>
      <c r="L965" s="89"/>
      <c r="M965" s="89"/>
      <c r="N965" s="89"/>
    </row>
    <row x14ac:dyDescent="0.25" r="966" customHeight="1" ht="12.199999999999998">
      <c r="A966" s="6" t="s">
        <v>1148</v>
      </c>
      <c r="B966" s="6"/>
      <c r="C966" s="3" t="s">
        <v>96</v>
      </c>
      <c r="D966" s="86">
        <v>1</v>
      </c>
      <c r="E966" s="87">
        <f>$D$964*D966</f>
      </c>
      <c r="F966" s="108">
        <v>0.18</v>
      </c>
      <c r="G966" s="87">
        <f>$D$964*F966</f>
      </c>
      <c r="H966" s="87">
        <f>$L$2*G966</f>
      </c>
      <c r="I966" s="108">
        <v>56.36</v>
      </c>
      <c r="J966" s="87">
        <f>$D$964*I966</f>
      </c>
      <c r="K966" s="87">
        <f>SUM(H966,J966)</f>
      </c>
      <c r="L966" s="89"/>
      <c r="M966" s="89"/>
      <c r="N966" s="89"/>
    </row>
    <row x14ac:dyDescent="0.25" r="967" customHeight="1" ht="12.199999999999998">
      <c r="A967" s="6" t="s">
        <v>1155</v>
      </c>
      <c r="B967" s="6"/>
      <c r="C967" s="3" t="s">
        <v>96</v>
      </c>
      <c r="D967" s="86">
        <v>1</v>
      </c>
      <c r="E967" s="87">
        <f>$D$964*D967</f>
      </c>
      <c r="F967" s="108">
        <v>0.2</v>
      </c>
      <c r="G967" s="87">
        <f>$D$964*F967</f>
      </c>
      <c r="H967" s="87">
        <f>$L$2*G967</f>
      </c>
      <c r="I967" s="108">
        <v>405.05</v>
      </c>
      <c r="J967" s="87">
        <f>$D$964*I967</f>
      </c>
      <c r="K967" s="87">
        <f>SUM(H967,J967)</f>
      </c>
      <c r="L967" s="89"/>
      <c r="M967" s="89"/>
      <c r="N967" s="89"/>
    </row>
    <row x14ac:dyDescent="0.25" r="968" customHeight="1" ht="12.199999999999998">
      <c r="A968" s="6" t="s">
        <v>1146</v>
      </c>
      <c r="B968" s="6"/>
      <c r="C968" s="3" t="s">
        <v>96</v>
      </c>
      <c r="D968" s="86">
        <v>1</v>
      </c>
      <c r="E968" s="87">
        <f>$D$964*D968</f>
      </c>
      <c r="F968" s="108">
        <v>0.15</v>
      </c>
      <c r="G968" s="87">
        <f>$D$964*F968</f>
      </c>
      <c r="H968" s="87">
        <f>$L$2*G968</f>
      </c>
      <c r="I968" s="108">
        <v>18.53</v>
      </c>
      <c r="J968" s="87">
        <f>$D$964*I968</f>
      </c>
      <c r="K968" s="87">
        <f>SUM(H968,J968)</f>
      </c>
      <c r="L968" s="89"/>
      <c r="M968" s="89"/>
      <c r="N968" s="89"/>
    </row>
    <row x14ac:dyDescent="0.25" r="969" customHeight="1" ht="21">
      <c r="A969" s="6" t="s">
        <v>1029</v>
      </c>
      <c r="B969" s="6"/>
      <c r="C969" s="3" t="s">
        <v>96</v>
      </c>
      <c r="D969" s="86">
        <v>1</v>
      </c>
      <c r="E969" s="87">
        <f>$D$964*D969</f>
      </c>
      <c r="F969" s="108">
        <v>0.15</v>
      </c>
      <c r="G969" s="87">
        <f>$D$964*F969</f>
      </c>
      <c r="H969" s="87">
        <f>$L$2*G969</f>
      </c>
      <c r="I969" s="108">
        <v>76.82</v>
      </c>
      <c r="J969" s="87">
        <f>$D$964*I969</f>
      </c>
      <c r="K969" s="87">
        <f>SUM(H969,J969)</f>
      </c>
      <c r="L969" s="89"/>
      <c r="M969" s="89"/>
      <c r="N969" s="89"/>
    </row>
    <row x14ac:dyDescent="0.25" r="970" customHeight="1" ht="12.199999999999998">
      <c r="A970" s="6" t="s">
        <v>1152</v>
      </c>
      <c r="B970" s="6"/>
      <c r="C970" s="3" t="s">
        <v>96</v>
      </c>
      <c r="D970" s="86">
        <v>1</v>
      </c>
      <c r="E970" s="87">
        <f>$D$964*D970</f>
      </c>
      <c r="F970" s="108">
        <v>0.08</v>
      </c>
      <c r="G970" s="87">
        <f>$D$964*F970</f>
      </c>
      <c r="H970" s="87">
        <f>$L$2*G970</f>
      </c>
      <c r="I970" s="108">
        <v>28.81</v>
      </c>
      <c r="J970" s="87">
        <f>$D$964*I970</f>
      </c>
      <c r="K970" s="87">
        <f>SUM(H970,J970)</f>
      </c>
      <c r="L970" s="89"/>
      <c r="M970" s="89"/>
      <c r="N970" s="89"/>
    </row>
    <row x14ac:dyDescent="0.25" r="971" customHeight="1" ht="12.199999999999998">
      <c r="A971" s="29" t="s">
        <v>214</v>
      </c>
      <c r="B971" s="29"/>
      <c r="C971" s="3"/>
      <c r="D971" s="109"/>
      <c r="E971" s="126"/>
      <c r="F971" s="138">
        <f>SUM(F965:F970)</f>
      </c>
      <c r="G971" s="110">
        <f>SUM(G965:G970)</f>
      </c>
      <c r="H971" s="110">
        <f>SUM(H965:H970)</f>
      </c>
      <c r="I971" s="138">
        <f>SUM(I965:I970)</f>
      </c>
      <c r="J971" s="110">
        <f>SUM(J965:J970)</f>
      </c>
      <c r="K971" s="88">
        <f>SUM(K965:K970)</f>
      </c>
      <c r="L971" s="89"/>
      <c r="M971" s="89"/>
      <c r="N971" s="89"/>
    </row>
    <row x14ac:dyDescent="0.25" r="972" customHeight="1" ht="21">
      <c r="A972" s="29" t="s">
        <v>1144</v>
      </c>
      <c r="B972" s="29"/>
      <c r="C972" s="93" t="s">
        <v>96</v>
      </c>
      <c r="D972" s="57">
        <v>0</v>
      </c>
      <c r="E972" s="124"/>
      <c r="F972" s="53"/>
      <c r="G972" s="53"/>
      <c r="H972" s="53"/>
      <c r="I972" s="53"/>
      <c r="J972" s="53"/>
      <c r="K972" s="53"/>
      <c r="L972" s="89"/>
      <c r="M972" s="89"/>
      <c r="N972" s="89"/>
    </row>
    <row x14ac:dyDescent="0.25" r="973" customHeight="1" ht="12.199999999999998">
      <c r="A973" s="6" t="s">
        <v>1023</v>
      </c>
      <c r="B973" s="6"/>
      <c r="C973" s="3" t="s">
        <v>96</v>
      </c>
      <c r="D973" s="86">
        <v>1</v>
      </c>
      <c r="E973" s="87">
        <f>$D$972*D973</f>
      </c>
      <c r="F973" s="108">
        <v>0.1</v>
      </c>
      <c r="G973" s="87">
        <f>$D$972*F973</f>
      </c>
      <c r="H973" s="87">
        <f>$N$2*G973</f>
      </c>
      <c r="I973" s="108">
        <v>72.41</v>
      </c>
      <c r="J973" s="87">
        <f>$D$972*I973</f>
      </c>
      <c r="K973" s="87">
        <f>SUM(H973,J973)</f>
      </c>
      <c r="L973" s="89"/>
      <c r="M973" s="89"/>
      <c r="N973" s="89"/>
    </row>
    <row x14ac:dyDescent="0.25" r="974" customHeight="1" ht="12.199999999999998">
      <c r="A974" s="6" t="s">
        <v>1149</v>
      </c>
      <c r="B974" s="6"/>
      <c r="C974" s="3" t="s">
        <v>96</v>
      </c>
      <c r="D974" s="86">
        <v>1</v>
      </c>
      <c r="E974" s="87">
        <f>$D$972*D974</f>
      </c>
      <c r="F974" s="108">
        <v>0.22</v>
      </c>
      <c r="G974" s="87">
        <f>$D$972*F974</f>
      </c>
      <c r="H974" s="87">
        <f>$L$2*G974</f>
      </c>
      <c r="I974" s="108">
        <v>56.94</v>
      </c>
      <c r="J974" s="87">
        <f>$D$972*I974</f>
      </c>
      <c r="K974" s="87">
        <f>SUM(H974,J974)</f>
      </c>
      <c r="L974" s="89"/>
      <c r="M974" s="89"/>
      <c r="N974" s="89"/>
    </row>
    <row x14ac:dyDescent="0.25" r="975" customHeight="1" ht="12.199999999999998">
      <c r="A975" s="6" t="s">
        <v>1146</v>
      </c>
      <c r="B975" s="6"/>
      <c r="C975" s="3" t="s">
        <v>96</v>
      </c>
      <c r="D975" s="86">
        <v>1</v>
      </c>
      <c r="E975" s="87">
        <f>$D$972*D975</f>
      </c>
      <c r="F975" s="108">
        <v>0.15</v>
      </c>
      <c r="G975" s="87">
        <f>$D$972*F975</f>
      </c>
      <c r="H975" s="87">
        <f>$L$2*G975</f>
      </c>
      <c r="I975" s="108">
        <v>18.53</v>
      </c>
      <c r="J975" s="87">
        <f>$D$972*I975</f>
      </c>
      <c r="K975" s="87">
        <f>SUM(H975,J975)</f>
      </c>
      <c r="L975" s="89"/>
      <c r="M975" s="89"/>
      <c r="N975" s="89"/>
    </row>
    <row x14ac:dyDescent="0.25" r="976" customHeight="1" ht="12.199999999999998">
      <c r="A976" s="6" t="s">
        <v>891</v>
      </c>
      <c r="B976" s="6"/>
      <c r="C976" s="3" t="s">
        <v>96</v>
      </c>
      <c r="D976" s="86">
        <v>1</v>
      </c>
      <c r="E976" s="87">
        <f>$D$972*D976</f>
      </c>
      <c r="F976" s="108">
        <v>0.08</v>
      </c>
      <c r="G976" s="87">
        <f>$D$972*F976</f>
      </c>
      <c r="H976" s="87">
        <f>$L$2*G976</f>
      </c>
      <c r="I976" s="108">
        <v>40.42</v>
      </c>
      <c r="J976" s="87">
        <f>$D$972*I976</f>
      </c>
      <c r="K976" s="87">
        <f>SUM(H976,J976)</f>
      </c>
      <c r="L976" s="89"/>
      <c r="M976" s="89"/>
      <c r="N976" s="89"/>
    </row>
    <row x14ac:dyDescent="0.25" r="977" customHeight="1" ht="12.199999999999998">
      <c r="A977" s="6" t="s">
        <v>1155</v>
      </c>
      <c r="B977" s="6"/>
      <c r="C977" s="3" t="s">
        <v>96</v>
      </c>
      <c r="D977" s="86">
        <v>1</v>
      </c>
      <c r="E977" s="87">
        <f>$D$972*D977</f>
      </c>
      <c r="F977" s="108">
        <v>0.2</v>
      </c>
      <c r="G977" s="87">
        <f>$D$972*F977</f>
      </c>
      <c r="H977" s="87">
        <f>$L$2*G977</f>
      </c>
      <c r="I977" s="108">
        <v>405.05</v>
      </c>
      <c r="J977" s="87">
        <f>$D$972*I977</f>
      </c>
      <c r="K977" s="87">
        <f>SUM(H977,J977)</f>
      </c>
      <c r="L977" s="89"/>
      <c r="M977" s="89"/>
      <c r="N977" s="89"/>
    </row>
    <row x14ac:dyDescent="0.25" r="978" customHeight="1" ht="21">
      <c r="A978" s="6" t="s">
        <v>1029</v>
      </c>
      <c r="B978" s="6"/>
      <c r="C978" s="3" t="s">
        <v>96</v>
      </c>
      <c r="D978" s="86">
        <v>1</v>
      </c>
      <c r="E978" s="87">
        <f>$D$972*D978</f>
      </c>
      <c r="F978" s="108">
        <v>0.15</v>
      </c>
      <c r="G978" s="87">
        <f>$D$972*F978</f>
      </c>
      <c r="H978" s="87">
        <f>$L$2*G978</f>
      </c>
      <c r="I978" s="108">
        <v>76.82</v>
      </c>
      <c r="J978" s="87">
        <f>$D$972*I978</f>
      </c>
      <c r="K978" s="87">
        <f>SUM(H978,J978)</f>
      </c>
      <c r="L978" s="89"/>
      <c r="M978" s="89"/>
      <c r="N978" s="89"/>
    </row>
    <row x14ac:dyDescent="0.25" r="979" customHeight="1" ht="12">
      <c r="A979" s="29" t="s">
        <v>214</v>
      </c>
      <c r="B979" s="29"/>
      <c r="C979" s="3"/>
      <c r="D979" s="109"/>
      <c r="E979" s="126"/>
      <c r="F979" s="138">
        <f>SUM(F973:F978)</f>
      </c>
      <c r="G979" s="110">
        <f>SUM(G973:G978)</f>
      </c>
      <c r="H979" s="110">
        <f>SUM(H973:H978)</f>
      </c>
      <c r="I979" s="138">
        <f>SUM(I973:I978)</f>
      </c>
      <c r="J979" s="110">
        <f>SUM(J973:J978)</f>
      </c>
      <c r="K979" s="88">
        <f>SUM(K973:K978)</f>
      </c>
      <c r="L979" s="89"/>
      <c r="M979" s="89"/>
      <c r="N979" s="89"/>
    </row>
    <row x14ac:dyDescent="0.25" r="980" customHeight="1" ht="21">
      <c r="A980" s="29" t="s">
        <v>1144</v>
      </c>
      <c r="B980" s="29"/>
      <c r="C980" s="93" t="s">
        <v>96</v>
      </c>
      <c r="D980" s="57">
        <v>0</v>
      </c>
      <c r="E980" s="124"/>
      <c r="F980" s="53"/>
      <c r="G980" s="53"/>
      <c r="H980" s="53"/>
      <c r="I980" s="53"/>
      <c r="J980" s="53"/>
      <c r="K980" s="53"/>
      <c r="L980" s="89"/>
      <c r="M980" s="89"/>
      <c r="N980" s="89"/>
    </row>
    <row x14ac:dyDescent="0.25" r="981" customHeight="1" ht="12">
      <c r="A981" s="6" t="s">
        <v>1023</v>
      </c>
      <c r="B981" s="6"/>
      <c r="C981" s="3" t="s">
        <v>96</v>
      </c>
      <c r="D981" s="86">
        <v>1</v>
      </c>
      <c r="E981" s="87">
        <f>$D$980*D981</f>
      </c>
      <c r="F981" s="108">
        <v>0.1</v>
      </c>
      <c r="G981" s="87">
        <f>$D$980*F981</f>
      </c>
      <c r="H981" s="87">
        <f>$N$2*G981</f>
      </c>
      <c r="I981" s="108">
        <v>72.41</v>
      </c>
      <c r="J981" s="87">
        <f>$D$980*I981</f>
      </c>
      <c r="K981" s="87">
        <f>SUM(H981,J981)</f>
      </c>
      <c r="L981" s="89"/>
      <c r="M981" s="89"/>
      <c r="N981" s="89"/>
    </row>
    <row x14ac:dyDescent="0.25" r="982" customHeight="1" ht="12.199999999999998">
      <c r="A982" s="6" t="s">
        <v>1146</v>
      </c>
      <c r="B982" s="6"/>
      <c r="C982" s="3" t="s">
        <v>96</v>
      </c>
      <c r="D982" s="86">
        <v>1</v>
      </c>
      <c r="E982" s="87">
        <f>$D$980*D982</f>
      </c>
      <c r="F982" s="108">
        <v>0.15</v>
      </c>
      <c r="G982" s="87">
        <f>$D$980*F982</f>
      </c>
      <c r="H982" s="87">
        <f>$L$2*G982</f>
      </c>
      <c r="I982" s="108">
        <v>18.53</v>
      </c>
      <c r="J982" s="87">
        <f>$D$980*I982</f>
      </c>
      <c r="K982" s="87">
        <f>SUM(H982,J982)</f>
      </c>
      <c r="L982" s="89"/>
      <c r="M982" s="89"/>
      <c r="N982" s="89"/>
    </row>
    <row x14ac:dyDescent="0.25" r="983" customHeight="1" ht="12.199999999999998">
      <c r="A983" s="6" t="s">
        <v>1150</v>
      </c>
      <c r="B983" s="6"/>
      <c r="C983" s="3" t="s">
        <v>96</v>
      </c>
      <c r="D983" s="86">
        <v>1</v>
      </c>
      <c r="E983" s="87">
        <f>$D$980*D983</f>
      </c>
      <c r="F983" s="108">
        <v>0.12</v>
      </c>
      <c r="G983" s="87">
        <f>$D$980*F983</f>
      </c>
      <c r="H983" s="87">
        <f>$L$2*G983</f>
      </c>
      <c r="I983" s="108">
        <v>107.81</v>
      </c>
      <c r="J983" s="87">
        <f>$D$980*I983</f>
      </c>
      <c r="K983" s="87">
        <f>SUM(H983,J983)</f>
      </c>
      <c r="L983" s="89"/>
      <c r="M983" s="89"/>
      <c r="N983" s="89"/>
    </row>
    <row x14ac:dyDescent="0.25" r="984" customHeight="1" ht="12.199999999999998">
      <c r="A984" s="6" t="s">
        <v>1155</v>
      </c>
      <c r="B984" s="6"/>
      <c r="C984" s="3" t="s">
        <v>96</v>
      </c>
      <c r="D984" s="86">
        <v>1</v>
      </c>
      <c r="E984" s="87">
        <f>$D$980*D984</f>
      </c>
      <c r="F984" s="108">
        <v>0.2</v>
      </c>
      <c r="G984" s="87">
        <f>$D$980*F984</f>
      </c>
      <c r="H984" s="87">
        <f>$L$2*G984</f>
      </c>
      <c r="I984" s="108">
        <v>405.05</v>
      </c>
      <c r="J984" s="87">
        <f>$D$980*I984</f>
      </c>
      <c r="K984" s="87">
        <f>SUM(H984,J984)</f>
      </c>
      <c r="L984" s="89"/>
      <c r="M984" s="89"/>
      <c r="N984" s="89"/>
    </row>
    <row x14ac:dyDescent="0.25" r="985" customHeight="1" ht="21">
      <c r="A985" s="6" t="s">
        <v>1029</v>
      </c>
      <c r="B985" s="6"/>
      <c r="C985" s="3" t="s">
        <v>96</v>
      </c>
      <c r="D985" s="86">
        <v>1</v>
      </c>
      <c r="E985" s="87">
        <f>$D$980*D985</f>
      </c>
      <c r="F985" s="108">
        <v>0.15</v>
      </c>
      <c r="G985" s="87">
        <f>$D$980*F985</f>
      </c>
      <c r="H985" s="87">
        <f>$L$2*G985</f>
      </c>
      <c r="I985" s="108">
        <v>76.82</v>
      </c>
      <c r="J985" s="87">
        <f>$D$980*I985</f>
      </c>
      <c r="K985" s="87">
        <f>SUM(H985,J985)</f>
      </c>
      <c r="L985" s="89"/>
      <c r="M985" s="89"/>
      <c r="N985" s="89"/>
    </row>
    <row x14ac:dyDescent="0.25" r="986" customHeight="1" ht="12.199999999999998">
      <c r="A986" s="6" t="s">
        <v>565</v>
      </c>
      <c r="B986" s="6"/>
      <c r="C986" s="3" t="s">
        <v>96</v>
      </c>
      <c r="D986" s="86">
        <v>1</v>
      </c>
      <c r="E986" s="87">
        <f>$D$980*D986</f>
      </c>
      <c r="F986" s="108">
        <v>0.08</v>
      </c>
      <c r="G986" s="87">
        <f>$D$980*F986</f>
      </c>
      <c r="H986" s="87">
        <f>$L$2*G986</f>
      </c>
      <c r="I986" s="108">
        <v>55.11</v>
      </c>
      <c r="J986" s="87">
        <f>$D$980*I986</f>
      </c>
      <c r="K986" s="87">
        <f>SUM(H986,J986)</f>
      </c>
      <c r="L986" s="89"/>
      <c r="M986" s="89"/>
      <c r="N986" s="89"/>
    </row>
    <row x14ac:dyDescent="0.25" r="987" customHeight="1" ht="12.199999999999998">
      <c r="A987" s="29" t="s">
        <v>214</v>
      </c>
      <c r="B987" s="29"/>
      <c r="C987" s="3"/>
      <c r="D987" s="109"/>
      <c r="E987" s="126"/>
      <c r="F987" s="138">
        <f>SUM(F981:F986)</f>
      </c>
      <c r="G987" s="110">
        <f>SUM(G981:G986)</f>
      </c>
      <c r="H987" s="110">
        <f>SUM(H981:H986)</f>
      </c>
      <c r="I987" s="138">
        <f>SUM(I981:I986)</f>
      </c>
      <c r="J987" s="110">
        <f>SUM(J981:J986)</f>
      </c>
      <c r="K987" s="88">
        <f>SUM(K981:K986)</f>
      </c>
      <c r="L987" s="89"/>
      <c r="M987" s="89"/>
      <c r="N987" s="89"/>
    </row>
    <row x14ac:dyDescent="0.25" r="988" customHeight="1" ht="21">
      <c r="A988" s="29" t="s">
        <v>1156</v>
      </c>
      <c r="B988" s="29"/>
      <c r="C988" s="93" t="s">
        <v>96</v>
      </c>
      <c r="D988" s="57">
        <v>0</v>
      </c>
      <c r="E988" s="124"/>
      <c r="F988" s="53"/>
      <c r="G988" s="53"/>
      <c r="H988" s="53"/>
      <c r="I988" s="53"/>
      <c r="J988" s="53"/>
      <c r="K988" s="53"/>
      <c r="L988" s="89"/>
      <c r="M988" s="89"/>
      <c r="N988" s="89"/>
    </row>
    <row x14ac:dyDescent="0.25" r="989" customHeight="1" ht="12.199999999999998">
      <c r="A989" s="6" t="s">
        <v>1157</v>
      </c>
      <c r="B989" s="6"/>
      <c r="C989" s="3" t="s">
        <v>153</v>
      </c>
      <c r="D989" s="86">
        <v>1</v>
      </c>
      <c r="E989" s="87">
        <f>$D$988*D989</f>
      </c>
      <c r="F989" s="108">
        <v>0.08</v>
      </c>
      <c r="G989" s="87">
        <f>$D$988*F989</f>
      </c>
      <c r="H989" s="87">
        <f>$L$2*G989</f>
      </c>
      <c r="I989" s="108">
        <v>15.9</v>
      </c>
      <c r="J989" s="87">
        <f>$D$988*I989</f>
      </c>
      <c r="K989" s="87">
        <f>SUM(H989,J989)</f>
      </c>
      <c r="L989" s="89"/>
      <c r="M989" s="89"/>
      <c r="N989" s="89"/>
    </row>
    <row x14ac:dyDescent="0.25" r="990" customHeight="1" ht="21">
      <c r="A990" s="6" t="s">
        <v>1029</v>
      </c>
      <c r="B990" s="6"/>
      <c r="C990" s="3" t="s">
        <v>96</v>
      </c>
      <c r="D990" s="86">
        <v>1</v>
      </c>
      <c r="E990" s="87">
        <f>$D$988*D990</f>
      </c>
      <c r="F990" s="108">
        <v>0.15</v>
      </c>
      <c r="G990" s="87">
        <f>$D$988*F990</f>
      </c>
      <c r="H990" s="87">
        <f>$L$2*G990</f>
      </c>
      <c r="I990" s="108">
        <v>76.82</v>
      </c>
      <c r="J990" s="87">
        <f>$D$988*I990</f>
      </c>
      <c r="K990" s="87">
        <f>SUM(H990,J990)</f>
      </c>
      <c r="L990" s="89"/>
      <c r="M990" s="89"/>
      <c r="N990" s="89"/>
    </row>
    <row x14ac:dyDescent="0.25" r="991" customHeight="1" ht="12.199999999999998">
      <c r="A991" s="6" t="s">
        <v>1158</v>
      </c>
      <c r="B991" s="6"/>
      <c r="C991" s="3" t="s">
        <v>96</v>
      </c>
      <c r="D991" s="86">
        <v>1</v>
      </c>
      <c r="E991" s="87">
        <f>$D$988*D991</f>
      </c>
      <c r="F991" s="108">
        <v>0.18</v>
      </c>
      <c r="G991" s="87">
        <f>$D$988*F991</f>
      </c>
      <c r="H991" s="87">
        <f>$L$2*G991</f>
      </c>
      <c r="I991" s="108">
        <v>91.19</v>
      </c>
      <c r="J991" s="87">
        <f>$D$988*I991</f>
      </c>
      <c r="K991" s="87">
        <f>SUM(H991,J991)</f>
      </c>
      <c r="L991" s="89"/>
      <c r="M991" s="89"/>
      <c r="N991" s="89"/>
    </row>
    <row x14ac:dyDescent="0.25" r="992" customHeight="1" ht="12.199999999999998">
      <c r="A992" s="6" t="s">
        <v>565</v>
      </c>
      <c r="B992" s="6"/>
      <c r="C992" s="3" t="s">
        <v>96</v>
      </c>
      <c r="D992" s="86">
        <v>1</v>
      </c>
      <c r="E992" s="87">
        <f>$D$988*D992</f>
      </c>
      <c r="F992" s="108">
        <v>0.08</v>
      </c>
      <c r="G992" s="87">
        <f>$D$988*F992</f>
      </c>
      <c r="H992" s="87">
        <f>$L$2*G992</f>
      </c>
      <c r="I992" s="108">
        <v>55.11</v>
      </c>
      <c r="J992" s="87">
        <f>$D$988*I992</f>
      </c>
      <c r="K992" s="87">
        <f>SUM(H992,J992)</f>
      </c>
      <c r="L992" s="89"/>
      <c r="M992" s="89"/>
      <c r="N992" s="89"/>
    </row>
    <row x14ac:dyDescent="0.25" r="993" customHeight="1" ht="12.199999999999998">
      <c r="A993" s="6" t="s">
        <v>1159</v>
      </c>
      <c r="B993" s="6"/>
      <c r="C993" s="3" t="s">
        <v>96</v>
      </c>
      <c r="D993" s="86">
        <v>1</v>
      </c>
      <c r="E993" s="87">
        <f>$D$988*D993</f>
      </c>
      <c r="F993" s="108">
        <v>0.25</v>
      </c>
      <c r="G993" s="87">
        <f>$D$988*F993</f>
      </c>
      <c r="H993" s="87">
        <f>$L$2*G993</f>
      </c>
      <c r="I993" s="108">
        <v>700.93</v>
      </c>
      <c r="J993" s="87">
        <f>$D$988*I993</f>
      </c>
      <c r="K993" s="87">
        <f>SUM(H993,J993)</f>
      </c>
      <c r="L993" s="89"/>
      <c r="M993" s="89"/>
      <c r="N993" s="89"/>
    </row>
    <row x14ac:dyDescent="0.25" r="994" customHeight="1" ht="12.199999999999998">
      <c r="A994" s="6" t="s">
        <v>1148</v>
      </c>
      <c r="B994" s="6"/>
      <c r="C994" s="3" t="s">
        <v>96</v>
      </c>
      <c r="D994" s="86">
        <v>1</v>
      </c>
      <c r="E994" s="87">
        <f>$D$988*D994</f>
      </c>
      <c r="F994" s="108">
        <v>0.18</v>
      </c>
      <c r="G994" s="87">
        <f>$D$988*F994</f>
      </c>
      <c r="H994" s="87">
        <f>$L$2*G994</f>
      </c>
      <c r="I994" s="108">
        <v>56.36</v>
      </c>
      <c r="J994" s="87">
        <f>$D$988*I994</f>
      </c>
      <c r="K994" s="87">
        <f>SUM(H994,J994)</f>
      </c>
      <c r="L994" s="89"/>
      <c r="M994" s="89"/>
      <c r="N994" s="89"/>
    </row>
    <row x14ac:dyDescent="0.25" r="995" customHeight="1" ht="12.199999999999998">
      <c r="A995" s="29" t="s">
        <v>214</v>
      </c>
      <c r="B995" s="29"/>
      <c r="C995" s="3"/>
      <c r="D995" s="109"/>
      <c r="E995" s="126"/>
      <c r="F995" s="138">
        <f>SUM(F989:F994)</f>
      </c>
      <c r="G995" s="110">
        <f>SUM(G989:G994)</f>
      </c>
      <c r="H995" s="110">
        <f>SUM(H989:H994)</f>
      </c>
      <c r="I995" s="138">
        <f>SUM(I989:I994)</f>
      </c>
      <c r="J995" s="110">
        <f>SUM(J989:J994)</f>
      </c>
      <c r="K995" s="88">
        <f>SUM(K989:K994)</f>
      </c>
      <c r="L995" s="89"/>
      <c r="M995" s="89"/>
      <c r="N995" s="89"/>
    </row>
    <row x14ac:dyDescent="0.25" r="996" customHeight="1" ht="21">
      <c r="A996" s="29" t="s">
        <v>1156</v>
      </c>
      <c r="B996" s="29"/>
      <c r="C996" s="93" t="s">
        <v>96</v>
      </c>
      <c r="D996" s="57">
        <v>0</v>
      </c>
      <c r="E996" s="124"/>
      <c r="F996" s="53"/>
      <c r="G996" s="53"/>
      <c r="H996" s="53"/>
      <c r="I996" s="53"/>
      <c r="J996" s="53"/>
      <c r="K996" s="53"/>
      <c r="L996" s="89"/>
      <c r="M996" s="89"/>
      <c r="N996" s="89"/>
    </row>
    <row x14ac:dyDescent="0.25" r="997" customHeight="1" ht="21">
      <c r="A997" s="6" t="s">
        <v>1160</v>
      </c>
      <c r="B997" s="6"/>
      <c r="C997" s="3" t="s">
        <v>96</v>
      </c>
      <c r="D997" s="86">
        <v>1</v>
      </c>
      <c r="E997" s="87">
        <f>$D$996*D997</f>
      </c>
      <c r="F997" s="108">
        <v>0.14</v>
      </c>
      <c r="G997" s="87">
        <f>$D$996*F997</f>
      </c>
      <c r="H997" s="87">
        <f>$L$2*G997</f>
      </c>
      <c r="I997" s="108">
        <v>209.77</v>
      </c>
      <c r="J997" s="87">
        <f>$D$996*I997</f>
      </c>
      <c r="K997" s="87">
        <f>SUM(H997,J997)</f>
      </c>
      <c r="L997" s="89"/>
      <c r="M997" s="89"/>
      <c r="N997" s="89"/>
    </row>
    <row x14ac:dyDescent="0.25" r="998" customHeight="1" ht="12.199999999999998">
      <c r="A998" s="6" t="s">
        <v>1161</v>
      </c>
      <c r="B998" s="6"/>
      <c r="C998" s="3" t="s">
        <v>96</v>
      </c>
      <c r="D998" s="86">
        <v>1</v>
      </c>
      <c r="E998" s="87">
        <f>$D$996*D998</f>
      </c>
      <c r="F998" s="108">
        <v>0.15</v>
      </c>
      <c r="G998" s="87">
        <f>$D$996*F998</f>
      </c>
      <c r="H998" s="87">
        <f>$L$2*G998</f>
      </c>
      <c r="I998" s="108">
        <v>49.61</v>
      </c>
      <c r="J998" s="87">
        <f>$D$996*I998</f>
      </c>
      <c r="K998" s="87">
        <f>SUM(H998,J998)</f>
      </c>
      <c r="L998" s="89"/>
      <c r="M998" s="89"/>
      <c r="N998" s="89"/>
    </row>
    <row x14ac:dyDescent="0.25" r="999" customHeight="1" ht="12.199999999999998">
      <c r="A999" s="6" t="s">
        <v>1157</v>
      </c>
      <c r="B999" s="6"/>
      <c r="C999" s="3" t="s">
        <v>153</v>
      </c>
      <c r="D999" s="86">
        <v>1</v>
      </c>
      <c r="E999" s="87">
        <f>$D$996*D999</f>
      </c>
      <c r="F999" s="108">
        <v>0.08</v>
      </c>
      <c r="G999" s="87">
        <f>$D$996*F999</f>
      </c>
      <c r="H999" s="87">
        <f>$L$2*G999</f>
      </c>
      <c r="I999" s="108">
        <v>15.9</v>
      </c>
      <c r="J999" s="87">
        <f>$D$996*I999</f>
      </c>
      <c r="K999" s="87">
        <f>SUM(H999,J999)</f>
      </c>
      <c r="L999" s="89"/>
      <c r="M999" s="89"/>
      <c r="N999" s="89"/>
    </row>
    <row x14ac:dyDescent="0.25" r="1000" customHeight="1" ht="21">
      <c r="A1000" s="6" t="s">
        <v>1029</v>
      </c>
      <c r="B1000" s="6"/>
      <c r="C1000" s="3" t="s">
        <v>96</v>
      </c>
      <c r="D1000" s="86">
        <v>1</v>
      </c>
      <c r="E1000" s="87">
        <f>$D$996*D1000</f>
      </c>
      <c r="F1000" s="108">
        <v>0.15</v>
      </c>
      <c r="G1000" s="87">
        <f>$D$996*F1000</f>
      </c>
      <c r="H1000" s="87">
        <f>$L$2*G1000</f>
      </c>
      <c r="I1000" s="108">
        <v>76.82</v>
      </c>
      <c r="J1000" s="87">
        <f>$D$996*I1000</f>
      </c>
      <c r="K1000" s="87">
        <f>SUM(H1000,J1000)</f>
      </c>
      <c r="L1000" s="89"/>
      <c r="M1000" s="89"/>
      <c r="N1000" s="89"/>
    </row>
    <row x14ac:dyDescent="0.25" r="1001" customHeight="1" ht="12.199999999999998">
      <c r="A1001" s="6" t="s">
        <v>1152</v>
      </c>
      <c r="B1001" s="6"/>
      <c r="C1001" s="3" t="s">
        <v>96</v>
      </c>
      <c r="D1001" s="86">
        <v>1</v>
      </c>
      <c r="E1001" s="87">
        <f>$D$996*D1001</f>
      </c>
      <c r="F1001" s="108">
        <v>0.08</v>
      </c>
      <c r="G1001" s="87">
        <f>$D$996*F1001</f>
      </c>
      <c r="H1001" s="87">
        <f>$L$2*G1001</f>
      </c>
      <c r="I1001" s="108">
        <v>28.81</v>
      </c>
      <c r="J1001" s="87">
        <f>$D$996*I1001</f>
      </c>
      <c r="K1001" s="87">
        <f>SUM(H1001,J1001)</f>
      </c>
      <c r="L1001" s="89"/>
      <c r="M1001" s="89"/>
      <c r="N1001" s="89"/>
    </row>
    <row x14ac:dyDescent="0.25" r="1002" customHeight="1" ht="12.199999999999998">
      <c r="A1002" s="6" t="s">
        <v>1148</v>
      </c>
      <c r="B1002" s="6"/>
      <c r="C1002" s="3" t="s">
        <v>96</v>
      </c>
      <c r="D1002" s="86">
        <v>1</v>
      </c>
      <c r="E1002" s="87">
        <f>$D$996*D1002</f>
      </c>
      <c r="F1002" s="108">
        <v>0.18</v>
      </c>
      <c r="G1002" s="87">
        <f>$D$996*F1002</f>
      </c>
      <c r="H1002" s="87">
        <f>$L$2*G1002</f>
      </c>
      <c r="I1002" s="108">
        <v>56.36</v>
      </c>
      <c r="J1002" s="87">
        <f>$D$996*I1002</f>
      </c>
      <c r="K1002" s="87">
        <f>SUM(H1002,J1002)</f>
      </c>
      <c r="L1002" s="89"/>
      <c r="M1002" s="89"/>
      <c r="N1002" s="89"/>
    </row>
    <row x14ac:dyDescent="0.25" r="1003" customHeight="1" ht="12.199999999999998">
      <c r="A1003" s="29" t="s">
        <v>214</v>
      </c>
      <c r="B1003" s="29"/>
      <c r="C1003" s="3"/>
      <c r="D1003" s="109"/>
      <c r="E1003" s="126"/>
      <c r="F1003" s="138">
        <f>SUM(F997:F1002)</f>
      </c>
      <c r="G1003" s="110">
        <f>SUM(G997:G1002)</f>
      </c>
      <c r="H1003" s="110">
        <f>SUM(H997:H1002)</f>
      </c>
      <c r="I1003" s="138">
        <f>SUM(I997:I1002)</f>
      </c>
      <c r="J1003" s="110">
        <f>SUM(J997:J1002)</f>
      </c>
      <c r="K1003" s="88">
        <f>SUM(K997:K1002)</f>
      </c>
      <c r="L1003" s="89"/>
      <c r="M1003" s="89"/>
      <c r="N1003" s="89"/>
    </row>
    <row x14ac:dyDescent="0.25" r="1004" customHeight="1" ht="21">
      <c r="A1004" s="29" t="s">
        <v>1156</v>
      </c>
      <c r="B1004" s="29"/>
      <c r="C1004" s="93" t="s">
        <v>96</v>
      </c>
      <c r="D1004" s="57">
        <v>0</v>
      </c>
      <c r="E1004" s="124"/>
      <c r="F1004" s="53"/>
      <c r="G1004" s="53"/>
      <c r="H1004" s="53"/>
      <c r="I1004" s="53"/>
      <c r="J1004" s="53"/>
      <c r="K1004" s="53"/>
      <c r="L1004" s="89"/>
      <c r="M1004" s="89"/>
      <c r="N1004" s="89"/>
    </row>
    <row x14ac:dyDescent="0.25" r="1005" customHeight="1" ht="12.199999999999998">
      <c r="A1005" s="6" t="s">
        <v>1161</v>
      </c>
      <c r="B1005" s="6"/>
      <c r="C1005" s="3" t="s">
        <v>96</v>
      </c>
      <c r="D1005" s="86">
        <v>1</v>
      </c>
      <c r="E1005" s="87">
        <f>$D$1004*D1005</f>
      </c>
      <c r="F1005" s="108">
        <v>0.15</v>
      </c>
      <c r="G1005" s="87">
        <f>$D$1004*F1005</f>
      </c>
      <c r="H1005" s="87">
        <f>$L$2*G1005</f>
      </c>
      <c r="I1005" s="108">
        <v>49.61</v>
      </c>
      <c r="J1005" s="87">
        <f>$D$1004*I1005</f>
      </c>
      <c r="K1005" s="87">
        <f>SUM(H1005,J1005)</f>
      </c>
      <c r="L1005" s="89"/>
      <c r="M1005" s="89"/>
      <c r="N1005" s="89"/>
    </row>
    <row x14ac:dyDescent="0.25" r="1006" customHeight="1" ht="12.199999999999998">
      <c r="A1006" s="6" t="s">
        <v>1157</v>
      </c>
      <c r="B1006" s="6"/>
      <c r="C1006" s="3" t="s">
        <v>153</v>
      </c>
      <c r="D1006" s="86">
        <v>1</v>
      </c>
      <c r="E1006" s="87">
        <f>$D$1004*D1006</f>
      </c>
      <c r="F1006" s="108">
        <v>0.08</v>
      </c>
      <c r="G1006" s="87">
        <f>$D$1004*F1006</f>
      </c>
      <c r="H1006" s="87">
        <f>$L$2*G1006</f>
      </c>
      <c r="I1006" s="108">
        <v>15.9</v>
      </c>
      <c r="J1006" s="87">
        <f>$D$1004*I1006</f>
      </c>
      <c r="K1006" s="87">
        <f>SUM(H1006,J1006)</f>
      </c>
      <c r="L1006" s="89"/>
      <c r="M1006" s="89"/>
      <c r="N1006" s="89"/>
    </row>
    <row x14ac:dyDescent="0.25" r="1007" customHeight="1" ht="21">
      <c r="A1007" s="6" t="s">
        <v>1029</v>
      </c>
      <c r="B1007" s="6"/>
      <c r="C1007" s="3" t="s">
        <v>96</v>
      </c>
      <c r="D1007" s="86">
        <v>1</v>
      </c>
      <c r="E1007" s="87">
        <f>$D$1004*D1007</f>
      </c>
      <c r="F1007" s="108">
        <v>0.15</v>
      </c>
      <c r="G1007" s="87">
        <f>$D$1004*F1007</f>
      </c>
      <c r="H1007" s="87">
        <f>$L$2*G1007</f>
      </c>
      <c r="I1007" s="108">
        <v>76.82</v>
      </c>
      <c r="J1007" s="87">
        <f>$D$1004*I1007</f>
      </c>
      <c r="K1007" s="87">
        <f>SUM(H1007,J1007)</f>
      </c>
      <c r="L1007" s="89"/>
      <c r="M1007" s="89"/>
      <c r="N1007" s="89"/>
    </row>
    <row x14ac:dyDescent="0.25" r="1008" customHeight="1" ht="12">
      <c r="A1008" s="6" t="s">
        <v>1159</v>
      </c>
      <c r="B1008" s="6"/>
      <c r="C1008" s="3" t="s">
        <v>96</v>
      </c>
      <c r="D1008" s="86">
        <v>1</v>
      </c>
      <c r="E1008" s="87">
        <f>$D$1004*D1008</f>
      </c>
      <c r="F1008" s="108">
        <v>0.25</v>
      </c>
      <c r="G1008" s="87">
        <f>$D$1004*F1008</f>
      </c>
      <c r="H1008" s="87">
        <f>$L$2*G1008</f>
      </c>
      <c r="I1008" s="108">
        <v>700.93</v>
      </c>
      <c r="J1008" s="87">
        <f>$D$1004*I1008</f>
      </c>
      <c r="K1008" s="87">
        <f>SUM(H1008,J1008)</f>
      </c>
      <c r="L1008" s="89"/>
      <c r="M1008" s="89"/>
      <c r="N1008" s="89"/>
    </row>
    <row x14ac:dyDescent="0.25" r="1009" customHeight="1" ht="12.199999999999998">
      <c r="A1009" s="6" t="s">
        <v>1152</v>
      </c>
      <c r="B1009" s="6"/>
      <c r="C1009" s="3" t="s">
        <v>96</v>
      </c>
      <c r="D1009" s="86">
        <v>1</v>
      </c>
      <c r="E1009" s="87">
        <f>$D$1004*D1009</f>
      </c>
      <c r="F1009" s="108">
        <v>0.08</v>
      </c>
      <c r="G1009" s="87">
        <f>$D$1004*F1009</f>
      </c>
      <c r="H1009" s="87">
        <f>$L$2*G1009</f>
      </c>
      <c r="I1009" s="108">
        <v>28.81</v>
      </c>
      <c r="J1009" s="87">
        <f>$D$1004*I1009</f>
      </c>
      <c r="K1009" s="87">
        <f>SUM(H1009,J1009)</f>
      </c>
      <c r="L1009" s="89"/>
      <c r="M1009" s="89"/>
      <c r="N1009" s="89"/>
    </row>
    <row x14ac:dyDescent="0.25" r="1010" customHeight="1" ht="12.199999999999998">
      <c r="A1010" s="6" t="s">
        <v>1148</v>
      </c>
      <c r="B1010" s="6"/>
      <c r="C1010" s="3" t="s">
        <v>96</v>
      </c>
      <c r="D1010" s="86">
        <v>1</v>
      </c>
      <c r="E1010" s="87">
        <f>$D$1004*D1010</f>
      </c>
      <c r="F1010" s="108">
        <v>0.18</v>
      </c>
      <c r="G1010" s="87">
        <f>$D$1004*F1010</f>
      </c>
      <c r="H1010" s="87">
        <f>$L$2*G1010</f>
      </c>
      <c r="I1010" s="108">
        <v>56.36</v>
      </c>
      <c r="J1010" s="87">
        <f>$D$1004*I1010</f>
      </c>
      <c r="K1010" s="87">
        <f>SUM(H1010,J1010)</f>
      </c>
      <c r="L1010" s="89"/>
      <c r="M1010" s="89"/>
      <c r="N1010" s="89"/>
    </row>
    <row x14ac:dyDescent="0.25" r="1011" customHeight="1" ht="12.199999999999998">
      <c r="A1011" s="29" t="s">
        <v>214</v>
      </c>
      <c r="B1011" s="29"/>
      <c r="C1011" s="3"/>
      <c r="D1011" s="109"/>
      <c r="E1011" s="126"/>
      <c r="F1011" s="138">
        <f>SUM(F1005:F1010)</f>
      </c>
      <c r="G1011" s="110">
        <f>SUM(G1005:G1010)</f>
      </c>
      <c r="H1011" s="110">
        <f>SUM(H1005:H1010)</f>
      </c>
      <c r="I1011" s="138">
        <f>SUM(I1005:I1010)</f>
      </c>
      <c r="J1011" s="110">
        <f>SUM(J1005:J1010)</f>
      </c>
      <c r="K1011" s="88">
        <f>SUM(K1005:K1010)</f>
      </c>
      <c r="L1011" s="89"/>
      <c r="M1011" s="89"/>
      <c r="N1011" s="89"/>
    </row>
    <row x14ac:dyDescent="0.25" r="1012" customHeight="1" ht="21">
      <c r="A1012" s="29" t="s">
        <v>1162</v>
      </c>
      <c r="B1012" s="29"/>
      <c r="C1012" s="93" t="s">
        <v>96</v>
      </c>
      <c r="D1012" s="57">
        <v>0</v>
      </c>
      <c r="E1012" s="124"/>
      <c r="F1012" s="53"/>
      <c r="G1012" s="53"/>
      <c r="H1012" s="53"/>
      <c r="I1012" s="53"/>
      <c r="J1012" s="53"/>
      <c r="K1012" s="53"/>
      <c r="L1012" s="89"/>
      <c r="M1012" s="89"/>
      <c r="N1012" s="89"/>
    </row>
    <row x14ac:dyDescent="0.25" r="1013" customHeight="1" ht="21">
      <c r="A1013" s="6" t="s">
        <v>1160</v>
      </c>
      <c r="B1013" s="6"/>
      <c r="C1013" s="3" t="s">
        <v>96</v>
      </c>
      <c r="D1013" s="86">
        <v>1</v>
      </c>
      <c r="E1013" s="87">
        <f>$D$1012*D1013</f>
      </c>
      <c r="F1013" s="108">
        <v>0.14</v>
      </c>
      <c r="G1013" s="87">
        <f>$D$1012*F1013</f>
      </c>
      <c r="H1013" s="87">
        <f>$L$2*G1013</f>
      </c>
      <c r="I1013" s="108">
        <v>209.77</v>
      </c>
      <c r="J1013" s="87">
        <f>$D$1012*I1013</f>
      </c>
      <c r="K1013" s="87">
        <f>SUM(H1013,J1013)</f>
      </c>
      <c r="L1013" s="89"/>
      <c r="M1013" s="89"/>
      <c r="N1013" s="89"/>
    </row>
    <row x14ac:dyDescent="0.25" r="1014" customHeight="1" ht="12">
      <c r="A1014" s="6" t="s">
        <v>1163</v>
      </c>
      <c r="B1014" s="6"/>
      <c r="C1014" s="3" t="s">
        <v>96</v>
      </c>
      <c r="D1014" s="86">
        <v>1</v>
      </c>
      <c r="E1014" s="87">
        <f>$D$1012*D1014</f>
      </c>
      <c r="F1014" s="108">
        <v>0.15</v>
      </c>
      <c r="G1014" s="87">
        <f>$D$1012*F1014</f>
      </c>
      <c r="H1014" s="87">
        <f>$L$2*G1014</f>
      </c>
      <c r="I1014" s="108">
        <v>34.76</v>
      </c>
      <c r="J1014" s="87">
        <f>$D$1012*I1014</f>
      </c>
      <c r="K1014" s="87">
        <f>SUM(H1014,J1014)</f>
      </c>
      <c r="L1014" s="89"/>
      <c r="M1014" s="89"/>
      <c r="N1014" s="89"/>
    </row>
    <row x14ac:dyDescent="0.25" r="1015" customHeight="1" ht="12.199999999999998">
      <c r="A1015" s="6" t="s">
        <v>1164</v>
      </c>
      <c r="B1015" s="6"/>
      <c r="C1015" s="3" t="s">
        <v>153</v>
      </c>
      <c r="D1015" s="86">
        <v>1</v>
      </c>
      <c r="E1015" s="87">
        <f>$D$1012*D1015</f>
      </c>
      <c r="F1015" s="108">
        <v>0.16</v>
      </c>
      <c r="G1015" s="87">
        <f>$D$1012*F1015</f>
      </c>
      <c r="H1015" s="87">
        <f>$L$2*G1015</f>
      </c>
      <c r="I1015" s="108">
        <v>27.37</v>
      </c>
      <c r="J1015" s="87">
        <f>$D$1012*I1015</f>
      </c>
      <c r="K1015" s="87">
        <f>SUM(H1015,J1015)</f>
      </c>
      <c r="L1015" s="89"/>
      <c r="M1015" s="89"/>
      <c r="N1015" s="89"/>
    </row>
    <row x14ac:dyDescent="0.25" r="1016" customHeight="1" ht="21">
      <c r="A1016" s="6" t="s">
        <v>1029</v>
      </c>
      <c r="B1016" s="6"/>
      <c r="C1016" s="3" t="s">
        <v>96</v>
      </c>
      <c r="D1016" s="86">
        <v>1</v>
      </c>
      <c r="E1016" s="87">
        <f>$D$1012*D1016</f>
      </c>
      <c r="F1016" s="108">
        <v>0.15</v>
      </c>
      <c r="G1016" s="87">
        <f>$D$1012*F1016</f>
      </c>
      <c r="H1016" s="87">
        <f>$L$2*G1016</f>
      </c>
      <c r="I1016" s="108">
        <v>76.82</v>
      </c>
      <c r="J1016" s="87">
        <f>$D$1012*I1016</f>
      </c>
      <c r="K1016" s="87">
        <f>SUM(H1016,J1016)</f>
      </c>
      <c r="L1016" s="89"/>
      <c r="M1016" s="89"/>
      <c r="N1016" s="89"/>
    </row>
    <row x14ac:dyDescent="0.25" r="1017" customHeight="1" ht="12">
      <c r="A1017" s="6" t="s">
        <v>891</v>
      </c>
      <c r="B1017" s="6"/>
      <c r="C1017" s="3" t="s">
        <v>96</v>
      </c>
      <c r="D1017" s="86">
        <v>1</v>
      </c>
      <c r="E1017" s="87">
        <f>$D$1012*D1017</f>
      </c>
      <c r="F1017" s="108">
        <v>0.08</v>
      </c>
      <c r="G1017" s="87">
        <f>$D$1012*F1017</f>
      </c>
      <c r="H1017" s="87">
        <f>$L$2*G1017</f>
      </c>
      <c r="I1017" s="108">
        <v>40.42</v>
      </c>
      <c r="J1017" s="87">
        <f>$D$1012*I1017</f>
      </c>
      <c r="K1017" s="87">
        <f>SUM(H1017,J1017)</f>
      </c>
      <c r="L1017" s="89"/>
      <c r="M1017" s="89"/>
      <c r="N1017" s="89"/>
    </row>
    <row x14ac:dyDescent="0.25" r="1018" customHeight="1" ht="21">
      <c r="A1018" s="6" t="s">
        <v>1031</v>
      </c>
      <c r="B1018" s="6"/>
      <c r="C1018" s="3" t="s">
        <v>96</v>
      </c>
      <c r="D1018" s="86">
        <v>1</v>
      </c>
      <c r="E1018" s="87">
        <f>$D$1012*D1018</f>
      </c>
      <c r="F1018" s="108">
        <v>0.16</v>
      </c>
      <c r="G1018" s="87">
        <f>$D$1012*F1018</f>
      </c>
      <c r="H1018" s="87">
        <f>$L$2*G1018</f>
      </c>
      <c r="I1018" s="108">
        <v>63.7</v>
      </c>
      <c r="J1018" s="87">
        <f>$D$1012*I1018</f>
      </c>
      <c r="K1018" s="87">
        <f>SUM(H1018,J1018)</f>
      </c>
      <c r="L1018" s="89"/>
      <c r="M1018" s="89"/>
      <c r="N1018" s="89"/>
    </row>
    <row x14ac:dyDescent="0.25" r="1019" customHeight="1" ht="12">
      <c r="A1019" s="29" t="s">
        <v>214</v>
      </c>
      <c r="B1019" s="29"/>
      <c r="C1019" s="3"/>
      <c r="D1019" s="109"/>
      <c r="E1019" s="126"/>
      <c r="F1019" s="138">
        <f>SUM(F1013:F1018)</f>
      </c>
      <c r="G1019" s="110">
        <f>SUM(G1013:G1018)</f>
      </c>
      <c r="H1019" s="110">
        <f>SUM(H1013:H1018)</f>
      </c>
      <c r="I1019" s="138">
        <f>SUM(I1013:I1018)</f>
      </c>
      <c r="J1019" s="110">
        <f>SUM(J1013:J1018)</f>
      </c>
      <c r="K1019" s="88">
        <f>SUM(K1013:K1018)</f>
      </c>
      <c r="L1019" s="89"/>
      <c r="M1019" s="89"/>
      <c r="N1019" s="89"/>
    </row>
    <row x14ac:dyDescent="0.25" r="1020" customHeight="1" ht="21">
      <c r="A1020" s="29" t="s">
        <v>1165</v>
      </c>
      <c r="B1020" s="29"/>
      <c r="C1020" s="93" t="s">
        <v>96</v>
      </c>
      <c r="D1020" s="57">
        <v>0</v>
      </c>
      <c r="E1020" s="124"/>
      <c r="F1020" s="53"/>
      <c r="G1020" s="53"/>
      <c r="H1020" s="53"/>
      <c r="I1020" s="53"/>
      <c r="J1020" s="53"/>
      <c r="K1020" s="53"/>
      <c r="L1020" s="89"/>
      <c r="M1020" s="89"/>
      <c r="N1020" s="89"/>
    </row>
    <row x14ac:dyDescent="0.25" r="1021" customHeight="1" ht="21">
      <c r="A1021" s="6" t="s">
        <v>249</v>
      </c>
      <c r="B1021" s="6"/>
      <c r="C1021" s="3" t="s">
        <v>96</v>
      </c>
      <c r="D1021" s="86">
        <v>1</v>
      </c>
      <c r="E1021" s="87">
        <f>$D$1020*D1021</f>
      </c>
      <c r="F1021" s="108">
        <v>0.2</v>
      </c>
      <c r="G1021" s="87">
        <f>$D$1020*F1021</f>
      </c>
      <c r="H1021" s="87">
        <f>$L$2*G1021</f>
      </c>
      <c r="I1021" s="108">
        <v>40.02</v>
      </c>
      <c r="J1021" s="87">
        <f>$D$1020*I1021</f>
      </c>
      <c r="K1021" s="87">
        <f>SUM(H1021,J1021)</f>
      </c>
      <c r="L1021" s="89"/>
      <c r="M1021" s="89"/>
      <c r="N1021" s="89"/>
    </row>
    <row x14ac:dyDescent="0.25" r="1022" customHeight="1" ht="12.199999999999998">
      <c r="A1022" s="6" t="s">
        <v>1023</v>
      </c>
      <c r="B1022" s="6"/>
      <c r="C1022" s="3" t="s">
        <v>96</v>
      </c>
      <c r="D1022" s="86">
        <v>1</v>
      </c>
      <c r="E1022" s="87">
        <f>$D$1020*D1022</f>
      </c>
      <c r="F1022" s="108">
        <v>0.1</v>
      </c>
      <c r="G1022" s="87">
        <f>$D$1020*F1022</f>
      </c>
      <c r="H1022" s="87">
        <f>$N$2*G1022</f>
      </c>
      <c r="I1022" s="108">
        <v>72.41</v>
      </c>
      <c r="J1022" s="87">
        <f>$D$1020*I1022</f>
      </c>
      <c r="K1022" s="87">
        <f>SUM(H1022,J1022)</f>
      </c>
      <c r="L1022" s="89"/>
      <c r="M1022" s="89"/>
      <c r="N1022" s="89"/>
    </row>
    <row x14ac:dyDescent="0.25" r="1023" customHeight="1" ht="12.199999999999998">
      <c r="A1023" s="6" t="s">
        <v>1155</v>
      </c>
      <c r="B1023" s="6"/>
      <c r="C1023" s="3" t="s">
        <v>96</v>
      </c>
      <c r="D1023" s="86">
        <v>1</v>
      </c>
      <c r="E1023" s="87">
        <f>$D$1020*D1023</f>
      </c>
      <c r="F1023" s="108">
        <v>0.2</v>
      </c>
      <c r="G1023" s="87">
        <f>$D$1020*F1023</f>
      </c>
      <c r="H1023" s="87">
        <f>$L$2*G1023</f>
      </c>
      <c r="I1023" s="108">
        <v>405.05</v>
      </c>
      <c r="J1023" s="87">
        <f>$D$1020*I1023</f>
      </c>
      <c r="K1023" s="87">
        <f>SUM(H1023,J1023)</f>
      </c>
      <c r="L1023" s="89"/>
      <c r="M1023" s="89"/>
      <c r="N1023" s="89"/>
    </row>
    <row x14ac:dyDescent="0.25" r="1024" customHeight="1" ht="12.199999999999998">
      <c r="A1024" s="6" t="s">
        <v>1166</v>
      </c>
      <c r="B1024" s="6"/>
      <c r="C1024" s="3" t="s">
        <v>96</v>
      </c>
      <c r="D1024" s="86">
        <v>1</v>
      </c>
      <c r="E1024" s="87">
        <f>$D$1020*D1024</f>
      </c>
      <c r="F1024" s="108">
        <v>0.15</v>
      </c>
      <c r="G1024" s="87">
        <f>$D$1020*F1024</f>
      </c>
      <c r="H1024" s="87">
        <f>$L$2*G1024</f>
      </c>
      <c r="I1024" s="108">
        <v>34.2</v>
      </c>
      <c r="J1024" s="87">
        <f>$D$1020*I1024</f>
      </c>
      <c r="K1024" s="87">
        <f>SUM(H1024,J1024)</f>
      </c>
      <c r="L1024" s="89"/>
      <c r="M1024" s="89"/>
      <c r="N1024" s="89"/>
    </row>
    <row x14ac:dyDescent="0.25" r="1025" customHeight="1" ht="12.199999999999998">
      <c r="A1025" s="6" t="s">
        <v>1146</v>
      </c>
      <c r="B1025" s="6"/>
      <c r="C1025" s="3" t="s">
        <v>96</v>
      </c>
      <c r="D1025" s="86">
        <v>1</v>
      </c>
      <c r="E1025" s="87">
        <f>$D$1020*D1025</f>
      </c>
      <c r="F1025" s="108">
        <v>0.15</v>
      </c>
      <c r="G1025" s="87">
        <f>$D$1020*F1025</f>
      </c>
      <c r="H1025" s="87">
        <f>$L$2*G1025</f>
      </c>
      <c r="I1025" s="108">
        <v>18.53</v>
      </c>
      <c r="J1025" s="87">
        <f>$D$1020*I1025</f>
      </c>
      <c r="K1025" s="87">
        <f>SUM(H1025,J1025)</f>
      </c>
      <c r="L1025" s="89"/>
      <c r="M1025" s="89"/>
      <c r="N1025" s="89"/>
    </row>
    <row x14ac:dyDescent="0.25" r="1026" customHeight="1" ht="21">
      <c r="A1026" s="6" t="s">
        <v>1029</v>
      </c>
      <c r="B1026" s="6"/>
      <c r="C1026" s="3" t="s">
        <v>96</v>
      </c>
      <c r="D1026" s="86">
        <v>1</v>
      </c>
      <c r="E1026" s="87">
        <f>$D$1020*D1026</f>
      </c>
      <c r="F1026" s="108">
        <v>0.15</v>
      </c>
      <c r="G1026" s="87">
        <f>$D$1020*F1026</f>
      </c>
      <c r="H1026" s="87">
        <f>$L$2*G1026</f>
      </c>
      <c r="I1026" s="108">
        <v>76.82</v>
      </c>
      <c r="J1026" s="87">
        <f>$D$1020*I1026</f>
      </c>
      <c r="K1026" s="87">
        <f>SUM(H1026,J1026)</f>
      </c>
      <c r="L1026" s="89"/>
      <c r="M1026" s="89"/>
      <c r="N1026" s="89"/>
    </row>
    <row x14ac:dyDescent="0.25" r="1027" customHeight="1" ht="12">
      <c r="A1027" s="6" t="s">
        <v>1152</v>
      </c>
      <c r="B1027" s="6"/>
      <c r="C1027" s="3" t="s">
        <v>96</v>
      </c>
      <c r="D1027" s="86">
        <v>1</v>
      </c>
      <c r="E1027" s="87">
        <f>$D$1020*D1027</f>
      </c>
      <c r="F1027" s="108">
        <v>0.08</v>
      </c>
      <c r="G1027" s="87">
        <f>$D$1020*F1027</f>
      </c>
      <c r="H1027" s="87">
        <f>$L$2*G1027</f>
      </c>
      <c r="I1027" s="108">
        <v>28.81</v>
      </c>
      <c r="J1027" s="87">
        <f>$D$1020*I1027</f>
      </c>
      <c r="K1027" s="87">
        <f>SUM(H1027,J1027)</f>
      </c>
      <c r="L1027" s="89"/>
      <c r="M1027" s="89"/>
      <c r="N1027" s="89"/>
    </row>
    <row x14ac:dyDescent="0.25" r="1028" customHeight="1" ht="21">
      <c r="A1028" s="6" t="s">
        <v>1167</v>
      </c>
      <c r="B1028" s="6"/>
      <c r="C1028" s="3" t="s">
        <v>96</v>
      </c>
      <c r="D1028" s="86">
        <v>1</v>
      </c>
      <c r="E1028" s="87">
        <f>$D$1020*D1028</f>
      </c>
      <c r="F1028" s="108">
        <v>0.15</v>
      </c>
      <c r="G1028" s="87">
        <f>$D$1020*F1028</f>
      </c>
      <c r="H1028" s="87">
        <f>$L$2*G1028</f>
      </c>
      <c r="I1028" s="108">
        <v>25.6</v>
      </c>
      <c r="J1028" s="87">
        <f>$D$1020*I1028</f>
      </c>
      <c r="K1028" s="87">
        <f>SUM(H1028,J1028)</f>
      </c>
      <c r="L1028" s="89"/>
      <c r="M1028" s="89"/>
      <c r="N1028" s="89"/>
    </row>
    <row x14ac:dyDescent="0.25" r="1029" customHeight="1" ht="12">
      <c r="A1029" s="6" t="s">
        <v>1168</v>
      </c>
      <c r="B1029" s="6"/>
      <c r="C1029" s="3" t="s">
        <v>96</v>
      </c>
      <c r="D1029" s="86">
        <v>1</v>
      </c>
      <c r="E1029" s="87">
        <f>$D$1020*D1029</f>
      </c>
      <c r="F1029" s="108">
        <v>0.04</v>
      </c>
      <c r="G1029" s="87">
        <f>$D$1020*F1029</f>
      </c>
      <c r="H1029" s="87">
        <f>$L$2*G1029</f>
      </c>
      <c r="I1029" s="108">
        <v>13.45</v>
      </c>
      <c r="J1029" s="87">
        <f>$D$1020*I1029</f>
      </c>
      <c r="K1029" s="87">
        <f>SUM(H1029,J1029)</f>
      </c>
      <c r="L1029" s="89"/>
      <c r="M1029" s="89"/>
      <c r="N1029" s="89"/>
    </row>
    <row x14ac:dyDescent="0.25" r="1030" customHeight="1" ht="29.850000000000005">
      <c r="A1030" s="6" t="s">
        <v>421</v>
      </c>
      <c r="B1030" s="6"/>
      <c r="C1030" s="3" t="s">
        <v>96</v>
      </c>
      <c r="D1030" s="86">
        <v>1</v>
      </c>
      <c r="E1030" s="87">
        <f>$D$1020*D1030</f>
      </c>
      <c r="F1030" s="108">
        <v>0.55</v>
      </c>
      <c r="G1030" s="87">
        <f>$D$1020*F1030</f>
      </c>
      <c r="H1030" s="87">
        <f>$N$2*G1030</f>
      </c>
      <c r="I1030" s="108">
        <v>153.21</v>
      </c>
      <c r="J1030" s="87">
        <f>$D$1020*I1030</f>
      </c>
      <c r="K1030" s="87">
        <f>SUM(H1030,J1030)</f>
      </c>
      <c r="L1030" s="89"/>
      <c r="M1030" s="89"/>
      <c r="N1030" s="89"/>
    </row>
    <row x14ac:dyDescent="0.25" r="1031" customHeight="1" ht="12.199999999999998">
      <c r="A1031" s="6" t="s">
        <v>877</v>
      </c>
      <c r="B1031" s="6"/>
      <c r="C1031" s="3" t="s">
        <v>149</v>
      </c>
      <c r="D1031" s="86">
        <v>0.42</v>
      </c>
      <c r="E1031" s="87">
        <f>$D$1020*D1031</f>
      </c>
      <c r="F1031" s="108">
        <v>0.05</v>
      </c>
      <c r="G1031" s="87">
        <f>$D$1020*F1031</f>
      </c>
      <c r="H1031" s="87">
        <f>$L$2*G1031</f>
      </c>
      <c r="I1031" s="108">
        <v>21.29</v>
      </c>
      <c r="J1031" s="87">
        <f>$D$1020*I1031</f>
      </c>
      <c r="K1031" s="87">
        <f>SUM(H1031,J1031)</f>
      </c>
      <c r="L1031" s="89"/>
      <c r="M1031" s="89"/>
      <c r="N1031" s="89"/>
    </row>
    <row x14ac:dyDescent="0.25" r="1032" customHeight="1" ht="12.199999999999998">
      <c r="A1032" s="6" t="s">
        <v>876</v>
      </c>
      <c r="B1032" s="6"/>
      <c r="C1032" s="3" t="s">
        <v>149</v>
      </c>
      <c r="D1032" s="86">
        <v>0.42</v>
      </c>
      <c r="E1032" s="87">
        <f>$D$1020*D1032</f>
      </c>
      <c r="F1032" s="108">
        <v>0.04</v>
      </c>
      <c r="G1032" s="87">
        <f>$D$1020*F1032</f>
      </c>
      <c r="H1032" s="87">
        <f>$L$2*G1032</f>
      </c>
      <c r="I1032" s="108">
        <v>18.29</v>
      </c>
      <c r="J1032" s="87">
        <f>$D$1020*I1032</f>
      </c>
      <c r="K1032" s="87">
        <f>SUM(H1032,J1032)</f>
      </c>
      <c r="L1032" s="89"/>
      <c r="M1032" s="89"/>
      <c r="N1032" s="89"/>
    </row>
    <row x14ac:dyDescent="0.25" r="1033" customHeight="1" ht="12.199999999999998">
      <c r="A1033" s="29" t="s">
        <v>214</v>
      </c>
      <c r="B1033" s="29"/>
      <c r="C1033" s="3"/>
      <c r="D1033" s="109"/>
      <c r="E1033" s="126"/>
      <c r="F1033" s="138">
        <f>SUM(F1021:F1032)</f>
      </c>
      <c r="G1033" s="110">
        <f>SUM(G1021:G1032)</f>
      </c>
      <c r="H1033" s="110">
        <f>SUM(H1021:H1032)</f>
      </c>
      <c r="I1033" s="138">
        <f>SUM(I1021:I1032)</f>
      </c>
      <c r="J1033" s="110">
        <f>SUM(J1021:J1032)</f>
      </c>
      <c r="K1033" s="88">
        <f>SUM(K1021:K1032)</f>
      </c>
      <c r="L1033" s="89"/>
      <c r="M1033" s="89"/>
      <c r="N1033" s="89"/>
    </row>
    <row x14ac:dyDescent="0.25" r="1034" customHeight="1" ht="21">
      <c r="A1034" s="29" t="s">
        <v>1165</v>
      </c>
      <c r="B1034" s="29"/>
      <c r="C1034" s="93" t="s">
        <v>96</v>
      </c>
      <c r="D1034" s="57">
        <v>0</v>
      </c>
      <c r="E1034" s="124"/>
      <c r="F1034" s="53"/>
      <c r="G1034" s="53"/>
      <c r="H1034" s="53"/>
      <c r="I1034" s="53"/>
      <c r="J1034" s="53"/>
      <c r="K1034" s="53"/>
      <c r="L1034" s="89"/>
      <c r="M1034" s="89"/>
      <c r="N1034" s="89"/>
    </row>
    <row x14ac:dyDescent="0.25" r="1035" customHeight="1" ht="12.199999999999998">
      <c r="A1035" s="6" t="s">
        <v>1023</v>
      </c>
      <c r="B1035" s="6"/>
      <c r="C1035" s="3" t="s">
        <v>96</v>
      </c>
      <c r="D1035" s="86">
        <v>1</v>
      </c>
      <c r="E1035" s="87">
        <f>$D$1034*D1035</f>
      </c>
      <c r="F1035" s="108">
        <v>0.1</v>
      </c>
      <c r="G1035" s="87">
        <f>$D$1034*F1035</f>
      </c>
      <c r="H1035" s="87">
        <f>$N$2*G1035</f>
      </c>
      <c r="I1035" s="108">
        <v>72.41</v>
      </c>
      <c r="J1035" s="87">
        <f>$D$1034*I1035</f>
      </c>
      <c r="K1035" s="87">
        <f>SUM(H1035,J1035)</f>
      </c>
      <c r="L1035" s="89"/>
      <c r="M1035" s="89"/>
      <c r="N1035" s="89"/>
    </row>
    <row x14ac:dyDescent="0.25" r="1036" customHeight="1" ht="12.199999999999998">
      <c r="A1036" s="6" t="s">
        <v>1166</v>
      </c>
      <c r="B1036" s="6"/>
      <c r="C1036" s="3" t="s">
        <v>96</v>
      </c>
      <c r="D1036" s="86">
        <v>1</v>
      </c>
      <c r="E1036" s="87">
        <f>$D$1034*D1036</f>
      </c>
      <c r="F1036" s="108">
        <v>0.15</v>
      </c>
      <c r="G1036" s="87">
        <f>$D$1034*F1036</f>
      </c>
      <c r="H1036" s="87">
        <f>$L$2*G1036</f>
      </c>
      <c r="I1036" s="108">
        <v>34.2</v>
      </c>
      <c r="J1036" s="87">
        <f>$D$1034*I1036</f>
      </c>
      <c r="K1036" s="87">
        <f>SUM(H1036,J1036)</f>
      </c>
      <c r="L1036" s="89"/>
      <c r="M1036" s="89"/>
      <c r="N1036" s="89"/>
    </row>
    <row x14ac:dyDescent="0.25" r="1037" customHeight="1" ht="12.199999999999998">
      <c r="A1037" s="6" t="s">
        <v>1155</v>
      </c>
      <c r="B1037" s="6"/>
      <c r="C1037" s="3" t="s">
        <v>96</v>
      </c>
      <c r="D1037" s="86">
        <v>1</v>
      </c>
      <c r="E1037" s="87">
        <f>$D$1034*D1037</f>
      </c>
      <c r="F1037" s="108">
        <v>0.2</v>
      </c>
      <c r="G1037" s="87">
        <f>$D$1034*F1037</f>
      </c>
      <c r="H1037" s="87">
        <f>$L$2*G1037</f>
      </c>
      <c r="I1037" s="108">
        <v>405.05</v>
      </c>
      <c r="J1037" s="87">
        <f>$D$1034*I1037</f>
      </c>
      <c r="K1037" s="87">
        <f>SUM(H1037,J1037)</f>
      </c>
      <c r="L1037" s="89"/>
      <c r="M1037" s="89"/>
      <c r="N1037" s="89"/>
    </row>
    <row x14ac:dyDescent="0.25" r="1038" customHeight="1" ht="12.199999999999998">
      <c r="A1038" s="6" t="s">
        <v>1146</v>
      </c>
      <c r="B1038" s="6"/>
      <c r="C1038" s="3" t="s">
        <v>96</v>
      </c>
      <c r="D1038" s="86">
        <v>1</v>
      </c>
      <c r="E1038" s="87">
        <f>$D$1034*D1038</f>
      </c>
      <c r="F1038" s="108">
        <v>0.15</v>
      </c>
      <c r="G1038" s="87">
        <f>$D$1034*F1038</f>
      </c>
      <c r="H1038" s="87">
        <f>$L$2*G1038</f>
      </c>
      <c r="I1038" s="108">
        <v>18.53</v>
      </c>
      <c r="J1038" s="87">
        <f>$D$1034*I1038</f>
      </c>
      <c r="K1038" s="87">
        <f>SUM(H1038,J1038)</f>
      </c>
      <c r="L1038" s="89"/>
      <c r="M1038" s="89"/>
      <c r="N1038" s="89"/>
    </row>
    <row x14ac:dyDescent="0.25" r="1039" customHeight="1" ht="12.199999999999998">
      <c r="A1039" s="6" t="s">
        <v>1169</v>
      </c>
      <c r="B1039" s="6"/>
      <c r="C1039" s="3" t="s">
        <v>96</v>
      </c>
      <c r="D1039" s="86">
        <v>1</v>
      </c>
      <c r="E1039" s="87">
        <f>$D$1034*D1039</f>
      </c>
      <c r="F1039" s="108">
        <v>0.15</v>
      </c>
      <c r="G1039" s="87">
        <f>$D$1034*F1039</f>
      </c>
      <c r="H1039" s="87">
        <f>$L$2*G1039</f>
      </c>
      <c r="I1039" s="108">
        <v>189.77</v>
      </c>
      <c r="J1039" s="87">
        <f>$D$1034*I1039</f>
      </c>
      <c r="K1039" s="87">
        <f>SUM(H1039,J1039)</f>
      </c>
      <c r="L1039" s="89"/>
      <c r="M1039" s="89"/>
      <c r="N1039" s="89"/>
    </row>
    <row x14ac:dyDescent="0.25" r="1040" customHeight="1" ht="21">
      <c r="A1040" s="6" t="s">
        <v>1029</v>
      </c>
      <c r="B1040" s="6"/>
      <c r="C1040" s="3" t="s">
        <v>96</v>
      </c>
      <c r="D1040" s="86">
        <v>1</v>
      </c>
      <c r="E1040" s="87">
        <f>$D$1034*D1040</f>
      </c>
      <c r="F1040" s="108">
        <v>0.15</v>
      </c>
      <c r="G1040" s="87">
        <f>$D$1034*F1040</f>
      </c>
      <c r="H1040" s="87">
        <f>$L$2*G1040</f>
      </c>
      <c r="I1040" s="108">
        <v>76.82</v>
      </c>
      <c r="J1040" s="87">
        <f>$D$1034*I1040</f>
      </c>
      <c r="K1040" s="87">
        <f>SUM(H1040,J1040)</f>
      </c>
      <c r="L1040" s="89"/>
      <c r="M1040" s="89"/>
      <c r="N1040" s="89"/>
    </row>
    <row x14ac:dyDescent="0.25" r="1041" customHeight="1" ht="12.199999999999998">
      <c r="A1041" s="6" t="s">
        <v>1152</v>
      </c>
      <c r="B1041" s="6"/>
      <c r="C1041" s="3" t="s">
        <v>96</v>
      </c>
      <c r="D1041" s="86">
        <v>1</v>
      </c>
      <c r="E1041" s="87">
        <f>$D$1034*D1041</f>
      </c>
      <c r="F1041" s="108">
        <v>0.08</v>
      </c>
      <c r="G1041" s="87">
        <f>$D$1034*F1041</f>
      </c>
      <c r="H1041" s="87">
        <f>$L$2*G1041</f>
      </c>
      <c r="I1041" s="108">
        <v>28.81</v>
      </c>
      <c r="J1041" s="87">
        <f>$D$1034*I1041</f>
      </c>
      <c r="K1041" s="87">
        <f>SUM(H1041,J1041)</f>
      </c>
      <c r="L1041" s="89"/>
      <c r="M1041" s="89"/>
      <c r="N1041" s="89"/>
    </row>
    <row x14ac:dyDescent="0.25" r="1042" customHeight="1" ht="21">
      <c r="A1042" s="6" t="s">
        <v>1167</v>
      </c>
      <c r="B1042" s="6"/>
      <c r="C1042" s="3" t="s">
        <v>96</v>
      </c>
      <c r="D1042" s="86">
        <v>1</v>
      </c>
      <c r="E1042" s="87">
        <f>$D$1034*D1042</f>
      </c>
      <c r="F1042" s="108">
        <v>0.15</v>
      </c>
      <c r="G1042" s="87">
        <f>$D$1034*F1042</f>
      </c>
      <c r="H1042" s="87">
        <f>$L$2*G1042</f>
      </c>
      <c r="I1042" s="108">
        <v>25.6</v>
      </c>
      <c r="J1042" s="87">
        <f>$D$1034*I1042</f>
      </c>
      <c r="K1042" s="87">
        <f>SUM(H1042,J1042)</f>
      </c>
      <c r="L1042" s="89"/>
      <c r="M1042" s="89"/>
      <c r="N1042" s="89"/>
    </row>
    <row x14ac:dyDescent="0.25" r="1043" customHeight="1" ht="12">
      <c r="A1043" s="6" t="s">
        <v>1168</v>
      </c>
      <c r="B1043" s="6"/>
      <c r="C1043" s="3" t="s">
        <v>96</v>
      </c>
      <c r="D1043" s="86">
        <v>1</v>
      </c>
      <c r="E1043" s="87">
        <f>$D$1034*D1043</f>
      </c>
      <c r="F1043" s="108">
        <v>0.04</v>
      </c>
      <c r="G1043" s="87">
        <f>$D$1034*F1043</f>
      </c>
      <c r="H1043" s="87">
        <f>$L$2*G1043</f>
      </c>
      <c r="I1043" s="108">
        <v>13.45</v>
      </c>
      <c r="J1043" s="87">
        <f>$D$1034*I1043</f>
      </c>
      <c r="K1043" s="87">
        <f>SUM(H1043,J1043)</f>
      </c>
      <c r="L1043" s="89"/>
      <c r="M1043" s="89"/>
      <c r="N1043" s="89"/>
    </row>
    <row x14ac:dyDescent="0.25" r="1044" customHeight="1" ht="29.850000000000005">
      <c r="A1044" s="6" t="s">
        <v>421</v>
      </c>
      <c r="B1044" s="6"/>
      <c r="C1044" s="3" t="s">
        <v>96</v>
      </c>
      <c r="D1044" s="86">
        <v>1</v>
      </c>
      <c r="E1044" s="87">
        <f>$D$1034*D1044</f>
      </c>
      <c r="F1044" s="108">
        <v>0.55</v>
      </c>
      <c r="G1044" s="87">
        <f>$D$1034*F1044</f>
      </c>
      <c r="H1044" s="87">
        <f>$N$2*G1044</f>
      </c>
      <c r="I1044" s="108">
        <v>153.21</v>
      </c>
      <c r="J1044" s="87">
        <f>$D$1034*I1044</f>
      </c>
      <c r="K1044" s="87">
        <f>SUM(H1044,J1044)</f>
      </c>
      <c r="L1044" s="89"/>
      <c r="M1044" s="89"/>
      <c r="N1044" s="89"/>
    </row>
    <row x14ac:dyDescent="0.25" r="1045" customHeight="1" ht="12.199999999999998">
      <c r="A1045" s="6" t="s">
        <v>877</v>
      </c>
      <c r="B1045" s="6"/>
      <c r="C1045" s="3" t="s">
        <v>149</v>
      </c>
      <c r="D1045" s="86">
        <v>0.42</v>
      </c>
      <c r="E1045" s="87">
        <f>$D$1034*D1045</f>
      </c>
      <c r="F1045" s="108">
        <v>0.05</v>
      </c>
      <c r="G1045" s="87">
        <f>$D$1034*F1045</f>
      </c>
      <c r="H1045" s="87">
        <f>$L$2*G1045</f>
      </c>
      <c r="I1045" s="108">
        <v>21.29</v>
      </c>
      <c r="J1045" s="87">
        <f>$D$1034*I1045</f>
      </c>
      <c r="K1045" s="87">
        <f>SUM(H1045,J1045)</f>
      </c>
      <c r="L1045" s="89"/>
      <c r="M1045" s="89"/>
      <c r="N1045" s="89"/>
    </row>
    <row x14ac:dyDescent="0.25" r="1046" customHeight="1" ht="12.199999999999998">
      <c r="A1046" s="6" t="s">
        <v>876</v>
      </c>
      <c r="B1046" s="6"/>
      <c r="C1046" s="3" t="s">
        <v>149</v>
      </c>
      <c r="D1046" s="86">
        <v>0.42</v>
      </c>
      <c r="E1046" s="87">
        <f>$D$1034*D1046</f>
      </c>
      <c r="F1046" s="108">
        <v>0.04</v>
      </c>
      <c r="G1046" s="87">
        <f>$D$1034*F1046</f>
      </c>
      <c r="H1046" s="87">
        <f>$L$2*G1046</f>
      </c>
      <c r="I1046" s="108">
        <v>18.29</v>
      </c>
      <c r="J1046" s="87">
        <f>$D$1034*I1046</f>
      </c>
      <c r="K1046" s="87">
        <f>SUM(H1046,J1046)</f>
      </c>
      <c r="L1046" s="89"/>
      <c r="M1046" s="89"/>
      <c r="N1046" s="89"/>
    </row>
    <row x14ac:dyDescent="0.25" r="1047" customHeight="1" ht="12.199999999999998">
      <c r="A1047" s="29" t="s">
        <v>214</v>
      </c>
      <c r="B1047" s="29"/>
      <c r="C1047" s="3"/>
      <c r="D1047" s="109"/>
      <c r="E1047" s="126"/>
      <c r="F1047" s="138">
        <f>SUM(F1035:F1046)</f>
      </c>
      <c r="G1047" s="110">
        <f>SUM(G1035:G1046)</f>
      </c>
      <c r="H1047" s="110">
        <f>SUM(H1035:H1046)</f>
      </c>
      <c r="I1047" s="138">
        <f>SUM(I1035:I1046)</f>
      </c>
      <c r="J1047" s="110">
        <f>SUM(J1035:J1046)</f>
      </c>
      <c r="K1047" s="88">
        <f>SUM(K1035:K1046)</f>
      </c>
      <c r="L1047" s="89"/>
      <c r="M1047" s="89"/>
      <c r="N1047" s="89"/>
    </row>
    <row x14ac:dyDescent="0.25" r="1048" customHeight="1" ht="21">
      <c r="A1048" s="29" t="s">
        <v>1165</v>
      </c>
      <c r="B1048" s="29"/>
      <c r="C1048" s="93" t="s">
        <v>96</v>
      </c>
      <c r="D1048" s="57">
        <v>0</v>
      </c>
      <c r="E1048" s="124"/>
      <c r="F1048" s="53"/>
      <c r="G1048" s="53"/>
      <c r="H1048" s="53"/>
      <c r="I1048" s="53"/>
      <c r="J1048" s="53"/>
      <c r="K1048" s="53"/>
      <c r="L1048" s="89"/>
      <c r="M1048" s="89"/>
      <c r="N1048" s="89"/>
    </row>
    <row x14ac:dyDescent="0.25" r="1049" customHeight="1" ht="12.199999999999998">
      <c r="A1049" s="6" t="s">
        <v>1023</v>
      </c>
      <c r="B1049" s="6"/>
      <c r="C1049" s="3" t="s">
        <v>96</v>
      </c>
      <c r="D1049" s="86">
        <v>1</v>
      </c>
      <c r="E1049" s="87">
        <f>$D$1048*D1049</f>
      </c>
      <c r="F1049" s="108">
        <v>0.1</v>
      </c>
      <c r="G1049" s="87">
        <f>$D$1048*F1049</f>
      </c>
      <c r="H1049" s="87">
        <f>$N$2*G1049</f>
      </c>
      <c r="I1049" s="108">
        <v>72.41</v>
      </c>
      <c r="J1049" s="87">
        <f>$D$1048*I1049</f>
      </c>
      <c r="K1049" s="87">
        <f>SUM(H1049,J1049)</f>
      </c>
      <c r="L1049" s="89"/>
      <c r="M1049" s="89"/>
      <c r="N1049" s="89"/>
    </row>
    <row x14ac:dyDescent="0.25" r="1050" customHeight="1" ht="12.199999999999998">
      <c r="A1050" s="6" t="s">
        <v>1155</v>
      </c>
      <c r="B1050" s="6"/>
      <c r="C1050" s="3" t="s">
        <v>96</v>
      </c>
      <c r="D1050" s="86">
        <v>1</v>
      </c>
      <c r="E1050" s="87">
        <f>$D$1048*D1050</f>
      </c>
      <c r="F1050" s="108">
        <v>0.2</v>
      </c>
      <c r="G1050" s="87">
        <f>$D$1048*F1050</f>
      </c>
      <c r="H1050" s="87">
        <f>$L$2*G1050</f>
      </c>
      <c r="I1050" s="108">
        <v>405.05</v>
      </c>
      <c r="J1050" s="87">
        <f>$D$1048*I1050</f>
      </c>
      <c r="K1050" s="87">
        <f>SUM(H1050,J1050)</f>
      </c>
      <c r="L1050" s="89"/>
      <c r="M1050" s="89"/>
      <c r="N1050" s="89"/>
    </row>
    <row x14ac:dyDescent="0.25" r="1051" customHeight="1" ht="12.199999999999998">
      <c r="A1051" s="6" t="s">
        <v>1166</v>
      </c>
      <c r="B1051" s="6"/>
      <c r="C1051" s="3" t="s">
        <v>96</v>
      </c>
      <c r="D1051" s="86">
        <v>1</v>
      </c>
      <c r="E1051" s="87">
        <f>$D$1048*D1051</f>
      </c>
      <c r="F1051" s="108">
        <v>0.15</v>
      </c>
      <c r="G1051" s="87">
        <f>$D$1048*F1051</f>
      </c>
      <c r="H1051" s="87">
        <f>$L$2*G1051</f>
      </c>
      <c r="I1051" s="108">
        <v>34.2</v>
      </c>
      <c r="J1051" s="87">
        <f>$D$1048*I1051</f>
      </c>
      <c r="K1051" s="87">
        <f>SUM(H1051,J1051)</f>
      </c>
      <c r="L1051" s="89"/>
      <c r="M1051" s="89"/>
      <c r="N1051" s="89"/>
    </row>
    <row x14ac:dyDescent="0.25" r="1052" customHeight="1" ht="12.199999999999998">
      <c r="A1052" s="6" t="s">
        <v>883</v>
      </c>
      <c r="B1052" s="6"/>
      <c r="C1052" s="3" t="s">
        <v>96</v>
      </c>
      <c r="D1052" s="86">
        <v>1</v>
      </c>
      <c r="E1052" s="87">
        <f>$D$1048*D1052</f>
      </c>
      <c r="F1052" s="108">
        <v>0.25</v>
      </c>
      <c r="G1052" s="87">
        <f>$D$1048*F1052</f>
      </c>
      <c r="H1052" s="87">
        <f>$L$2*G1052</f>
      </c>
      <c r="I1052" s="108">
        <v>179.09</v>
      </c>
      <c r="J1052" s="87">
        <f>$D$1048*I1052</f>
      </c>
      <c r="K1052" s="87">
        <f>SUM(H1052,J1052)</f>
      </c>
      <c r="L1052" s="89"/>
      <c r="M1052" s="89"/>
      <c r="N1052" s="89"/>
    </row>
    <row x14ac:dyDescent="0.25" r="1053" customHeight="1" ht="12.199999999999998">
      <c r="A1053" s="6" t="s">
        <v>1146</v>
      </c>
      <c r="B1053" s="6"/>
      <c r="C1053" s="3" t="s">
        <v>96</v>
      </c>
      <c r="D1053" s="86">
        <v>1</v>
      </c>
      <c r="E1053" s="87">
        <f>$D$1048*D1053</f>
      </c>
      <c r="F1053" s="108">
        <v>0.15</v>
      </c>
      <c r="G1053" s="87">
        <f>$D$1048*F1053</f>
      </c>
      <c r="H1053" s="87">
        <f>$L$2*G1053</f>
      </c>
      <c r="I1053" s="108">
        <v>18.53</v>
      </c>
      <c r="J1053" s="87">
        <f>$D$1048*I1053</f>
      </c>
      <c r="K1053" s="87">
        <f>SUM(H1053,J1053)</f>
      </c>
      <c r="L1053" s="89"/>
      <c r="M1053" s="89"/>
      <c r="N1053" s="89"/>
    </row>
    <row x14ac:dyDescent="0.25" r="1054" customHeight="1" ht="21">
      <c r="A1054" s="6" t="s">
        <v>1029</v>
      </c>
      <c r="B1054" s="6"/>
      <c r="C1054" s="3" t="s">
        <v>96</v>
      </c>
      <c r="D1054" s="86">
        <v>1</v>
      </c>
      <c r="E1054" s="87">
        <f>$D$1048*D1054</f>
      </c>
      <c r="F1054" s="108">
        <v>0.15</v>
      </c>
      <c r="G1054" s="87">
        <f>$D$1048*F1054</f>
      </c>
      <c r="H1054" s="87">
        <f>$L$2*G1054</f>
      </c>
      <c r="I1054" s="108">
        <v>76.82</v>
      </c>
      <c r="J1054" s="87">
        <f>$D$1048*I1054</f>
      </c>
      <c r="K1054" s="87">
        <f>SUM(H1054,J1054)</f>
      </c>
      <c r="L1054" s="89"/>
      <c r="M1054" s="89"/>
      <c r="N1054" s="89"/>
    </row>
    <row x14ac:dyDescent="0.25" r="1055" customHeight="1" ht="12.199999999999998">
      <c r="A1055" s="6" t="s">
        <v>1152</v>
      </c>
      <c r="B1055" s="6"/>
      <c r="C1055" s="3" t="s">
        <v>96</v>
      </c>
      <c r="D1055" s="86">
        <v>1</v>
      </c>
      <c r="E1055" s="87">
        <f>$D$1048*D1055</f>
      </c>
      <c r="F1055" s="108">
        <v>0.08</v>
      </c>
      <c r="G1055" s="87">
        <f>$D$1048*F1055</f>
      </c>
      <c r="H1055" s="87">
        <f>$L$2*G1055</f>
      </c>
      <c r="I1055" s="108">
        <v>28.81</v>
      </c>
      <c r="J1055" s="87">
        <f>$D$1048*I1055</f>
      </c>
      <c r="K1055" s="87">
        <f>SUM(H1055,J1055)</f>
      </c>
      <c r="L1055" s="89"/>
      <c r="M1055" s="89"/>
      <c r="N1055" s="89"/>
    </row>
    <row x14ac:dyDescent="0.25" r="1056" customHeight="1" ht="21">
      <c r="A1056" s="6" t="s">
        <v>1167</v>
      </c>
      <c r="B1056" s="6"/>
      <c r="C1056" s="3" t="s">
        <v>96</v>
      </c>
      <c r="D1056" s="86">
        <v>1</v>
      </c>
      <c r="E1056" s="87">
        <f>$D$1048*D1056</f>
      </c>
      <c r="F1056" s="108">
        <v>0.15</v>
      </c>
      <c r="G1056" s="87">
        <f>$D$1048*F1056</f>
      </c>
      <c r="H1056" s="87">
        <f>$L$2*G1056</f>
      </c>
      <c r="I1056" s="108">
        <v>25.6</v>
      </c>
      <c r="J1056" s="87">
        <f>$D$1048*I1056</f>
      </c>
      <c r="K1056" s="87">
        <f>SUM(H1056,J1056)</f>
      </c>
      <c r="L1056" s="89"/>
      <c r="M1056" s="89"/>
      <c r="N1056" s="89"/>
    </row>
    <row x14ac:dyDescent="0.25" r="1057" customHeight="1" ht="12.199999999999998">
      <c r="A1057" s="6" t="s">
        <v>1168</v>
      </c>
      <c r="B1057" s="6"/>
      <c r="C1057" s="3" t="s">
        <v>96</v>
      </c>
      <c r="D1057" s="86">
        <v>1</v>
      </c>
      <c r="E1057" s="87">
        <f>$D$1048*D1057</f>
      </c>
      <c r="F1057" s="108">
        <v>0.04</v>
      </c>
      <c r="G1057" s="87">
        <f>$D$1048*F1057</f>
      </c>
      <c r="H1057" s="87">
        <f>$L$2*G1057</f>
      </c>
      <c r="I1057" s="108">
        <v>13.45</v>
      </c>
      <c r="J1057" s="87">
        <f>$D$1048*I1057</f>
      </c>
      <c r="K1057" s="87">
        <f>SUM(H1057,J1057)</f>
      </c>
      <c r="L1057" s="89"/>
      <c r="M1057" s="89"/>
      <c r="N1057" s="89"/>
    </row>
    <row x14ac:dyDescent="0.25" r="1058" customHeight="1" ht="29.850000000000005">
      <c r="A1058" s="6" t="s">
        <v>421</v>
      </c>
      <c r="B1058" s="6"/>
      <c r="C1058" s="3" t="s">
        <v>96</v>
      </c>
      <c r="D1058" s="86">
        <v>1</v>
      </c>
      <c r="E1058" s="87">
        <f>$D$1048*D1058</f>
      </c>
      <c r="F1058" s="108">
        <v>0.55</v>
      </c>
      <c r="G1058" s="87">
        <f>$D$1048*F1058</f>
      </c>
      <c r="H1058" s="87">
        <f>$N$2*G1058</f>
      </c>
      <c r="I1058" s="108">
        <v>153.21</v>
      </c>
      <c r="J1058" s="87">
        <f>$D$1048*I1058</f>
      </c>
      <c r="K1058" s="87">
        <f>SUM(H1058,J1058)</f>
      </c>
      <c r="L1058" s="89"/>
      <c r="M1058" s="89"/>
      <c r="N1058" s="89"/>
    </row>
    <row x14ac:dyDescent="0.25" r="1059" customHeight="1" ht="12.199999999999998">
      <c r="A1059" s="6" t="s">
        <v>877</v>
      </c>
      <c r="B1059" s="6"/>
      <c r="C1059" s="3" t="s">
        <v>149</v>
      </c>
      <c r="D1059" s="86">
        <v>0.42</v>
      </c>
      <c r="E1059" s="87">
        <f>$D$1048*D1059</f>
      </c>
      <c r="F1059" s="108">
        <v>0.05</v>
      </c>
      <c r="G1059" s="87">
        <f>$D$1048*F1059</f>
      </c>
      <c r="H1059" s="87">
        <f>$L$2*G1059</f>
      </c>
      <c r="I1059" s="108">
        <v>21.29</v>
      </c>
      <c r="J1059" s="87">
        <f>$D$1048*I1059</f>
      </c>
      <c r="K1059" s="87">
        <f>SUM(H1059,J1059)</f>
      </c>
      <c r="L1059" s="89"/>
      <c r="M1059" s="89"/>
      <c r="N1059" s="89"/>
    </row>
    <row x14ac:dyDescent="0.25" r="1060" customHeight="1" ht="12.199999999999998">
      <c r="A1060" s="6" t="s">
        <v>876</v>
      </c>
      <c r="B1060" s="6"/>
      <c r="C1060" s="3" t="s">
        <v>149</v>
      </c>
      <c r="D1060" s="86">
        <v>0.42</v>
      </c>
      <c r="E1060" s="87">
        <f>$D$1048*D1060</f>
      </c>
      <c r="F1060" s="108">
        <v>0.04</v>
      </c>
      <c r="G1060" s="87">
        <f>$D$1048*F1060</f>
      </c>
      <c r="H1060" s="87">
        <f>$L$2*G1060</f>
      </c>
      <c r="I1060" s="108">
        <v>18.29</v>
      </c>
      <c r="J1060" s="87">
        <f>$D$1048*I1060</f>
      </c>
      <c r="K1060" s="87">
        <f>SUM(H1060,J1060)</f>
      </c>
      <c r="L1060" s="89"/>
      <c r="M1060" s="89"/>
      <c r="N1060" s="89"/>
    </row>
    <row x14ac:dyDescent="0.25" r="1061" customHeight="1" ht="12.199999999999998">
      <c r="A1061" s="29" t="s">
        <v>214</v>
      </c>
      <c r="B1061" s="29"/>
      <c r="C1061" s="3"/>
      <c r="D1061" s="109"/>
      <c r="E1061" s="126"/>
      <c r="F1061" s="138">
        <f>SUM(F1049:F1060)</f>
      </c>
      <c r="G1061" s="110">
        <f>SUM(G1049:G1060)</f>
      </c>
      <c r="H1061" s="110">
        <f>SUM(H1049:H1060)</f>
      </c>
      <c r="I1061" s="138">
        <f>SUM(I1049:I1060)</f>
      </c>
      <c r="J1061" s="110">
        <f>SUM(J1049:J1060)</f>
      </c>
      <c r="K1061" s="88">
        <f>SUM(K1049:K1060)</f>
      </c>
      <c r="L1061" s="89"/>
      <c r="M1061" s="89"/>
      <c r="N1061" s="89"/>
    </row>
    <row x14ac:dyDescent="0.25" r="1062" customHeight="1" ht="21">
      <c r="A1062" s="29" t="s">
        <v>1165</v>
      </c>
      <c r="B1062" s="29"/>
      <c r="C1062" s="93" t="s">
        <v>96</v>
      </c>
      <c r="D1062" s="57">
        <v>0</v>
      </c>
      <c r="E1062" s="124"/>
      <c r="F1062" s="53"/>
      <c r="G1062" s="53"/>
      <c r="H1062" s="53"/>
      <c r="I1062" s="53"/>
      <c r="J1062" s="53"/>
      <c r="K1062" s="53"/>
      <c r="L1062" s="89"/>
      <c r="M1062" s="89"/>
      <c r="N1062" s="89"/>
    </row>
    <row x14ac:dyDescent="0.25" r="1063" customHeight="1" ht="12">
      <c r="A1063" s="6" t="s">
        <v>1023</v>
      </c>
      <c r="B1063" s="6"/>
      <c r="C1063" s="3" t="s">
        <v>96</v>
      </c>
      <c r="D1063" s="86">
        <v>1</v>
      </c>
      <c r="E1063" s="87">
        <f>$D$1062*D1063</f>
      </c>
      <c r="F1063" s="108">
        <v>0.1</v>
      </c>
      <c r="G1063" s="87">
        <f>$D$1062*F1063</f>
      </c>
      <c r="H1063" s="87">
        <f>$N$2*G1063</f>
      </c>
      <c r="I1063" s="108">
        <v>72.41</v>
      </c>
      <c r="J1063" s="87">
        <f>$D$1062*I1063</f>
      </c>
      <c r="K1063" s="87">
        <f>SUM(H1063,J1063)</f>
      </c>
      <c r="L1063" s="89"/>
      <c r="M1063" s="89"/>
      <c r="N1063" s="89"/>
    </row>
    <row x14ac:dyDescent="0.25" r="1064" customHeight="1" ht="12.199999999999998">
      <c r="A1064" s="6" t="s">
        <v>1155</v>
      </c>
      <c r="B1064" s="6"/>
      <c r="C1064" s="3" t="s">
        <v>96</v>
      </c>
      <c r="D1064" s="86">
        <v>1</v>
      </c>
      <c r="E1064" s="87">
        <f>$D$1062*D1064</f>
      </c>
      <c r="F1064" s="108">
        <v>0.2</v>
      </c>
      <c r="G1064" s="87">
        <f>$D$1062*F1064</f>
      </c>
      <c r="H1064" s="87">
        <f>$L$2*G1064</f>
      </c>
      <c r="I1064" s="108">
        <v>405.05</v>
      </c>
      <c r="J1064" s="87">
        <f>$D$1062*I1064</f>
      </c>
      <c r="K1064" s="87">
        <f>SUM(H1064,J1064)</f>
      </c>
      <c r="L1064" s="89"/>
      <c r="M1064" s="89"/>
      <c r="N1064" s="89"/>
    </row>
    <row x14ac:dyDescent="0.25" r="1065" customHeight="1" ht="12.199999999999998">
      <c r="A1065" s="6" t="s">
        <v>1166</v>
      </c>
      <c r="B1065" s="6"/>
      <c r="C1065" s="3" t="s">
        <v>96</v>
      </c>
      <c r="D1065" s="86">
        <v>1</v>
      </c>
      <c r="E1065" s="87">
        <f>$D$1062*D1065</f>
      </c>
      <c r="F1065" s="108">
        <v>0.15</v>
      </c>
      <c r="G1065" s="87">
        <f>$D$1062*F1065</f>
      </c>
      <c r="H1065" s="87">
        <f>$L$2*G1065</f>
      </c>
      <c r="I1065" s="108">
        <v>34.2</v>
      </c>
      <c r="J1065" s="87">
        <f>$D$1062*I1065</f>
      </c>
      <c r="K1065" s="87">
        <f>SUM(H1065,J1065)</f>
      </c>
      <c r="L1065" s="89"/>
      <c r="M1065" s="89"/>
      <c r="N1065" s="89"/>
    </row>
    <row x14ac:dyDescent="0.25" r="1066" customHeight="1" ht="12.199999999999998">
      <c r="A1066" s="6" t="s">
        <v>1146</v>
      </c>
      <c r="B1066" s="6"/>
      <c r="C1066" s="3" t="s">
        <v>96</v>
      </c>
      <c r="D1066" s="86">
        <v>1</v>
      </c>
      <c r="E1066" s="87">
        <f>$D$1062*D1066</f>
      </c>
      <c r="F1066" s="108">
        <v>0.15</v>
      </c>
      <c r="G1066" s="87">
        <f>$D$1062*F1066</f>
      </c>
      <c r="H1066" s="87">
        <f>$L$2*G1066</f>
      </c>
      <c r="I1066" s="108">
        <v>18.53</v>
      </c>
      <c r="J1066" s="87">
        <f>$D$1062*I1066</f>
      </c>
      <c r="K1066" s="87">
        <f>SUM(H1066,J1066)</f>
      </c>
      <c r="L1066" s="89"/>
      <c r="M1066" s="89"/>
      <c r="N1066" s="89"/>
    </row>
    <row x14ac:dyDescent="0.25" r="1067" customHeight="1" ht="21">
      <c r="A1067" s="6" t="s">
        <v>1170</v>
      </c>
      <c r="B1067" s="6"/>
      <c r="C1067" s="3" t="s">
        <v>96</v>
      </c>
      <c r="D1067" s="86">
        <v>1</v>
      </c>
      <c r="E1067" s="87">
        <f>$D$1062*D1067</f>
      </c>
      <c r="F1067" s="108">
        <v>0.27</v>
      </c>
      <c r="G1067" s="87">
        <f>$D$1062*F1067</f>
      </c>
      <c r="H1067" s="87">
        <f>$L$2*G1067</f>
      </c>
      <c r="I1067" s="108">
        <v>689.29</v>
      </c>
      <c r="J1067" s="87">
        <f>$D$1062*I1067</f>
      </c>
      <c r="K1067" s="87">
        <f>SUM(H1067,J1067)</f>
      </c>
      <c r="L1067" s="89"/>
      <c r="M1067" s="89"/>
      <c r="N1067" s="89"/>
    </row>
    <row x14ac:dyDescent="0.25" r="1068" customHeight="1" ht="21">
      <c r="A1068" s="6" t="s">
        <v>1029</v>
      </c>
      <c r="B1068" s="6"/>
      <c r="C1068" s="3" t="s">
        <v>96</v>
      </c>
      <c r="D1068" s="86">
        <v>1</v>
      </c>
      <c r="E1068" s="87">
        <f>$D$1062*D1068</f>
      </c>
      <c r="F1068" s="108">
        <v>0.15</v>
      </c>
      <c r="G1068" s="87">
        <f>$D$1062*F1068</f>
      </c>
      <c r="H1068" s="87">
        <f>$L$2*G1068</f>
      </c>
      <c r="I1068" s="108">
        <v>76.82</v>
      </c>
      <c r="J1068" s="87">
        <f>$D$1062*I1068</f>
      </c>
      <c r="K1068" s="87">
        <f>SUM(H1068,J1068)</f>
      </c>
      <c r="L1068" s="89"/>
      <c r="M1068" s="89"/>
      <c r="N1068" s="89"/>
    </row>
    <row x14ac:dyDescent="0.25" r="1069" customHeight="1" ht="12">
      <c r="A1069" s="6" t="s">
        <v>1152</v>
      </c>
      <c r="B1069" s="6"/>
      <c r="C1069" s="3" t="s">
        <v>96</v>
      </c>
      <c r="D1069" s="86">
        <v>1</v>
      </c>
      <c r="E1069" s="87">
        <f>$D$1062*D1069</f>
      </c>
      <c r="F1069" s="108">
        <v>0.08</v>
      </c>
      <c r="G1069" s="87">
        <f>$D$1062*F1069</f>
      </c>
      <c r="H1069" s="87">
        <f>$L$2*G1069</f>
      </c>
      <c r="I1069" s="108">
        <v>28.81</v>
      </c>
      <c r="J1069" s="87">
        <f>$D$1062*I1069</f>
      </c>
      <c r="K1069" s="87">
        <f>SUM(H1069,J1069)</f>
      </c>
      <c r="L1069" s="89"/>
      <c r="M1069" s="89"/>
      <c r="N1069" s="89"/>
    </row>
    <row x14ac:dyDescent="0.25" r="1070" customHeight="1" ht="21">
      <c r="A1070" s="6" t="s">
        <v>1167</v>
      </c>
      <c r="B1070" s="6"/>
      <c r="C1070" s="3" t="s">
        <v>96</v>
      </c>
      <c r="D1070" s="86">
        <v>1</v>
      </c>
      <c r="E1070" s="87">
        <f>$D$1062*D1070</f>
      </c>
      <c r="F1070" s="108">
        <v>0.15</v>
      </c>
      <c r="G1070" s="87">
        <f>$D$1062*F1070</f>
      </c>
      <c r="H1070" s="87">
        <f>$L$2*G1070</f>
      </c>
      <c r="I1070" s="108">
        <v>25.6</v>
      </c>
      <c r="J1070" s="87">
        <f>$D$1062*I1070</f>
      </c>
      <c r="K1070" s="87">
        <f>SUM(H1070,J1070)</f>
      </c>
      <c r="L1070" s="89"/>
      <c r="M1070" s="89"/>
      <c r="N1070" s="89"/>
    </row>
    <row x14ac:dyDescent="0.25" r="1071" customHeight="1" ht="12">
      <c r="A1071" s="6" t="s">
        <v>1168</v>
      </c>
      <c r="B1071" s="6"/>
      <c r="C1071" s="3" t="s">
        <v>96</v>
      </c>
      <c r="D1071" s="86">
        <v>1</v>
      </c>
      <c r="E1071" s="87">
        <f>$D$1062*D1071</f>
      </c>
      <c r="F1071" s="108">
        <v>0.04</v>
      </c>
      <c r="G1071" s="87">
        <f>$D$1062*F1071</f>
      </c>
      <c r="H1071" s="87">
        <f>$L$2*G1071</f>
      </c>
      <c r="I1071" s="108">
        <v>13.45</v>
      </c>
      <c r="J1071" s="87">
        <f>$D$1062*I1071</f>
      </c>
      <c r="K1071" s="87">
        <f>SUM(H1071,J1071)</f>
      </c>
      <c r="L1071" s="89"/>
      <c r="M1071" s="89"/>
      <c r="N1071" s="89"/>
    </row>
    <row x14ac:dyDescent="0.25" r="1072" customHeight="1" ht="29.850000000000005">
      <c r="A1072" s="6" t="s">
        <v>421</v>
      </c>
      <c r="B1072" s="6"/>
      <c r="C1072" s="3" t="s">
        <v>96</v>
      </c>
      <c r="D1072" s="86">
        <v>1</v>
      </c>
      <c r="E1072" s="87">
        <f>$D$1062*D1072</f>
      </c>
      <c r="F1072" s="108">
        <v>0.55</v>
      </c>
      <c r="G1072" s="87">
        <f>$D$1062*F1072</f>
      </c>
      <c r="H1072" s="87">
        <f>$N$2*G1072</f>
      </c>
      <c r="I1072" s="108">
        <v>153.21</v>
      </c>
      <c r="J1072" s="87">
        <f>$D$1062*I1072</f>
      </c>
      <c r="K1072" s="87">
        <f>SUM(H1072,J1072)</f>
      </c>
      <c r="L1072" s="89"/>
      <c r="M1072" s="89"/>
      <c r="N1072" s="89"/>
    </row>
    <row x14ac:dyDescent="0.25" r="1073" customHeight="1" ht="12.199999999999998">
      <c r="A1073" s="6" t="s">
        <v>877</v>
      </c>
      <c r="B1073" s="6"/>
      <c r="C1073" s="3" t="s">
        <v>149</v>
      </c>
      <c r="D1073" s="86">
        <v>0.42</v>
      </c>
      <c r="E1073" s="87">
        <f>$D$1062*D1073</f>
      </c>
      <c r="F1073" s="108">
        <v>0.05</v>
      </c>
      <c r="G1073" s="87">
        <f>$D$1062*F1073</f>
      </c>
      <c r="H1073" s="87">
        <f>$L$2*G1073</f>
      </c>
      <c r="I1073" s="108">
        <v>21.29</v>
      </c>
      <c r="J1073" s="87">
        <f>$D$1062*I1073</f>
      </c>
      <c r="K1073" s="87">
        <f>SUM(H1073,J1073)</f>
      </c>
      <c r="L1073" s="89"/>
      <c r="M1073" s="89"/>
      <c r="N1073" s="89"/>
    </row>
    <row x14ac:dyDescent="0.25" r="1074" customHeight="1" ht="12.199999999999998">
      <c r="A1074" s="6" t="s">
        <v>876</v>
      </c>
      <c r="B1074" s="6"/>
      <c r="C1074" s="3" t="s">
        <v>149</v>
      </c>
      <c r="D1074" s="86">
        <v>0.42</v>
      </c>
      <c r="E1074" s="87">
        <f>$D$1062*D1074</f>
      </c>
      <c r="F1074" s="108">
        <v>0.04</v>
      </c>
      <c r="G1074" s="87">
        <f>$D$1062*F1074</f>
      </c>
      <c r="H1074" s="87">
        <f>$L$2*G1074</f>
      </c>
      <c r="I1074" s="108">
        <v>18.29</v>
      </c>
      <c r="J1074" s="87">
        <f>$D$1062*I1074</f>
      </c>
      <c r="K1074" s="87">
        <f>SUM(H1074,J1074)</f>
      </c>
      <c r="L1074" s="89"/>
      <c r="M1074" s="89"/>
      <c r="N1074" s="89"/>
    </row>
    <row x14ac:dyDescent="0.25" r="1075" customHeight="1" ht="12.199999999999998">
      <c r="A1075" s="29" t="s">
        <v>214</v>
      </c>
      <c r="B1075" s="29"/>
      <c r="C1075" s="3"/>
      <c r="D1075" s="109"/>
      <c r="E1075" s="126"/>
      <c r="F1075" s="138">
        <f>SUM(F1063:F1074)</f>
      </c>
      <c r="G1075" s="110">
        <f>SUM(G1063:G1074)</f>
      </c>
      <c r="H1075" s="110">
        <f>SUM(H1063:H1074)</f>
      </c>
      <c r="I1075" s="138">
        <f>SUM(I1063:I1074)</f>
      </c>
      <c r="J1075" s="110">
        <f>SUM(J1063:J1074)</f>
      </c>
      <c r="K1075" s="88">
        <f>SUM(K1063:K1074)</f>
      </c>
      <c r="L1075" s="89"/>
      <c r="M1075" s="89"/>
      <c r="N1075" s="89"/>
    </row>
    <row x14ac:dyDescent="0.25" r="1076" customHeight="1" ht="21">
      <c r="A1076" s="29" t="s">
        <v>1171</v>
      </c>
      <c r="B1076" s="29"/>
      <c r="C1076" s="93" t="s">
        <v>96</v>
      </c>
      <c r="D1076" s="57">
        <v>0</v>
      </c>
      <c r="E1076" s="124"/>
      <c r="F1076" s="53"/>
      <c r="G1076" s="53"/>
      <c r="H1076" s="53"/>
      <c r="I1076" s="53"/>
      <c r="J1076" s="53"/>
      <c r="K1076" s="53"/>
      <c r="L1076" s="89"/>
      <c r="M1076" s="89"/>
      <c r="N1076" s="89"/>
    </row>
    <row x14ac:dyDescent="0.25" r="1077" customHeight="1" ht="12.199999999999998">
      <c r="A1077" s="6" t="s">
        <v>1172</v>
      </c>
      <c r="B1077" s="6"/>
      <c r="C1077" s="3" t="s">
        <v>96</v>
      </c>
      <c r="D1077" s="86">
        <v>1</v>
      </c>
      <c r="E1077" s="87">
        <f>$D$1076*D1077</f>
      </c>
      <c r="F1077" s="108">
        <v>0.14</v>
      </c>
      <c r="G1077" s="87">
        <f>$D$1076*F1077</f>
      </c>
      <c r="H1077" s="87">
        <f>$L$2*G1077</f>
      </c>
      <c r="I1077" s="108">
        <v>33.86</v>
      </c>
      <c r="J1077" s="87">
        <f>$D$1076*I1077</f>
      </c>
      <c r="K1077" s="87">
        <f>SUM(H1077,J1077)</f>
      </c>
      <c r="L1077" s="89"/>
      <c r="M1077" s="89"/>
      <c r="N1077" s="89"/>
    </row>
    <row x14ac:dyDescent="0.25" r="1078" customHeight="1" ht="21">
      <c r="A1078" s="6" t="s">
        <v>1173</v>
      </c>
      <c r="B1078" s="6"/>
      <c r="C1078" s="3" t="s">
        <v>96</v>
      </c>
      <c r="D1078" s="86">
        <v>1</v>
      </c>
      <c r="E1078" s="87">
        <f>$D$1076*D1078</f>
      </c>
      <c r="F1078" s="108">
        <v>0.32</v>
      </c>
      <c r="G1078" s="87">
        <f>$D$1076*F1078</f>
      </c>
      <c r="H1078" s="87">
        <f>$L$2*G1078</f>
      </c>
      <c r="I1078" s="108">
        <v>485.31</v>
      </c>
      <c r="J1078" s="87">
        <f>$D$1076*I1078</f>
      </c>
      <c r="K1078" s="87">
        <f>SUM(H1078,J1078)</f>
      </c>
      <c r="L1078" s="89"/>
      <c r="M1078" s="89"/>
      <c r="N1078" s="89"/>
    </row>
    <row x14ac:dyDescent="0.25" r="1079" customHeight="1" ht="21">
      <c r="A1079" s="6" t="s">
        <v>1031</v>
      </c>
      <c r="B1079" s="6"/>
      <c r="C1079" s="3" t="s">
        <v>96</v>
      </c>
      <c r="D1079" s="86">
        <v>1</v>
      </c>
      <c r="E1079" s="87">
        <f>$D$1076*D1079</f>
      </c>
      <c r="F1079" s="108">
        <v>0.16</v>
      </c>
      <c r="G1079" s="87">
        <f>$D$1076*F1079</f>
      </c>
      <c r="H1079" s="87">
        <f>$L$2*G1079</f>
      </c>
      <c r="I1079" s="108">
        <v>63.7</v>
      </c>
      <c r="J1079" s="87">
        <f>$D$1076*I1079</f>
      </c>
      <c r="K1079" s="87">
        <f>SUM(H1079,J1079)</f>
      </c>
      <c r="L1079" s="89"/>
      <c r="M1079" s="89"/>
      <c r="N1079" s="89"/>
    </row>
    <row x14ac:dyDescent="0.25" r="1080" customHeight="1" ht="12.199999999999998">
      <c r="A1080" s="6" t="s">
        <v>1152</v>
      </c>
      <c r="B1080" s="6"/>
      <c r="C1080" s="3" t="s">
        <v>96</v>
      </c>
      <c r="D1080" s="86">
        <v>1</v>
      </c>
      <c r="E1080" s="87">
        <f>$D$1076*D1080</f>
      </c>
      <c r="F1080" s="108">
        <v>0.08</v>
      </c>
      <c r="G1080" s="87">
        <f>$D$1076*F1080</f>
      </c>
      <c r="H1080" s="87">
        <f>$L$2*G1080</f>
      </c>
      <c r="I1080" s="108">
        <v>28.81</v>
      </c>
      <c r="J1080" s="87">
        <f>$D$1076*I1080</f>
      </c>
      <c r="K1080" s="87">
        <f>SUM(H1080,J1080)</f>
      </c>
      <c r="L1080" s="89"/>
      <c r="M1080" s="89"/>
      <c r="N1080" s="89"/>
    </row>
    <row x14ac:dyDescent="0.25" r="1081" customHeight="1" ht="12.199999999999998">
      <c r="A1081" s="6" t="s">
        <v>1168</v>
      </c>
      <c r="B1081" s="6"/>
      <c r="C1081" s="3" t="s">
        <v>96</v>
      </c>
      <c r="D1081" s="86">
        <v>1</v>
      </c>
      <c r="E1081" s="87">
        <f>$D$1076*D1081</f>
      </c>
      <c r="F1081" s="108">
        <v>0.04</v>
      </c>
      <c r="G1081" s="87">
        <f>$D$1076*F1081</f>
      </c>
      <c r="H1081" s="87">
        <f>$L$2*G1081</f>
      </c>
      <c r="I1081" s="108">
        <v>13.45</v>
      </c>
      <c r="J1081" s="87">
        <f>$D$1076*I1081</f>
      </c>
      <c r="K1081" s="87">
        <f>SUM(H1081,J1081)</f>
      </c>
      <c r="L1081" s="89"/>
      <c r="M1081" s="89"/>
      <c r="N1081" s="89"/>
    </row>
    <row x14ac:dyDescent="0.25" r="1082" customHeight="1" ht="12.199999999999998">
      <c r="A1082" s="6" t="s">
        <v>877</v>
      </c>
      <c r="B1082" s="6"/>
      <c r="C1082" s="3" t="s">
        <v>149</v>
      </c>
      <c r="D1082" s="86">
        <v>0.42</v>
      </c>
      <c r="E1082" s="87">
        <f>$D$1076*D1082</f>
      </c>
      <c r="F1082" s="108">
        <v>0.05</v>
      </c>
      <c r="G1082" s="87">
        <f>$D$1076*F1082</f>
      </c>
      <c r="H1082" s="87">
        <f>$L$2*G1082</f>
      </c>
      <c r="I1082" s="108">
        <v>21.29</v>
      </c>
      <c r="J1082" s="87">
        <f>$D$1076*I1082</f>
      </c>
      <c r="K1082" s="87">
        <f>SUM(H1082,J1082)</f>
      </c>
      <c r="L1082" s="89"/>
      <c r="M1082" s="89"/>
      <c r="N1082" s="89"/>
    </row>
    <row x14ac:dyDescent="0.25" r="1083" customHeight="1" ht="12.199999999999998">
      <c r="A1083" s="6" t="s">
        <v>876</v>
      </c>
      <c r="B1083" s="6"/>
      <c r="C1083" s="3" t="s">
        <v>149</v>
      </c>
      <c r="D1083" s="86">
        <v>0.42</v>
      </c>
      <c r="E1083" s="87">
        <f>$D$1076*D1083</f>
      </c>
      <c r="F1083" s="108">
        <v>0.04</v>
      </c>
      <c r="G1083" s="87">
        <f>$D$1076*F1083</f>
      </c>
      <c r="H1083" s="87">
        <f>$L$2*G1083</f>
      </c>
      <c r="I1083" s="108">
        <v>18.29</v>
      </c>
      <c r="J1083" s="87">
        <f>$D$1076*I1083</f>
      </c>
      <c r="K1083" s="87">
        <f>SUM(H1083,J1083)</f>
      </c>
      <c r="L1083" s="89"/>
      <c r="M1083" s="89"/>
      <c r="N1083" s="89"/>
    </row>
    <row x14ac:dyDescent="0.25" r="1084" customHeight="1" ht="12.199999999999998">
      <c r="A1084" s="29" t="s">
        <v>214</v>
      </c>
      <c r="B1084" s="29"/>
      <c r="C1084" s="3"/>
      <c r="D1084" s="109"/>
      <c r="E1084" s="126"/>
      <c r="F1084" s="138">
        <f>SUM(F1077:F1083)</f>
      </c>
      <c r="G1084" s="110">
        <f>SUM(G1077:G1083)</f>
      </c>
      <c r="H1084" s="110">
        <f>SUM(H1077:H1083)</f>
      </c>
      <c r="I1084" s="138">
        <f>SUM(I1077:I1083)</f>
      </c>
      <c r="J1084" s="110">
        <f>SUM(J1077:J1083)</f>
      </c>
      <c r="K1084" s="88">
        <f>SUM(K1077:K1083)</f>
      </c>
      <c r="L1084" s="89"/>
      <c r="M1084" s="89"/>
      <c r="N1084" s="89"/>
    </row>
    <row x14ac:dyDescent="0.25" r="1085" customHeight="1" ht="21">
      <c r="A1085" s="29" t="s">
        <v>1171</v>
      </c>
      <c r="B1085" s="29"/>
      <c r="C1085" s="93" t="s">
        <v>96</v>
      </c>
      <c r="D1085" s="57">
        <v>0</v>
      </c>
      <c r="E1085" s="124"/>
      <c r="F1085" s="53"/>
      <c r="G1085" s="53"/>
      <c r="H1085" s="53"/>
      <c r="I1085" s="53"/>
      <c r="J1085" s="53"/>
      <c r="K1085" s="53"/>
      <c r="L1085" s="89"/>
      <c r="M1085" s="89"/>
      <c r="N1085" s="89"/>
    </row>
    <row x14ac:dyDescent="0.25" r="1086" customHeight="1" ht="12">
      <c r="A1086" s="6" t="s">
        <v>1172</v>
      </c>
      <c r="B1086" s="6"/>
      <c r="C1086" s="3" t="s">
        <v>96</v>
      </c>
      <c r="D1086" s="86">
        <v>1</v>
      </c>
      <c r="E1086" s="87">
        <f>$D$1085*D1086</f>
      </c>
      <c r="F1086" s="108">
        <v>0.14</v>
      </c>
      <c r="G1086" s="87">
        <f>$D$1085*F1086</f>
      </c>
      <c r="H1086" s="87">
        <f>$L$2*G1086</f>
      </c>
      <c r="I1086" s="108">
        <v>33.86</v>
      </c>
      <c r="J1086" s="87">
        <f>$D$1085*I1086</f>
      </c>
      <c r="K1086" s="87">
        <f>SUM(H1086,J1086)</f>
      </c>
      <c r="L1086" s="89"/>
      <c r="M1086" s="89"/>
      <c r="N1086" s="89"/>
    </row>
    <row x14ac:dyDescent="0.25" r="1087" customHeight="1" ht="21">
      <c r="A1087" s="6" t="s">
        <v>1031</v>
      </c>
      <c r="B1087" s="6"/>
      <c r="C1087" s="3" t="s">
        <v>96</v>
      </c>
      <c r="D1087" s="86">
        <v>1</v>
      </c>
      <c r="E1087" s="87">
        <f>$D$1085*D1087</f>
      </c>
      <c r="F1087" s="108">
        <v>0.16</v>
      </c>
      <c r="G1087" s="87">
        <f>$D$1085*F1087</f>
      </c>
      <c r="H1087" s="87">
        <f>$L$2*G1087</f>
      </c>
      <c r="I1087" s="108">
        <v>63.7</v>
      </c>
      <c r="J1087" s="87">
        <f>$D$1085*I1087</f>
      </c>
      <c r="K1087" s="87">
        <f>SUM(H1087,J1087)</f>
      </c>
      <c r="L1087" s="89"/>
      <c r="M1087" s="89"/>
      <c r="N1087" s="89"/>
    </row>
    <row x14ac:dyDescent="0.25" r="1088" customHeight="1" ht="12.199999999999998">
      <c r="A1088" s="6" t="s">
        <v>1174</v>
      </c>
      <c r="B1088" s="6"/>
      <c r="C1088" s="3" t="s">
        <v>96</v>
      </c>
      <c r="D1088" s="86">
        <v>1</v>
      </c>
      <c r="E1088" s="87">
        <f>$D$1085*D1088</f>
      </c>
      <c r="F1088" s="108">
        <v>0.26</v>
      </c>
      <c r="G1088" s="87">
        <f>$D$1085*F1088</f>
      </c>
      <c r="H1088" s="87">
        <f>$L$2*G1088</f>
      </c>
      <c r="I1088" s="108">
        <v>668.64</v>
      </c>
      <c r="J1088" s="87">
        <f>$D$1085*I1088</f>
      </c>
      <c r="K1088" s="87">
        <f>SUM(H1088,J1088)</f>
      </c>
      <c r="L1088" s="89"/>
      <c r="M1088" s="89"/>
      <c r="N1088" s="89"/>
    </row>
    <row x14ac:dyDescent="0.25" r="1089" customHeight="1" ht="12.199999999999998">
      <c r="A1089" s="6" t="s">
        <v>1152</v>
      </c>
      <c r="B1089" s="6"/>
      <c r="C1089" s="3" t="s">
        <v>96</v>
      </c>
      <c r="D1089" s="86">
        <v>1</v>
      </c>
      <c r="E1089" s="87">
        <f>$D$1085*D1089</f>
      </c>
      <c r="F1089" s="108">
        <v>0.08</v>
      </c>
      <c r="G1089" s="87">
        <f>$D$1085*F1089</f>
      </c>
      <c r="H1089" s="87">
        <f>$L$2*G1089</f>
      </c>
      <c r="I1089" s="108">
        <v>28.81</v>
      </c>
      <c r="J1089" s="87">
        <f>$D$1085*I1089</f>
      </c>
      <c r="K1089" s="87">
        <f>SUM(H1089,J1089)</f>
      </c>
      <c r="L1089" s="89"/>
      <c r="M1089" s="89"/>
      <c r="N1089" s="89"/>
    </row>
    <row x14ac:dyDescent="0.25" r="1090" customHeight="1" ht="12.199999999999998">
      <c r="A1090" s="6" t="s">
        <v>1168</v>
      </c>
      <c r="B1090" s="6"/>
      <c r="C1090" s="3" t="s">
        <v>96</v>
      </c>
      <c r="D1090" s="86">
        <v>1</v>
      </c>
      <c r="E1090" s="87">
        <f>$D$1085*D1090</f>
      </c>
      <c r="F1090" s="108">
        <v>0.04</v>
      </c>
      <c r="G1090" s="87">
        <f>$D$1085*F1090</f>
      </c>
      <c r="H1090" s="87">
        <f>$L$2*G1090</f>
      </c>
      <c r="I1090" s="108">
        <v>13.45</v>
      </c>
      <c r="J1090" s="87">
        <f>$D$1085*I1090</f>
      </c>
      <c r="K1090" s="87">
        <f>SUM(H1090,J1090)</f>
      </c>
      <c r="L1090" s="89"/>
      <c r="M1090" s="89"/>
      <c r="N1090" s="89"/>
    </row>
    <row x14ac:dyDescent="0.25" r="1091" customHeight="1" ht="12.199999999999998">
      <c r="A1091" s="6" t="s">
        <v>877</v>
      </c>
      <c r="B1091" s="6"/>
      <c r="C1091" s="3" t="s">
        <v>149</v>
      </c>
      <c r="D1091" s="86">
        <v>0.42</v>
      </c>
      <c r="E1091" s="87">
        <f>$D$1085*D1091</f>
      </c>
      <c r="F1091" s="108">
        <v>0.05</v>
      </c>
      <c r="G1091" s="87">
        <f>$D$1085*F1091</f>
      </c>
      <c r="H1091" s="87">
        <f>$L$2*G1091</f>
      </c>
      <c r="I1091" s="108">
        <v>21.29</v>
      </c>
      <c r="J1091" s="87">
        <f>$D$1085*I1091</f>
      </c>
      <c r="K1091" s="87">
        <f>SUM(H1091,J1091)</f>
      </c>
      <c r="L1091" s="89"/>
      <c r="M1091" s="89"/>
      <c r="N1091" s="89"/>
    </row>
    <row x14ac:dyDescent="0.25" r="1092" customHeight="1" ht="12.199999999999998">
      <c r="A1092" s="6" t="s">
        <v>876</v>
      </c>
      <c r="B1092" s="6"/>
      <c r="C1092" s="3" t="s">
        <v>149</v>
      </c>
      <c r="D1092" s="86">
        <v>0.42</v>
      </c>
      <c r="E1092" s="87">
        <f>$D$1085*D1092</f>
      </c>
      <c r="F1092" s="108">
        <v>0.04</v>
      </c>
      <c r="G1092" s="87">
        <f>$D$1085*F1092</f>
      </c>
      <c r="H1092" s="87">
        <f>$L$2*G1092</f>
      </c>
      <c r="I1092" s="108">
        <v>18.29</v>
      </c>
      <c r="J1092" s="87">
        <f>$D$1085*I1092</f>
      </c>
      <c r="K1092" s="87">
        <f>SUM(H1092,J1092)</f>
      </c>
      <c r="L1092" s="89"/>
      <c r="M1092" s="89"/>
      <c r="N1092" s="89"/>
    </row>
    <row x14ac:dyDescent="0.25" r="1093" customHeight="1" ht="12.199999999999998">
      <c r="A1093" s="29" t="s">
        <v>214</v>
      </c>
      <c r="B1093" s="29"/>
      <c r="C1093" s="3"/>
      <c r="D1093" s="109"/>
      <c r="E1093" s="126"/>
      <c r="F1093" s="138">
        <f>SUM(F1086:F1092)</f>
      </c>
      <c r="G1093" s="110">
        <f>SUM(G1086:G1092)</f>
      </c>
      <c r="H1093" s="110">
        <f>SUM(H1086:H1092)</f>
      </c>
      <c r="I1093" s="138">
        <f>SUM(I1086:I1092)</f>
      </c>
      <c r="J1093" s="110">
        <f>SUM(J1086:J1092)</f>
      </c>
      <c r="K1093" s="88">
        <f>SUM(K1086:K1092)</f>
      </c>
      <c r="L1093" s="89"/>
      <c r="M1093" s="89"/>
      <c r="N1093" s="89"/>
    </row>
    <row x14ac:dyDescent="0.25" r="1094" customHeight="1" ht="21">
      <c r="A1094" s="29" t="s">
        <v>1171</v>
      </c>
      <c r="B1094" s="29"/>
      <c r="C1094" s="93" t="s">
        <v>96</v>
      </c>
      <c r="D1094" s="57">
        <v>0</v>
      </c>
      <c r="E1094" s="124"/>
      <c r="F1094" s="53"/>
      <c r="G1094" s="53"/>
      <c r="H1094" s="53"/>
      <c r="I1094" s="53"/>
      <c r="J1094" s="53"/>
      <c r="K1094" s="53"/>
      <c r="L1094" s="89"/>
      <c r="M1094" s="89"/>
      <c r="N1094" s="89"/>
    </row>
    <row x14ac:dyDescent="0.25" r="1095" customHeight="1" ht="12.199999999999998">
      <c r="A1095" s="6" t="s">
        <v>1172</v>
      </c>
      <c r="B1095" s="6"/>
      <c r="C1095" s="3" t="s">
        <v>96</v>
      </c>
      <c r="D1095" s="86">
        <v>1</v>
      </c>
      <c r="E1095" s="87">
        <f>$D$1094*D1095</f>
      </c>
      <c r="F1095" s="108">
        <v>0.14</v>
      </c>
      <c r="G1095" s="87">
        <f>$D$1094*F1095</f>
      </c>
      <c r="H1095" s="87">
        <f>$L$2*G1095</f>
      </c>
      <c r="I1095" s="108">
        <v>33.86</v>
      </c>
      <c r="J1095" s="87">
        <f>$D$1094*I1095</f>
      </c>
      <c r="K1095" s="87">
        <f>SUM(H1095,J1095)</f>
      </c>
      <c r="L1095" s="89"/>
      <c r="M1095" s="89"/>
      <c r="N1095" s="89"/>
    </row>
    <row x14ac:dyDescent="0.25" r="1096" customHeight="1" ht="12.199999999999998">
      <c r="A1096" s="6" t="s">
        <v>1175</v>
      </c>
      <c r="B1096" s="6"/>
      <c r="C1096" s="3" t="s">
        <v>96</v>
      </c>
      <c r="D1096" s="86">
        <v>1</v>
      </c>
      <c r="E1096" s="87">
        <f>$D$1094*D1096</f>
      </c>
      <c r="F1096" s="108">
        <v>0.26</v>
      </c>
      <c r="G1096" s="87">
        <f>$D$1094*F1096</f>
      </c>
      <c r="H1096" s="87">
        <f>$L$2*G1096</f>
      </c>
      <c r="I1096" s="108">
        <v>506.77</v>
      </c>
      <c r="J1096" s="87">
        <f>$D$1094*I1096</f>
      </c>
      <c r="K1096" s="87">
        <f>SUM(H1096,J1096)</f>
      </c>
      <c r="L1096" s="89"/>
      <c r="M1096" s="89"/>
      <c r="N1096" s="89"/>
    </row>
    <row x14ac:dyDescent="0.25" r="1097" customHeight="1" ht="21">
      <c r="A1097" s="6" t="s">
        <v>1031</v>
      </c>
      <c r="B1097" s="6"/>
      <c r="C1097" s="3" t="s">
        <v>96</v>
      </c>
      <c r="D1097" s="86">
        <v>1</v>
      </c>
      <c r="E1097" s="87">
        <f>$D$1094*D1097</f>
      </c>
      <c r="F1097" s="108">
        <v>0.16</v>
      </c>
      <c r="G1097" s="87">
        <f>$D$1094*F1097</f>
      </c>
      <c r="H1097" s="87">
        <f>$L$2*G1097</f>
      </c>
      <c r="I1097" s="108">
        <v>63.7</v>
      </c>
      <c r="J1097" s="87">
        <f>$D$1094*I1097</f>
      </c>
      <c r="K1097" s="87">
        <f>SUM(H1097,J1097)</f>
      </c>
      <c r="L1097" s="89"/>
      <c r="M1097" s="89"/>
      <c r="N1097" s="89"/>
    </row>
    <row x14ac:dyDescent="0.25" r="1098" customHeight="1" ht="12.199999999999998">
      <c r="A1098" s="6" t="s">
        <v>1152</v>
      </c>
      <c r="B1098" s="6"/>
      <c r="C1098" s="3" t="s">
        <v>96</v>
      </c>
      <c r="D1098" s="86">
        <v>1</v>
      </c>
      <c r="E1098" s="87">
        <f>$D$1094*D1098</f>
      </c>
      <c r="F1098" s="108">
        <v>0.08</v>
      </c>
      <c r="G1098" s="87">
        <f>$D$1094*F1098</f>
      </c>
      <c r="H1098" s="87">
        <f>$L$2*G1098</f>
      </c>
      <c r="I1098" s="108">
        <v>28.81</v>
      </c>
      <c r="J1098" s="87">
        <f>$D$1094*I1098</f>
      </c>
      <c r="K1098" s="87">
        <f>SUM(H1098,J1098)</f>
      </c>
      <c r="L1098" s="89"/>
      <c r="M1098" s="89"/>
      <c r="N1098" s="89"/>
    </row>
    <row x14ac:dyDescent="0.25" r="1099" customHeight="1" ht="12.199999999999998">
      <c r="A1099" s="6" t="s">
        <v>1168</v>
      </c>
      <c r="B1099" s="6"/>
      <c r="C1099" s="3" t="s">
        <v>96</v>
      </c>
      <c r="D1099" s="86">
        <v>1</v>
      </c>
      <c r="E1099" s="87">
        <f>$D$1094*D1099</f>
      </c>
      <c r="F1099" s="108">
        <v>0.04</v>
      </c>
      <c r="G1099" s="87">
        <f>$D$1094*F1099</f>
      </c>
      <c r="H1099" s="87">
        <f>$L$2*G1099</f>
      </c>
      <c r="I1099" s="108">
        <v>13.45</v>
      </c>
      <c r="J1099" s="87">
        <f>$D$1094*I1099</f>
      </c>
      <c r="K1099" s="87">
        <f>SUM(H1099,J1099)</f>
      </c>
      <c r="L1099" s="89"/>
      <c r="M1099" s="89"/>
      <c r="N1099" s="89"/>
    </row>
    <row x14ac:dyDescent="0.25" r="1100" customHeight="1" ht="12.199999999999998">
      <c r="A1100" s="6" t="s">
        <v>877</v>
      </c>
      <c r="B1100" s="6"/>
      <c r="C1100" s="3" t="s">
        <v>149</v>
      </c>
      <c r="D1100" s="86">
        <v>0.42</v>
      </c>
      <c r="E1100" s="87">
        <f>$D$1094*D1100</f>
      </c>
      <c r="F1100" s="108">
        <v>0.05</v>
      </c>
      <c r="G1100" s="87">
        <f>$D$1094*F1100</f>
      </c>
      <c r="H1100" s="87">
        <f>$L$2*G1100</f>
      </c>
      <c r="I1100" s="108">
        <v>21.29</v>
      </c>
      <c r="J1100" s="87">
        <f>$D$1094*I1100</f>
      </c>
      <c r="K1100" s="87">
        <f>SUM(H1100,J1100)</f>
      </c>
      <c r="L1100" s="89"/>
      <c r="M1100" s="89"/>
      <c r="N1100" s="89"/>
    </row>
    <row x14ac:dyDescent="0.25" r="1101" customHeight="1" ht="12.199999999999998">
      <c r="A1101" s="6" t="s">
        <v>876</v>
      </c>
      <c r="B1101" s="6"/>
      <c r="C1101" s="3" t="s">
        <v>149</v>
      </c>
      <c r="D1101" s="86">
        <v>0.42</v>
      </c>
      <c r="E1101" s="87">
        <f>$D$1094*D1101</f>
      </c>
      <c r="F1101" s="108">
        <v>0.04</v>
      </c>
      <c r="G1101" s="87">
        <f>$D$1094*F1101</f>
      </c>
      <c r="H1101" s="87">
        <f>$L$2*G1101</f>
      </c>
      <c r="I1101" s="108">
        <v>18.29</v>
      </c>
      <c r="J1101" s="87">
        <f>$D$1094*I1101</f>
      </c>
      <c r="K1101" s="87">
        <f>SUM(H1101,J1101)</f>
      </c>
      <c r="L1101" s="89"/>
      <c r="M1101" s="89"/>
      <c r="N1101" s="89"/>
    </row>
    <row x14ac:dyDescent="0.25" r="1102" customHeight="1" ht="12.199999999999998">
      <c r="A1102" s="29" t="s">
        <v>214</v>
      </c>
      <c r="B1102" s="29"/>
      <c r="C1102" s="3"/>
      <c r="D1102" s="109"/>
      <c r="E1102" s="126"/>
      <c r="F1102" s="138">
        <f>SUM(F1095:F1101)</f>
      </c>
      <c r="G1102" s="110">
        <f>SUM(G1095:G1101)</f>
      </c>
      <c r="H1102" s="110">
        <f>SUM(H1095:H1101)</f>
      </c>
      <c r="I1102" s="138">
        <f>SUM(I1095:I1101)</f>
      </c>
      <c r="J1102" s="110">
        <f>SUM(J1095:J1101)</f>
      </c>
      <c r="K1102" s="88">
        <f>SUM(K1095:K1101)</f>
      </c>
      <c r="L1102" s="89"/>
      <c r="M1102" s="89"/>
      <c r="N1102" s="89"/>
    </row>
    <row x14ac:dyDescent="0.25" r="1103" customHeight="1" ht="21">
      <c r="A1103" s="29" t="s">
        <v>1171</v>
      </c>
      <c r="B1103" s="29"/>
      <c r="C1103" s="93" t="s">
        <v>96</v>
      </c>
      <c r="D1103" s="57">
        <v>0</v>
      </c>
      <c r="E1103" s="124"/>
      <c r="F1103" s="53"/>
      <c r="G1103" s="53"/>
      <c r="H1103" s="53"/>
      <c r="I1103" s="53"/>
      <c r="J1103" s="53"/>
      <c r="K1103" s="53"/>
      <c r="L1103" s="89"/>
      <c r="M1103" s="89"/>
      <c r="N1103" s="89"/>
    </row>
    <row x14ac:dyDescent="0.25" r="1104" customHeight="1" ht="12">
      <c r="A1104" s="6" t="s">
        <v>1176</v>
      </c>
      <c r="B1104" s="6"/>
      <c r="C1104" s="3" t="s">
        <v>96</v>
      </c>
      <c r="D1104" s="86">
        <v>1</v>
      </c>
      <c r="E1104" s="87">
        <f>$D$1103*D1104</f>
      </c>
      <c r="F1104" s="108">
        <v>0.14</v>
      </c>
      <c r="G1104" s="87">
        <f>$D$1103*F1104</f>
      </c>
      <c r="H1104" s="87">
        <f>$L$2*G1104</f>
      </c>
      <c r="I1104" s="108">
        <v>33.86</v>
      </c>
      <c r="J1104" s="87">
        <f>$D$1103*I1104</f>
      </c>
      <c r="K1104" s="87">
        <f>SUM(H1104,J1104)</f>
      </c>
      <c r="L1104" s="89"/>
      <c r="M1104" s="89"/>
      <c r="N1104" s="89"/>
    </row>
    <row x14ac:dyDescent="0.25" r="1105" customHeight="1" ht="21">
      <c r="A1105" s="6" t="s">
        <v>1031</v>
      </c>
      <c r="B1105" s="6"/>
      <c r="C1105" s="3" t="s">
        <v>96</v>
      </c>
      <c r="D1105" s="86">
        <v>1</v>
      </c>
      <c r="E1105" s="87">
        <f>$D$1103*D1105</f>
      </c>
      <c r="F1105" s="108">
        <v>0.16</v>
      </c>
      <c r="G1105" s="87">
        <f>$D$1103*F1105</f>
      </c>
      <c r="H1105" s="87">
        <f>$L$2*G1105</f>
      </c>
      <c r="I1105" s="108">
        <v>63.7</v>
      </c>
      <c r="J1105" s="87">
        <f>$D$1103*I1105</f>
      </c>
      <c r="K1105" s="87">
        <f>SUM(H1105,J1105)</f>
      </c>
      <c r="L1105" s="89"/>
      <c r="M1105" s="89"/>
      <c r="N1105" s="89"/>
    </row>
    <row x14ac:dyDescent="0.25" r="1106" customHeight="1" ht="12">
      <c r="A1106" s="6" t="s">
        <v>1152</v>
      </c>
      <c r="B1106" s="6"/>
      <c r="C1106" s="3" t="s">
        <v>96</v>
      </c>
      <c r="D1106" s="86">
        <v>1</v>
      </c>
      <c r="E1106" s="87">
        <f>$D$1103*D1106</f>
      </c>
      <c r="F1106" s="108">
        <v>0.08</v>
      </c>
      <c r="G1106" s="87">
        <f>$D$1103*F1106</f>
      </c>
      <c r="H1106" s="87">
        <f>$L$2*G1106</f>
      </c>
      <c r="I1106" s="108">
        <v>28.81</v>
      </c>
      <c r="J1106" s="87">
        <f>$D$1103*I1106</f>
      </c>
      <c r="K1106" s="87">
        <f>SUM(H1106,J1106)</f>
      </c>
      <c r="L1106" s="89"/>
      <c r="M1106" s="89"/>
      <c r="N1106" s="89"/>
    </row>
    <row x14ac:dyDescent="0.25" r="1107" customHeight="1" ht="12.199999999999998">
      <c r="A1107" s="6" t="s">
        <v>1168</v>
      </c>
      <c r="B1107" s="6"/>
      <c r="C1107" s="3" t="s">
        <v>96</v>
      </c>
      <c r="D1107" s="86">
        <v>1</v>
      </c>
      <c r="E1107" s="87">
        <f>$D$1103*D1107</f>
      </c>
      <c r="F1107" s="108">
        <v>0.04</v>
      </c>
      <c r="G1107" s="87">
        <f>$D$1103*F1107</f>
      </c>
      <c r="H1107" s="87">
        <f>$L$2*G1107</f>
      </c>
      <c r="I1107" s="108">
        <v>13.45</v>
      </c>
      <c r="J1107" s="87">
        <f>$D$1103*I1107</f>
      </c>
      <c r="K1107" s="87">
        <f>SUM(H1107,J1107)</f>
      </c>
      <c r="L1107" s="89"/>
      <c r="M1107" s="89"/>
      <c r="N1107" s="89"/>
    </row>
    <row x14ac:dyDescent="0.25" r="1108" customHeight="1" ht="12.199999999999998">
      <c r="A1108" s="6" t="s">
        <v>1177</v>
      </c>
      <c r="B1108" s="6"/>
      <c r="C1108" s="3" t="s">
        <v>96</v>
      </c>
      <c r="D1108" s="86">
        <v>1</v>
      </c>
      <c r="E1108" s="87">
        <f>$D$1103*D1108</f>
      </c>
      <c r="F1108" s="108">
        <v>0.29</v>
      </c>
      <c r="G1108" s="87">
        <f>$D$1103*F1108</f>
      </c>
      <c r="H1108" s="87">
        <f>$L$2*G1108</f>
      </c>
      <c r="I1108" s="108">
        <v>383.86</v>
      </c>
      <c r="J1108" s="87">
        <f>$D$1103*I1108</f>
      </c>
      <c r="K1108" s="87">
        <f>SUM(H1108,J1108)</f>
      </c>
      <c r="L1108" s="89"/>
      <c r="M1108" s="89"/>
      <c r="N1108" s="89"/>
    </row>
    <row x14ac:dyDescent="0.25" r="1109" customHeight="1" ht="12.199999999999998">
      <c r="A1109" s="6" t="s">
        <v>877</v>
      </c>
      <c r="B1109" s="6"/>
      <c r="C1109" s="3" t="s">
        <v>149</v>
      </c>
      <c r="D1109" s="86">
        <v>0.42</v>
      </c>
      <c r="E1109" s="87">
        <f>$D$1103*D1109</f>
      </c>
      <c r="F1109" s="108">
        <v>0.05</v>
      </c>
      <c r="G1109" s="87">
        <f>$D$1103*F1109</f>
      </c>
      <c r="H1109" s="87">
        <f>$L$2*G1109</f>
      </c>
      <c r="I1109" s="108">
        <v>21.29</v>
      </c>
      <c r="J1109" s="87">
        <f>$D$1103*I1109</f>
      </c>
      <c r="K1109" s="87">
        <f>SUM(H1109,J1109)</f>
      </c>
      <c r="L1109" s="89"/>
      <c r="M1109" s="89"/>
      <c r="N1109" s="89"/>
    </row>
    <row x14ac:dyDescent="0.25" r="1110" customHeight="1" ht="12.199999999999998">
      <c r="A1110" s="6" t="s">
        <v>876</v>
      </c>
      <c r="B1110" s="6"/>
      <c r="C1110" s="3" t="s">
        <v>149</v>
      </c>
      <c r="D1110" s="86">
        <v>0.42</v>
      </c>
      <c r="E1110" s="87">
        <f>$D$1103*D1110</f>
      </c>
      <c r="F1110" s="108">
        <v>0.04</v>
      </c>
      <c r="G1110" s="87">
        <f>$D$1103*F1110</f>
      </c>
      <c r="H1110" s="87">
        <f>$L$2*G1110</f>
      </c>
      <c r="I1110" s="108">
        <v>18.29</v>
      </c>
      <c r="J1110" s="87">
        <f>$D$1103*I1110</f>
      </c>
      <c r="K1110" s="87">
        <f>SUM(H1110,J1110)</f>
      </c>
      <c r="L1110" s="89"/>
      <c r="M1110" s="89"/>
      <c r="N1110" s="89"/>
    </row>
    <row x14ac:dyDescent="0.25" r="1111" customHeight="1" ht="12.199999999999998">
      <c r="A1111" s="29" t="s">
        <v>214</v>
      </c>
      <c r="B1111" s="29"/>
      <c r="C1111" s="3"/>
      <c r="D1111" s="109"/>
      <c r="E1111" s="126"/>
      <c r="F1111" s="138">
        <f>SUM(F1104:F1110)</f>
      </c>
      <c r="G1111" s="110">
        <f>SUM(G1104:G1110)</f>
      </c>
      <c r="H1111" s="110">
        <f>SUM(H1104:H1110)</f>
      </c>
      <c r="I1111" s="138">
        <f>SUM(I1104:I1110)</f>
      </c>
      <c r="J1111" s="110">
        <f>SUM(J1104:J1110)</f>
      </c>
      <c r="K1111" s="88">
        <f>SUM(K1104:K1110)</f>
      </c>
      <c r="L1111" s="89"/>
      <c r="M1111" s="89"/>
      <c r="N1111" s="89"/>
    </row>
    <row x14ac:dyDescent="0.25" r="1112" customHeight="1" ht="21">
      <c r="A1112" s="29" t="s">
        <v>1178</v>
      </c>
      <c r="B1112" s="29"/>
      <c r="C1112" s="93" t="s">
        <v>96</v>
      </c>
      <c r="D1112" s="57">
        <v>0</v>
      </c>
      <c r="E1112" s="124"/>
      <c r="F1112" s="53"/>
      <c r="G1112" s="53"/>
      <c r="H1112" s="53"/>
      <c r="I1112" s="53"/>
      <c r="J1112" s="53"/>
      <c r="K1112" s="53"/>
      <c r="L1112" s="89"/>
      <c r="M1112" s="89"/>
      <c r="N1112" s="89"/>
    </row>
    <row x14ac:dyDescent="0.25" r="1113" customHeight="1" ht="12.199999999999998">
      <c r="A1113" s="6" t="s">
        <v>1172</v>
      </c>
      <c r="B1113" s="6"/>
      <c r="C1113" s="3" t="s">
        <v>96</v>
      </c>
      <c r="D1113" s="86">
        <v>1</v>
      </c>
      <c r="E1113" s="87">
        <f>$D$1112*D1113</f>
      </c>
      <c r="F1113" s="108">
        <v>0.14</v>
      </c>
      <c r="G1113" s="87">
        <f>$D$1112*F1113</f>
      </c>
      <c r="H1113" s="87">
        <f>$L$2*G1113</f>
      </c>
      <c r="I1113" s="108">
        <v>33.86</v>
      </c>
      <c r="J1113" s="87">
        <f>$D$1112*I1113</f>
      </c>
      <c r="K1113" s="87">
        <f>SUM(H1113,J1113)</f>
      </c>
      <c r="L1113" s="89"/>
      <c r="M1113" s="89"/>
      <c r="N1113" s="89"/>
    </row>
    <row x14ac:dyDescent="0.25" r="1114" customHeight="1" ht="12.199999999999998">
      <c r="A1114" s="6" t="s">
        <v>1152</v>
      </c>
      <c r="B1114" s="6"/>
      <c r="C1114" s="3" t="s">
        <v>96</v>
      </c>
      <c r="D1114" s="86">
        <v>1</v>
      </c>
      <c r="E1114" s="87">
        <f>$D$1112*D1114</f>
      </c>
      <c r="F1114" s="108">
        <v>0.08</v>
      </c>
      <c r="G1114" s="87">
        <f>$D$1112*F1114</f>
      </c>
      <c r="H1114" s="87">
        <f>$L$2*G1114</f>
      </c>
      <c r="I1114" s="108">
        <v>28.81</v>
      </c>
      <c r="J1114" s="87">
        <f>$D$1112*I1114</f>
      </c>
      <c r="K1114" s="87">
        <f>SUM(H1114,J1114)</f>
      </c>
      <c r="L1114" s="89"/>
      <c r="M1114" s="89"/>
      <c r="N1114" s="89"/>
    </row>
    <row x14ac:dyDescent="0.25" r="1115" customHeight="1" ht="21">
      <c r="A1115" s="6" t="s">
        <v>1031</v>
      </c>
      <c r="B1115" s="6"/>
      <c r="C1115" s="3" t="s">
        <v>96</v>
      </c>
      <c r="D1115" s="86">
        <v>1</v>
      </c>
      <c r="E1115" s="87">
        <f>$D$1112*D1115</f>
      </c>
      <c r="F1115" s="108">
        <v>0.16</v>
      </c>
      <c r="G1115" s="87">
        <f>$D$1112*F1115</f>
      </c>
      <c r="H1115" s="87">
        <f>$L$2*G1115</f>
      </c>
      <c r="I1115" s="108">
        <v>63.7</v>
      </c>
      <c r="J1115" s="87">
        <f>$D$1112*I1115</f>
      </c>
      <c r="K1115" s="87">
        <f>SUM(H1115,J1115)</f>
      </c>
      <c r="L1115" s="89"/>
      <c r="M1115" s="89"/>
      <c r="N1115" s="89"/>
    </row>
    <row x14ac:dyDescent="0.25" r="1116" customHeight="1" ht="12.199999999999998">
      <c r="A1116" s="6" t="s">
        <v>1168</v>
      </c>
      <c r="B1116" s="6"/>
      <c r="C1116" s="3" t="s">
        <v>96</v>
      </c>
      <c r="D1116" s="86">
        <v>1</v>
      </c>
      <c r="E1116" s="87">
        <f>$D$1112*D1116</f>
      </c>
      <c r="F1116" s="108">
        <v>0.04</v>
      </c>
      <c r="G1116" s="87">
        <f>$D$1112*F1116</f>
      </c>
      <c r="H1116" s="87">
        <f>$L$2*G1116</f>
      </c>
      <c r="I1116" s="108">
        <v>13.45</v>
      </c>
      <c r="J1116" s="87">
        <f>$D$1112*I1116</f>
      </c>
      <c r="K1116" s="87">
        <f>SUM(H1116,J1116)</f>
      </c>
      <c r="L1116" s="89"/>
      <c r="M1116" s="89"/>
      <c r="N1116" s="89"/>
    </row>
    <row x14ac:dyDescent="0.25" r="1117" customHeight="1" ht="12.199999999999998">
      <c r="A1117" s="6" t="s">
        <v>1169</v>
      </c>
      <c r="B1117" s="6"/>
      <c r="C1117" s="3" t="s">
        <v>96</v>
      </c>
      <c r="D1117" s="86">
        <v>1</v>
      </c>
      <c r="E1117" s="87">
        <f>$D$1112*D1117</f>
      </c>
      <c r="F1117" s="108">
        <v>0.15</v>
      </c>
      <c r="G1117" s="87">
        <f>$D$1112*F1117</f>
      </c>
      <c r="H1117" s="87">
        <f>$L$2*G1117</f>
      </c>
      <c r="I1117" s="108">
        <v>189.77</v>
      </c>
      <c r="J1117" s="87">
        <f>$D$1112*I1117</f>
      </c>
      <c r="K1117" s="87">
        <f>SUM(H1117,J1117)</f>
      </c>
      <c r="L1117" s="89"/>
      <c r="M1117" s="89"/>
      <c r="N1117" s="89"/>
    </row>
    <row x14ac:dyDescent="0.25" r="1118" customHeight="1" ht="29.850000000000005">
      <c r="A1118" s="6" t="s">
        <v>421</v>
      </c>
      <c r="B1118" s="6"/>
      <c r="C1118" s="3" t="s">
        <v>96</v>
      </c>
      <c r="D1118" s="86">
        <v>1</v>
      </c>
      <c r="E1118" s="87">
        <f>$D$1112*D1118</f>
      </c>
      <c r="F1118" s="108">
        <v>0.55</v>
      </c>
      <c r="G1118" s="87">
        <f>$D$1112*F1118</f>
      </c>
      <c r="H1118" s="87">
        <f>$N$2*G1118</f>
      </c>
      <c r="I1118" s="108">
        <v>153.21</v>
      </c>
      <c r="J1118" s="87">
        <f>$D$1112*I1118</f>
      </c>
      <c r="K1118" s="87">
        <f>SUM(H1118,J1118)</f>
      </c>
      <c r="L1118" s="89"/>
      <c r="M1118" s="89"/>
      <c r="N1118" s="89"/>
    </row>
    <row x14ac:dyDescent="0.25" r="1119" customHeight="1" ht="12.199999999999998">
      <c r="A1119" s="6" t="s">
        <v>877</v>
      </c>
      <c r="B1119" s="6"/>
      <c r="C1119" s="3" t="s">
        <v>149</v>
      </c>
      <c r="D1119" s="86">
        <v>0.42</v>
      </c>
      <c r="E1119" s="87">
        <f>$D$1112*D1119</f>
      </c>
      <c r="F1119" s="108">
        <v>0.05</v>
      </c>
      <c r="G1119" s="87">
        <f>$D$1112*F1119</f>
      </c>
      <c r="H1119" s="87">
        <f>$L$2*G1119</f>
      </c>
      <c r="I1119" s="108">
        <v>21.29</v>
      </c>
      <c r="J1119" s="87">
        <f>$D$1112*I1119</f>
      </c>
      <c r="K1119" s="87">
        <f>SUM(H1119,J1119)</f>
      </c>
      <c r="L1119" s="89"/>
      <c r="M1119" s="89"/>
      <c r="N1119" s="89"/>
    </row>
    <row x14ac:dyDescent="0.25" r="1120" customHeight="1" ht="12.199999999999998">
      <c r="A1120" s="6" t="s">
        <v>876</v>
      </c>
      <c r="B1120" s="6"/>
      <c r="C1120" s="3" t="s">
        <v>149</v>
      </c>
      <c r="D1120" s="86">
        <v>0.42</v>
      </c>
      <c r="E1120" s="87">
        <f>$D$1112*D1120</f>
      </c>
      <c r="F1120" s="108">
        <v>0.04</v>
      </c>
      <c r="G1120" s="87">
        <f>$D$1112*F1120</f>
      </c>
      <c r="H1120" s="87">
        <f>$L$2*G1120</f>
      </c>
      <c r="I1120" s="108">
        <v>18.29</v>
      </c>
      <c r="J1120" s="87">
        <f>$D$1112*I1120</f>
      </c>
      <c r="K1120" s="87">
        <f>SUM(H1120,J1120)</f>
      </c>
      <c r="L1120" s="89"/>
      <c r="M1120" s="89"/>
      <c r="N1120" s="89"/>
    </row>
    <row x14ac:dyDescent="0.25" r="1121" customHeight="1" ht="12.199999999999998">
      <c r="A1121" s="29" t="s">
        <v>214</v>
      </c>
      <c r="B1121" s="29"/>
      <c r="C1121" s="3"/>
      <c r="D1121" s="109"/>
      <c r="E1121" s="126"/>
      <c r="F1121" s="138">
        <f>SUM(F1113:F1120)</f>
      </c>
      <c r="G1121" s="110">
        <f>SUM(G1113:G1120)</f>
      </c>
      <c r="H1121" s="110">
        <f>SUM(H1113:H1120)</f>
      </c>
      <c r="I1121" s="138">
        <f>SUM(I1113:I1120)</f>
      </c>
      <c r="J1121" s="110">
        <f>SUM(J1113:J1120)</f>
      </c>
      <c r="K1121" s="88">
        <f>SUM(K1113:K1120)</f>
      </c>
      <c r="L1121" s="89"/>
      <c r="M1121" s="89"/>
      <c r="N1121" s="89"/>
    </row>
    <row x14ac:dyDescent="0.25" r="1122" customHeight="1" ht="21">
      <c r="A1122" s="29" t="s">
        <v>1178</v>
      </c>
      <c r="B1122" s="29"/>
      <c r="C1122" s="93" t="s">
        <v>96</v>
      </c>
      <c r="D1122" s="57">
        <v>0</v>
      </c>
      <c r="E1122" s="124"/>
      <c r="F1122" s="53"/>
      <c r="G1122" s="53"/>
      <c r="H1122" s="53"/>
      <c r="I1122" s="53"/>
      <c r="J1122" s="53"/>
      <c r="K1122" s="53"/>
      <c r="L1122" s="89"/>
      <c r="M1122" s="89"/>
      <c r="N1122" s="89"/>
    </row>
    <row x14ac:dyDescent="0.25" r="1123" customHeight="1" ht="12.199999999999998">
      <c r="A1123" s="6" t="s">
        <v>1172</v>
      </c>
      <c r="B1123" s="6"/>
      <c r="C1123" s="3" t="s">
        <v>96</v>
      </c>
      <c r="D1123" s="86">
        <v>1</v>
      </c>
      <c r="E1123" s="87">
        <f>$D$1122*D1123</f>
      </c>
      <c r="F1123" s="108">
        <v>0.14</v>
      </c>
      <c r="G1123" s="87">
        <f>$D$1122*F1123</f>
      </c>
      <c r="H1123" s="87">
        <f>$L$2*G1123</f>
      </c>
      <c r="I1123" s="108">
        <v>33.86</v>
      </c>
      <c r="J1123" s="87">
        <f>$D$1122*I1123</f>
      </c>
      <c r="K1123" s="87">
        <f>SUM(H1123,J1123)</f>
      </c>
      <c r="L1123" s="89"/>
      <c r="M1123" s="89"/>
      <c r="N1123" s="89"/>
    </row>
    <row x14ac:dyDescent="0.25" r="1124" customHeight="1" ht="12.199999999999998">
      <c r="A1124" s="6" t="s">
        <v>1152</v>
      </c>
      <c r="B1124" s="6"/>
      <c r="C1124" s="3" t="s">
        <v>96</v>
      </c>
      <c r="D1124" s="86">
        <v>1</v>
      </c>
      <c r="E1124" s="87">
        <f>$D$1122*D1124</f>
      </c>
      <c r="F1124" s="108">
        <v>0.08</v>
      </c>
      <c r="G1124" s="87">
        <f>$D$1122*F1124</f>
      </c>
      <c r="H1124" s="87">
        <f>$L$2*G1124</f>
      </c>
      <c r="I1124" s="108">
        <v>28.81</v>
      </c>
      <c r="J1124" s="87">
        <f>$D$1122*I1124</f>
      </c>
      <c r="K1124" s="87">
        <f>SUM(H1124,J1124)</f>
      </c>
      <c r="L1124" s="89"/>
      <c r="M1124" s="89"/>
      <c r="N1124" s="89"/>
    </row>
    <row x14ac:dyDescent="0.25" r="1125" customHeight="1" ht="12.199999999999998">
      <c r="A1125" s="6" t="s">
        <v>883</v>
      </c>
      <c r="B1125" s="6"/>
      <c r="C1125" s="3" t="s">
        <v>96</v>
      </c>
      <c r="D1125" s="86">
        <v>1</v>
      </c>
      <c r="E1125" s="87">
        <f>$D$1122*D1125</f>
      </c>
      <c r="F1125" s="108">
        <v>0.25</v>
      </c>
      <c r="G1125" s="87">
        <f>$D$1122*F1125</f>
      </c>
      <c r="H1125" s="87">
        <f>$L$2*G1125</f>
      </c>
      <c r="I1125" s="108">
        <v>179.09</v>
      </c>
      <c r="J1125" s="87">
        <f>$D$1122*I1125</f>
      </c>
      <c r="K1125" s="87">
        <f>SUM(H1125,J1125)</f>
      </c>
      <c r="L1125" s="89"/>
      <c r="M1125" s="89"/>
      <c r="N1125" s="89"/>
    </row>
    <row x14ac:dyDescent="0.25" r="1126" customHeight="1" ht="21">
      <c r="A1126" s="6" t="s">
        <v>1031</v>
      </c>
      <c r="B1126" s="6"/>
      <c r="C1126" s="3" t="s">
        <v>96</v>
      </c>
      <c r="D1126" s="86">
        <v>1</v>
      </c>
      <c r="E1126" s="87">
        <f>$D$1122*D1126</f>
      </c>
      <c r="F1126" s="108">
        <v>0.16</v>
      </c>
      <c r="G1126" s="87">
        <f>$D$1122*F1126</f>
      </c>
      <c r="H1126" s="87">
        <f>$L$2*G1126</f>
      </c>
      <c r="I1126" s="108">
        <v>63.7</v>
      </c>
      <c r="J1126" s="87">
        <f>$D$1122*I1126</f>
      </c>
      <c r="K1126" s="87">
        <f>SUM(H1126,J1126)</f>
      </c>
      <c r="L1126" s="89"/>
      <c r="M1126" s="89"/>
      <c r="N1126" s="89"/>
    </row>
    <row x14ac:dyDescent="0.25" r="1127" customHeight="1" ht="12.199999999999998">
      <c r="A1127" s="6" t="s">
        <v>1168</v>
      </c>
      <c r="B1127" s="6"/>
      <c r="C1127" s="3" t="s">
        <v>96</v>
      </c>
      <c r="D1127" s="86">
        <v>1</v>
      </c>
      <c r="E1127" s="87">
        <f>$D$1122*D1127</f>
      </c>
      <c r="F1127" s="108">
        <v>0.04</v>
      </c>
      <c r="G1127" s="87">
        <f>$D$1122*F1127</f>
      </c>
      <c r="H1127" s="87">
        <f>$L$2*G1127</f>
      </c>
      <c r="I1127" s="108">
        <v>13.45</v>
      </c>
      <c r="J1127" s="87">
        <f>$D$1122*I1127</f>
      </c>
      <c r="K1127" s="87">
        <f>SUM(H1127,J1127)</f>
      </c>
      <c r="L1127" s="89"/>
      <c r="M1127" s="89"/>
      <c r="N1127" s="89"/>
    </row>
    <row x14ac:dyDescent="0.25" r="1128" customHeight="1" ht="29.850000000000005">
      <c r="A1128" s="6" t="s">
        <v>421</v>
      </c>
      <c r="B1128" s="6"/>
      <c r="C1128" s="3" t="s">
        <v>96</v>
      </c>
      <c r="D1128" s="86">
        <v>1</v>
      </c>
      <c r="E1128" s="87">
        <f>$D$1122*D1128</f>
      </c>
      <c r="F1128" s="108">
        <v>0.55</v>
      </c>
      <c r="G1128" s="87">
        <f>$D$1122*F1128</f>
      </c>
      <c r="H1128" s="87">
        <f>$N$2*G1128</f>
      </c>
      <c r="I1128" s="108">
        <v>153.21</v>
      </c>
      <c r="J1128" s="87">
        <f>$D$1122*I1128</f>
      </c>
      <c r="K1128" s="87">
        <f>SUM(H1128,J1128)</f>
      </c>
      <c r="L1128" s="89"/>
      <c r="M1128" s="89"/>
      <c r="N1128" s="89"/>
    </row>
    <row x14ac:dyDescent="0.25" r="1129" customHeight="1" ht="12.199999999999998">
      <c r="A1129" s="6" t="s">
        <v>877</v>
      </c>
      <c r="B1129" s="6"/>
      <c r="C1129" s="3" t="s">
        <v>149</v>
      </c>
      <c r="D1129" s="86">
        <v>0.42</v>
      </c>
      <c r="E1129" s="87">
        <f>$D$1122*D1129</f>
      </c>
      <c r="F1129" s="108">
        <v>0.05</v>
      </c>
      <c r="G1129" s="87">
        <f>$D$1122*F1129</f>
      </c>
      <c r="H1129" s="87">
        <f>$L$2*G1129</f>
      </c>
      <c r="I1129" s="108">
        <v>21.29</v>
      </c>
      <c r="J1129" s="87">
        <f>$D$1122*I1129</f>
      </c>
      <c r="K1129" s="87">
        <f>SUM(H1129,J1129)</f>
      </c>
      <c r="L1129" s="89"/>
      <c r="M1129" s="89"/>
      <c r="N1129" s="89"/>
    </row>
    <row x14ac:dyDescent="0.25" r="1130" customHeight="1" ht="12.199999999999998">
      <c r="A1130" s="6" t="s">
        <v>876</v>
      </c>
      <c r="B1130" s="6"/>
      <c r="C1130" s="3" t="s">
        <v>149</v>
      </c>
      <c r="D1130" s="86">
        <v>0.42</v>
      </c>
      <c r="E1130" s="87">
        <f>$D$1122*D1130</f>
      </c>
      <c r="F1130" s="108">
        <v>0.04</v>
      </c>
      <c r="G1130" s="87">
        <f>$D$1122*F1130</f>
      </c>
      <c r="H1130" s="87">
        <f>$L$2*G1130</f>
      </c>
      <c r="I1130" s="108">
        <v>18.29</v>
      </c>
      <c r="J1130" s="87">
        <f>$D$1122*I1130</f>
      </c>
      <c r="K1130" s="87">
        <f>SUM(H1130,J1130)</f>
      </c>
      <c r="L1130" s="89"/>
      <c r="M1130" s="89"/>
      <c r="N1130" s="89"/>
    </row>
    <row x14ac:dyDescent="0.25" r="1131" customHeight="1" ht="12.199999999999998">
      <c r="A1131" s="29" t="s">
        <v>214</v>
      </c>
      <c r="B1131" s="29"/>
      <c r="C1131" s="3"/>
      <c r="D1131" s="109"/>
      <c r="E1131" s="126"/>
      <c r="F1131" s="138">
        <f>SUM(F1123:F1130)</f>
      </c>
      <c r="G1131" s="110">
        <f>SUM(G1123:G1130)</f>
      </c>
      <c r="H1131" s="110">
        <f>SUM(H1123:H1130)</f>
      </c>
      <c r="I1131" s="138">
        <f>SUM(I1123:I1130)</f>
      </c>
      <c r="J1131" s="110">
        <f>SUM(J1123:J1130)</f>
      </c>
      <c r="K1131" s="88">
        <f>SUM(K1123:K1130)</f>
      </c>
      <c r="L1131" s="89"/>
      <c r="M1131" s="89"/>
      <c r="N1131" s="89"/>
    </row>
    <row x14ac:dyDescent="0.25" r="1132" customHeight="1" ht="21">
      <c r="A1132" s="29" t="s">
        <v>1178</v>
      </c>
      <c r="B1132" s="29"/>
      <c r="C1132" s="93" t="s">
        <v>96</v>
      </c>
      <c r="D1132" s="57">
        <v>0</v>
      </c>
      <c r="E1132" s="124"/>
      <c r="F1132" s="53"/>
      <c r="G1132" s="53"/>
      <c r="H1132" s="53"/>
      <c r="I1132" s="53"/>
      <c r="J1132" s="53"/>
      <c r="K1132" s="53"/>
      <c r="L1132" s="89"/>
      <c r="M1132" s="89"/>
      <c r="N1132" s="89"/>
    </row>
    <row x14ac:dyDescent="0.25" r="1133" customHeight="1" ht="12.199999999999998">
      <c r="A1133" s="6" t="s">
        <v>1172</v>
      </c>
      <c r="B1133" s="6"/>
      <c r="C1133" s="3" t="s">
        <v>96</v>
      </c>
      <c r="D1133" s="86">
        <v>1</v>
      </c>
      <c r="E1133" s="87">
        <f>$D$1132*D1133</f>
      </c>
      <c r="F1133" s="108">
        <v>0.14</v>
      </c>
      <c r="G1133" s="87">
        <f>$D$1132*F1133</f>
      </c>
      <c r="H1133" s="87">
        <f>$L$2*G1133</f>
      </c>
      <c r="I1133" s="108">
        <v>33.86</v>
      </c>
      <c r="J1133" s="87">
        <f>$D$1132*I1133</f>
      </c>
      <c r="K1133" s="87">
        <f>SUM(H1133,J1133)</f>
      </c>
      <c r="L1133" s="89"/>
      <c r="M1133" s="89"/>
      <c r="N1133" s="89"/>
    </row>
    <row x14ac:dyDescent="0.25" r="1134" customHeight="1" ht="21">
      <c r="A1134" s="6" t="s">
        <v>1179</v>
      </c>
      <c r="B1134" s="6"/>
      <c r="C1134" s="3" t="s">
        <v>96</v>
      </c>
      <c r="D1134" s="86">
        <v>1</v>
      </c>
      <c r="E1134" s="87">
        <f>$D$1132*D1134</f>
      </c>
      <c r="F1134" s="108">
        <v>0.31</v>
      </c>
      <c r="G1134" s="87">
        <f>$D$1132*F1134</f>
      </c>
      <c r="H1134" s="87">
        <f>$L$2*G1134</f>
      </c>
      <c r="I1134" s="108">
        <v>79.41</v>
      </c>
      <c r="J1134" s="87">
        <f>$D$1132*I1134</f>
      </c>
      <c r="K1134" s="87">
        <f>SUM(H1134,J1134)</f>
      </c>
      <c r="L1134" s="89"/>
      <c r="M1134" s="89"/>
      <c r="N1134" s="89"/>
    </row>
    <row x14ac:dyDescent="0.25" r="1135" customHeight="1" ht="12.199999999999998">
      <c r="A1135" s="6" t="s">
        <v>1152</v>
      </c>
      <c r="B1135" s="6"/>
      <c r="C1135" s="3" t="s">
        <v>96</v>
      </c>
      <c r="D1135" s="86">
        <v>1</v>
      </c>
      <c r="E1135" s="87">
        <f>$D$1132*D1135</f>
      </c>
      <c r="F1135" s="108">
        <v>0.08</v>
      </c>
      <c r="G1135" s="87">
        <f>$D$1132*F1135</f>
      </c>
      <c r="H1135" s="87">
        <f>$L$2*G1135</f>
      </c>
      <c r="I1135" s="108">
        <v>28.81</v>
      </c>
      <c r="J1135" s="87">
        <f>$D$1132*I1135</f>
      </c>
      <c r="K1135" s="87">
        <f>SUM(H1135,J1135)</f>
      </c>
      <c r="L1135" s="89"/>
      <c r="M1135" s="89"/>
      <c r="N1135" s="89"/>
    </row>
    <row x14ac:dyDescent="0.25" r="1136" customHeight="1" ht="21">
      <c r="A1136" s="6" t="s">
        <v>1031</v>
      </c>
      <c r="B1136" s="6"/>
      <c r="C1136" s="3" t="s">
        <v>96</v>
      </c>
      <c r="D1136" s="86">
        <v>1</v>
      </c>
      <c r="E1136" s="87">
        <f>$D$1132*D1136</f>
      </c>
      <c r="F1136" s="108">
        <v>0.16</v>
      </c>
      <c r="G1136" s="87">
        <f>$D$1132*F1136</f>
      </c>
      <c r="H1136" s="87">
        <f>$L$2*G1136</f>
      </c>
      <c r="I1136" s="108">
        <v>63.7</v>
      </c>
      <c r="J1136" s="87">
        <f>$D$1132*I1136</f>
      </c>
      <c r="K1136" s="87">
        <f>SUM(H1136,J1136)</f>
      </c>
      <c r="L1136" s="89"/>
      <c r="M1136" s="89"/>
      <c r="N1136" s="89"/>
    </row>
    <row x14ac:dyDescent="0.25" r="1137" customHeight="1" ht="12.199999999999998">
      <c r="A1137" s="6" t="s">
        <v>1168</v>
      </c>
      <c r="B1137" s="6"/>
      <c r="C1137" s="3" t="s">
        <v>96</v>
      </c>
      <c r="D1137" s="86">
        <v>1</v>
      </c>
      <c r="E1137" s="87">
        <f>$D$1132*D1137</f>
      </c>
      <c r="F1137" s="108">
        <v>0.04</v>
      </c>
      <c r="G1137" s="87">
        <f>$D$1132*F1137</f>
      </c>
      <c r="H1137" s="87">
        <f>$L$2*G1137</f>
      </c>
      <c r="I1137" s="108">
        <v>13.45</v>
      </c>
      <c r="J1137" s="87">
        <f>$D$1132*I1137</f>
      </c>
      <c r="K1137" s="87">
        <f>SUM(H1137,J1137)</f>
      </c>
      <c r="L1137" s="89"/>
      <c r="M1137" s="89"/>
      <c r="N1137" s="89"/>
    </row>
    <row x14ac:dyDescent="0.25" r="1138" customHeight="1" ht="29.850000000000005">
      <c r="A1138" s="6" t="s">
        <v>421</v>
      </c>
      <c r="B1138" s="6"/>
      <c r="C1138" s="3" t="s">
        <v>96</v>
      </c>
      <c r="D1138" s="86">
        <v>1</v>
      </c>
      <c r="E1138" s="87">
        <f>$D$1132*D1138</f>
      </c>
      <c r="F1138" s="108">
        <v>0.55</v>
      </c>
      <c r="G1138" s="87">
        <f>$D$1132*F1138</f>
      </c>
      <c r="H1138" s="87">
        <f>$N$2*G1138</f>
      </c>
      <c r="I1138" s="108">
        <v>153.21</v>
      </c>
      <c r="J1138" s="87">
        <f>$D$1132*I1138</f>
      </c>
      <c r="K1138" s="87">
        <f>SUM(H1138,J1138)</f>
      </c>
      <c r="L1138" s="89"/>
      <c r="M1138" s="89"/>
      <c r="N1138" s="89"/>
    </row>
    <row x14ac:dyDescent="0.25" r="1139" customHeight="1" ht="12.199999999999998">
      <c r="A1139" s="6" t="s">
        <v>877</v>
      </c>
      <c r="B1139" s="6"/>
      <c r="C1139" s="3" t="s">
        <v>149</v>
      </c>
      <c r="D1139" s="86">
        <v>0.42</v>
      </c>
      <c r="E1139" s="87">
        <f>$D$1132*D1139</f>
      </c>
      <c r="F1139" s="108">
        <v>0.05</v>
      </c>
      <c r="G1139" s="87">
        <f>$D$1132*F1139</f>
      </c>
      <c r="H1139" s="87">
        <f>$L$2*G1139</f>
      </c>
      <c r="I1139" s="108">
        <v>21.29</v>
      </c>
      <c r="J1139" s="87">
        <f>$D$1132*I1139</f>
      </c>
      <c r="K1139" s="87">
        <f>SUM(H1139,J1139)</f>
      </c>
      <c r="L1139" s="89"/>
      <c r="M1139" s="89"/>
      <c r="N1139" s="89"/>
    </row>
    <row x14ac:dyDescent="0.25" r="1140" customHeight="1" ht="12.199999999999998">
      <c r="A1140" s="6" t="s">
        <v>876</v>
      </c>
      <c r="B1140" s="6"/>
      <c r="C1140" s="3" t="s">
        <v>149</v>
      </c>
      <c r="D1140" s="86">
        <v>0.42</v>
      </c>
      <c r="E1140" s="87">
        <f>$D$1132*D1140</f>
      </c>
      <c r="F1140" s="108">
        <v>0.04</v>
      </c>
      <c r="G1140" s="87">
        <f>$D$1132*F1140</f>
      </c>
      <c r="H1140" s="87">
        <f>$L$2*G1140</f>
      </c>
      <c r="I1140" s="108">
        <v>18.29</v>
      </c>
      <c r="J1140" s="87">
        <f>$D$1132*I1140</f>
      </c>
      <c r="K1140" s="87">
        <f>SUM(H1140,J1140)</f>
      </c>
      <c r="L1140" s="89"/>
      <c r="M1140" s="89"/>
      <c r="N1140" s="89"/>
    </row>
    <row x14ac:dyDescent="0.25" r="1141" customHeight="1" ht="12.199999999999998">
      <c r="A1141" s="29" t="s">
        <v>214</v>
      </c>
      <c r="B1141" s="29"/>
      <c r="C1141" s="3"/>
      <c r="D1141" s="109"/>
      <c r="E1141" s="126"/>
      <c r="F1141" s="138">
        <f>SUM(F1133:F1140)</f>
      </c>
      <c r="G1141" s="110">
        <f>SUM(G1133:G1140)</f>
      </c>
      <c r="H1141" s="110">
        <f>SUM(H1133:H1140)</f>
      </c>
      <c r="I1141" s="138">
        <f>SUM(I1133:I1140)</f>
      </c>
      <c r="J1141" s="110">
        <f>SUM(J1133:J1140)</f>
      </c>
      <c r="K1141" s="88">
        <f>SUM(K1133:K1140)</f>
      </c>
      <c r="L1141" s="89"/>
      <c r="M1141" s="89"/>
      <c r="N1141" s="89"/>
    </row>
    <row x14ac:dyDescent="0.25" r="1142" customHeight="1" ht="21">
      <c r="A1142" s="29" t="s">
        <v>1180</v>
      </c>
      <c r="B1142" s="29"/>
      <c r="C1142" s="93" t="s">
        <v>96</v>
      </c>
      <c r="D1142" s="57">
        <v>0</v>
      </c>
      <c r="E1142" s="124"/>
      <c r="F1142" s="53"/>
      <c r="G1142" s="53"/>
      <c r="H1142" s="53"/>
      <c r="I1142" s="53"/>
      <c r="J1142" s="53"/>
      <c r="K1142" s="53"/>
      <c r="L1142" s="89"/>
      <c r="M1142" s="89"/>
      <c r="N1142" s="89"/>
    </row>
    <row x14ac:dyDescent="0.25" r="1143" customHeight="1" ht="12.199999999999998">
      <c r="A1143" s="6" t="s">
        <v>878</v>
      </c>
      <c r="B1143" s="6"/>
      <c r="C1143" s="3" t="s">
        <v>96</v>
      </c>
      <c r="D1143" s="86">
        <v>1</v>
      </c>
      <c r="E1143" s="87">
        <f>$D$1142*D1143</f>
      </c>
      <c r="F1143" s="108">
        <v>0.11</v>
      </c>
      <c r="G1143" s="87">
        <f>$D$1142*F1143</f>
      </c>
      <c r="H1143" s="87">
        <f>$L$2*G1143</f>
      </c>
      <c r="I1143" s="108">
        <v>14.29</v>
      </c>
      <c r="J1143" s="87">
        <f>$D$1142*I1143</f>
      </c>
      <c r="K1143" s="87">
        <f>SUM(H1143,J1143)</f>
      </c>
      <c r="L1143" s="89"/>
      <c r="M1143" s="89"/>
      <c r="N1143" s="89"/>
    </row>
    <row x14ac:dyDescent="0.25" r="1144" customHeight="1" ht="12.199999999999998">
      <c r="A1144" s="6" t="s">
        <v>1181</v>
      </c>
      <c r="B1144" s="6"/>
      <c r="C1144" s="3" t="s">
        <v>96</v>
      </c>
      <c r="D1144" s="86">
        <v>1</v>
      </c>
      <c r="E1144" s="87">
        <f>$D$1142*D1144</f>
      </c>
      <c r="F1144" s="108">
        <v>0.15</v>
      </c>
      <c r="G1144" s="87">
        <f>$D$1142*F1144</f>
      </c>
      <c r="H1144" s="87">
        <f>$L$2*G1144</f>
      </c>
      <c r="I1144" s="108">
        <v>34.2</v>
      </c>
      <c r="J1144" s="87">
        <f>$D$1142*I1144</f>
      </c>
      <c r="K1144" s="87">
        <f>SUM(H1144,J1144)</f>
      </c>
      <c r="L1144" s="89"/>
      <c r="M1144" s="89"/>
      <c r="N1144" s="89"/>
    </row>
    <row x14ac:dyDescent="0.25" r="1145" customHeight="1" ht="21">
      <c r="A1145" s="6" t="s">
        <v>1029</v>
      </c>
      <c r="B1145" s="6"/>
      <c r="C1145" s="3" t="s">
        <v>96</v>
      </c>
      <c r="D1145" s="86">
        <v>1</v>
      </c>
      <c r="E1145" s="87">
        <f>$D$1142*D1145</f>
      </c>
      <c r="F1145" s="108">
        <v>0.15</v>
      </c>
      <c r="G1145" s="87">
        <f>$D$1142*F1145</f>
      </c>
      <c r="H1145" s="87">
        <f>$L$2*G1145</f>
      </c>
      <c r="I1145" s="108">
        <v>76.82</v>
      </c>
      <c r="J1145" s="87">
        <f>$D$1142*I1145</f>
      </c>
      <c r="K1145" s="87">
        <f>SUM(H1145,J1145)</f>
      </c>
      <c r="L1145" s="89"/>
      <c r="M1145" s="89"/>
      <c r="N1145" s="89"/>
    </row>
    <row x14ac:dyDescent="0.25" r="1146" customHeight="1" ht="12.199999999999998">
      <c r="A1146" s="6" t="s">
        <v>1159</v>
      </c>
      <c r="B1146" s="6"/>
      <c r="C1146" s="3" t="s">
        <v>96</v>
      </c>
      <c r="D1146" s="86">
        <v>1</v>
      </c>
      <c r="E1146" s="87">
        <f>$D$1142*D1146</f>
      </c>
      <c r="F1146" s="108">
        <v>0.25</v>
      </c>
      <c r="G1146" s="87">
        <f>$D$1142*F1146</f>
      </c>
      <c r="H1146" s="87">
        <f>$L$2*G1146</f>
      </c>
      <c r="I1146" s="108">
        <v>700.93</v>
      </c>
      <c r="J1146" s="87">
        <f>$D$1142*I1146</f>
      </c>
      <c r="K1146" s="87">
        <f>SUM(H1146,J1146)</f>
      </c>
      <c r="L1146" s="89"/>
      <c r="M1146" s="89"/>
      <c r="N1146" s="89"/>
    </row>
    <row x14ac:dyDescent="0.25" r="1147" customHeight="1" ht="12.199999999999998">
      <c r="A1147" s="6" t="s">
        <v>891</v>
      </c>
      <c r="B1147" s="6"/>
      <c r="C1147" s="3" t="s">
        <v>96</v>
      </c>
      <c r="D1147" s="86">
        <v>1</v>
      </c>
      <c r="E1147" s="87">
        <f>$D$1142*D1147</f>
      </c>
      <c r="F1147" s="108">
        <v>0.08</v>
      </c>
      <c r="G1147" s="87">
        <f>$D$1142*F1147</f>
      </c>
      <c r="H1147" s="87">
        <f>$L$2*G1147</f>
      </c>
      <c r="I1147" s="108">
        <v>40.42</v>
      </c>
      <c r="J1147" s="87">
        <f>$D$1142*I1147</f>
      </c>
      <c r="K1147" s="87">
        <f>SUM(H1147,J1147)</f>
      </c>
      <c r="L1147" s="89"/>
      <c r="M1147" s="89"/>
      <c r="N1147" s="89"/>
    </row>
    <row x14ac:dyDescent="0.25" r="1148" customHeight="1" ht="21">
      <c r="A1148" s="6" t="s">
        <v>1182</v>
      </c>
      <c r="B1148" s="6"/>
      <c r="C1148" s="3" t="s">
        <v>96</v>
      </c>
      <c r="D1148" s="86">
        <v>1</v>
      </c>
      <c r="E1148" s="87">
        <f>$D$1142*D1148</f>
      </c>
      <c r="F1148" s="108">
        <v>0.26</v>
      </c>
      <c r="G1148" s="87">
        <f>$D$1142*F1148</f>
      </c>
      <c r="H1148" s="87">
        <f>$L$2*G1148</f>
      </c>
      <c r="I1148" s="108">
        <v>68.24</v>
      </c>
      <c r="J1148" s="87">
        <f>$D$1142*I1148</f>
      </c>
      <c r="K1148" s="87">
        <f>SUM(H1148,J1148)</f>
      </c>
      <c r="L1148" s="89"/>
      <c r="M1148" s="89"/>
      <c r="N1148" s="89"/>
    </row>
    <row x14ac:dyDescent="0.25" r="1149" customHeight="1" ht="12.199999999999998">
      <c r="A1149" s="6" t="s">
        <v>1152</v>
      </c>
      <c r="B1149" s="6"/>
      <c r="C1149" s="3" t="s">
        <v>96</v>
      </c>
      <c r="D1149" s="86">
        <v>1</v>
      </c>
      <c r="E1149" s="87">
        <f>$D$1142*D1149</f>
      </c>
      <c r="F1149" s="108">
        <v>0.08</v>
      </c>
      <c r="G1149" s="87">
        <f>$D$1142*F1149</f>
      </c>
      <c r="H1149" s="87">
        <f>$L$2*G1149</f>
      </c>
      <c r="I1149" s="108">
        <v>28.81</v>
      </c>
      <c r="J1149" s="87">
        <f>$D$1142*I1149</f>
      </c>
      <c r="K1149" s="87">
        <f>SUM(H1149,J1149)</f>
      </c>
      <c r="L1149" s="89"/>
      <c r="M1149" s="89"/>
      <c r="N1149" s="89"/>
    </row>
    <row x14ac:dyDescent="0.25" r="1150" customHeight="1" ht="12.199999999999998">
      <c r="A1150" s="6" t="s">
        <v>1168</v>
      </c>
      <c r="B1150" s="6"/>
      <c r="C1150" s="3" t="s">
        <v>96</v>
      </c>
      <c r="D1150" s="86">
        <v>1</v>
      </c>
      <c r="E1150" s="87">
        <f>$D$1142*D1150</f>
      </c>
      <c r="F1150" s="108">
        <v>0.04</v>
      </c>
      <c r="G1150" s="87">
        <f>$D$1142*F1150</f>
      </c>
      <c r="H1150" s="87">
        <f>$L$2*G1150</f>
      </c>
      <c r="I1150" s="108">
        <v>13.45</v>
      </c>
      <c r="J1150" s="87">
        <f>$D$1142*I1150</f>
      </c>
      <c r="K1150" s="87">
        <f>SUM(H1150,J1150)</f>
      </c>
      <c r="L1150" s="89"/>
      <c r="M1150" s="89"/>
      <c r="N1150" s="89"/>
    </row>
    <row x14ac:dyDescent="0.25" r="1151" customHeight="1" ht="21">
      <c r="A1151" s="6" t="s">
        <v>249</v>
      </c>
      <c r="B1151" s="6"/>
      <c r="C1151" s="3" t="s">
        <v>96</v>
      </c>
      <c r="D1151" s="86">
        <v>1</v>
      </c>
      <c r="E1151" s="87">
        <f>$D$1142*D1151</f>
      </c>
      <c r="F1151" s="108">
        <v>0.2</v>
      </c>
      <c r="G1151" s="87">
        <f>$D$1142*F1151</f>
      </c>
      <c r="H1151" s="87">
        <f>$L$2*G1151</f>
      </c>
      <c r="I1151" s="108">
        <v>40.02</v>
      </c>
      <c r="J1151" s="87">
        <f>$D$1142*I1151</f>
      </c>
      <c r="K1151" s="87">
        <f>SUM(H1151,J1151)</f>
      </c>
      <c r="L1151" s="89"/>
      <c r="M1151" s="89"/>
      <c r="N1151" s="89"/>
    </row>
    <row x14ac:dyDescent="0.25" r="1152" customHeight="1" ht="29.850000000000005">
      <c r="A1152" s="6" t="s">
        <v>421</v>
      </c>
      <c r="B1152" s="6"/>
      <c r="C1152" s="3" t="s">
        <v>96</v>
      </c>
      <c r="D1152" s="86">
        <v>1</v>
      </c>
      <c r="E1152" s="87">
        <f>$D$1142*D1152</f>
      </c>
      <c r="F1152" s="108">
        <v>0.55</v>
      </c>
      <c r="G1152" s="87">
        <f>$D$1142*F1152</f>
      </c>
      <c r="H1152" s="87">
        <f>$N$2*G1152</f>
      </c>
      <c r="I1152" s="108">
        <v>153.21</v>
      </c>
      <c r="J1152" s="87">
        <f>$D$1142*I1152</f>
      </c>
      <c r="K1152" s="87">
        <f>SUM(H1152,J1152)</f>
      </c>
      <c r="L1152" s="89"/>
      <c r="M1152" s="89"/>
      <c r="N1152" s="89"/>
    </row>
    <row x14ac:dyDescent="0.25" r="1153" customHeight="1" ht="12.199999999999998">
      <c r="A1153" s="6" t="s">
        <v>877</v>
      </c>
      <c r="B1153" s="6"/>
      <c r="C1153" s="3" t="s">
        <v>149</v>
      </c>
      <c r="D1153" s="86">
        <v>0.42</v>
      </c>
      <c r="E1153" s="87">
        <f>$D$1142*D1153</f>
      </c>
      <c r="F1153" s="108">
        <v>0.05</v>
      </c>
      <c r="G1153" s="87">
        <f>$D$1142*F1153</f>
      </c>
      <c r="H1153" s="87">
        <f>$L$2*G1153</f>
      </c>
      <c r="I1153" s="108">
        <v>21.29</v>
      </c>
      <c r="J1153" s="87">
        <f>$D$1142*I1153</f>
      </c>
      <c r="K1153" s="87">
        <f>SUM(H1153,J1153)</f>
      </c>
      <c r="L1153" s="89"/>
      <c r="M1153" s="89"/>
      <c r="N1153" s="89"/>
    </row>
    <row x14ac:dyDescent="0.25" r="1154" customHeight="1" ht="12.199999999999998">
      <c r="A1154" s="6" t="s">
        <v>876</v>
      </c>
      <c r="B1154" s="6"/>
      <c r="C1154" s="3" t="s">
        <v>149</v>
      </c>
      <c r="D1154" s="86">
        <v>0.42</v>
      </c>
      <c r="E1154" s="87">
        <f>$D$1142*D1154</f>
      </c>
      <c r="F1154" s="108">
        <v>0.04</v>
      </c>
      <c r="G1154" s="87">
        <f>$D$1142*F1154</f>
      </c>
      <c r="H1154" s="87">
        <f>$L$2*G1154</f>
      </c>
      <c r="I1154" s="108">
        <v>18.29</v>
      </c>
      <c r="J1154" s="87">
        <f>$D$1142*I1154</f>
      </c>
      <c r="K1154" s="87">
        <f>SUM(H1154,J1154)</f>
      </c>
      <c r="L1154" s="89"/>
      <c r="M1154" s="89"/>
      <c r="N1154" s="89"/>
    </row>
    <row x14ac:dyDescent="0.25" r="1155" customHeight="1" ht="12.199999999999998">
      <c r="A1155" s="29" t="s">
        <v>214</v>
      </c>
      <c r="B1155" s="29"/>
      <c r="C1155" s="3"/>
      <c r="D1155" s="109"/>
      <c r="E1155" s="126"/>
      <c r="F1155" s="138">
        <f>SUM(F1143:F1154)</f>
      </c>
      <c r="G1155" s="110">
        <f>SUM(G1143:G1154)</f>
      </c>
      <c r="H1155" s="110">
        <f>SUM(H1143:H1154)</f>
      </c>
      <c r="I1155" s="138">
        <f>SUM(I1143:I1154)</f>
      </c>
      <c r="J1155" s="110">
        <f>SUM(J1143:J1154)</f>
      </c>
      <c r="K1155" s="88">
        <f>SUM(K1143:K1154)</f>
      </c>
      <c r="L1155" s="89"/>
      <c r="M1155" s="89"/>
      <c r="N1155" s="89"/>
    </row>
    <row x14ac:dyDescent="0.25" r="1156" customHeight="1" ht="21">
      <c r="A1156" s="29" t="s">
        <v>1180</v>
      </c>
      <c r="B1156" s="29"/>
      <c r="C1156" s="93" t="s">
        <v>96</v>
      </c>
      <c r="D1156" s="57">
        <v>0</v>
      </c>
      <c r="E1156" s="124"/>
      <c r="F1156" s="53"/>
      <c r="G1156" s="53"/>
      <c r="H1156" s="53"/>
      <c r="I1156" s="53"/>
      <c r="J1156" s="53"/>
      <c r="K1156" s="53"/>
      <c r="L1156" s="89"/>
      <c r="M1156" s="89"/>
      <c r="N1156" s="89"/>
    </row>
    <row x14ac:dyDescent="0.25" r="1157" customHeight="1" ht="12">
      <c r="A1157" s="6" t="s">
        <v>1166</v>
      </c>
      <c r="B1157" s="6"/>
      <c r="C1157" s="3" t="s">
        <v>96</v>
      </c>
      <c r="D1157" s="86">
        <v>1</v>
      </c>
      <c r="E1157" s="87">
        <f>$D$1156*D1157</f>
      </c>
      <c r="F1157" s="108">
        <v>0.15</v>
      </c>
      <c r="G1157" s="87">
        <f>$D$1156*F1157</f>
      </c>
      <c r="H1157" s="87">
        <f>$L$2*G1157</f>
      </c>
      <c r="I1157" s="108">
        <v>34.2</v>
      </c>
      <c r="J1157" s="87">
        <f>$D$1156*I1157</f>
      </c>
      <c r="K1157" s="87">
        <f>SUM(H1157,J1157)</f>
      </c>
      <c r="L1157" s="89"/>
      <c r="M1157" s="89"/>
      <c r="N1157" s="89"/>
    </row>
    <row x14ac:dyDescent="0.25" r="1158" customHeight="1" ht="12.199999999999998">
      <c r="A1158" s="6" t="s">
        <v>878</v>
      </c>
      <c r="B1158" s="6"/>
      <c r="C1158" s="3" t="s">
        <v>96</v>
      </c>
      <c r="D1158" s="86">
        <v>1</v>
      </c>
      <c r="E1158" s="87">
        <f>$D$1156*D1158</f>
      </c>
      <c r="F1158" s="108">
        <v>0.11</v>
      </c>
      <c r="G1158" s="87">
        <f>$D$1156*F1158</f>
      </c>
      <c r="H1158" s="87">
        <f>$L$2*G1158</f>
      </c>
      <c r="I1158" s="108">
        <v>14.29</v>
      </c>
      <c r="J1158" s="87">
        <f>$D$1156*I1158</f>
      </c>
      <c r="K1158" s="87">
        <f>SUM(H1158,J1158)</f>
      </c>
      <c r="L1158" s="89"/>
      <c r="M1158" s="89"/>
      <c r="N1158" s="89"/>
    </row>
    <row x14ac:dyDescent="0.25" r="1159" customHeight="1" ht="21">
      <c r="A1159" s="6" t="s">
        <v>1029</v>
      </c>
      <c r="B1159" s="6"/>
      <c r="C1159" s="3" t="s">
        <v>96</v>
      </c>
      <c r="D1159" s="86">
        <v>1</v>
      </c>
      <c r="E1159" s="87">
        <f>$D$1156*D1159</f>
      </c>
      <c r="F1159" s="108">
        <v>0.15</v>
      </c>
      <c r="G1159" s="87">
        <f>$D$1156*F1159</f>
      </c>
      <c r="H1159" s="87">
        <f>$L$2*G1159</f>
      </c>
      <c r="I1159" s="108">
        <v>76.82</v>
      </c>
      <c r="J1159" s="87">
        <f>$D$1156*I1159</f>
      </c>
      <c r="K1159" s="87">
        <f>SUM(H1159,J1159)</f>
      </c>
      <c r="L1159" s="89"/>
      <c r="M1159" s="89"/>
      <c r="N1159" s="89"/>
    </row>
    <row x14ac:dyDescent="0.25" r="1160" customHeight="1" ht="12">
      <c r="A1160" s="6" t="s">
        <v>1183</v>
      </c>
      <c r="B1160" s="6"/>
      <c r="C1160" s="3" t="s">
        <v>96</v>
      </c>
      <c r="D1160" s="86">
        <v>1</v>
      </c>
      <c r="E1160" s="87">
        <f>$D$1156*D1160</f>
      </c>
      <c r="F1160" s="108">
        <v>0.25</v>
      </c>
      <c r="G1160" s="87">
        <f>$D$1156*F1160</f>
      </c>
      <c r="H1160" s="87">
        <f>$L$2*G1160</f>
      </c>
      <c r="I1160" s="108">
        <v>739.08</v>
      </c>
      <c r="J1160" s="87">
        <f>$D$1156*I1160</f>
      </c>
      <c r="K1160" s="87">
        <f>SUM(H1160,J1160)</f>
      </c>
      <c r="L1160" s="89"/>
      <c r="M1160" s="89"/>
      <c r="N1160" s="89"/>
    </row>
    <row x14ac:dyDescent="0.25" r="1161" customHeight="1" ht="12.199999999999998">
      <c r="A1161" s="6" t="s">
        <v>891</v>
      </c>
      <c r="B1161" s="6"/>
      <c r="C1161" s="3" t="s">
        <v>96</v>
      </c>
      <c r="D1161" s="86">
        <v>1</v>
      </c>
      <c r="E1161" s="87">
        <f>$D$1156*D1161</f>
      </c>
      <c r="F1161" s="108">
        <v>0.08</v>
      </c>
      <c r="G1161" s="87">
        <f>$D$1156*F1161</f>
      </c>
      <c r="H1161" s="87">
        <f>$L$2*G1161</f>
      </c>
      <c r="I1161" s="108">
        <v>40.42</v>
      </c>
      <c r="J1161" s="87">
        <f>$D$1156*I1161</f>
      </c>
      <c r="K1161" s="87">
        <f>SUM(H1161,J1161)</f>
      </c>
      <c r="L1161" s="89"/>
      <c r="M1161" s="89"/>
      <c r="N1161" s="89"/>
    </row>
    <row x14ac:dyDescent="0.25" r="1162" customHeight="1" ht="21">
      <c r="A1162" s="6" t="s">
        <v>892</v>
      </c>
      <c r="B1162" s="6"/>
      <c r="C1162" s="3" t="s">
        <v>96</v>
      </c>
      <c r="D1162" s="86">
        <v>1</v>
      </c>
      <c r="E1162" s="87">
        <f>$D$1156*D1162</f>
      </c>
      <c r="F1162" s="108">
        <v>0.26</v>
      </c>
      <c r="G1162" s="87">
        <f>$D$1156*F1162</f>
      </c>
      <c r="H1162" s="87">
        <f>$L$2*G1162</f>
      </c>
      <c r="I1162" s="108">
        <v>68.24</v>
      </c>
      <c r="J1162" s="87">
        <f>$D$1156*I1162</f>
      </c>
      <c r="K1162" s="87">
        <f>SUM(H1162,J1162)</f>
      </c>
      <c r="L1162" s="89"/>
      <c r="M1162" s="89"/>
      <c r="N1162" s="89"/>
    </row>
    <row x14ac:dyDescent="0.25" r="1163" customHeight="1" ht="12">
      <c r="A1163" s="6" t="s">
        <v>1152</v>
      </c>
      <c r="B1163" s="6"/>
      <c r="C1163" s="3" t="s">
        <v>96</v>
      </c>
      <c r="D1163" s="86">
        <v>1</v>
      </c>
      <c r="E1163" s="87">
        <f>$D$1156*D1163</f>
      </c>
      <c r="F1163" s="108">
        <v>0.08</v>
      </c>
      <c r="G1163" s="87">
        <f>$D$1156*F1163</f>
      </c>
      <c r="H1163" s="87">
        <f>$L$2*G1163</f>
      </c>
      <c r="I1163" s="108">
        <v>28.81</v>
      </c>
      <c r="J1163" s="87">
        <f>$D$1156*I1163</f>
      </c>
      <c r="K1163" s="87">
        <f>SUM(H1163,J1163)</f>
      </c>
      <c r="L1163" s="89"/>
      <c r="M1163" s="89"/>
      <c r="N1163" s="89"/>
    </row>
    <row x14ac:dyDescent="0.25" r="1164" customHeight="1" ht="12.199999999999998">
      <c r="A1164" s="6" t="s">
        <v>1168</v>
      </c>
      <c r="B1164" s="6"/>
      <c r="C1164" s="3" t="s">
        <v>96</v>
      </c>
      <c r="D1164" s="86">
        <v>1</v>
      </c>
      <c r="E1164" s="87">
        <f>$D$1156*D1164</f>
      </c>
      <c r="F1164" s="108">
        <v>0.04</v>
      </c>
      <c r="G1164" s="87">
        <f>$D$1156*F1164</f>
      </c>
      <c r="H1164" s="87">
        <f>$L$2*G1164</f>
      </c>
      <c r="I1164" s="108">
        <v>13.45</v>
      </c>
      <c r="J1164" s="87">
        <f>$D$1156*I1164</f>
      </c>
      <c r="K1164" s="87">
        <f>SUM(H1164,J1164)</f>
      </c>
      <c r="L1164" s="89"/>
      <c r="M1164" s="89"/>
      <c r="N1164" s="89"/>
    </row>
    <row x14ac:dyDescent="0.25" r="1165" customHeight="1" ht="21">
      <c r="A1165" s="6" t="s">
        <v>249</v>
      </c>
      <c r="B1165" s="6"/>
      <c r="C1165" s="3" t="s">
        <v>96</v>
      </c>
      <c r="D1165" s="86">
        <v>1</v>
      </c>
      <c r="E1165" s="87">
        <f>$D$1156*D1165</f>
      </c>
      <c r="F1165" s="108">
        <v>0.2</v>
      </c>
      <c r="G1165" s="87">
        <f>$D$1156*F1165</f>
      </c>
      <c r="H1165" s="87">
        <f>$L$2*G1165</f>
      </c>
      <c r="I1165" s="108">
        <v>40.02</v>
      </c>
      <c r="J1165" s="87">
        <f>$D$1156*I1165</f>
      </c>
      <c r="K1165" s="87">
        <f>SUM(H1165,J1165)</f>
      </c>
      <c r="L1165" s="89"/>
      <c r="M1165" s="89"/>
      <c r="N1165" s="89"/>
    </row>
    <row x14ac:dyDescent="0.25" r="1166" customHeight="1" ht="29.850000000000005">
      <c r="A1166" s="6" t="s">
        <v>421</v>
      </c>
      <c r="B1166" s="6"/>
      <c r="C1166" s="3" t="s">
        <v>96</v>
      </c>
      <c r="D1166" s="86">
        <v>1</v>
      </c>
      <c r="E1166" s="87">
        <f>$D$1156*D1166</f>
      </c>
      <c r="F1166" s="108">
        <v>0.55</v>
      </c>
      <c r="G1166" s="87">
        <f>$D$1156*F1166</f>
      </c>
      <c r="H1166" s="87">
        <f>$N$2*G1166</f>
      </c>
      <c r="I1166" s="108">
        <v>153.21</v>
      </c>
      <c r="J1166" s="87">
        <f>$D$1156*I1166</f>
      </c>
      <c r="K1166" s="87">
        <f>SUM(H1166,J1166)</f>
      </c>
      <c r="L1166" s="89"/>
      <c r="M1166" s="89"/>
      <c r="N1166" s="89"/>
    </row>
    <row x14ac:dyDescent="0.25" r="1167" customHeight="1" ht="12.199999999999998">
      <c r="A1167" s="6" t="s">
        <v>877</v>
      </c>
      <c r="B1167" s="6"/>
      <c r="C1167" s="3" t="s">
        <v>149</v>
      </c>
      <c r="D1167" s="86">
        <v>0.42</v>
      </c>
      <c r="E1167" s="87">
        <f>$D$1156*D1167</f>
      </c>
      <c r="F1167" s="108">
        <v>0.05</v>
      </c>
      <c r="G1167" s="87">
        <f>$D$1156*F1167</f>
      </c>
      <c r="H1167" s="87">
        <f>$L$2*G1167</f>
      </c>
      <c r="I1167" s="108">
        <v>21.29</v>
      </c>
      <c r="J1167" s="87">
        <f>$D$1156*I1167</f>
      </c>
      <c r="K1167" s="87">
        <f>SUM(H1167,J1167)</f>
      </c>
      <c r="L1167" s="89"/>
      <c r="M1167" s="89"/>
      <c r="N1167" s="89"/>
    </row>
    <row x14ac:dyDescent="0.25" r="1168" customHeight="1" ht="12.199999999999998">
      <c r="A1168" s="6" t="s">
        <v>876</v>
      </c>
      <c r="B1168" s="6"/>
      <c r="C1168" s="3" t="s">
        <v>149</v>
      </c>
      <c r="D1168" s="86">
        <v>0.42</v>
      </c>
      <c r="E1168" s="87">
        <f>$D$1156*D1168</f>
      </c>
      <c r="F1168" s="108">
        <v>0.04</v>
      </c>
      <c r="G1168" s="87">
        <f>$D$1156*F1168</f>
      </c>
      <c r="H1168" s="87">
        <f>$L$2*G1168</f>
      </c>
      <c r="I1168" s="108">
        <v>18.29</v>
      </c>
      <c r="J1168" s="87">
        <f>$D$1156*I1168</f>
      </c>
      <c r="K1168" s="87">
        <f>SUM(H1168,J1168)</f>
      </c>
      <c r="L1168" s="89"/>
      <c r="M1168" s="89"/>
      <c r="N1168" s="89"/>
    </row>
    <row x14ac:dyDescent="0.25" r="1169" customHeight="1" ht="12.199999999999998">
      <c r="A1169" s="29" t="s">
        <v>214</v>
      </c>
      <c r="B1169" s="29"/>
      <c r="C1169" s="3"/>
      <c r="D1169" s="109"/>
      <c r="E1169" s="126"/>
      <c r="F1169" s="138">
        <f>SUM(F1157:F1168)</f>
      </c>
      <c r="G1169" s="110">
        <f>SUM(G1157:G1168)</f>
      </c>
      <c r="H1169" s="110">
        <f>SUM(H1157:H1168)</f>
      </c>
      <c r="I1169" s="138">
        <f>SUM(I1157:I1168)</f>
      </c>
      <c r="J1169" s="110">
        <f>SUM(J1157:J1168)</f>
      </c>
      <c r="K1169" s="88">
        <f>SUM(K1157:K1168)</f>
      </c>
      <c r="L1169" s="89"/>
      <c r="M1169" s="89"/>
      <c r="N1169" s="89"/>
    </row>
    <row x14ac:dyDescent="0.25" r="1170" customHeight="1" ht="21">
      <c r="A1170" s="29" t="s">
        <v>1180</v>
      </c>
      <c r="B1170" s="29"/>
      <c r="C1170" s="93" t="s">
        <v>96</v>
      </c>
      <c r="D1170" s="57">
        <v>0</v>
      </c>
      <c r="E1170" s="124"/>
      <c r="F1170" s="53"/>
      <c r="G1170" s="53"/>
      <c r="H1170" s="53"/>
      <c r="I1170" s="53"/>
      <c r="J1170" s="53"/>
      <c r="K1170" s="53"/>
      <c r="L1170" s="89"/>
      <c r="M1170" s="89"/>
      <c r="N1170" s="89"/>
    </row>
    <row x14ac:dyDescent="0.25" r="1171" customHeight="1" ht="12.199999999999998">
      <c r="A1171" s="6" t="s">
        <v>878</v>
      </c>
      <c r="B1171" s="6"/>
      <c r="C1171" s="3" t="s">
        <v>96</v>
      </c>
      <c r="D1171" s="86">
        <v>1</v>
      </c>
      <c r="E1171" s="87">
        <f>$D$1170*D1171</f>
      </c>
      <c r="F1171" s="108">
        <v>0.11</v>
      </c>
      <c r="G1171" s="87">
        <f>$D$1170*F1171</f>
      </c>
      <c r="H1171" s="87">
        <f>$L$2*G1171</f>
      </c>
      <c r="I1171" s="108">
        <v>14.29</v>
      </c>
      <c r="J1171" s="87">
        <f>$D$1170*I1171</f>
      </c>
      <c r="K1171" s="87">
        <f>SUM(H1171,J1171)</f>
      </c>
      <c r="L1171" s="89"/>
      <c r="M1171" s="89"/>
      <c r="N1171" s="89"/>
    </row>
    <row x14ac:dyDescent="0.25" r="1172" customHeight="1" ht="12.199999999999998">
      <c r="A1172" s="6" t="s">
        <v>1166</v>
      </c>
      <c r="B1172" s="6"/>
      <c r="C1172" s="3" t="s">
        <v>96</v>
      </c>
      <c r="D1172" s="86">
        <v>1</v>
      </c>
      <c r="E1172" s="87">
        <f>$D$1170*D1172</f>
      </c>
      <c r="F1172" s="108">
        <v>0.15</v>
      </c>
      <c r="G1172" s="87">
        <f>$D$1170*F1172</f>
      </c>
      <c r="H1172" s="87">
        <f>$L$2*G1172</f>
      </c>
      <c r="I1172" s="108">
        <v>34.2</v>
      </c>
      <c r="J1172" s="87">
        <f>$D$1170*I1172</f>
      </c>
      <c r="K1172" s="87">
        <f>SUM(H1172,J1172)</f>
      </c>
      <c r="L1172" s="89"/>
      <c r="M1172" s="89"/>
      <c r="N1172" s="89"/>
    </row>
    <row x14ac:dyDescent="0.25" r="1173" customHeight="1" ht="12.199999999999998">
      <c r="A1173" s="6" t="s">
        <v>1184</v>
      </c>
      <c r="B1173" s="6"/>
      <c r="C1173" s="3" t="s">
        <v>96</v>
      </c>
      <c r="D1173" s="86">
        <v>1</v>
      </c>
      <c r="E1173" s="87">
        <f>$D$1170*D1173</f>
      </c>
      <c r="F1173" s="108">
        <v>0.15</v>
      </c>
      <c r="G1173" s="87">
        <f>$D$1170*F1173</f>
      </c>
      <c r="H1173" s="87">
        <f>$L$2*G1173</f>
      </c>
      <c r="I1173" s="108">
        <v>291.2</v>
      </c>
      <c r="J1173" s="87">
        <f>$D$1170*I1173</f>
      </c>
      <c r="K1173" s="87">
        <f>SUM(H1173,J1173)</f>
      </c>
      <c r="L1173" s="89"/>
      <c r="M1173" s="89"/>
      <c r="N1173" s="89"/>
    </row>
    <row x14ac:dyDescent="0.25" r="1174" customHeight="1" ht="21">
      <c r="A1174" s="6" t="s">
        <v>1029</v>
      </c>
      <c r="B1174" s="6"/>
      <c r="C1174" s="3" t="s">
        <v>96</v>
      </c>
      <c r="D1174" s="86">
        <v>1</v>
      </c>
      <c r="E1174" s="87">
        <f>$D$1170*D1174</f>
      </c>
      <c r="F1174" s="108">
        <v>0.15</v>
      </c>
      <c r="G1174" s="87">
        <f>$D$1170*F1174</f>
      </c>
      <c r="H1174" s="87">
        <f>$L$2*G1174</f>
      </c>
      <c r="I1174" s="108">
        <v>76.82</v>
      </c>
      <c r="J1174" s="87">
        <f>$D$1170*I1174</f>
      </c>
      <c r="K1174" s="87">
        <f>SUM(H1174,J1174)</f>
      </c>
      <c r="L1174" s="89"/>
      <c r="M1174" s="89"/>
      <c r="N1174" s="89"/>
    </row>
    <row x14ac:dyDescent="0.25" r="1175" customHeight="1" ht="12.199999999999998">
      <c r="A1175" s="6" t="s">
        <v>891</v>
      </c>
      <c r="B1175" s="6"/>
      <c r="C1175" s="3" t="s">
        <v>96</v>
      </c>
      <c r="D1175" s="86">
        <v>1</v>
      </c>
      <c r="E1175" s="87">
        <f>$D$1170*D1175</f>
      </c>
      <c r="F1175" s="108">
        <v>0.08</v>
      </c>
      <c r="G1175" s="87">
        <f>$D$1170*F1175</f>
      </c>
      <c r="H1175" s="87">
        <f>$L$2*G1175</f>
      </c>
      <c r="I1175" s="108">
        <v>40.42</v>
      </c>
      <c r="J1175" s="87">
        <f>$D$1170*I1175</f>
      </c>
      <c r="K1175" s="87">
        <f>SUM(H1175,J1175)</f>
      </c>
      <c r="L1175" s="89"/>
      <c r="M1175" s="89"/>
      <c r="N1175" s="89"/>
    </row>
    <row x14ac:dyDescent="0.25" r="1176" customHeight="1" ht="21">
      <c r="A1176" s="6" t="s">
        <v>892</v>
      </c>
      <c r="B1176" s="6"/>
      <c r="C1176" s="3" t="s">
        <v>96</v>
      </c>
      <c r="D1176" s="86">
        <v>1</v>
      </c>
      <c r="E1176" s="87">
        <f>$D$1170*D1176</f>
      </c>
      <c r="F1176" s="108">
        <v>0.26</v>
      </c>
      <c r="G1176" s="87">
        <f>$D$1170*F1176</f>
      </c>
      <c r="H1176" s="87">
        <f>$L$2*G1176</f>
      </c>
      <c r="I1176" s="108">
        <v>68.24</v>
      </c>
      <c r="J1176" s="87">
        <f>$D$1170*I1176</f>
      </c>
      <c r="K1176" s="87">
        <f>SUM(H1176,J1176)</f>
      </c>
      <c r="L1176" s="89"/>
      <c r="M1176" s="89"/>
      <c r="N1176" s="89"/>
    </row>
    <row x14ac:dyDescent="0.25" r="1177" customHeight="1" ht="12.199999999999998">
      <c r="A1177" s="6" t="s">
        <v>1152</v>
      </c>
      <c r="B1177" s="6"/>
      <c r="C1177" s="3" t="s">
        <v>96</v>
      </c>
      <c r="D1177" s="86">
        <v>1</v>
      </c>
      <c r="E1177" s="87">
        <f>$D$1170*D1177</f>
      </c>
      <c r="F1177" s="108">
        <v>0.08</v>
      </c>
      <c r="G1177" s="87">
        <f>$D$1170*F1177</f>
      </c>
      <c r="H1177" s="87">
        <f>$L$2*G1177</f>
      </c>
      <c r="I1177" s="108">
        <v>28.81</v>
      </c>
      <c r="J1177" s="87">
        <f>$D$1170*I1177</f>
      </c>
      <c r="K1177" s="87">
        <f>SUM(H1177,J1177)</f>
      </c>
      <c r="L1177" s="89"/>
      <c r="M1177" s="89"/>
      <c r="N1177" s="89"/>
    </row>
    <row x14ac:dyDescent="0.25" r="1178" customHeight="1" ht="12.199999999999998">
      <c r="A1178" s="6" t="s">
        <v>1168</v>
      </c>
      <c r="B1178" s="6"/>
      <c r="C1178" s="3" t="s">
        <v>96</v>
      </c>
      <c r="D1178" s="86">
        <v>1</v>
      </c>
      <c r="E1178" s="87">
        <f>$D$1170*D1178</f>
      </c>
      <c r="F1178" s="108">
        <v>0.04</v>
      </c>
      <c r="G1178" s="87">
        <f>$D$1170*F1178</f>
      </c>
      <c r="H1178" s="87">
        <f>$L$2*G1178</f>
      </c>
      <c r="I1178" s="108">
        <v>13.45</v>
      </c>
      <c r="J1178" s="87">
        <f>$D$1170*I1178</f>
      </c>
      <c r="K1178" s="87">
        <f>SUM(H1178,J1178)</f>
      </c>
      <c r="L1178" s="89"/>
      <c r="M1178" s="89"/>
      <c r="N1178" s="89"/>
    </row>
    <row x14ac:dyDescent="0.25" r="1179" customHeight="1" ht="21">
      <c r="A1179" s="6" t="s">
        <v>249</v>
      </c>
      <c r="B1179" s="6"/>
      <c r="C1179" s="3" t="s">
        <v>96</v>
      </c>
      <c r="D1179" s="86">
        <v>1</v>
      </c>
      <c r="E1179" s="87">
        <f>$D$1170*D1179</f>
      </c>
      <c r="F1179" s="108">
        <v>0.2</v>
      </c>
      <c r="G1179" s="87">
        <f>$D$1170*F1179</f>
      </c>
      <c r="H1179" s="87">
        <f>$L$2*G1179</f>
      </c>
      <c r="I1179" s="108">
        <v>40.02</v>
      </c>
      <c r="J1179" s="87">
        <f>$D$1170*I1179</f>
      </c>
      <c r="K1179" s="87">
        <f>SUM(H1179,J1179)</f>
      </c>
      <c r="L1179" s="89"/>
      <c r="M1179" s="89"/>
      <c r="N1179" s="89"/>
    </row>
    <row x14ac:dyDescent="0.25" r="1180" customHeight="1" ht="29.850000000000005">
      <c r="A1180" s="6" t="s">
        <v>421</v>
      </c>
      <c r="B1180" s="6"/>
      <c r="C1180" s="3" t="s">
        <v>96</v>
      </c>
      <c r="D1180" s="86">
        <v>1</v>
      </c>
      <c r="E1180" s="87">
        <f>$D$1170*D1180</f>
      </c>
      <c r="F1180" s="108">
        <v>0.55</v>
      </c>
      <c r="G1180" s="87">
        <f>$D$1170*F1180</f>
      </c>
      <c r="H1180" s="87">
        <f>$N$2*G1180</f>
      </c>
      <c r="I1180" s="108">
        <v>153.21</v>
      </c>
      <c r="J1180" s="87">
        <f>$D$1170*I1180</f>
      </c>
      <c r="K1180" s="87">
        <f>SUM(H1180,J1180)</f>
      </c>
      <c r="L1180" s="89"/>
      <c r="M1180" s="89"/>
      <c r="N1180" s="89"/>
    </row>
    <row x14ac:dyDescent="0.25" r="1181" customHeight="1" ht="12.199999999999998">
      <c r="A1181" s="6" t="s">
        <v>877</v>
      </c>
      <c r="B1181" s="6"/>
      <c r="C1181" s="3" t="s">
        <v>149</v>
      </c>
      <c r="D1181" s="86">
        <v>0.42</v>
      </c>
      <c r="E1181" s="87">
        <f>$D$1170*D1181</f>
      </c>
      <c r="F1181" s="108">
        <v>0.05</v>
      </c>
      <c r="G1181" s="87">
        <f>$D$1170*F1181</f>
      </c>
      <c r="H1181" s="87">
        <f>$L$2*G1181</f>
      </c>
      <c r="I1181" s="108">
        <v>21.29</v>
      </c>
      <c r="J1181" s="87">
        <f>$D$1170*I1181</f>
      </c>
      <c r="K1181" s="87">
        <f>SUM(H1181,J1181)</f>
      </c>
      <c r="L1181" s="89"/>
      <c r="M1181" s="89"/>
      <c r="N1181" s="89"/>
    </row>
    <row x14ac:dyDescent="0.25" r="1182" customHeight="1" ht="12.199999999999998">
      <c r="A1182" s="6" t="s">
        <v>876</v>
      </c>
      <c r="B1182" s="6"/>
      <c r="C1182" s="3" t="s">
        <v>149</v>
      </c>
      <c r="D1182" s="86">
        <v>0.42</v>
      </c>
      <c r="E1182" s="87">
        <f>$D$1170*D1182</f>
      </c>
      <c r="F1182" s="108">
        <v>0.04</v>
      </c>
      <c r="G1182" s="87">
        <f>$D$1170*F1182</f>
      </c>
      <c r="H1182" s="87">
        <f>$L$2*G1182</f>
      </c>
      <c r="I1182" s="108">
        <v>18.29</v>
      </c>
      <c r="J1182" s="87">
        <f>$D$1170*I1182</f>
      </c>
      <c r="K1182" s="87">
        <f>SUM(H1182,J1182)</f>
      </c>
      <c r="L1182" s="89"/>
      <c r="M1182" s="89"/>
      <c r="N1182" s="89"/>
    </row>
    <row x14ac:dyDescent="0.25" r="1183" customHeight="1" ht="12.199999999999998">
      <c r="A1183" s="29" t="s">
        <v>214</v>
      </c>
      <c r="B1183" s="29"/>
      <c r="C1183" s="3"/>
      <c r="D1183" s="109"/>
      <c r="E1183" s="126"/>
      <c r="F1183" s="138">
        <f>SUM(F1171:F1182)</f>
      </c>
      <c r="G1183" s="110">
        <f>SUM(G1171:G1182)</f>
      </c>
      <c r="H1183" s="110">
        <f>SUM(H1171:H1182)</f>
      </c>
      <c r="I1183" s="138">
        <f>SUM(I1171:I1182)</f>
      </c>
      <c r="J1183" s="110">
        <f>SUM(J1171:J1182)</f>
      </c>
      <c r="K1183" s="88">
        <f>SUM(K1171:K1182)</f>
      </c>
      <c r="L1183" s="89"/>
      <c r="M1183" s="89"/>
      <c r="N1183" s="89"/>
    </row>
    <row x14ac:dyDescent="0.25" r="1184" customHeight="1" ht="21">
      <c r="A1184" s="29" t="s">
        <v>1180</v>
      </c>
      <c r="B1184" s="29"/>
      <c r="C1184" s="93" t="s">
        <v>96</v>
      </c>
      <c r="D1184" s="57">
        <v>0</v>
      </c>
      <c r="E1184" s="124"/>
      <c r="F1184" s="53"/>
      <c r="G1184" s="53"/>
      <c r="H1184" s="53"/>
      <c r="I1184" s="53"/>
      <c r="J1184" s="53"/>
      <c r="K1184" s="53"/>
      <c r="L1184" s="89"/>
      <c r="M1184" s="89"/>
      <c r="N1184" s="89"/>
    </row>
    <row x14ac:dyDescent="0.25" r="1185" customHeight="1" ht="12.199999999999998">
      <c r="A1185" s="6" t="s">
        <v>1155</v>
      </c>
      <c r="B1185" s="6"/>
      <c r="C1185" s="3" t="s">
        <v>96</v>
      </c>
      <c r="D1185" s="86">
        <v>1</v>
      </c>
      <c r="E1185" s="87">
        <f>$D$1184*D1185</f>
      </c>
      <c r="F1185" s="108">
        <v>0.2</v>
      </c>
      <c r="G1185" s="87">
        <f>$D$1184*F1185</f>
      </c>
      <c r="H1185" s="87">
        <f>$L$2*G1185</f>
      </c>
      <c r="I1185" s="108">
        <v>405.05</v>
      </c>
      <c r="J1185" s="87">
        <f>$D$1184*I1185</f>
      </c>
      <c r="K1185" s="87">
        <f>SUM(H1185,J1185)</f>
      </c>
      <c r="L1185" s="89"/>
      <c r="M1185" s="89"/>
      <c r="N1185" s="89"/>
    </row>
    <row x14ac:dyDescent="0.25" r="1186" customHeight="1" ht="12.199999999999998">
      <c r="A1186" s="6" t="s">
        <v>878</v>
      </c>
      <c r="B1186" s="6"/>
      <c r="C1186" s="3" t="s">
        <v>96</v>
      </c>
      <c r="D1186" s="86">
        <v>1</v>
      </c>
      <c r="E1186" s="87">
        <f>$D$1184*D1186</f>
      </c>
      <c r="F1186" s="108">
        <v>0.11</v>
      </c>
      <c r="G1186" s="87">
        <f>$D$1184*F1186</f>
      </c>
      <c r="H1186" s="87">
        <f>$L$2*G1186</f>
      </c>
      <c r="I1186" s="108">
        <v>14.29</v>
      </c>
      <c r="J1186" s="87">
        <f>$D$1184*I1186</f>
      </c>
      <c r="K1186" s="87">
        <f>SUM(H1186,J1186)</f>
      </c>
      <c r="L1186" s="89"/>
      <c r="M1186" s="89"/>
      <c r="N1186" s="89"/>
    </row>
    <row x14ac:dyDescent="0.25" r="1187" customHeight="1" ht="21">
      <c r="A1187" s="6" t="s">
        <v>1029</v>
      </c>
      <c r="B1187" s="6"/>
      <c r="C1187" s="3" t="s">
        <v>96</v>
      </c>
      <c r="D1187" s="86">
        <v>1</v>
      </c>
      <c r="E1187" s="87">
        <f>$D$1184*D1187</f>
      </c>
      <c r="F1187" s="108">
        <v>0.15</v>
      </c>
      <c r="G1187" s="87">
        <f>$D$1184*F1187</f>
      </c>
      <c r="H1187" s="87">
        <f>$L$2*G1187</f>
      </c>
      <c r="I1187" s="108">
        <v>76.82</v>
      </c>
      <c r="J1187" s="87">
        <f>$D$1184*I1187</f>
      </c>
      <c r="K1187" s="87">
        <f>SUM(H1187,J1187)</f>
      </c>
      <c r="L1187" s="89"/>
      <c r="M1187" s="89"/>
      <c r="N1187" s="89"/>
    </row>
    <row x14ac:dyDescent="0.25" r="1188" customHeight="1" ht="12.199999999999998">
      <c r="A1188" s="6" t="s">
        <v>1166</v>
      </c>
      <c r="B1188" s="6"/>
      <c r="C1188" s="3" t="s">
        <v>96</v>
      </c>
      <c r="D1188" s="86">
        <v>1</v>
      </c>
      <c r="E1188" s="87">
        <f>$D$1184*D1188</f>
      </c>
      <c r="F1188" s="108">
        <v>0.15</v>
      </c>
      <c r="G1188" s="87">
        <f>$D$1184*F1188</f>
      </c>
      <c r="H1188" s="87">
        <f>$L$2*G1188</f>
      </c>
      <c r="I1188" s="108">
        <v>34.2</v>
      </c>
      <c r="J1188" s="87">
        <f>$D$1184*I1188</f>
      </c>
      <c r="K1188" s="87">
        <f>SUM(H1188,J1188)</f>
      </c>
      <c r="L1188" s="89"/>
      <c r="M1188" s="89"/>
      <c r="N1188" s="89"/>
    </row>
    <row x14ac:dyDescent="0.25" r="1189" customHeight="1" ht="12.199999999999998">
      <c r="A1189" s="6" t="s">
        <v>891</v>
      </c>
      <c r="B1189" s="6"/>
      <c r="C1189" s="3" t="s">
        <v>96</v>
      </c>
      <c r="D1189" s="86">
        <v>1</v>
      </c>
      <c r="E1189" s="87">
        <f>$D$1184*D1189</f>
      </c>
      <c r="F1189" s="108">
        <v>0.08</v>
      </c>
      <c r="G1189" s="87">
        <f>$D$1184*F1189</f>
      </c>
      <c r="H1189" s="87">
        <f>$L$2*G1189</f>
      </c>
      <c r="I1189" s="108">
        <v>40.42</v>
      </c>
      <c r="J1189" s="87">
        <f>$D$1184*I1189</f>
      </c>
      <c r="K1189" s="87">
        <f>SUM(H1189,J1189)</f>
      </c>
      <c r="L1189" s="89"/>
      <c r="M1189" s="89"/>
      <c r="N1189" s="89"/>
    </row>
    <row x14ac:dyDescent="0.25" r="1190" customHeight="1" ht="21">
      <c r="A1190" s="6" t="s">
        <v>892</v>
      </c>
      <c r="B1190" s="6"/>
      <c r="C1190" s="3" t="s">
        <v>96</v>
      </c>
      <c r="D1190" s="86">
        <v>1</v>
      </c>
      <c r="E1190" s="87">
        <f>$D$1184*D1190</f>
      </c>
      <c r="F1190" s="108">
        <v>0.26</v>
      </c>
      <c r="G1190" s="87">
        <f>$D$1184*F1190</f>
      </c>
      <c r="H1190" s="87">
        <f>$L$2*G1190</f>
      </c>
      <c r="I1190" s="108">
        <v>68.24</v>
      </c>
      <c r="J1190" s="87">
        <f>$D$1184*I1190</f>
      </c>
      <c r="K1190" s="87">
        <f>SUM(H1190,J1190)</f>
      </c>
      <c r="L1190" s="89"/>
      <c r="M1190" s="89"/>
      <c r="N1190" s="89"/>
    </row>
    <row x14ac:dyDescent="0.25" r="1191" customHeight="1" ht="12.199999999999998">
      <c r="A1191" s="6" t="s">
        <v>1152</v>
      </c>
      <c r="B1191" s="6"/>
      <c r="C1191" s="3" t="s">
        <v>96</v>
      </c>
      <c r="D1191" s="86">
        <v>1</v>
      </c>
      <c r="E1191" s="87">
        <f>$D$1184*D1191</f>
      </c>
      <c r="F1191" s="108">
        <v>0.08</v>
      </c>
      <c r="G1191" s="87">
        <f>$D$1184*F1191</f>
      </c>
      <c r="H1191" s="87">
        <f>$L$2*G1191</f>
      </c>
      <c r="I1191" s="108">
        <v>28.81</v>
      </c>
      <c r="J1191" s="87">
        <f>$D$1184*I1191</f>
      </c>
      <c r="K1191" s="87">
        <f>SUM(H1191,J1191)</f>
      </c>
      <c r="L1191" s="89"/>
      <c r="M1191" s="89"/>
      <c r="N1191" s="89"/>
    </row>
    <row x14ac:dyDescent="0.25" r="1192" customHeight="1" ht="12.199999999999998">
      <c r="A1192" s="6" t="s">
        <v>1168</v>
      </c>
      <c r="B1192" s="6"/>
      <c r="C1192" s="3" t="s">
        <v>96</v>
      </c>
      <c r="D1192" s="86">
        <v>1</v>
      </c>
      <c r="E1192" s="87">
        <f>$D$1184*D1192</f>
      </c>
      <c r="F1192" s="108">
        <v>0.04</v>
      </c>
      <c r="G1192" s="87">
        <f>$D$1184*F1192</f>
      </c>
      <c r="H1192" s="87">
        <f>$L$2*G1192</f>
      </c>
      <c r="I1192" s="108">
        <v>13.45</v>
      </c>
      <c r="J1192" s="87">
        <f>$D$1184*I1192</f>
      </c>
      <c r="K1192" s="87">
        <f>SUM(H1192,J1192)</f>
      </c>
      <c r="L1192" s="89"/>
      <c r="M1192" s="89"/>
      <c r="N1192" s="89"/>
    </row>
    <row x14ac:dyDescent="0.25" r="1193" customHeight="1" ht="21">
      <c r="A1193" s="6" t="s">
        <v>249</v>
      </c>
      <c r="B1193" s="6"/>
      <c r="C1193" s="3" t="s">
        <v>96</v>
      </c>
      <c r="D1193" s="86">
        <v>1</v>
      </c>
      <c r="E1193" s="87">
        <f>$D$1184*D1193</f>
      </c>
      <c r="F1193" s="108">
        <v>0.2</v>
      </c>
      <c r="G1193" s="87">
        <f>$D$1184*F1193</f>
      </c>
      <c r="H1193" s="87">
        <f>$L$2*G1193</f>
      </c>
      <c r="I1193" s="108">
        <v>40.02</v>
      </c>
      <c r="J1193" s="87">
        <f>$D$1184*I1193</f>
      </c>
      <c r="K1193" s="87">
        <f>SUM(H1193,J1193)</f>
      </c>
      <c r="L1193" s="89"/>
      <c r="M1193" s="89"/>
      <c r="N1193" s="89"/>
    </row>
    <row x14ac:dyDescent="0.25" r="1194" customHeight="1" ht="29.850000000000005">
      <c r="A1194" s="6" t="s">
        <v>421</v>
      </c>
      <c r="B1194" s="6"/>
      <c r="C1194" s="3" t="s">
        <v>96</v>
      </c>
      <c r="D1194" s="86">
        <v>1</v>
      </c>
      <c r="E1194" s="87">
        <f>$D$1184*D1194</f>
      </c>
      <c r="F1194" s="108">
        <v>0.55</v>
      </c>
      <c r="G1194" s="87">
        <f>$D$1184*F1194</f>
      </c>
      <c r="H1194" s="87">
        <f>$N$2*G1194</f>
      </c>
      <c r="I1194" s="108">
        <v>153.21</v>
      </c>
      <c r="J1194" s="87">
        <f>$D$1184*I1194</f>
      </c>
      <c r="K1194" s="87">
        <f>SUM(H1194,J1194)</f>
      </c>
      <c r="L1194" s="89"/>
      <c r="M1194" s="89"/>
      <c r="N1194" s="89"/>
    </row>
    <row x14ac:dyDescent="0.25" r="1195" customHeight="1" ht="12.199999999999998">
      <c r="A1195" s="6" t="s">
        <v>877</v>
      </c>
      <c r="B1195" s="6"/>
      <c r="C1195" s="3" t="s">
        <v>149</v>
      </c>
      <c r="D1195" s="86">
        <v>0.42</v>
      </c>
      <c r="E1195" s="87">
        <f>$D$1184*D1195</f>
      </c>
      <c r="F1195" s="108">
        <v>0.05</v>
      </c>
      <c r="G1195" s="87">
        <f>$D$1184*F1195</f>
      </c>
      <c r="H1195" s="87">
        <f>$L$2*G1195</f>
      </c>
      <c r="I1195" s="108">
        <v>21.29</v>
      </c>
      <c r="J1195" s="87">
        <f>$D$1184*I1195</f>
      </c>
      <c r="K1195" s="87">
        <f>SUM(H1195,J1195)</f>
      </c>
      <c r="L1195" s="89"/>
      <c r="M1195" s="89"/>
      <c r="N1195" s="89"/>
    </row>
    <row x14ac:dyDescent="0.25" r="1196" customHeight="1" ht="12.199999999999998">
      <c r="A1196" s="6" t="s">
        <v>876</v>
      </c>
      <c r="B1196" s="6"/>
      <c r="C1196" s="3" t="s">
        <v>149</v>
      </c>
      <c r="D1196" s="86">
        <v>0.42</v>
      </c>
      <c r="E1196" s="87">
        <f>$D$1184*D1196</f>
      </c>
      <c r="F1196" s="108">
        <v>0.04</v>
      </c>
      <c r="G1196" s="87">
        <f>$D$1184*F1196</f>
      </c>
      <c r="H1196" s="87">
        <f>$L$2*G1196</f>
      </c>
      <c r="I1196" s="108">
        <v>18.29</v>
      </c>
      <c r="J1196" s="87">
        <f>$D$1184*I1196</f>
      </c>
      <c r="K1196" s="87">
        <f>SUM(H1196,J1196)</f>
      </c>
      <c r="L1196" s="89"/>
      <c r="M1196" s="89"/>
      <c r="N1196" s="89"/>
    </row>
    <row x14ac:dyDescent="0.25" r="1197" customHeight="1" ht="12.199999999999998">
      <c r="A1197" s="29" t="s">
        <v>214</v>
      </c>
      <c r="B1197" s="29"/>
      <c r="C1197" s="3"/>
      <c r="D1197" s="109"/>
      <c r="E1197" s="126"/>
      <c r="F1197" s="138">
        <f>SUM(F1185:F1196)</f>
      </c>
      <c r="G1197" s="110">
        <f>SUM(G1185:G1196)</f>
      </c>
      <c r="H1197" s="110">
        <f>SUM(H1185:H1196)</f>
      </c>
      <c r="I1197" s="138">
        <f>SUM(I1185:I1196)</f>
      </c>
      <c r="J1197" s="110">
        <f>SUM(J1185:J1196)</f>
      </c>
      <c r="K1197" s="88">
        <f>SUM(K1185:K1196)</f>
      </c>
      <c r="L1197" s="89"/>
      <c r="M1197" s="89"/>
      <c r="N1197" s="89"/>
    </row>
    <row x14ac:dyDescent="0.25" r="1198" customHeight="1" ht="16.7" customFormat="1" s="1">
      <c r="A1198" s="78" t="s">
        <v>1185</v>
      </c>
      <c r="B1198" s="78"/>
      <c r="C1198" s="102"/>
      <c r="D1198" s="103"/>
      <c r="E1198" s="103"/>
      <c r="F1198" s="103"/>
      <c r="G1198" s="103"/>
      <c r="H1198" s="103"/>
      <c r="I1198" s="103"/>
      <c r="J1198" s="103"/>
      <c r="K1198" s="103"/>
      <c r="L1198" s="75"/>
      <c r="M1198" s="75"/>
      <c r="N1198" s="75"/>
    </row>
    <row x14ac:dyDescent="0.25" r="1199" customHeight="1" ht="12.4" customFormat="1" s="1">
      <c r="A1199" s="29" t="s">
        <v>87</v>
      </c>
      <c r="B1199" s="29"/>
      <c r="C1199" s="93" t="s">
        <v>88</v>
      </c>
      <c r="D1199" s="56" t="s">
        <v>89</v>
      </c>
      <c r="E1199" s="56" t="s">
        <v>89</v>
      </c>
      <c r="F1199" s="56" t="s">
        <v>90</v>
      </c>
      <c r="G1199" s="56" t="s">
        <v>90</v>
      </c>
      <c r="H1199" s="56" t="s">
        <v>1021</v>
      </c>
      <c r="I1199" s="56" t="s">
        <v>92</v>
      </c>
      <c r="J1199" s="56" t="s">
        <v>92</v>
      </c>
      <c r="K1199" s="56" t="s">
        <v>686</v>
      </c>
      <c r="L1199" s="75"/>
      <c r="M1199" s="75"/>
      <c r="N1199" s="75"/>
    </row>
    <row x14ac:dyDescent="0.25" r="1200" customHeight="1" ht="18.75">
      <c r="A1200" s="29" t="s">
        <v>1186</v>
      </c>
      <c r="B1200" s="29"/>
      <c r="C1200" s="93" t="s">
        <v>113</v>
      </c>
      <c r="D1200" s="57">
        <v>0</v>
      </c>
      <c r="E1200" s="124"/>
      <c r="F1200" s="53"/>
      <c r="G1200" s="53"/>
      <c r="H1200" s="53"/>
      <c r="I1200" s="53"/>
      <c r="J1200" s="53"/>
      <c r="K1200" s="53"/>
      <c r="L1200" s="89"/>
      <c r="M1200" s="89"/>
      <c r="N1200" s="89"/>
    </row>
    <row x14ac:dyDescent="0.25" r="1201" customHeight="1" ht="18.75">
      <c r="A1201" s="6" t="s">
        <v>895</v>
      </c>
      <c r="B1201" s="6"/>
      <c r="C1201" s="3" t="s">
        <v>153</v>
      </c>
      <c r="D1201" s="86">
        <v>5.5</v>
      </c>
      <c r="E1201" s="87">
        <f>$D$1200*D1201</f>
      </c>
      <c r="F1201" s="108">
        <v>0.41</v>
      </c>
      <c r="G1201" s="87">
        <f>$D$1200*F1201</f>
      </c>
      <c r="H1201" s="87">
        <f>$M$2*G1201</f>
      </c>
      <c r="I1201" s="108">
        <v>0</v>
      </c>
      <c r="J1201" s="87">
        <f>$D$1200*I1201</f>
      </c>
      <c r="K1201" s="87">
        <f>SUM(H1201,J1201)</f>
      </c>
      <c r="L1201" s="89"/>
      <c r="M1201" s="89"/>
      <c r="N1201" s="89"/>
    </row>
    <row x14ac:dyDescent="0.25" r="1202" customHeight="1" ht="18.75">
      <c r="A1202" s="6" t="s">
        <v>1187</v>
      </c>
      <c r="B1202" s="6"/>
      <c r="C1202" s="3" t="s">
        <v>153</v>
      </c>
      <c r="D1202" s="86">
        <v>5.5</v>
      </c>
      <c r="E1202" s="87">
        <f>$D$1200*D1202</f>
      </c>
      <c r="F1202" s="108">
        <v>0.5</v>
      </c>
      <c r="G1202" s="87">
        <f>$D$1200*F1202</f>
      </c>
      <c r="H1202" s="87">
        <f>$M$2*G1202</f>
      </c>
      <c r="I1202" s="108">
        <v>0</v>
      </c>
      <c r="J1202" s="87">
        <f>$D$1200*I1202</f>
      </c>
      <c r="K1202" s="87">
        <f>SUM(H1202,J1202)</f>
      </c>
      <c r="L1202" s="89"/>
      <c r="M1202" s="89"/>
      <c r="N1202" s="89"/>
    </row>
    <row x14ac:dyDescent="0.25" r="1203" customHeight="1" ht="18.75">
      <c r="A1203" s="6" t="s">
        <v>1188</v>
      </c>
      <c r="B1203" s="6"/>
      <c r="C1203" s="3" t="s">
        <v>153</v>
      </c>
      <c r="D1203" s="86">
        <v>5.5</v>
      </c>
      <c r="E1203" s="87">
        <f>$D$1200*D1203</f>
      </c>
      <c r="F1203" s="108">
        <v>0.55</v>
      </c>
      <c r="G1203" s="87">
        <f>$D$1200*F1203</f>
      </c>
      <c r="H1203" s="87">
        <f>$M$2*G1203</f>
      </c>
      <c r="I1203" s="108">
        <v>0</v>
      </c>
      <c r="J1203" s="87">
        <f>$D$1200*I1203</f>
      </c>
      <c r="K1203" s="87">
        <f>SUM(H1203,J1203)</f>
      </c>
      <c r="L1203" s="89"/>
      <c r="M1203" s="89"/>
      <c r="N1203" s="89"/>
    </row>
    <row x14ac:dyDescent="0.25" r="1204" customHeight="1" ht="18.75">
      <c r="A1204" s="6" t="s">
        <v>1189</v>
      </c>
      <c r="B1204" s="6"/>
      <c r="C1204" s="3" t="s">
        <v>153</v>
      </c>
      <c r="D1204" s="86">
        <v>5.5</v>
      </c>
      <c r="E1204" s="87">
        <f>$D$1200*D1204</f>
      </c>
      <c r="F1204" s="108">
        <v>0.44</v>
      </c>
      <c r="G1204" s="87">
        <f>$D$1200*F1204</f>
      </c>
      <c r="H1204" s="87">
        <f>$M$2*G1204</f>
      </c>
      <c r="I1204" s="108">
        <v>0</v>
      </c>
      <c r="J1204" s="87">
        <f>$D$1200*I1204</f>
      </c>
      <c r="K1204" s="87">
        <f>SUM(H1204,J1204)</f>
      </c>
      <c r="L1204" s="89"/>
      <c r="M1204" s="89"/>
      <c r="N1204" s="89"/>
    </row>
    <row x14ac:dyDescent="0.25" r="1205" customHeight="1" ht="18.75">
      <c r="A1205" s="6" t="s">
        <v>1190</v>
      </c>
      <c r="B1205" s="6"/>
      <c r="C1205" s="3" t="s">
        <v>113</v>
      </c>
      <c r="D1205" s="86">
        <v>1</v>
      </c>
      <c r="E1205" s="87">
        <f>$D$1200*D1205</f>
      </c>
      <c r="F1205" s="108">
        <v>0.65</v>
      </c>
      <c r="G1205" s="87">
        <f>$D$1200*F1205</f>
      </c>
      <c r="H1205" s="87">
        <f>$M$2*G1205</f>
      </c>
      <c r="I1205" s="108">
        <v>0</v>
      </c>
      <c r="J1205" s="87">
        <f>$D$1200*I1205</f>
      </c>
      <c r="K1205" s="87">
        <f>SUM(H1205,J1205)</f>
      </c>
      <c r="L1205" s="89"/>
      <c r="M1205" s="89"/>
      <c r="N1205" s="89"/>
    </row>
    <row x14ac:dyDescent="0.25" r="1206" customHeight="1" ht="18.75">
      <c r="A1206" s="29" t="s">
        <v>214</v>
      </c>
      <c r="B1206" s="29"/>
      <c r="C1206" s="3"/>
      <c r="D1206" s="109"/>
      <c r="E1206" s="126"/>
      <c r="F1206" s="138">
        <f>SUM(F1201:F1205)</f>
      </c>
      <c r="G1206" s="110">
        <f>SUM(G1201:G1205)</f>
      </c>
      <c r="H1206" s="110">
        <f>SUM(H1201:H1205)</f>
      </c>
      <c r="I1206" s="138">
        <f>SUM(I1201:I1205)</f>
      </c>
      <c r="J1206" s="110">
        <f>SUM(J1201:J1205)</f>
      </c>
      <c r="K1206" s="88">
        <f>SUM(K1201:K1205)</f>
      </c>
      <c r="L1206" s="89"/>
      <c r="M1206" s="89"/>
      <c r="N1206" s="89"/>
    </row>
    <row x14ac:dyDescent="0.25" r="1207" customHeight="1" ht="18.75">
      <c r="A1207" s="29" t="s">
        <v>1191</v>
      </c>
      <c r="B1207" s="29"/>
      <c r="C1207" s="93" t="s">
        <v>113</v>
      </c>
      <c r="D1207" s="57">
        <v>0</v>
      </c>
      <c r="E1207" s="124"/>
      <c r="F1207" s="53"/>
      <c r="G1207" s="53"/>
      <c r="H1207" s="53"/>
      <c r="I1207" s="53"/>
      <c r="J1207" s="53"/>
      <c r="K1207" s="53"/>
      <c r="L1207" s="89"/>
      <c r="M1207" s="89"/>
      <c r="N1207" s="89"/>
    </row>
    <row x14ac:dyDescent="0.25" r="1208" customHeight="1" ht="18.75">
      <c r="A1208" s="6" t="s">
        <v>1192</v>
      </c>
      <c r="B1208" s="6"/>
      <c r="C1208" s="3" t="s">
        <v>113</v>
      </c>
      <c r="D1208" s="86">
        <v>1</v>
      </c>
      <c r="E1208" s="87">
        <f>$D$1207*D1208</f>
      </c>
      <c r="F1208" s="108">
        <v>0.65</v>
      </c>
      <c r="G1208" s="87">
        <f>$D$1207*F1208</f>
      </c>
      <c r="H1208" s="87">
        <f>$M$2*G1208</f>
      </c>
      <c r="I1208" s="108">
        <v>0</v>
      </c>
      <c r="J1208" s="87">
        <f>$D$1207*I1208</f>
      </c>
      <c r="K1208" s="87">
        <f>SUM(H1208,J1208)</f>
      </c>
      <c r="L1208" s="89"/>
      <c r="M1208" s="89"/>
      <c r="N1208" s="89"/>
    </row>
    <row x14ac:dyDescent="0.25" r="1209" customHeight="1" ht="18.75">
      <c r="A1209" s="6" t="s">
        <v>895</v>
      </c>
      <c r="B1209" s="6"/>
      <c r="C1209" s="3" t="s">
        <v>153</v>
      </c>
      <c r="D1209" s="86">
        <v>4</v>
      </c>
      <c r="E1209" s="87">
        <f>$D$1207*D1209</f>
      </c>
      <c r="F1209" s="108">
        <v>0.3</v>
      </c>
      <c r="G1209" s="87">
        <f>$D$1207*F1209</f>
      </c>
      <c r="H1209" s="87">
        <f>$M$2*G1209</f>
      </c>
      <c r="I1209" s="108">
        <v>0</v>
      </c>
      <c r="J1209" s="87">
        <f>$D$1207*I1209</f>
      </c>
      <c r="K1209" s="87">
        <f>SUM(H1209,J1209)</f>
      </c>
      <c r="L1209" s="89"/>
      <c r="M1209" s="89"/>
      <c r="N1209" s="89"/>
    </row>
    <row x14ac:dyDescent="0.25" r="1210" customHeight="1" ht="18.75">
      <c r="A1210" s="6" t="s">
        <v>1189</v>
      </c>
      <c r="B1210" s="6"/>
      <c r="C1210" s="3" t="s">
        <v>153</v>
      </c>
      <c r="D1210" s="86">
        <v>4</v>
      </c>
      <c r="E1210" s="87">
        <f>$D$1207*D1210</f>
      </c>
      <c r="F1210" s="108">
        <v>0.32</v>
      </c>
      <c r="G1210" s="87">
        <f>$D$1207*F1210</f>
      </c>
      <c r="H1210" s="87">
        <f>$M$2*G1210</f>
      </c>
      <c r="I1210" s="108">
        <v>0</v>
      </c>
      <c r="J1210" s="87">
        <f>$D$1207*I1210</f>
      </c>
      <c r="K1210" s="87">
        <f>SUM(H1210,J1210)</f>
      </c>
      <c r="L1210" s="89"/>
      <c r="M1210" s="89"/>
      <c r="N1210" s="89"/>
    </row>
    <row x14ac:dyDescent="0.25" r="1211" customHeight="1" ht="18.75">
      <c r="A1211" s="6" t="s">
        <v>1187</v>
      </c>
      <c r="B1211" s="6"/>
      <c r="C1211" s="3" t="s">
        <v>153</v>
      </c>
      <c r="D1211" s="86">
        <v>3</v>
      </c>
      <c r="E1211" s="87">
        <f>$D$1207*D1211</f>
      </c>
      <c r="F1211" s="108">
        <v>0.27</v>
      </c>
      <c r="G1211" s="87">
        <f>$D$1207*F1211</f>
      </c>
      <c r="H1211" s="87">
        <f>$M$2*G1211</f>
      </c>
      <c r="I1211" s="108">
        <v>0</v>
      </c>
      <c r="J1211" s="87">
        <f>$D$1207*I1211</f>
      </c>
      <c r="K1211" s="87">
        <f>SUM(H1211,J1211)</f>
      </c>
      <c r="L1211" s="89"/>
      <c r="M1211" s="89"/>
      <c r="N1211" s="89"/>
    </row>
    <row x14ac:dyDescent="0.25" r="1212" customHeight="1" ht="18.75">
      <c r="A1212" s="6" t="s">
        <v>1188</v>
      </c>
      <c r="B1212" s="6"/>
      <c r="C1212" s="3" t="s">
        <v>153</v>
      </c>
      <c r="D1212" s="86">
        <v>4</v>
      </c>
      <c r="E1212" s="87">
        <f>$D$1207*D1212</f>
      </c>
      <c r="F1212" s="108">
        <v>0.4</v>
      </c>
      <c r="G1212" s="87">
        <f>$D$1207*F1212</f>
      </c>
      <c r="H1212" s="87">
        <f>$M$2*G1212</f>
      </c>
      <c r="I1212" s="108">
        <v>0</v>
      </c>
      <c r="J1212" s="87">
        <f>$D$1207*I1212</f>
      </c>
      <c r="K1212" s="87">
        <f>SUM(H1212,J1212)</f>
      </c>
      <c r="L1212" s="89"/>
      <c r="M1212" s="89"/>
      <c r="N1212" s="89"/>
    </row>
    <row x14ac:dyDescent="0.25" r="1213" customHeight="1" ht="18.75">
      <c r="A1213" s="29" t="s">
        <v>214</v>
      </c>
      <c r="B1213" s="29"/>
      <c r="C1213" s="3"/>
      <c r="D1213" s="109"/>
      <c r="E1213" s="126"/>
      <c r="F1213" s="138">
        <f>SUM(F1208:F1212)</f>
      </c>
      <c r="G1213" s="110">
        <f>SUM(G1208:G1212)</f>
      </c>
      <c r="H1213" s="110">
        <f>SUM(H1208:H1212)</f>
      </c>
      <c r="I1213" s="138">
        <f>SUM(I1208:I1212)</f>
      </c>
      <c r="J1213" s="110">
        <f>SUM(J1208:J1212)</f>
      </c>
      <c r="K1213" s="88">
        <f>SUM(K1208:K1212)</f>
      </c>
      <c r="L1213" s="89"/>
      <c r="M1213" s="89"/>
      <c r="N1213" s="89"/>
    </row>
    <row x14ac:dyDescent="0.25" r="1214" customHeight="1" ht="18.75">
      <c r="A1214" s="29" t="s">
        <v>1193</v>
      </c>
      <c r="B1214" s="29"/>
      <c r="C1214" s="93" t="s">
        <v>96</v>
      </c>
      <c r="D1214" s="57">
        <v>0</v>
      </c>
      <c r="E1214" s="124"/>
      <c r="F1214" s="53"/>
      <c r="G1214" s="53"/>
      <c r="H1214" s="53"/>
      <c r="I1214" s="53"/>
      <c r="J1214" s="53"/>
      <c r="K1214" s="53"/>
      <c r="L1214" s="89"/>
      <c r="M1214" s="89"/>
      <c r="N1214" s="89"/>
    </row>
    <row x14ac:dyDescent="0.25" r="1215" customHeight="1" ht="18.75">
      <c r="A1215" s="6" t="s">
        <v>910</v>
      </c>
      <c r="B1215" s="6"/>
      <c r="C1215" s="3" t="s">
        <v>96</v>
      </c>
      <c r="D1215" s="86">
        <v>1</v>
      </c>
      <c r="E1215" s="87">
        <f>$D$1214*D1215</f>
      </c>
      <c r="F1215" s="108">
        <v>0.87</v>
      </c>
      <c r="G1215" s="87">
        <f>$D$1214*F1215</f>
      </c>
      <c r="H1215" s="87">
        <f>$M$2*G1215</f>
      </c>
      <c r="I1215" s="108">
        <v>0</v>
      </c>
      <c r="J1215" s="87">
        <f>$D$1214*I1215</f>
      </c>
      <c r="K1215" s="87">
        <f>SUM(H1215,J1215)</f>
      </c>
      <c r="L1215" s="89"/>
      <c r="M1215" s="89"/>
      <c r="N1215" s="89"/>
    </row>
    <row x14ac:dyDescent="0.25" r="1216" customHeight="1" ht="18.75">
      <c r="A1216" s="6" t="s">
        <v>1194</v>
      </c>
      <c r="B1216" s="6"/>
      <c r="C1216" s="3" t="s">
        <v>96</v>
      </c>
      <c r="D1216" s="86">
        <v>1</v>
      </c>
      <c r="E1216" s="87">
        <f>$D$1214*D1216</f>
      </c>
      <c r="F1216" s="108">
        <v>0.14</v>
      </c>
      <c r="G1216" s="87">
        <f>$D$1214*F1216</f>
      </c>
      <c r="H1216" s="87">
        <f>$M$2*G1216</f>
      </c>
      <c r="I1216" s="108">
        <v>0</v>
      </c>
      <c r="J1216" s="87">
        <f>$D$1214*I1216</f>
      </c>
      <c r="K1216" s="87">
        <f>SUM(H1216,J1216)</f>
      </c>
      <c r="L1216" s="89"/>
      <c r="M1216" s="89"/>
      <c r="N1216" s="89"/>
    </row>
    <row x14ac:dyDescent="0.25" r="1217" customHeight="1" ht="18.75">
      <c r="A1217" s="6" t="s">
        <v>901</v>
      </c>
      <c r="B1217" s="6"/>
      <c r="C1217" s="3" t="s">
        <v>96</v>
      </c>
      <c r="D1217" s="86">
        <v>1</v>
      </c>
      <c r="E1217" s="87">
        <f>$D$1214*D1217</f>
      </c>
      <c r="F1217" s="108">
        <v>0.5</v>
      </c>
      <c r="G1217" s="87">
        <f>$D$1214*F1217</f>
      </c>
      <c r="H1217" s="87">
        <f>$M$2*G1217</f>
      </c>
      <c r="I1217" s="108">
        <v>0</v>
      </c>
      <c r="J1217" s="87">
        <f>$D$1214*I1217</f>
      </c>
      <c r="K1217" s="87">
        <f>SUM(H1217,J1217)</f>
      </c>
      <c r="L1217" s="89"/>
      <c r="M1217" s="89"/>
      <c r="N1217" s="89"/>
    </row>
    <row x14ac:dyDescent="0.25" r="1218" customHeight="1" ht="18.75">
      <c r="A1218" s="6" t="s">
        <v>1195</v>
      </c>
      <c r="B1218" s="6"/>
      <c r="C1218" s="3" t="s">
        <v>96</v>
      </c>
      <c r="D1218" s="86">
        <v>1</v>
      </c>
      <c r="E1218" s="87">
        <f>$D$1214*D1218</f>
      </c>
      <c r="F1218" s="108">
        <v>0.04</v>
      </c>
      <c r="G1218" s="87">
        <f>$D$1214*F1218</f>
      </c>
      <c r="H1218" s="87">
        <f>$M$2*G1218</f>
      </c>
      <c r="I1218" s="108">
        <v>0</v>
      </c>
      <c r="J1218" s="87">
        <f>$D$1214*I1218</f>
      </c>
      <c r="K1218" s="87">
        <f>SUM(H1218,J1218)</f>
      </c>
      <c r="L1218" s="89"/>
      <c r="M1218" s="89"/>
      <c r="N1218" s="89"/>
    </row>
    <row x14ac:dyDescent="0.25" r="1219" customHeight="1" ht="18.75">
      <c r="A1219" s="6" t="s">
        <v>899</v>
      </c>
      <c r="B1219" s="6"/>
      <c r="C1219" s="3" t="s">
        <v>96</v>
      </c>
      <c r="D1219" s="86">
        <v>1</v>
      </c>
      <c r="E1219" s="87">
        <f>$D$1214*D1219</f>
      </c>
      <c r="F1219" s="108">
        <v>0.35</v>
      </c>
      <c r="G1219" s="87">
        <f>$D$1214*F1219</f>
      </c>
      <c r="H1219" s="87">
        <f>$M$2*G1219</f>
      </c>
      <c r="I1219" s="108">
        <v>0</v>
      </c>
      <c r="J1219" s="87">
        <f>$D$1214*I1219</f>
      </c>
      <c r="K1219" s="87">
        <f>SUM(H1219,J1219)</f>
      </c>
      <c r="L1219" s="89"/>
      <c r="M1219" s="89"/>
      <c r="N1219" s="89"/>
    </row>
    <row x14ac:dyDescent="0.25" r="1220" customHeight="1" ht="18.75">
      <c r="A1220" s="29" t="s">
        <v>214</v>
      </c>
      <c r="B1220" s="29"/>
      <c r="C1220" s="3"/>
      <c r="D1220" s="109"/>
      <c r="E1220" s="126"/>
      <c r="F1220" s="138">
        <f>SUM(F1215:F1219)</f>
      </c>
      <c r="G1220" s="110">
        <f>SUM(G1215:G1219)</f>
      </c>
      <c r="H1220" s="110">
        <f>SUM(H1215:H1219)</f>
      </c>
      <c r="I1220" s="138">
        <f>SUM(I1215:I1219)</f>
      </c>
      <c r="J1220" s="110">
        <f>SUM(J1215:J1219)</f>
      </c>
      <c r="K1220" s="88">
        <f>SUM(K1215:K1219)</f>
      </c>
      <c r="L1220" s="89"/>
      <c r="M1220" s="89"/>
      <c r="N1220" s="89"/>
    </row>
    <row x14ac:dyDescent="0.25" r="1221" customHeight="1" ht="18.75">
      <c r="A1221" s="29" t="s">
        <v>1196</v>
      </c>
      <c r="B1221" s="29"/>
      <c r="C1221" s="93" t="s">
        <v>96</v>
      </c>
      <c r="D1221" s="57">
        <v>0</v>
      </c>
      <c r="E1221" s="124"/>
      <c r="F1221" s="53"/>
      <c r="G1221" s="53"/>
      <c r="H1221" s="53"/>
      <c r="I1221" s="53"/>
      <c r="J1221" s="53"/>
      <c r="K1221" s="53"/>
      <c r="L1221" s="89"/>
      <c r="M1221" s="89"/>
      <c r="N1221" s="89"/>
    </row>
    <row x14ac:dyDescent="0.25" r="1222" customHeight="1" ht="18.75">
      <c r="A1222" s="6" t="s">
        <v>910</v>
      </c>
      <c r="B1222" s="6"/>
      <c r="C1222" s="3" t="s">
        <v>96</v>
      </c>
      <c r="D1222" s="86">
        <v>1</v>
      </c>
      <c r="E1222" s="87">
        <f>$D$1221*D1222</f>
      </c>
      <c r="F1222" s="108">
        <v>0.87</v>
      </c>
      <c r="G1222" s="87">
        <f>$D$1221*F1222</f>
      </c>
      <c r="H1222" s="87">
        <f>$M$2*G1222</f>
      </c>
      <c r="I1222" s="108">
        <v>0</v>
      </c>
      <c r="J1222" s="87">
        <f>$D$1221*I1222</f>
      </c>
      <c r="K1222" s="87">
        <f>SUM(H1222,J1222)</f>
      </c>
      <c r="L1222" s="89"/>
      <c r="M1222" s="89"/>
      <c r="N1222" s="89"/>
    </row>
    <row x14ac:dyDescent="0.25" r="1223" customHeight="1" ht="18.75">
      <c r="A1223" s="6" t="s">
        <v>901</v>
      </c>
      <c r="B1223" s="6"/>
      <c r="C1223" s="3" t="s">
        <v>96</v>
      </c>
      <c r="D1223" s="86">
        <v>1</v>
      </c>
      <c r="E1223" s="87">
        <f>$D$1221*D1223</f>
      </c>
      <c r="F1223" s="108">
        <v>0.47</v>
      </c>
      <c r="G1223" s="87">
        <f>$D$1221*F1223</f>
      </c>
      <c r="H1223" s="87">
        <f>$M$2*G1223</f>
      </c>
      <c r="I1223" s="108">
        <v>0</v>
      </c>
      <c r="J1223" s="87">
        <f>$D$1221*I1223</f>
      </c>
      <c r="K1223" s="87">
        <f>SUM(H1223,J1223)</f>
      </c>
      <c r="L1223" s="89"/>
      <c r="M1223" s="89"/>
      <c r="N1223" s="89"/>
    </row>
    <row x14ac:dyDescent="0.25" r="1224" customHeight="1" ht="18.75">
      <c r="A1224" s="6" t="s">
        <v>1194</v>
      </c>
      <c r="B1224" s="6"/>
      <c r="C1224" s="3" t="s">
        <v>96</v>
      </c>
      <c r="D1224" s="86">
        <v>1</v>
      </c>
      <c r="E1224" s="87">
        <f>$D$1221*D1224</f>
      </c>
      <c r="F1224" s="108">
        <v>0.14</v>
      </c>
      <c r="G1224" s="87">
        <f>$D$1221*F1224</f>
      </c>
      <c r="H1224" s="87">
        <f>$M$2*G1224</f>
      </c>
      <c r="I1224" s="108">
        <v>0</v>
      </c>
      <c r="J1224" s="87">
        <f>$D$1221*I1224</f>
      </c>
      <c r="K1224" s="87">
        <f>SUM(H1224,J1224)</f>
      </c>
      <c r="L1224" s="89"/>
      <c r="M1224" s="89"/>
      <c r="N1224" s="89"/>
    </row>
    <row x14ac:dyDescent="0.25" r="1225" customHeight="1" ht="18.75">
      <c r="A1225" s="6" t="s">
        <v>899</v>
      </c>
      <c r="B1225" s="6"/>
      <c r="C1225" s="3" t="s">
        <v>96</v>
      </c>
      <c r="D1225" s="86">
        <v>1</v>
      </c>
      <c r="E1225" s="87">
        <f>$D$1221*D1225</f>
      </c>
      <c r="F1225" s="108">
        <v>0.35</v>
      </c>
      <c r="G1225" s="87">
        <f>$D$1221*F1225</f>
      </c>
      <c r="H1225" s="87">
        <f>$M$2*G1225</f>
      </c>
      <c r="I1225" s="108">
        <v>0</v>
      </c>
      <c r="J1225" s="87">
        <f>$D$1221*I1225</f>
      </c>
      <c r="K1225" s="87">
        <f>SUM(H1225,J1225)</f>
      </c>
      <c r="L1225" s="89"/>
      <c r="M1225" s="89"/>
      <c r="N1225" s="89"/>
    </row>
    <row x14ac:dyDescent="0.25" r="1226" customHeight="1" ht="18.75">
      <c r="A1226" s="6" t="s">
        <v>1195</v>
      </c>
      <c r="B1226" s="6"/>
      <c r="C1226" s="3" t="s">
        <v>96</v>
      </c>
      <c r="D1226" s="86">
        <v>1</v>
      </c>
      <c r="E1226" s="87">
        <f>$D$1221*D1226</f>
      </c>
      <c r="F1226" s="108">
        <v>0.04</v>
      </c>
      <c r="G1226" s="87">
        <f>$D$1221*F1226</f>
      </c>
      <c r="H1226" s="87">
        <f>$M$2*G1226</f>
      </c>
      <c r="I1226" s="108">
        <v>0</v>
      </c>
      <c r="J1226" s="87">
        <f>$D$1221*I1226</f>
      </c>
      <c r="K1226" s="87">
        <f>SUM(H1226,J1226)</f>
      </c>
      <c r="L1226" s="89"/>
      <c r="M1226" s="89"/>
      <c r="N1226" s="89"/>
    </row>
    <row x14ac:dyDescent="0.25" r="1227" customHeight="1" ht="18.75">
      <c r="A1227" s="29" t="s">
        <v>214</v>
      </c>
      <c r="B1227" s="29"/>
      <c r="C1227" s="3"/>
      <c r="D1227" s="109"/>
      <c r="E1227" s="126"/>
      <c r="F1227" s="138">
        <f>SUM(F1222:F1226)</f>
      </c>
      <c r="G1227" s="110">
        <f>SUM(G1222:G1226)</f>
      </c>
      <c r="H1227" s="110">
        <f>SUM(H1222:H1226)</f>
      </c>
      <c r="I1227" s="138">
        <f>SUM(I1222:I1226)</f>
      </c>
      <c r="J1227" s="110">
        <f>SUM(J1222:J1226)</f>
      </c>
      <c r="K1227" s="88">
        <f>SUM(K1222:K1226)</f>
      </c>
      <c r="L1227" s="89"/>
      <c r="M1227" s="89"/>
      <c r="N1227" s="89"/>
    </row>
    <row x14ac:dyDescent="0.25" r="1228" customHeight="1" ht="18.75">
      <c r="A1228" s="29" t="s">
        <v>1197</v>
      </c>
      <c r="B1228" s="29"/>
      <c r="C1228" s="93" t="s">
        <v>96</v>
      </c>
      <c r="D1228" s="57">
        <v>0</v>
      </c>
      <c r="E1228" s="124"/>
      <c r="F1228" s="53"/>
      <c r="G1228" s="53"/>
      <c r="H1228" s="53"/>
      <c r="I1228" s="53"/>
      <c r="J1228" s="53"/>
      <c r="K1228" s="53"/>
      <c r="L1228" s="89"/>
      <c r="M1228" s="89"/>
      <c r="N1228" s="89"/>
    </row>
    <row x14ac:dyDescent="0.25" r="1229" customHeight="1" ht="18.75">
      <c r="A1229" s="6" t="s">
        <v>910</v>
      </c>
      <c r="B1229" s="6"/>
      <c r="C1229" s="3" t="s">
        <v>96</v>
      </c>
      <c r="D1229" s="86">
        <v>1</v>
      </c>
      <c r="E1229" s="87">
        <f>$D$1228*D1229</f>
      </c>
      <c r="F1229" s="108">
        <v>0.87</v>
      </c>
      <c r="G1229" s="87">
        <f>$D$1228*F1229</f>
      </c>
      <c r="H1229" s="87">
        <f>$M$2*G1229</f>
      </c>
      <c r="I1229" s="108">
        <v>0</v>
      </c>
      <c r="J1229" s="87">
        <f>$D$1228*I1229</f>
      </c>
      <c r="K1229" s="87">
        <f>SUM(H1229,J1229)</f>
      </c>
      <c r="L1229" s="89"/>
      <c r="M1229" s="89"/>
      <c r="N1229" s="89"/>
    </row>
    <row x14ac:dyDescent="0.25" r="1230" customHeight="1" ht="18.75">
      <c r="A1230" s="6" t="s">
        <v>903</v>
      </c>
      <c r="B1230" s="6"/>
      <c r="C1230" s="3" t="s">
        <v>96</v>
      </c>
      <c r="D1230" s="86">
        <v>1</v>
      </c>
      <c r="E1230" s="87">
        <f>$D$1228*D1230</f>
      </c>
      <c r="F1230" s="108">
        <v>0.1</v>
      </c>
      <c r="G1230" s="87">
        <f>$D$1228*F1230</f>
      </c>
      <c r="H1230" s="87">
        <f>$M$2*G1230</f>
      </c>
      <c r="I1230" s="108">
        <v>0</v>
      </c>
      <c r="J1230" s="87">
        <f>$D$1228*I1230</f>
      </c>
      <c r="K1230" s="87">
        <f>SUM(H1230,J1230)</f>
      </c>
      <c r="L1230" s="89"/>
      <c r="M1230" s="89"/>
      <c r="N1230" s="89"/>
    </row>
    <row x14ac:dyDescent="0.25" r="1231" customHeight="1" ht="18.75">
      <c r="A1231" s="6" t="s">
        <v>1194</v>
      </c>
      <c r="B1231" s="6"/>
      <c r="C1231" s="3" t="s">
        <v>96</v>
      </c>
      <c r="D1231" s="86">
        <v>1</v>
      </c>
      <c r="E1231" s="87">
        <f>$D$1228*D1231</f>
      </c>
      <c r="F1231" s="108">
        <v>0.14</v>
      </c>
      <c r="G1231" s="87">
        <f>$D$1228*F1231</f>
      </c>
      <c r="H1231" s="87">
        <f>$M$2*G1231</f>
      </c>
      <c r="I1231" s="108">
        <v>0</v>
      </c>
      <c r="J1231" s="87">
        <f>$D$1228*I1231</f>
      </c>
      <c r="K1231" s="87">
        <f>SUM(H1231,J1231)</f>
      </c>
      <c r="L1231" s="89"/>
      <c r="M1231" s="89"/>
      <c r="N1231" s="89"/>
    </row>
    <row x14ac:dyDescent="0.25" r="1232" customHeight="1" ht="18.75">
      <c r="A1232" s="6" t="s">
        <v>1195</v>
      </c>
      <c r="B1232" s="6"/>
      <c r="C1232" s="3" t="s">
        <v>96</v>
      </c>
      <c r="D1232" s="86">
        <v>1</v>
      </c>
      <c r="E1232" s="87">
        <f>$D$1228*D1232</f>
      </c>
      <c r="F1232" s="108">
        <v>0.04</v>
      </c>
      <c r="G1232" s="87">
        <f>$D$1228*F1232</f>
      </c>
      <c r="H1232" s="87">
        <f>$M$2*G1232</f>
      </c>
      <c r="I1232" s="108">
        <v>0</v>
      </c>
      <c r="J1232" s="87">
        <f>$D$1228*I1232</f>
      </c>
      <c r="K1232" s="87">
        <f>SUM(H1232,J1232)</f>
      </c>
      <c r="L1232" s="89"/>
      <c r="M1232" s="89"/>
      <c r="N1232" s="89"/>
    </row>
    <row x14ac:dyDescent="0.25" r="1233" customHeight="1" ht="18.75">
      <c r="A1233" s="6" t="s">
        <v>901</v>
      </c>
      <c r="B1233" s="6"/>
      <c r="C1233" s="3" t="s">
        <v>96</v>
      </c>
      <c r="D1233" s="86">
        <v>1</v>
      </c>
      <c r="E1233" s="87">
        <f>$D$1228*D1233</f>
      </c>
      <c r="F1233" s="108">
        <v>0.5</v>
      </c>
      <c r="G1233" s="87">
        <f>$D$1228*F1233</f>
      </c>
      <c r="H1233" s="87">
        <f>$M$2*G1233</f>
      </c>
      <c r="I1233" s="108">
        <v>0</v>
      </c>
      <c r="J1233" s="87">
        <f>$D$1228*I1233</f>
      </c>
      <c r="K1233" s="87">
        <f>SUM(H1233,J1233)</f>
      </c>
      <c r="L1233" s="89"/>
      <c r="M1233" s="89"/>
      <c r="N1233" s="89"/>
    </row>
    <row x14ac:dyDescent="0.25" r="1234" customHeight="1" ht="18.75">
      <c r="A1234" s="29" t="s">
        <v>214</v>
      </c>
      <c r="B1234" s="29"/>
      <c r="C1234" s="3"/>
      <c r="D1234" s="109"/>
      <c r="E1234" s="126"/>
      <c r="F1234" s="138">
        <f>SUM(F1229:F1233)</f>
      </c>
      <c r="G1234" s="110">
        <f>SUM(G1229:G1233)</f>
      </c>
      <c r="H1234" s="110">
        <f>SUM(H1229:H1233)</f>
      </c>
      <c r="I1234" s="138">
        <f>SUM(I1229:I1233)</f>
      </c>
      <c r="J1234" s="110">
        <f>SUM(J1229:J1233)</f>
      </c>
      <c r="K1234" s="88">
        <f>SUM(K1229:K1233)</f>
      </c>
      <c r="L1234" s="89"/>
      <c r="M1234" s="89"/>
      <c r="N1234" s="89"/>
    </row>
    <row x14ac:dyDescent="0.25" r="1235" customHeight="1" ht="18.75">
      <c r="A1235" s="29" t="s">
        <v>1198</v>
      </c>
      <c r="B1235" s="29"/>
      <c r="C1235" s="93" t="s">
        <v>96</v>
      </c>
      <c r="D1235" s="57">
        <v>0</v>
      </c>
      <c r="E1235" s="124"/>
      <c r="F1235" s="53"/>
      <c r="G1235" s="53"/>
      <c r="H1235" s="53"/>
      <c r="I1235" s="53"/>
      <c r="J1235" s="53"/>
      <c r="K1235" s="53"/>
      <c r="L1235" s="89"/>
      <c r="M1235" s="89"/>
      <c r="N1235" s="89"/>
    </row>
    <row x14ac:dyDescent="0.25" r="1236" customHeight="1" ht="18.75">
      <c r="A1236" s="6" t="s">
        <v>910</v>
      </c>
      <c r="B1236" s="6"/>
      <c r="C1236" s="3" t="s">
        <v>96</v>
      </c>
      <c r="D1236" s="86">
        <v>1</v>
      </c>
      <c r="E1236" s="87">
        <f>$D$1235*D1236</f>
      </c>
      <c r="F1236" s="108">
        <v>0.87</v>
      </c>
      <c r="G1236" s="87">
        <f>$D$1235*F1236</f>
      </c>
      <c r="H1236" s="87">
        <f>$M$2*G1236</f>
      </c>
      <c r="I1236" s="108">
        <v>0</v>
      </c>
      <c r="J1236" s="87">
        <f>$D$1235*I1236</f>
      </c>
      <c r="K1236" s="87">
        <f>SUM(H1236,J1236)</f>
      </c>
      <c r="L1236" s="89"/>
      <c r="M1236" s="89"/>
      <c r="N1236" s="89"/>
    </row>
    <row x14ac:dyDescent="0.25" r="1237" customHeight="1" ht="18.75">
      <c r="A1237" s="6" t="s">
        <v>1194</v>
      </c>
      <c r="B1237" s="6"/>
      <c r="C1237" s="3" t="s">
        <v>96</v>
      </c>
      <c r="D1237" s="86">
        <v>1</v>
      </c>
      <c r="E1237" s="87">
        <f>$D$1235*D1237</f>
      </c>
      <c r="F1237" s="108">
        <v>0.14</v>
      </c>
      <c r="G1237" s="87">
        <f>$D$1235*F1237</f>
      </c>
      <c r="H1237" s="87">
        <f>$M$2*G1237</f>
      </c>
      <c r="I1237" s="108">
        <v>0</v>
      </c>
      <c r="J1237" s="87">
        <f>$D$1235*I1237</f>
      </c>
      <c r="K1237" s="87">
        <f>SUM(H1237,J1237)</f>
      </c>
      <c r="L1237" s="89"/>
      <c r="M1237" s="89"/>
      <c r="N1237" s="89"/>
    </row>
    <row x14ac:dyDescent="0.25" r="1238" customHeight="1" ht="18.75">
      <c r="A1238" s="6" t="s">
        <v>1195</v>
      </c>
      <c r="B1238" s="6"/>
      <c r="C1238" s="3" t="s">
        <v>96</v>
      </c>
      <c r="D1238" s="86">
        <v>1</v>
      </c>
      <c r="E1238" s="87">
        <f>$D$1235*D1238</f>
      </c>
      <c r="F1238" s="108">
        <v>0.04</v>
      </c>
      <c r="G1238" s="87">
        <f>$D$1235*F1238</f>
      </c>
      <c r="H1238" s="87">
        <f>$M$2*G1238</f>
      </c>
      <c r="I1238" s="108">
        <v>0</v>
      </c>
      <c r="J1238" s="87">
        <f>$D$1235*I1238</f>
      </c>
      <c r="K1238" s="87">
        <f>SUM(H1238,J1238)</f>
      </c>
      <c r="L1238" s="89"/>
      <c r="M1238" s="89"/>
      <c r="N1238" s="89"/>
    </row>
    <row x14ac:dyDescent="0.25" r="1239" customHeight="1" ht="18.75">
      <c r="A1239" s="6" t="s">
        <v>901</v>
      </c>
      <c r="B1239" s="6"/>
      <c r="C1239" s="3" t="s">
        <v>96</v>
      </c>
      <c r="D1239" s="86">
        <v>1</v>
      </c>
      <c r="E1239" s="87">
        <f>$D$1235*D1239</f>
      </c>
      <c r="F1239" s="108">
        <v>0.47</v>
      </c>
      <c r="G1239" s="87">
        <f>$D$1235*F1239</f>
      </c>
      <c r="H1239" s="87">
        <f>$M$2*G1239</f>
      </c>
      <c r="I1239" s="108">
        <v>0</v>
      </c>
      <c r="J1239" s="87">
        <f>$D$1235*I1239</f>
      </c>
      <c r="K1239" s="87">
        <f>SUM(H1239,J1239)</f>
      </c>
      <c r="L1239" s="89"/>
      <c r="M1239" s="89"/>
      <c r="N1239" s="89"/>
    </row>
    <row x14ac:dyDescent="0.25" r="1240" customHeight="1" ht="18.75">
      <c r="A1240" s="6" t="s">
        <v>903</v>
      </c>
      <c r="B1240" s="6"/>
      <c r="C1240" s="3" t="s">
        <v>96</v>
      </c>
      <c r="D1240" s="86">
        <v>1</v>
      </c>
      <c r="E1240" s="87">
        <f>$D$1235*D1240</f>
      </c>
      <c r="F1240" s="108">
        <v>0.1</v>
      </c>
      <c r="G1240" s="87">
        <f>$D$1235*F1240</f>
      </c>
      <c r="H1240" s="87">
        <f>$M$2*G1240</f>
      </c>
      <c r="I1240" s="108">
        <v>0</v>
      </c>
      <c r="J1240" s="87">
        <f>$D$1235*I1240</f>
      </c>
      <c r="K1240" s="87">
        <f>SUM(H1240,J1240)</f>
      </c>
      <c r="L1240" s="89"/>
      <c r="M1240" s="89"/>
      <c r="N1240" s="89"/>
    </row>
    <row x14ac:dyDescent="0.25" r="1241" customHeight="1" ht="18.75">
      <c r="A1241" s="29" t="s">
        <v>214</v>
      </c>
      <c r="B1241" s="29"/>
      <c r="C1241" s="3"/>
      <c r="D1241" s="109"/>
      <c r="E1241" s="126"/>
      <c r="F1241" s="138">
        <f>SUM(F1236:F1240)</f>
      </c>
      <c r="G1241" s="110">
        <f>SUM(G1236:G1240)</f>
      </c>
      <c r="H1241" s="110">
        <f>SUM(H1236:H1240)</f>
      </c>
      <c r="I1241" s="138">
        <f>SUM(I1236:I1240)</f>
      </c>
      <c r="J1241" s="110">
        <f>SUM(J1236:J1240)</f>
      </c>
      <c r="K1241" s="88">
        <f>SUM(K1236:K1240)</f>
      </c>
      <c r="L1241" s="89"/>
      <c r="M1241" s="89"/>
      <c r="N1241" s="89"/>
    </row>
    <row x14ac:dyDescent="0.25" r="1242" customHeight="1" ht="18.75">
      <c r="A1242" s="29" t="s">
        <v>1199</v>
      </c>
      <c r="B1242" s="29"/>
      <c r="C1242" s="93" t="s">
        <v>96</v>
      </c>
      <c r="D1242" s="57">
        <v>0</v>
      </c>
      <c r="E1242" s="124"/>
      <c r="F1242" s="53"/>
      <c r="G1242" s="53"/>
      <c r="H1242" s="53"/>
      <c r="I1242" s="53"/>
      <c r="J1242" s="53"/>
      <c r="K1242" s="53"/>
      <c r="L1242" s="89"/>
      <c r="M1242" s="89"/>
      <c r="N1242" s="89"/>
    </row>
    <row x14ac:dyDescent="0.25" r="1243" customHeight="1" ht="18.75">
      <c r="A1243" s="6" t="s">
        <v>910</v>
      </c>
      <c r="B1243" s="6"/>
      <c r="C1243" s="3" t="s">
        <v>96</v>
      </c>
      <c r="D1243" s="86">
        <v>1</v>
      </c>
      <c r="E1243" s="87">
        <f>$D$1242*D1243</f>
      </c>
      <c r="F1243" s="108">
        <v>0.87</v>
      </c>
      <c r="G1243" s="87">
        <f>$D$1242*F1243</f>
      </c>
      <c r="H1243" s="87">
        <f>$M$2*G1243</f>
      </c>
      <c r="I1243" s="108">
        <v>0</v>
      </c>
      <c r="J1243" s="87">
        <f>$D$1242*I1243</f>
      </c>
      <c r="K1243" s="87">
        <f>SUM(H1243,J1243)</f>
      </c>
      <c r="L1243" s="89"/>
      <c r="M1243" s="89"/>
      <c r="N1243" s="89"/>
    </row>
    <row x14ac:dyDescent="0.25" r="1244" customHeight="1" ht="18.75">
      <c r="A1244" s="6" t="s">
        <v>905</v>
      </c>
      <c r="B1244" s="6"/>
      <c r="C1244" s="3" t="s">
        <v>96</v>
      </c>
      <c r="D1244" s="86">
        <v>1</v>
      </c>
      <c r="E1244" s="87">
        <f>$D$1242*D1244</f>
      </c>
      <c r="F1244" s="108">
        <v>0.32</v>
      </c>
      <c r="G1244" s="87">
        <f>$D$1242*F1244</f>
      </c>
      <c r="H1244" s="87">
        <f>$M$2*G1244</f>
      </c>
      <c r="I1244" s="108">
        <v>0</v>
      </c>
      <c r="J1244" s="87">
        <f>$D$1242*I1244</f>
      </c>
      <c r="K1244" s="87">
        <f>SUM(H1244,J1244)</f>
      </c>
      <c r="L1244" s="89"/>
      <c r="M1244" s="89"/>
      <c r="N1244" s="89"/>
    </row>
    <row x14ac:dyDescent="0.25" r="1245" customHeight="1" ht="18.75">
      <c r="A1245" s="6" t="s">
        <v>1194</v>
      </c>
      <c r="B1245" s="6"/>
      <c r="C1245" s="3" t="s">
        <v>96</v>
      </c>
      <c r="D1245" s="86">
        <v>1</v>
      </c>
      <c r="E1245" s="87">
        <f>$D$1242*D1245</f>
      </c>
      <c r="F1245" s="108">
        <v>0.14</v>
      </c>
      <c r="G1245" s="87">
        <f>$D$1242*F1245</f>
      </c>
      <c r="H1245" s="87">
        <f>$M$2*G1245</f>
      </c>
      <c r="I1245" s="108">
        <v>0</v>
      </c>
      <c r="J1245" s="87">
        <f>$D$1242*I1245</f>
      </c>
      <c r="K1245" s="87">
        <f>SUM(H1245,J1245)</f>
      </c>
      <c r="L1245" s="89"/>
      <c r="M1245" s="89"/>
      <c r="N1245" s="89"/>
    </row>
    <row x14ac:dyDescent="0.25" r="1246" customHeight="1" ht="18.75">
      <c r="A1246" s="6" t="s">
        <v>1195</v>
      </c>
      <c r="B1246" s="6"/>
      <c r="C1246" s="3" t="s">
        <v>96</v>
      </c>
      <c r="D1246" s="86">
        <v>1</v>
      </c>
      <c r="E1246" s="87">
        <f>$D$1242*D1246</f>
      </c>
      <c r="F1246" s="108">
        <v>0.04</v>
      </c>
      <c r="G1246" s="87">
        <f>$D$1242*F1246</f>
      </c>
      <c r="H1246" s="87">
        <f>$M$2*G1246</f>
      </c>
      <c r="I1246" s="108">
        <v>0</v>
      </c>
      <c r="J1246" s="87">
        <f>$D$1242*I1246</f>
      </c>
      <c r="K1246" s="87">
        <f>SUM(H1246,J1246)</f>
      </c>
      <c r="L1246" s="89"/>
      <c r="M1246" s="89"/>
      <c r="N1246" s="89"/>
    </row>
    <row x14ac:dyDescent="0.25" r="1247" customHeight="1" ht="18.75">
      <c r="A1247" s="6" t="s">
        <v>901</v>
      </c>
      <c r="B1247" s="6"/>
      <c r="C1247" s="3" t="s">
        <v>96</v>
      </c>
      <c r="D1247" s="86">
        <v>1</v>
      </c>
      <c r="E1247" s="87">
        <f>$D$1242*D1247</f>
      </c>
      <c r="F1247" s="108">
        <v>0.5</v>
      </c>
      <c r="G1247" s="87">
        <f>$D$1242*F1247</f>
      </c>
      <c r="H1247" s="87">
        <f>$M$2*G1247</f>
      </c>
      <c r="I1247" s="108">
        <v>0</v>
      </c>
      <c r="J1247" s="87">
        <f>$D$1242*I1247</f>
      </c>
      <c r="K1247" s="87">
        <f>SUM(H1247,J1247)</f>
      </c>
      <c r="L1247" s="89"/>
      <c r="M1247" s="89"/>
      <c r="N1247" s="89"/>
    </row>
    <row x14ac:dyDescent="0.25" r="1248" customHeight="1" ht="18.75">
      <c r="A1248" s="29" t="s">
        <v>214</v>
      </c>
      <c r="B1248" s="29"/>
      <c r="C1248" s="3"/>
      <c r="D1248" s="109"/>
      <c r="E1248" s="126"/>
      <c r="F1248" s="138">
        <f>SUM(F1243:F1247)</f>
      </c>
      <c r="G1248" s="110">
        <f>SUM(G1243:G1247)</f>
      </c>
      <c r="H1248" s="110">
        <f>SUM(H1243:H1247)</f>
      </c>
      <c r="I1248" s="138">
        <f>SUM(I1243:I1247)</f>
      </c>
      <c r="J1248" s="110">
        <f>SUM(J1243:J1247)</f>
      </c>
      <c r="K1248" s="88">
        <f>SUM(K1243:K1247)</f>
      </c>
      <c r="L1248" s="89"/>
      <c r="M1248" s="89"/>
      <c r="N1248" s="89"/>
    </row>
    <row x14ac:dyDescent="0.25" r="1249" customHeight="1" ht="18.75">
      <c r="A1249" s="29" t="s">
        <v>1200</v>
      </c>
      <c r="B1249" s="29"/>
      <c r="C1249" s="93" t="s">
        <v>96</v>
      </c>
      <c r="D1249" s="57">
        <v>0</v>
      </c>
      <c r="E1249" s="124"/>
      <c r="F1249" s="53"/>
      <c r="G1249" s="53"/>
      <c r="H1249" s="53"/>
      <c r="I1249" s="53"/>
      <c r="J1249" s="53"/>
      <c r="K1249" s="53"/>
      <c r="L1249" s="89"/>
      <c r="M1249" s="89"/>
      <c r="N1249" s="89"/>
    </row>
    <row x14ac:dyDescent="0.25" r="1250" customHeight="1" ht="18.75">
      <c r="A1250" s="6" t="s">
        <v>910</v>
      </c>
      <c r="B1250" s="6"/>
      <c r="C1250" s="3" t="s">
        <v>96</v>
      </c>
      <c r="D1250" s="86">
        <v>1</v>
      </c>
      <c r="E1250" s="87">
        <f>$D$1249*D1250</f>
      </c>
      <c r="F1250" s="108">
        <v>0.87</v>
      </c>
      <c r="G1250" s="87">
        <f>$D$1249*F1250</f>
      </c>
      <c r="H1250" s="87">
        <f>$M$2*G1250</f>
      </c>
      <c r="I1250" s="108">
        <v>0</v>
      </c>
      <c r="J1250" s="87">
        <f>$D$1249*I1250</f>
      </c>
      <c r="K1250" s="87">
        <f>SUM(H1250,J1250)</f>
      </c>
      <c r="L1250" s="89"/>
      <c r="M1250" s="89"/>
      <c r="N1250" s="89"/>
    </row>
    <row x14ac:dyDescent="0.25" r="1251" customHeight="1" ht="18.75">
      <c r="A1251" s="6" t="s">
        <v>905</v>
      </c>
      <c r="B1251" s="6"/>
      <c r="C1251" s="3" t="s">
        <v>96</v>
      </c>
      <c r="D1251" s="86">
        <v>1</v>
      </c>
      <c r="E1251" s="87">
        <f>$D$1249*D1251</f>
      </c>
      <c r="F1251" s="108">
        <v>0.32</v>
      </c>
      <c r="G1251" s="87">
        <f>$D$1249*F1251</f>
      </c>
      <c r="H1251" s="87">
        <f>$M$2*G1251</f>
      </c>
      <c r="I1251" s="108">
        <v>0</v>
      </c>
      <c r="J1251" s="87">
        <f>$D$1249*I1251</f>
      </c>
      <c r="K1251" s="87">
        <f>SUM(H1251,J1251)</f>
      </c>
      <c r="L1251" s="89"/>
      <c r="M1251" s="89"/>
      <c r="N1251" s="89"/>
    </row>
    <row x14ac:dyDescent="0.25" r="1252" customHeight="1" ht="18.75">
      <c r="A1252" s="6" t="s">
        <v>901</v>
      </c>
      <c r="B1252" s="6"/>
      <c r="C1252" s="3" t="s">
        <v>96</v>
      </c>
      <c r="D1252" s="86">
        <v>1</v>
      </c>
      <c r="E1252" s="87">
        <f>$D$1249*D1252</f>
      </c>
      <c r="F1252" s="108">
        <v>0.47</v>
      </c>
      <c r="G1252" s="87">
        <f>$D$1249*F1252</f>
      </c>
      <c r="H1252" s="87">
        <f>$M$2*G1252</f>
      </c>
      <c r="I1252" s="108">
        <v>0</v>
      </c>
      <c r="J1252" s="87">
        <f>$D$1249*I1252</f>
      </c>
      <c r="K1252" s="87">
        <f>SUM(H1252,J1252)</f>
      </c>
      <c r="L1252" s="89"/>
      <c r="M1252" s="89"/>
      <c r="N1252" s="89"/>
    </row>
    <row x14ac:dyDescent="0.25" r="1253" customHeight="1" ht="18.75">
      <c r="A1253" s="6" t="s">
        <v>1194</v>
      </c>
      <c r="B1253" s="6"/>
      <c r="C1253" s="3" t="s">
        <v>96</v>
      </c>
      <c r="D1253" s="86">
        <v>1</v>
      </c>
      <c r="E1253" s="87">
        <f>$D$1249*D1253</f>
      </c>
      <c r="F1253" s="108">
        <v>0.14</v>
      </c>
      <c r="G1253" s="87">
        <f>$D$1249*F1253</f>
      </c>
      <c r="H1253" s="87">
        <f>$M$2*G1253</f>
      </c>
      <c r="I1253" s="108">
        <v>0</v>
      </c>
      <c r="J1253" s="87">
        <f>$D$1249*I1253</f>
      </c>
      <c r="K1253" s="87">
        <f>SUM(H1253,J1253)</f>
      </c>
      <c r="L1253" s="89"/>
      <c r="M1253" s="89"/>
      <c r="N1253" s="89"/>
    </row>
    <row x14ac:dyDescent="0.25" r="1254" customHeight="1" ht="18.75">
      <c r="A1254" s="6" t="s">
        <v>1195</v>
      </c>
      <c r="B1254" s="6"/>
      <c r="C1254" s="3" t="s">
        <v>96</v>
      </c>
      <c r="D1254" s="86">
        <v>1</v>
      </c>
      <c r="E1254" s="87">
        <f>$D$1249*D1254</f>
      </c>
      <c r="F1254" s="108">
        <v>0.04</v>
      </c>
      <c r="G1254" s="87">
        <f>$D$1249*F1254</f>
      </c>
      <c r="H1254" s="87">
        <f>$M$2*G1254</f>
      </c>
      <c r="I1254" s="108">
        <v>0</v>
      </c>
      <c r="J1254" s="87">
        <f>$D$1249*I1254</f>
      </c>
      <c r="K1254" s="87">
        <f>SUM(H1254,J1254)</f>
      </c>
      <c r="L1254" s="89"/>
      <c r="M1254" s="89"/>
      <c r="N1254" s="89"/>
    </row>
    <row x14ac:dyDescent="0.25" r="1255" customHeight="1" ht="18.75">
      <c r="A1255" s="29" t="s">
        <v>214</v>
      </c>
      <c r="B1255" s="29"/>
      <c r="C1255" s="3"/>
      <c r="D1255" s="109"/>
      <c r="E1255" s="126"/>
      <c r="F1255" s="138">
        <f>SUM(F1250:F1254)</f>
      </c>
      <c r="G1255" s="110">
        <f>SUM(G1250:G1254)</f>
      </c>
      <c r="H1255" s="110">
        <f>SUM(H1250:H1254)</f>
      </c>
      <c r="I1255" s="138">
        <f>SUM(I1250:I1254)</f>
      </c>
      <c r="J1255" s="110">
        <f>SUM(J1250:J1254)</f>
      </c>
      <c r="K1255" s="88">
        <f>SUM(K1250:K1254)</f>
      </c>
      <c r="L1255" s="89"/>
      <c r="M1255" s="89"/>
      <c r="N1255" s="89"/>
    </row>
    <row x14ac:dyDescent="0.25" r="1256" customHeight="1" ht="18.75">
      <c r="A1256" s="29" t="s">
        <v>1201</v>
      </c>
      <c r="B1256" s="29"/>
      <c r="C1256" s="93" t="s">
        <v>96</v>
      </c>
      <c r="D1256" s="57">
        <v>0</v>
      </c>
      <c r="E1256" s="124"/>
      <c r="F1256" s="53"/>
      <c r="G1256" s="53"/>
      <c r="H1256" s="53"/>
      <c r="I1256" s="53"/>
      <c r="J1256" s="53"/>
      <c r="K1256" s="53"/>
      <c r="L1256" s="89"/>
      <c r="M1256" s="89"/>
      <c r="N1256" s="89"/>
    </row>
    <row x14ac:dyDescent="0.25" r="1257" customHeight="1" ht="18.75">
      <c r="A1257" s="6" t="s">
        <v>1202</v>
      </c>
      <c r="B1257" s="6"/>
      <c r="C1257" s="3" t="s">
        <v>96</v>
      </c>
      <c r="D1257" s="86">
        <v>1</v>
      </c>
      <c r="E1257" s="87">
        <f>$D$1256*D1257</f>
      </c>
      <c r="F1257" s="108">
        <v>0.14</v>
      </c>
      <c r="G1257" s="87">
        <f>$D$1256*F1257</f>
      </c>
      <c r="H1257" s="87">
        <f>$M$2*G1257</f>
      </c>
      <c r="I1257" s="108">
        <v>0</v>
      </c>
      <c r="J1257" s="87">
        <f>$D$1256*I1257</f>
      </c>
      <c r="K1257" s="87">
        <f>SUM(H1257,J1257)</f>
      </c>
      <c r="L1257" s="89"/>
      <c r="M1257" s="89"/>
      <c r="N1257" s="89"/>
    </row>
    <row x14ac:dyDescent="0.25" r="1258" customHeight="1" ht="18.75">
      <c r="A1258" s="6" t="s">
        <v>625</v>
      </c>
      <c r="B1258" s="6"/>
      <c r="C1258" s="3" t="s">
        <v>96</v>
      </c>
      <c r="D1258" s="86">
        <v>1</v>
      </c>
      <c r="E1258" s="87">
        <f>$D$1256*D1258</f>
      </c>
      <c r="F1258" s="108">
        <v>0.04</v>
      </c>
      <c r="G1258" s="87">
        <f>$D$1256*F1258</f>
      </c>
      <c r="H1258" s="87">
        <f>$M$2*G1258</f>
      </c>
      <c r="I1258" s="108">
        <v>0</v>
      </c>
      <c r="J1258" s="87">
        <f>$D$1256*I1258</f>
      </c>
      <c r="K1258" s="87">
        <f>SUM(H1258,J1258)</f>
      </c>
      <c r="L1258" s="89"/>
      <c r="M1258" s="89"/>
      <c r="N1258" s="89"/>
    </row>
    <row x14ac:dyDescent="0.25" r="1259" customHeight="1" ht="18.75">
      <c r="A1259" s="6" t="s">
        <v>901</v>
      </c>
      <c r="B1259" s="6"/>
      <c r="C1259" s="3" t="s">
        <v>96</v>
      </c>
      <c r="D1259" s="86">
        <v>1</v>
      </c>
      <c r="E1259" s="87">
        <f>$D$1256*D1259</f>
      </c>
      <c r="F1259" s="108">
        <v>0.5</v>
      </c>
      <c r="G1259" s="87">
        <f>$D$1256*F1259</f>
      </c>
      <c r="H1259" s="87">
        <f>$M$2*G1259</f>
      </c>
      <c r="I1259" s="108">
        <v>0</v>
      </c>
      <c r="J1259" s="87">
        <f>$D$1256*I1259</f>
      </c>
      <c r="K1259" s="87">
        <f>SUM(H1259,J1259)</f>
      </c>
      <c r="L1259" s="89"/>
      <c r="M1259" s="89"/>
      <c r="N1259" s="89"/>
    </row>
    <row x14ac:dyDescent="0.25" r="1260" customHeight="1" ht="18.75">
      <c r="A1260" s="6" t="s">
        <v>1194</v>
      </c>
      <c r="B1260" s="6"/>
      <c r="C1260" s="3" t="s">
        <v>96</v>
      </c>
      <c r="D1260" s="86">
        <v>1</v>
      </c>
      <c r="E1260" s="87">
        <f>$D$1256*D1260</f>
      </c>
      <c r="F1260" s="108">
        <v>0.14</v>
      </c>
      <c r="G1260" s="87">
        <f>$D$1256*F1260</f>
      </c>
      <c r="H1260" s="87">
        <f>$M$2*G1260</f>
      </c>
      <c r="I1260" s="108">
        <v>0</v>
      </c>
      <c r="J1260" s="87">
        <f>$D$1256*I1260</f>
      </c>
      <c r="K1260" s="87">
        <f>SUM(H1260,J1260)</f>
      </c>
      <c r="L1260" s="89"/>
      <c r="M1260" s="89"/>
      <c r="N1260" s="89"/>
    </row>
    <row x14ac:dyDescent="0.25" r="1261" customHeight="1" ht="18.75">
      <c r="A1261" s="6" t="s">
        <v>899</v>
      </c>
      <c r="B1261" s="6"/>
      <c r="C1261" s="3" t="s">
        <v>96</v>
      </c>
      <c r="D1261" s="86">
        <v>1</v>
      </c>
      <c r="E1261" s="87">
        <f>$D$1256*D1261</f>
      </c>
      <c r="F1261" s="108">
        <v>0.35</v>
      </c>
      <c r="G1261" s="87">
        <f>$D$1256*F1261</f>
      </c>
      <c r="H1261" s="87">
        <f>$M$2*G1261</f>
      </c>
      <c r="I1261" s="108">
        <v>0</v>
      </c>
      <c r="J1261" s="87">
        <f>$D$1256*I1261</f>
      </c>
      <c r="K1261" s="87">
        <f>SUM(H1261,J1261)</f>
      </c>
      <c r="L1261" s="89"/>
      <c r="M1261" s="89"/>
      <c r="N1261" s="89"/>
    </row>
    <row x14ac:dyDescent="0.25" r="1262" customHeight="1" ht="18.75">
      <c r="A1262" s="6" t="s">
        <v>1195</v>
      </c>
      <c r="B1262" s="6"/>
      <c r="C1262" s="3" t="s">
        <v>96</v>
      </c>
      <c r="D1262" s="86">
        <v>1</v>
      </c>
      <c r="E1262" s="87">
        <f>$D$1256*D1262</f>
      </c>
      <c r="F1262" s="108">
        <v>0.04</v>
      </c>
      <c r="G1262" s="87">
        <f>$D$1256*F1262</f>
      </c>
      <c r="H1262" s="87">
        <f>$M$2*G1262</f>
      </c>
      <c r="I1262" s="108">
        <v>0</v>
      </c>
      <c r="J1262" s="87">
        <f>$D$1256*I1262</f>
      </c>
      <c r="K1262" s="87">
        <f>SUM(H1262,J1262)</f>
      </c>
      <c r="L1262" s="89"/>
      <c r="M1262" s="89"/>
      <c r="N1262" s="89"/>
    </row>
    <row x14ac:dyDescent="0.25" r="1263" customHeight="1" ht="18.75">
      <c r="A1263" s="29" t="s">
        <v>214</v>
      </c>
      <c r="B1263" s="29"/>
      <c r="C1263" s="3"/>
      <c r="D1263" s="109"/>
      <c r="E1263" s="126"/>
      <c r="F1263" s="138">
        <f>SUM(F1257:F1262)</f>
      </c>
      <c r="G1263" s="110">
        <f>SUM(G1257:G1262)</f>
      </c>
      <c r="H1263" s="110">
        <f>SUM(H1257:H1262)</f>
      </c>
      <c r="I1263" s="138">
        <f>SUM(I1257:I1262)</f>
      </c>
      <c r="J1263" s="110">
        <f>SUM(J1257:J1262)</f>
      </c>
      <c r="K1263" s="88">
        <f>SUM(K1257:K1262)</f>
      </c>
      <c r="L1263" s="89"/>
      <c r="M1263" s="89"/>
      <c r="N1263" s="89"/>
    </row>
    <row x14ac:dyDescent="0.25" r="1264" customHeight="1" ht="18.75">
      <c r="A1264" s="29" t="s">
        <v>1203</v>
      </c>
      <c r="B1264" s="29"/>
      <c r="C1264" s="93" t="s">
        <v>96</v>
      </c>
      <c r="D1264" s="57">
        <v>0</v>
      </c>
      <c r="E1264" s="124"/>
      <c r="F1264" s="53"/>
      <c r="G1264" s="53"/>
      <c r="H1264" s="53"/>
      <c r="I1264" s="53"/>
      <c r="J1264" s="53"/>
      <c r="K1264" s="53"/>
      <c r="L1264" s="89"/>
      <c r="M1264" s="89"/>
      <c r="N1264" s="89"/>
    </row>
    <row x14ac:dyDescent="0.25" r="1265" customHeight="1" ht="18.75">
      <c r="A1265" s="6" t="s">
        <v>903</v>
      </c>
      <c r="B1265" s="6"/>
      <c r="C1265" s="3" t="s">
        <v>96</v>
      </c>
      <c r="D1265" s="86">
        <v>1</v>
      </c>
      <c r="E1265" s="87">
        <f>$D$1264*D1265</f>
      </c>
      <c r="F1265" s="108">
        <v>0.1</v>
      </c>
      <c r="G1265" s="87">
        <f>$D$1264*F1265</f>
      </c>
      <c r="H1265" s="87">
        <f>$M$2*G1265</f>
      </c>
      <c r="I1265" s="108">
        <v>0</v>
      </c>
      <c r="J1265" s="87">
        <f>$D$1264*I1265</f>
      </c>
      <c r="K1265" s="87">
        <f>SUM(H1265,J1265)</f>
      </c>
      <c r="L1265" s="89"/>
      <c r="M1265" s="89"/>
      <c r="N1265" s="89"/>
    </row>
    <row x14ac:dyDescent="0.25" r="1266" customHeight="1" ht="18.75">
      <c r="A1266" s="6" t="s">
        <v>1202</v>
      </c>
      <c r="B1266" s="6"/>
      <c r="C1266" s="3" t="s">
        <v>96</v>
      </c>
      <c r="D1266" s="86">
        <v>1</v>
      </c>
      <c r="E1266" s="87">
        <f>$D$1264*D1266</f>
      </c>
      <c r="F1266" s="108">
        <v>0.14</v>
      </c>
      <c r="G1266" s="87">
        <f>$D$1264*F1266</f>
      </c>
      <c r="H1266" s="87">
        <f>$M$2*G1266</f>
      </c>
      <c r="I1266" s="108">
        <v>0</v>
      </c>
      <c r="J1266" s="87">
        <f>$D$1264*I1266</f>
      </c>
      <c r="K1266" s="87">
        <f>SUM(H1266,J1266)</f>
      </c>
      <c r="L1266" s="89"/>
      <c r="M1266" s="89"/>
      <c r="N1266" s="89"/>
    </row>
    <row x14ac:dyDescent="0.25" r="1267" customHeight="1" ht="18.75">
      <c r="A1267" s="6" t="s">
        <v>625</v>
      </c>
      <c r="B1267" s="6"/>
      <c r="C1267" s="3" t="s">
        <v>96</v>
      </c>
      <c r="D1267" s="86">
        <v>1</v>
      </c>
      <c r="E1267" s="87">
        <f>$D$1264*D1267</f>
      </c>
      <c r="F1267" s="108">
        <v>0.04</v>
      </c>
      <c r="G1267" s="87">
        <f>$D$1264*F1267</f>
      </c>
      <c r="H1267" s="87">
        <f>$M$2*G1267</f>
      </c>
      <c r="I1267" s="108">
        <v>0</v>
      </c>
      <c r="J1267" s="87">
        <f>$D$1264*I1267</f>
      </c>
      <c r="K1267" s="87">
        <f>SUM(H1267,J1267)</f>
      </c>
      <c r="L1267" s="89"/>
      <c r="M1267" s="89"/>
      <c r="N1267" s="89"/>
    </row>
    <row x14ac:dyDescent="0.25" r="1268" customHeight="1" ht="18.75">
      <c r="A1268" s="6" t="s">
        <v>901</v>
      </c>
      <c r="B1268" s="6"/>
      <c r="C1268" s="3" t="s">
        <v>96</v>
      </c>
      <c r="D1268" s="86">
        <v>1</v>
      </c>
      <c r="E1268" s="87">
        <f>$D$1264*D1268</f>
      </c>
      <c r="F1268" s="108">
        <v>0.5</v>
      </c>
      <c r="G1268" s="87">
        <f>$D$1264*F1268</f>
      </c>
      <c r="H1268" s="87">
        <f>$M$2*G1268</f>
      </c>
      <c r="I1268" s="108">
        <v>0</v>
      </c>
      <c r="J1268" s="87">
        <f>$D$1264*I1268</f>
      </c>
      <c r="K1268" s="87">
        <f>SUM(H1268,J1268)</f>
      </c>
      <c r="L1268" s="89"/>
      <c r="M1268" s="89"/>
      <c r="N1268" s="89"/>
    </row>
    <row x14ac:dyDescent="0.25" r="1269" customHeight="1" ht="18.75">
      <c r="A1269" s="6" t="s">
        <v>1194</v>
      </c>
      <c r="B1269" s="6"/>
      <c r="C1269" s="3" t="s">
        <v>96</v>
      </c>
      <c r="D1269" s="86">
        <v>1</v>
      </c>
      <c r="E1269" s="87">
        <f>$D$1264*D1269</f>
      </c>
      <c r="F1269" s="108">
        <v>0.14</v>
      </c>
      <c r="G1269" s="87">
        <f>$D$1264*F1269</f>
      </c>
      <c r="H1269" s="87">
        <f>$M$2*G1269</f>
      </c>
      <c r="I1269" s="108">
        <v>0</v>
      </c>
      <c r="J1269" s="87">
        <f>$D$1264*I1269</f>
      </c>
      <c r="K1269" s="87">
        <f>SUM(H1269,J1269)</f>
      </c>
      <c r="L1269" s="89"/>
      <c r="M1269" s="89"/>
      <c r="N1269" s="89"/>
    </row>
    <row x14ac:dyDescent="0.25" r="1270" customHeight="1" ht="18.75">
      <c r="A1270" s="6" t="s">
        <v>1195</v>
      </c>
      <c r="B1270" s="6"/>
      <c r="C1270" s="3" t="s">
        <v>96</v>
      </c>
      <c r="D1270" s="86">
        <v>1</v>
      </c>
      <c r="E1270" s="87">
        <f>$D$1264*D1270</f>
      </c>
      <c r="F1270" s="108">
        <v>0.04</v>
      </c>
      <c r="G1270" s="87">
        <f>$D$1264*F1270</f>
      </c>
      <c r="H1270" s="87">
        <f>$M$2*G1270</f>
      </c>
      <c r="I1270" s="108">
        <v>0</v>
      </c>
      <c r="J1270" s="87">
        <f>$D$1264*I1270</f>
      </c>
      <c r="K1270" s="87">
        <f>SUM(H1270,J1270)</f>
      </c>
      <c r="L1270" s="89"/>
      <c r="M1270" s="89"/>
      <c r="N1270" s="89"/>
    </row>
    <row x14ac:dyDescent="0.25" r="1271" customHeight="1" ht="18.75">
      <c r="A1271" s="29" t="s">
        <v>214</v>
      </c>
      <c r="B1271" s="29"/>
      <c r="C1271" s="3"/>
      <c r="D1271" s="109"/>
      <c r="E1271" s="126"/>
      <c r="F1271" s="138">
        <f>SUM(F1265:F1270)</f>
      </c>
      <c r="G1271" s="110">
        <f>SUM(G1265:G1270)</f>
      </c>
      <c r="H1271" s="110">
        <f>SUM(H1265:H1270)</f>
      </c>
      <c r="I1271" s="138">
        <f>SUM(I1265:I1270)</f>
      </c>
      <c r="J1271" s="110">
        <f>SUM(J1265:J1270)</f>
      </c>
      <c r="K1271" s="88">
        <f>SUM(K1265:K1270)</f>
      </c>
      <c r="L1271" s="89"/>
      <c r="M1271" s="89"/>
      <c r="N1271" s="89"/>
    </row>
    <row x14ac:dyDescent="0.25" r="1272" customHeight="1" ht="18.75">
      <c r="A1272" s="29" t="s">
        <v>1204</v>
      </c>
      <c r="B1272" s="29"/>
      <c r="C1272" s="93" t="s">
        <v>96</v>
      </c>
      <c r="D1272" s="57">
        <v>0</v>
      </c>
      <c r="E1272" s="124"/>
      <c r="F1272" s="53"/>
      <c r="G1272" s="53"/>
      <c r="H1272" s="53"/>
      <c r="I1272" s="53"/>
      <c r="J1272" s="53"/>
      <c r="K1272" s="53"/>
      <c r="L1272" s="89"/>
      <c r="M1272" s="89"/>
      <c r="N1272" s="89"/>
    </row>
    <row x14ac:dyDescent="0.25" r="1273" customHeight="1" ht="18.75">
      <c r="A1273" s="6" t="s">
        <v>1202</v>
      </c>
      <c r="B1273" s="6"/>
      <c r="C1273" s="3" t="s">
        <v>96</v>
      </c>
      <c r="D1273" s="86">
        <v>1</v>
      </c>
      <c r="E1273" s="87">
        <f>$D$1272*D1273</f>
      </c>
      <c r="F1273" s="108">
        <v>0.14</v>
      </c>
      <c r="G1273" s="87">
        <f>$D$1272*F1273</f>
      </c>
      <c r="H1273" s="87">
        <f>$M$2*G1273</f>
      </c>
      <c r="I1273" s="108">
        <v>0</v>
      </c>
      <c r="J1273" s="87">
        <f>$D$1272*I1273</f>
      </c>
      <c r="K1273" s="87">
        <f>SUM(H1273,J1273)</f>
      </c>
      <c r="L1273" s="89"/>
      <c r="M1273" s="89"/>
      <c r="N1273" s="89"/>
    </row>
    <row x14ac:dyDescent="0.25" r="1274" customHeight="1" ht="18.75">
      <c r="A1274" s="6" t="s">
        <v>905</v>
      </c>
      <c r="B1274" s="6"/>
      <c r="C1274" s="3" t="s">
        <v>96</v>
      </c>
      <c r="D1274" s="86">
        <v>1</v>
      </c>
      <c r="E1274" s="87">
        <f>$D$1272*D1274</f>
      </c>
      <c r="F1274" s="108">
        <v>0.32</v>
      </c>
      <c r="G1274" s="87">
        <f>$D$1272*F1274</f>
      </c>
      <c r="H1274" s="87">
        <f>$M$2*G1274</f>
      </c>
      <c r="I1274" s="108">
        <v>0</v>
      </c>
      <c r="J1274" s="87">
        <f>$D$1272*I1274</f>
      </c>
      <c r="K1274" s="87">
        <f>SUM(H1274,J1274)</f>
      </c>
      <c r="L1274" s="89"/>
      <c r="M1274" s="89"/>
      <c r="N1274" s="89"/>
    </row>
    <row x14ac:dyDescent="0.25" r="1275" customHeight="1" ht="18.75">
      <c r="A1275" s="6" t="s">
        <v>625</v>
      </c>
      <c r="B1275" s="6"/>
      <c r="C1275" s="3" t="s">
        <v>96</v>
      </c>
      <c r="D1275" s="86">
        <v>1</v>
      </c>
      <c r="E1275" s="87">
        <f>$D$1272*D1275</f>
      </c>
      <c r="F1275" s="108">
        <v>0.04</v>
      </c>
      <c r="G1275" s="87">
        <f>$D$1272*F1275</f>
      </c>
      <c r="H1275" s="87">
        <f>$M$2*G1275</f>
      </c>
      <c r="I1275" s="108">
        <v>0</v>
      </c>
      <c r="J1275" s="87">
        <f>$D$1272*I1275</f>
      </c>
      <c r="K1275" s="87">
        <f>SUM(H1275,J1275)</f>
      </c>
      <c r="L1275" s="89"/>
      <c r="M1275" s="89"/>
      <c r="N1275" s="89"/>
    </row>
    <row x14ac:dyDescent="0.25" r="1276" customHeight="1" ht="18.75">
      <c r="A1276" s="6" t="s">
        <v>1194</v>
      </c>
      <c r="B1276" s="6"/>
      <c r="C1276" s="3" t="s">
        <v>96</v>
      </c>
      <c r="D1276" s="86">
        <v>1</v>
      </c>
      <c r="E1276" s="87">
        <f>$D$1272*D1276</f>
      </c>
      <c r="F1276" s="108">
        <v>0.14</v>
      </c>
      <c r="G1276" s="87">
        <f>$D$1272*F1276</f>
      </c>
      <c r="H1276" s="87">
        <f>$M$2*G1276</f>
      </c>
      <c r="I1276" s="108">
        <v>0</v>
      </c>
      <c r="J1276" s="87">
        <f>$D$1272*I1276</f>
      </c>
      <c r="K1276" s="87">
        <f>SUM(H1276,J1276)</f>
      </c>
      <c r="L1276" s="89"/>
      <c r="M1276" s="89"/>
      <c r="N1276" s="89"/>
    </row>
    <row x14ac:dyDescent="0.25" r="1277" customHeight="1" ht="18.75">
      <c r="A1277" s="6" t="s">
        <v>901</v>
      </c>
      <c r="B1277" s="6"/>
      <c r="C1277" s="3" t="s">
        <v>96</v>
      </c>
      <c r="D1277" s="86">
        <v>1</v>
      </c>
      <c r="E1277" s="87">
        <f>$D$1272*D1277</f>
      </c>
      <c r="F1277" s="108">
        <v>0.5</v>
      </c>
      <c r="G1277" s="87">
        <f>$D$1272*F1277</f>
      </c>
      <c r="H1277" s="87">
        <f>$M$2*G1277</f>
      </c>
      <c r="I1277" s="108">
        <v>0</v>
      </c>
      <c r="J1277" s="87">
        <f>$D$1272*I1277</f>
      </c>
      <c r="K1277" s="87">
        <f>SUM(H1277,J1277)</f>
      </c>
      <c r="L1277" s="89"/>
      <c r="M1277" s="89"/>
      <c r="N1277" s="89"/>
    </row>
    <row x14ac:dyDescent="0.25" r="1278" customHeight="1" ht="18.75">
      <c r="A1278" s="6" t="s">
        <v>1195</v>
      </c>
      <c r="B1278" s="6"/>
      <c r="C1278" s="3" t="s">
        <v>96</v>
      </c>
      <c r="D1278" s="86">
        <v>1</v>
      </c>
      <c r="E1278" s="87">
        <f>$D$1272*D1278</f>
      </c>
      <c r="F1278" s="108">
        <v>0.04</v>
      </c>
      <c r="G1278" s="87">
        <f>$D$1272*F1278</f>
      </c>
      <c r="H1278" s="87">
        <f>$M$2*G1278</f>
      </c>
      <c r="I1278" s="108">
        <v>0</v>
      </c>
      <c r="J1278" s="87">
        <f>$D$1272*I1278</f>
      </c>
      <c r="K1278" s="87">
        <f>SUM(H1278,J1278)</f>
      </c>
      <c r="L1278" s="89"/>
      <c r="M1278" s="89"/>
      <c r="N1278" s="89"/>
    </row>
    <row x14ac:dyDescent="0.25" r="1279" customHeight="1" ht="18.75">
      <c r="A1279" s="29" t="s">
        <v>214</v>
      </c>
      <c r="B1279" s="29"/>
      <c r="C1279" s="3"/>
      <c r="D1279" s="109"/>
      <c r="E1279" s="126"/>
      <c r="F1279" s="138">
        <f>SUM(F1273:F1278)</f>
      </c>
      <c r="G1279" s="110">
        <f>SUM(G1273:G1278)</f>
      </c>
      <c r="H1279" s="110">
        <f>SUM(H1273:H1278)</f>
      </c>
      <c r="I1279" s="138">
        <f>SUM(I1273:I1278)</f>
      </c>
      <c r="J1279" s="110">
        <f>SUM(J1273:J1278)</f>
      </c>
      <c r="K1279" s="88">
        <f>SUM(K1273:K1278)</f>
      </c>
      <c r="L1279" s="89"/>
      <c r="M1279" s="89"/>
      <c r="N1279" s="89"/>
    </row>
    <row x14ac:dyDescent="0.25" r="1280" customHeight="1" ht="18.75">
      <c r="A1280" s="29" t="s">
        <v>1205</v>
      </c>
      <c r="B1280" s="29"/>
      <c r="C1280" s="93" t="s">
        <v>96</v>
      </c>
      <c r="D1280" s="57">
        <v>0</v>
      </c>
      <c r="E1280" s="124"/>
      <c r="F1280" s="53"/>
      <c r="G1280" s="53"/>
      <c r="H1280" s="53"/>
      <c r="I1280" s="53"/>
      <c r="J1280" s="53"/>
      <c r="K1280" s="53"/>
      <c r="L1280" s="89"/>
      <c r="M1280" s="89"/>
      <c r="N1280" s="89"/>
    </row>
    <row x14ac:dyDescent="0.25" r="1281" customHeight="1" ht="18.75">
      <c r="A1281" s="6" t="s">
        <v>907</v>
      </c>
      <c r="B1281" s="6"/>
      <c r="C1281" s="3" t="s">
        <v>96</v>
      </c>
      <c r="D1281" s="86">
        <v>1</v>
      </c>
      <c r="E1281" s="87">
        <f>$D$1280*D1281</f>
      </c>
      <c r="F1281" s="108">
        <v>0.18</v>
      </c>
      <c r="G1281" s="87">
        <f>$D$1280*F1281</f>
      </c>
      <c r="H1281" s="87">
        <f>$M$2*G1281</f>
      </c>
      <c r="I1281" s="108">
        <v>0</v>
      </c>
      <c r="J1281" s="87">
        <f>$D$1280*I1281</f>
      </c>
      <c r="K1281" s="87">
        <f>SUM(H1281,J1281)</f>
      </c>
      <c r="L1281" s="89"/>
      <c r="M1281" s="89"/>
      <c r="N1281" s="89"/>
    </row>
    <row x14ac:dyDescent="0.25" r="1282" customHeight="1" ht="18.75">
      <c r="A1282" s="6" t="s">
        <v>1206</v>
      </c>
      <c r="B1282" s="6"/>
      <c r="C1282" s="3" t="s">
        <v>96</v>
      </c>
      <c r="D1282" s="86">
        <v>1</v>
      </c>
      <c r="E1282" s="87">
        <f>$D$1280*D1282</f>
      </c>
      <c r="F1282" s="108">
        <v>1.67</v>
      </c>
      <c r="G1282" s="87">
        <f>$D$1280*F1282</f>
      </c>
      <c r="H1282" s="87">
        <f>$M$2*G1282</f>
      </c>
      <c r="I1282" s="108">
        <v>0</v>
      </c>
      <c r="J1282" s="87">
        <f>$D$1280*I1282</f>
      </c>
      <c r="K1282" s="87">
        <f>SUM(H1282,J1282)</f>
      </c>
      <c r="L1282" s="89"/>
      <c r="M1282" s="89"/>
      <c r="N1282" s="89"/>
    </row>
    <row x14ac:dyDescent="0.25" r="1283" customHeight="1" ht="18.75">
      <c r="A1283" s="6" t="s">
        <v>907</v>
      </c>
      <c r="B1283" s="6"/>
      <c r="C1283" s="3" t="s">
        <v>96</v>
      </c>
      <c r="D1283" s="86">
        <v>1</v>
      </c>
      <c r="E1283" s="87">
        <f>$D$1280*D1283</f>
      </c>
      <c r="F1283" s="108">
        <v>0.18</v>
      </c>
      <c r="G1283" s="87">
        <f>$D$1280*F1283</f>
      </c>
      <c r="H1283" s="87">
        <f>$M$2*G1283</f>
      </c>
      <c r="I1283" s="108">
        <v>0</v>
      </c>
      <c r="J1283" s="87">
        <f>$D$1280*I1283</f>
      </c>
      <c r="K1283" s="87">
        <f>SUM(H1283,J1283)</f>
      </c>
      <c r="L1283" s="89"/>
      <c r="M1283" s="89"/>
      <c r="N1283" s="89"/>
    </row>
    <row x14ac:dyDescent="0.25" r="1284" customHeight="1" ht="18.75">
      <c r="A1284" s="29" t="s">
        <v>214</v>
      </c>
      <c r="B1284" s="29"/>
      <c r="C1284" s="3"/>
      <c r="D1284" s="109"/>
      <c r="E1284" s="126"/>
      <c r="F1284" s="138">
        <f>SUM(F1281:F1283)</f>
      </c>
      <c r="G1284" s="110">
        <f>SUM(G1281:G1283)</f>
      </c>
      <c r="H1284" s="110">
        <f>SUM(H1281:H1283)</f>
      </c>
      <c r="I1284" s="138">
        <f>SUM(I1281:I1283)</f>
      </c>
      <c r="J1284" s="110">
        <f>SUM(J1281:J1283)</f>
      </c>
      <c r="K1284" s="88">
        <f>SUM(K1281:K1283)</f>
      </c>
      <c r="L1284" s="89"/>
      <c r="M1284" s="89"/>
      <c r="N1284" s="89"/>
    </row>
    <row x14ac:dyDescent="0.25" r="1285" customHeight="1" ht="18.75">
      <c r="A1285" s="29" t="s">
        <v>1207</v>
      </c>
      <c r="B1285" s="29"/>
      <c r="C1285" s="93" t="s">
        <v>96</v>
      </c>
      <c r="D1285" s="57">
        <v>0</v>
      </c>
      <c r="E1285" s="124"/>
      <c r="F1285" s="53"/>
      <c r="G1285" s="53"/>
      <c r="H1285" s="53"/>
      <c r="I1285" s="53"/>
      <c r="J1285" s="53"/>
      <c r="K1285" s="53"/>
      <c r="L1285" s="89"/>
      <c r="M1285" s="89"/>
      <c r="N1285" s="89"/>
    </row>
    <row x14ac:dyDescent="0.25" r="1286" customHeight="1" ht="18.75">
      <c r="A1286" s="6" t="s">
        <v>907</v>
      </c>
      <c r="B1286" s="6"/>
      <c r="C1286" s="3" t="s">
        <v>96</v>
      </c>
      <c r="D1286" s="86">
        <v>1</v>
      </c>
      <c r="E1286" s="87">
        <f>$D$1285*D1286</f>
      </c>
      <c r="F1286" s="108">
        <v>0.18</v>
      </c>
      <c r="G1286" s="87">
        <f>$D$1285*F1286</f>
      </c>
      <c r="H1286" s="87">
        <f>$M$2*G1286</f>
      </c>
      <c r="I1286" s="108">
        <v>0</v>
      </c>
      <c r="J1286" s="87">
        <f>$D$1285*I1286</f>
      </c>
      <c r="K1286" s="87">
        <f>SUM(H1286,J1286)</f>
      </c>
      <c r="L1286" s="89"/>
      <c r="M1286" s="89"/>
      <c r="N1286" s="89"/>
    </row>
    <row x14ac:dyDescent="0.25" r="1287" customHeight="1" ht="18.75">
      <c r="A1287" s="6" t="s">
        <v>1208</v>
      </c>
      <c r="B1287" s="6"/>
      <c r="C1287" s="3" t="s">
        <v>96</v>
      </c>
      <c r="D1287" s="86">
        <v>1</v>
      </c>
      <c r="E1287" s="87">
        <f>$D$1285*D1287</f>
      </c>
      <c r="F1287" s="108">
        <v>0.9</v>
      </c>
      <c r="G1287" s="87">
        <f>$D$1285*F1287</f>
      </c>
      <c r="H1287" s="87">
        <f>$M$2*G1287</f>
      </c>
      <c r="I1287" s="108">
        <v>0</v>
      </c>
      <c r="J1287" s="87">
        <f>$D$1285*I1287</f>
      </c>
      <c r="K1287" s="87">
        <f>SUM(H1287,J1287)</f>
      </c>
      <c r="L1287" s="89"/>
      <c r="M1287" s="89"/>
      <c r="N1287" s="89"/>
    </row>
    <row x14ac:dyDescent="0.25" r="1288" customHeight="1" ht="18.75">
      <c r="A1288" s="29" t="s">
        <v>214</v>
      </c>
      <c r="B1288" s="29"/>
      <c r="C1288" s="3"/>
      <c r="D1288" s="109"/>
      <c r="E1288" s="126"/>
      <c r="F1288" s="138">
        <f>SUM(F1286:F1287)</f>
      </c>
      <c r="G1288" s="110">
        <f>SUM(G1286:G1287)</f>
      </c>
      <c r="H1288" s="110">
        <f>SUM(H1286:H1287)</f>
      </c>
      <c r="I1288" s="138">
        <f>SUM(I1286:I1287)</f>
      </c>
      <c r="J1288" s="110">
        <f>SUM(J1286:J1287)</f>
      </c>
      <c r="K1288" s="88">
        <f>SUM(K1286:K1287)</f>
      </c>
      <c r="L1288" s="89"/>
      <c r="M1288" s="89"/>
      <c r="N1288" s="89"/>
    </row>
    <row x14ac:dyDescent="0.25" r="1289" customHeight="1" ht="18.75">
      <c r="A1289" s="29" t="s">
        <v>1209</v>
      </c>
      <c r="B1289" s="29"/>
      <c r="C1289" s="93" t="s">
        <v>96</v>
      </c>
      <c r="D1289" s="57">
        <v>0</v>
      </c>
      <c r="E1289" s="124"/>
      <c r="F1289" s="53"/>
      <c r="G1289" s="53"/>
      <c r="H1289" s="53"/>
      <c r="I1289" s="53"/>
      <c r="J1289" s="53"/>
      <c r="K1289" s="53"/>
      <c r="L1289" s="89"/>
      <c r="M1289" s="89"/>
      <c r="N1289" s="89"/>
    </row>
    <row x14ac:dyDescent="0.25" r="1290" customHeight="1" ht="18.75">
      <c r="A1290" s="6" t="s">
        <v>907</v>
      </c>
      <c r="B1290" s="6"/>
      <c r="C1290" s="3" t="s">
        <v>96</v>
      </c>
      <c r="D1290" s="86">
        <v>1</v>
      </c>
      <c r="E1290" s="87">
        <f>$D$1289*D1290</f>
      </c>
      <c r="F1290" s="108">
        <v>0.18</v>
      </c>
      <c r="G1290" s="87">
        <f>$D$1289*F1290</f>
      </c>
      <c r="H1290" s="87">
        <f>$M$2*G1290</f>
      </c>
      <c r="I1290" s="108">
        <v>0</v>
      </c>
      <c r="J1290" s="87">
        <f>$D$1289*I1290</f>
      </c>
      <c r="K1290" s="87">
        <f>SUM(H1290,J1290)</f>
      </c>
      <c r="L1290" s="89"/>
      <c r="M1290" s="89"/>
      <c r="N1290" s="89"/>
    </row>
    <row x14ac:dyDescent="0.25" r="1291" customHeight="1" ht="18.75">
      <c r="A1291" s="6" t="s">
        <v>1208</v>
      </c>
      <c r="B1291" s="6"/>
      <c r="C1291" s="3" t="s">
        <v>96</v>
      </c>
      <c r="D1291" s="86">
        <v>1</v>
      </c>
      <c r="E1291" s="87">
        <f>$D$1289*D1291</f>
      </c>
      <c r="F1291" s="108">
        <v>1</v>
      </c>
      <c r="G1291" s="87">
        <f>$D$1289*F1291</f>
      </c>
      <c r="H1291" s="87">
        <f>$M$2*G1291</f>
      </c>
      <c r="I1291" s="108">
        <v>0</v>
      </c>
      <c r="J1291" s="87">
        <f>$D$1289*I1291</f>
      </c>
      <c r="K1291" s="87">
        <f>SUM(H1291,J1291)</f>
      </c>
      <c r="L1291" s="89"/>
      <c r="M1291" s="89"/>
      <c r="N1291" s="89"/>
    </row>
    <row x14ac:dyDescent="0.25" r="1292" customHeight="1" ht="18.75">
      <c r="A1292" s="29" t="s">
        <v>214</v>
      </c>
      <c r="B1292" s="29"/>
      <c r="C1292" s="3"/>
      <c r="D1292" s="109"/>
      <c r="E1292" s="126"/>
      <c r="F1292" s="138">
        <f>SUM(F1290:F1291)</f>
      </c>
      <c r="G1292" s="110">
        <f>SUM(G1290:G1291)</f>
      </c>
      <c r="H1292" s="110">
        <f>SUM(H1290:H1291)</f>
      </c>
      <c r="I1292" s="138">
        <f>SUM(I1290:I1291)</f>
      </c>
      <c r="J1292" s="110">
        <f>SUM(J1290:J1291)</f>
      </c>
      <c r="K1292" s="88">
        <f>SUM(K1290:K1291)</f>
      </c>
      <c r="L1292" s="89"/>
      <c r="M1292" s="89"/>
      <c r="N1292" s="89"/>
    </row>
    <row x14ac:dyDescent="0.25" r="1293" customHeight="1" ht="18.75">
      <c r="A1293" s="29" t="s">
        <v>1210</v>
      </c>
      <c r="B1293" s="29"/>
      <c r="C1293" s="93" t="s">
        <v>96</v>
      </c>
      <c r="D1293" s="57">
        <v>0</v>
      </c>
      <c r="E1293" s="124"/>
      <c r="F1293" s="53"/>
      <c r="G1293" s="53"/>
      <c r="H1293" s="53"/>
      <c r="I1293" s="53"/>
      <c r="J1293" s="53"/>
      <c r="K1293" s="53"/>
      <c r="L1293" s="89"/>
      <c r="M1293" s="89"/>
      <c r="N1293" s="89"/>
    </row>
    <row x14ac:dyDescent="0.25" r="1294" customHeight="1" ht="18.75">
      <c r="A1294" s="6" t="s">
        <v>910</v>
      </c>
      <c r="B1294" s="6"/>
      <c r="C1294" s="3" t="s">
        <v>96</v>
      </c>
      <c r="D1294" s="86">
        <v>1</v>
      </c>
      <c r="E1294" s="87">
        <f>$D$1293*D1294</f>
      </c>
      <c r="F1294" s="108">
        <v>0.87</v>
      </c>
      <c r="G1294" s="87">
        <f>$D$1293*F1294</f>
      </c>
      <c r="H1294" s="87">
        <f>$M$2*G1294</f>
      </c>
      <c r="I1294" s="108">
        <v>0</v>
      </c>
      <c r="J1294" s="87">
        <f>$D$1293*I1294</f>
      </c>
      <c r="K1294" s="87">
        <f>SUM(H1294,J1294)</f>
      </c>
      <c r="L1294" s="89"/>
      <c r="M1294" s="89"/>
      <c r="N1294" s="89"/>
    </row>
    <row x14ac:dyDescent="0.25" r="1295" customHeight="1" ht="18.75">
      <c r="A1295" s="6" t="s">
        <v>1211</v>
      </c>
      <c r="B1295" s="6"/>
      <c r="C1295" s="3" t="s">
        <v>96</v>
      </c>
      <c r="D1295" s="86">
        <v>1</v>
      </c>
      <c r="E1295" s="87">
        <f>$D$1293*D1295</f>
      </c>
      <c r="F1295" s="108">
        <v>0.2</v>
      </c>
      <c r="G1295" s="87">
        <f>$D$1293*F1295</f>
      </c>
      <c r="H1295" s="87">
        <f>$M$2*G1295</f>
      </c>
      <c r="I1295" s="108">
        <v>0</v>
      </c>
      <c r="J1295" s="87">
        <f>$D$1293*I1295</f>
      </c>
      <c r="K1295" s="87">
        <f>SUM(H1295,J1295)</f>
      </c>
      <c r="L1295" s="89"/>
      <c r="M1295" s="89"/>
      <c r="N1295" s="89"/>
    </row>
    <row x14ac:dyDescent="0.25" r="1296" customHeight="1" ht="18.75">
      <c r="A1296" s="6" t="s">
        <v>1212</v>
      </c>
      <c r="B1296" s="6"/>
      <c r="C1296" s="3" t="s">
        <v>96</v>
      </c>
      <c r="D1296" s="86">
        <v>1</v>
      </c>
      <c r="E1296" s="87">
        <f>$D$1293*D1296</f>
      </c>
      <c r="F1296" s="108">
        <v>0.28</v>
      </c>
      <c r="G1296" s="87">
        <f>$D$1293*F1296</f>
      </c>
      <c r="H1296" s="87">
        <f>$M$2*G1296</f>
      </c>
      <c r="I1296" s="108">
        <v>0</v>
      </c>
      <c r="J1296" s="87">
        <f>$D$1293*I1296</f>
      </c>
      <c r="K1296" s="87">
        <f>SUM(H1296,J1296)</f>
      </c>
      <c r="L1296" s="89"/>
      <c r="M1296" s="89"/>
      <c r="N1296" s="89"/>
    </row>
    <row x14ac:dyDescent="0.25" r="1297" customHeight="1" ht="18.75">
      <c r="A1297" s="6" t="s">
        <v>1213</v>
      </c>
      <c r="B1297" s="6"/>
      <c r="C1297" s="3" t="s">
        <v>96</v>
      </c>
      <c r="D1297" s="86">
        <v>1</v>
      </c>
      <c r="E1297" s="87">
        <f>$D$1293*D1297</f>
      </c>
      <c r="F1297" s="108">
        <v>0.16</v>
      </c>
      <c r="G1297" s="87">
        <f>$D$1293*F1297</f>
      </c>
      <c r="H1297" s="87">
        <f>$M$2*G1297</f>
      </c>
      <c r="I1297" s="108">
        <v>0</v>
      </c>
      <c r="J1297" s="87">
        <f>$D$1293*I1297</f>
      </c>
      <c r="K1297" s="87">
        <f>SUM(H1297,J1297)</f>
      </c>
      <c r="L1297" s="89"/>
      <c r="M1297" s="89"/>
      <c r="N1297" s="89"/>
    </row>
    <row x14ac:dyDescent="0.25" r="1298" customHeight="1" ht="18.75">
      <c r="A1298" s="29" t="s">
        <v>214</v>
      </c>
      <c r="B1298" s="29"/>
      <c r="C1298" s="3"/>
      <c r="D1298" s="109"/>
      <c r="E1298" s="126"/>
      <c r="F1298" s="138">
        <f>SUM(F1294:F1297)</f>
      </c>
      <c r="G1298" s="110">
        <f>SUM(G1294:G1297)</f>
      </c>
      <c r="H1298" s="110">
        <f>SUM(H1294:H1297)</f>
      </c>
      <c r="I1298" s="138">
        <f>SUM(I1294:I1297)</f>
      </c>
      <c r="J1298" s="110">
        <f>SUM(J1294:J1297)</f>
      </c>
      <c r="K1298" s="88">
        <f>SUM(K1294:K1297)</f>
      </c>
      <c r="L1298" s="89"/>
      <c r="M1298" s="89"/>
      <c r="N1298" s="89"/>
    </row>
    <row x14ac:dyDescent="0.25" r="1299" customHeight="1" ht="18.75">
      <c r="A1299" s="29" t="s">
        <v>1210</v>
      </c>
      <c r="B1299" s="29"/>
      <c r="C1299" s="93" t="s">
        <v>96</v>
      </c>
      <c r="D1299" s="57">
        <v>0</v>
      </c>
      <c r="E1299" s="124"/>
      <c r="F1299" s="53"/>
      <c r="G1299" s="53"/>
      <c r="H1299" s="53"/>
      <c r="I1299" s="53"/>
      <c r="J1299" s="53"/>
      <c r="K1299" s="53"/>
      <c r="L1299" s="89"/>
      <c r="M1299" s="89"/>
      <c r="N1299" s="89"/>
    </row>
    <row x14ac:dyDescent="0.25" r="1300" customHeight="1" ht="18.75">
      <c r="A1300" s="6" t="s">
        <v>753</v>
      </c>
      <c r="B1300" s="6"/>
      <c r="C1300" s="3" t="s">
        <v>96</v>
      </c>
      <c r="D1300" s="86">
        <v>1</v>
      </c>
      <c r="E1300" s="87">
        <f>$D$1299*D1300</f>
      </c>
      <c r="F1300" s="108">
        <v>0.02</v>
      </c>
      <c r="G1300" s="87">
        <f>$D$1299*F1300</f>
      </c>
      <c r="H1300" s="87">
        <f>$M$2*G1300</f>
      </c>
      <c r="I1300" s="108">
        <v>0</v>
      </c>
      <c r="J1300" s="87">
        <f>$D$1299*I1300</f>
      </c>
      <c r="K1300" s="87">
        <f>SUM(H1300,J1300)</f>
      </c>
      <c r="L1300" s="89"/>
      <c r="M1300" s="89"/>
      <c r="N1300" s="89"/>
    </row>
    <row x14ac:dyDescent="0.25" r="1301" customHeight="1" ht="18.75">
      <c r="A1301" s="6" t="s">
        <v>910</v>
      </c>
      <c r="B1301" s="6"/>
      <c r="C1301" s="3" t="s">
        <v>96</v>
      </c>
      <c r="D1301" s="86">
        <v>1</v>
      </c>
      <c r="E1301" s="87">
        <f>$D$1299*D1301</f>
      </c>
      <c r="F1301" s="108">
        <v>0.87</v>
      </c>
      <c r="G1301" s="87">
        <f>$D$1299*F1301</f>
      </c>
      <c r="H1301" s="87">
        <f>$M$2*G1301</f>
      </c>
      <c r="I1301" s="108">
        <v>0</v>
      </c>
      <c r="J1301" s="87">
        <f>$D$1299*I1301</f>
      </c>
      <c r="K1301" s="87">
        <f>SUM(H1301,J1301)</f>
      </c>
      <c r="L1301" s="89"/>
      <c r="M1301" s="89"/>
      <c r="N1301" s="89"/>
    </row>
    <row x14ac:dyDescent="0.25" r="1302" customHeight="1" ht="18.75">
      <c r="A1302" s="6" t="s">
        <v>1212</v>
      </c>
      <c r="B1302" s="6"/>
      <c r="C1302" s="3" t="s">
        <v>96</v>
      </c>
      <c r="D1302" s="86">
        <v>1</v>
      </c>
      <c r="E1302" s="87">
        <f>$D$1299*D1302</f>
      </c>
      <c r="F1302" s="108">
        <v>0.28</v>
      </c>
      <c r="G1302" s="87">
        <f>$D$1299*F1302</f>
      </c>
      <c r="H1302" s="87">
        <f>$M$2*G1302</f>
      </c>
      <c r="I1302" s="108">
        <v>0</v>
      </c>
      <c r="J1302" s="87">
        <f>$D$1299*I1302</f>
      </c>
      <c r="K1302" s="87">
        <f>SUM(H1302,J1302)</f>
      </c>
      <c r="L1302" s="89"/>
      <c r="M1302" s="89"/>
      <c r="N1302" s="89"/>
    </row>
    <row x14ac:dyDescent="0.25" r="1303" customHeight="1" ht="18.75">
      <c r="A1303" s="6" t="s">
        <v>1213</v>
      </c>
      <c r="B1303" s="6"/>
      <c r="C1303" s="3" t="s">
        <v>96</v>
      </c>
      <c r="D1303" s="86">
        <v>1</v>
      </c>
      <c r="E1303" s="87">
        <f>$D$1299*D1303</f>
      </c>
      <c r="F1303" s="108">
        <v>0.16</v>
      </c>
      <c r="G1303" s="87">
        <f>$D$1299*F1303</f>
      </c>
      <c r="H1303" s="87">
        <f>$M$2*G1303</f>
      </c>
      <c r="I1303" s="108">
        <v>0</v>
      </c>
      <c r="J1303" s="87">
        <f>$D$1299*I1303</f>
      </c>
      <c r="K1303" s="87">
        <f>SUM(H1303,J1303)</f>
      </c>
      <c r="L1303" s="89"/>
      <c r="M1303" s="89"/>
      <c r="N1303" s="89"/>
    </row>
    <row x14ac:dyDescent="0.25" r="1304" customHeight="1" ht="18.75">
      <c r="A1304" s="29" t="s">
        <v>214</v>
      </c>
      <c r="B1304" s="29"/>
      <c r="C1304" s="3"/>
      <c r="D1304" s="109"/>
      <c r="E1304" s="126"/>
      <c r="F1304" s="138">
        <f>SUM(F1300:F1303)</f>
      </c>
      <c r="G1304" s="110">
        <f>SUM(G1300:G1303)</f>
      </c>
      <c r="H1304" s="110">
        <f>SUM(H1300:H1303)</f>
      </c>
      <c r="I1304" s="138">
        <f>SUM(I1300:I1303)</f>
      </c>
      <c r="J1304" s="110">
        <f>SUM(J1300:J1303)</f>
      </c>
      <c r="K1304" s="88">
        <f>SUM(K1300:K1303)</f>
      </c>
      <c r="L1304" s="89"/>
      <c r="M1304" s="89"/>
      <c r="N1304" s="89"/>
    </row>
    <row x14ac:dyDescent="0.25" r="1305" customHeight="1" ht="18.75">
      <c r="A1305" s="29" t="s">
        <v>1214</v>
      </c>
      <c r="B1305" s="29"/>
      <c r="C1305" s="93" t="s">
        <v>96</v>
      </c>
      <c r="D1305" s="57">
        <v>0</v>
      </c>
      <c r="E1305" s="124"/>
      <c r="F1305" s="53"/>
      <c r="G1305" s="53"/>
      <c r="H1305" s="53"/>
      <c r="I1305" s="53"/>
      <c r="J1305" s="53"/>
      <c r="K1305" s="53"/>
      <c r="L1305" s="89"/>
      <c r="M1305" s="89"/>
      <c r="N1305" s="89"/>
    </row>
    <row x14ac:dyDescent="0.25" r="1306" customHeight="1" ht="18.75">
      <c r="A1306" s="6" t="s">
        <v>1215</v>
      </c>
      <c r="B1306" s="6"/>
      <c r="C1306" s="3" t="s">
        <v>96</v>
      </c>
      <c r="D1306" s="86">
        <v>1</v>
      </c>
      <c r="E1306" s="87">
        <f>$D$1305*D1306</f>
      </c>
      <c r="F1306" s="108">
        <v>0.14</v>
      </c>
      <c r="G1306" s="87">
        <f>$D$1305*F1306</f>
      </c>
      <c r="H1306" s="87">
        <f>$M$2*G1306</f>
      </c>
      <c r="I1306" s="108">
        <v>0</v>
      </c>
      <c r="J1306" s="87">
        <f>$D$1305*I1306</f>
      </c>
      <c r="K1306" s="87">
        <f>SUM(H1306,J1306)</f>
      </c>
      <c r="L1306" s="89"/>
      <c r="M1306" s="89"/>
      <c r="N1306" s="89"/>
    </row>
    <row x14ac:dyDescent="0.25" r="1307" customHeight="1" ht="18.75">
      <c r="A1307" s="6" t="s">
        <v>1211</v>
      </c>
      <c r="B1307" s="6"/>
      <c r="C1307" s="3" t="s">
        <v>96</v>
      </c>
      <c r="D1307" s="86">
        <v>1</v>
      </c>
      <c r="E1307" s="87">
        <f>$D$1305*D1307</f>
      </c>
      <c r="F1307" s="108">
        <v>0.2</v>
      </c>
      <c r="G1307" s="87">
        <f>$D$1305*F1307</f>
      </c>
      <c r="H1307" s="87">
        <f>$M$2*G1307</f>
      </c>
      <c r="I1307" s="108">
        <v>0</v>
      </c>
      <c r="J1307" s="87">
        <f>$D$1305*I1307</f>
      </c>
      <c r="K1307" s="87">
        <f>SUM(H1307,J1307)</f>
      </c>
      <c r="L1307" s="89"/>
      <c r="M1307" s="89"/>
      <c r="N1307" s="89"/>
    </row>
    <row x14ac:dyDescent="0.25" r="1308" customHeight="1" ht="18.75">
      <c r="A1308" s="6" t="s">
        <v>753</v>
      </c>
      <c r="B1308" s="6"/>
      <c r="C1308" s="3" t="s">
        <v>96</v>
      </c>
      <c r="D1308" s="86">
        <v>1</v>
      </c>
      <c r="E1308" s="87">
        <f>$D$1305*D1308</f>
      </c>
      <c r="F1308" s="108">
        <v>0.02</v>
      </c>
      <c r="G1308" s="87">
        <f>$D$1305*F1308</f>
      </c>
      <c r="H1308" s="87">
        <f>$M$2*G1308</f>
      </c>
      <c r="I1308" s="108">
        <v>0</v>
      </c>
      <c r="J1308" s="87">
        <f>$D$1305*I1308</f>
      </c>
      <c r="K1308" s="87">
        <f>SUM(H1308,J1308)</f>
      </c>
      <c r="L1308" s="89"/>
      <c r="M1308" s="89"/>
      <c r="N1308" s="89"/>
    </row>
    <row x14ac:dyDescent="0.25" r="1309" customHeight="1" ht="18.75">
      <c r="A1309" s="6" t="s">
        <v>1216</v>
      </c>
      <c r="B1309" s="6"/>
      <c r="C1309" s="3" t="s">
        <v>96</v>
      </c>
      <c r="D1309" s="86">
        <v>1</v>
      </c>
      <c r="E1309" s="87">
        <f>$D$1305*D1309</f>
      </c>
      <c r="F1309" s="108">
        <v>0.28</v>
      </c>
      <c r="G1309" s="87">
        <f>$D$1305*F1309</f>
      </c>
      <c r="H1309" s="87">
        <f>$M$2*G1309</f>
      </c>
      <c r="I1309" s="108">
        <v>0</v>
      </c>
      <c r="J1309" s="87">
        <f>$D$1305*I1309</f>
      </c>
      <c r="K1309" s="87">
        <f>SUM(H1309,J1309)</f>
      </c>
      <c r="L1309" s="89"/>
      <c r="M1309" s="89"/>
      <c r="N1309" s="89"/>
    </row>
    <row x14ac:dyDescent="0.25" r="1310" customHeight="1" ht="18.75">
      <c r="A1310" s="29" t="s">
        <v>214</v>
      </c>
      <c r="B1310" s="29"/>
      <c r="C1310" s="3"/>
      <c r="D1310" s="109"/>
      <c r="E1310" s="126"/>
      <c r="F1310" s="138">
        <f>SUM(F1306:F1309)</f>
      </c>
      <c r="G1310" s="110">
        <f>SUM(G1306:G1309)</f>
      </c>
      <c r="H1310" s="110">
        <f>SUM(H1306:H1309)</f>
      </c>
      <c r="I1310" s="138">
        <f>SUM(I1306:I1309)</f>
      </c>
      <c r="J1310" s="110">
        <f>SUM(J1306:J1309)</f>
      </c>
      <c r="K1310" s="88">
        <f>SUM(K1306:K1309)</f>
      </c>
      <c r="L1310" s="89"/>
      <c r="M1310" s="89"/>
      <c r="N1310" s="89"/>
    </row>
    <row x14ac:dyDescent="0.25" r="1311" customHeight="1" ht="18.75">
      <c r="A1311" s="29" t="s">
        <v>1214</v>
      </c>
      <c r="B1311" s="29"/>
      <c r="C1311" s="93" t="s">
        <v>96</v>
      </c>
      <c r="D1311" s="57">
        <v>0</v>
      </c>
      <c r="E1311" s="124"/>
      <c r="F1311" s="53"/>
      <c r="G1311" s="53"/>
      <c r="H1311" s="53"/>
      <c r="I1311" s="53"/>
      <c r="J1311" s="53"/>
      <c r="K1311" s="53"/>
      <c r="L1311" s="89"/>
      <c r="M1311" s="89"/>
      <c r="N1311" s="89"/>
    </row>
    <row x14ac:dyDescent="0.25" r="1312" customHeight="1" ht="18.75">
      <c r="A1312" s="6" t="s">
        <v>1215</v>
      </c>
      <c r="B1312" s="6"/>
      <c r="C1312" s="3" t="s">
        <v>96</v>
      </c>
      <c r="D1312" s="86">
        <v>1</v>
      </c>
      <c r="E1312" s="87">
        <f>$D$1311*D1312</f>
      </c>
      <c r="F1312" s="108">
        <v>0.14</v>
      </c>
      <c r="G1312" s="87">
        <f>$D$1311*F1312</f>
      </c>
      <c r="H1312" s="87">
        <f>$M$2*G1312</f>
      </c>
      <c r="I1312" s="108">
        <v>0</v>
      </c>
      <c r="J1312" s="87">
        <f>$D$1311*I1312</f>
      </c>
      <c r="K1312" s="87">
        <f>SUM(H1312,J1312)</f>
      </c>
      <c r="L1312" s="89"/>
      <c r="M1312" s="89"/>
      <c r="N1312" s="89"/>
    </row>
    <row x14ac:dyDescent="0.25" r="1313" customHeight="1" ht="18.75">
      <c r="A1313" s="6" t="s">
        <v>752</v>
      </c>
      <c r="B1313" s="6"/>
      <c r="C1313" s="3" t="s">
        <v>96</v>
      </c>
      <c r="D1313" s="86">
        <v>1</v>
      </c>
      <c r="E1313" s="87">
        <f>$D$1311*D1313</f>
      </c>
      <c r="F1313" s="108">
        <v>0.15</v>
      </c>
      <c r="G1313" s="87">
        <f>$D$1311*F1313</f>
      </c>
      <c r="H1313" s="87">
        <f>$M$2*G1313</f>
      </c>
      <c r="I1313" s="108">
        <v>0</v>
      </c>
      <c r="J1313" s="87">
        <f>$D$1311*I1313</f>
      </c>
      <c r="K1313" s="87">
        <f>SUM(H1313,J1313)</f>
      </c>
      <c r="L1313" s="89"/>
      <c r="M1313" s="89"/>
      <c r="N1313" s="89"/>
    </row>
    <row x14ac:dyDescent="0.25" r="1314" customHeight="1" ht="18.75">
      <c r="A1314" s="6" t="s">
        <v>753</v>
      </c>
      <c r="B1314" s="6"/>
      <c r="C1314" s="3" t="s">
        <v>96</v>
      </c>
      <c r="D1314" s="86">
        <v>1</v>
      </c>
      <c r="E1314" s="87">
        <f>$D$1311*D1314</f>
      </c>
      <c r="F1314" s="108">
        <v>0.02</v>
      </c>
      <c r="G1314" s="87">
        <f>$D$1311*F1314</f>
      </c>
      <c r="H1314" s="87">
        <f>$M$2*G1314</f>
      </c>
      <c r="I1314" s="108">
        <v>0</v>
      </c>
      <c r="J1314" s="87">
        <f>$D$1311*I1314</f>
      </c>
      <c r="K1314" s="87">
        <f>SUM(H1314,J1314)</f>
      </c>
      <c r="L1314" s="89"/>
      <c r="M1314" s="89"/>
      <c r="N1314" s="89"/>
    </row>
    <row x14ac:dyDescent="0.25" r="1315" customHeight="1" ht="18.75">
      <c r="A1315" s="6" t="s">
        <v>1216</v>
      </c>
      <c r="B1315" s="6"/>
      <c r="C1315" s="3" t="s">
        <v>96</v>
      </c>
      <c r="D1315" s="86">
        <v>1</v>
      </c>
      <c r="E1315" s="87">
        <f>$D$1311*D1315</f>
      </c>
      <c r="F1315" s="108">
        <v>0.28</v>
      </c>
      <c r="G1315" s="87">
        <f>$D$1311*F1315</f>
      </c>
      <c r="H1315" s="87">
        <f>$M$2*G1315</f>
      </c>
      <c r="I1315" s="108">
        <v>0</v>
      </c>
      <c r="J1315" s="87">
        <f>$D$1311*I1315</f>
      </c>
      <c r="K1315" s="87">
        <f>SUM(H1315,J1315)</f>
      </c>
      <c r="L1315" s="89"/>
      <c r="M1315" s="89"/>
      <c r="N1315" s="89"/>
    </row>
    <row x14ac:dyDescent="0.25" r="1316" customHeight="1" ht="18.75">
      <c r="A1316" s="29" t="s">
        <v>214</v>
      </c>
      <c r="B1316" s="29"/>
      <c r="C1316" s="3"/>
      <c r="D1316" s="109"/>
      <c r="E1316" s="126"/>
      <c r="F1316" s="138">
        <f>SUM(F1312:F1315)</f>
      </c>
      <c r="G1316" s="110">
        <f>SUM(G1312:G1315)</f>
      </c>
      <c r="H1316" s="110">
        <f>SUM(H1312:H1315)</f>
      </c>
      <c r="I1316" s="138">
        <f>SUM(I1312:I1315)</f>
      </c>
      <c r="J1316" s="110">
        <f>SUM(J1312:J1315)</f>
      </c>
      <c r="K1316" s="88">
        <f>SUM(K1312:K1315)</f>
      </c>
      <c r="L1316" s="89"/>
      <c r="M1316" s="89"/>
      <c r="N1316" s="89"/>
    </row>
    <row x14ac:dyDescent="0.25" r="1317" customHeight="1" ht="18.75">
      <c r="A1317" s="29" t="s">
        <v>1214</v>
      </c>
      <c r="B1317" s="29"/>
      <c r="C1317" s="93" t="s">
        <v>96</v>
      </c>
      <c r="D1317" s="57">
        <v>0</v>
      </c>
      <c r="E1317" s="124"/>
      <c r="F1317" s="53"/>
      <c r="G1317" s="53"/>
      <c r="H1317" s="53"/>
      <c r="I1317" s="53"/>
      <c r="J1317" s="53"/>
      <c r="K1317" s="53"/>
      <c r="L1317" s="89"/>
      <c r="M1317" s="89"/>
      <c r="N1317" s="89"/>
    </row>
    <row x14ac:dyDescent="0.25" r="1318" customHeight="1" ht="18.75">
      <c r="A1318" s="6" t="s">
        <v>1215</v>
      </c>
      <c r="B1318" s="6"/>
      <c r="C1318" s="3" t="s">
        <v>96</v>
      </c>
      <c r="D1318" s="86">
        <v>1</v>
      </c>
      <c r="E1318" s="87">
        <f>$D$1317*D1318</f>
      </c>
      <c r="F1318" s="108">
        <v>0.14</v>
      </c>
      <c r="G1318" s="87">
        <f>$D$1317*F1318</f>
      </c>
      <c r="H1318" s="87">
        <f>$M$2*G1318</f>
      </c>
      <c r="I1318" s="108">
        <v>0</v>
      </c>
      <c r="J1318" s="87">
        <f>$D$1317*I1318</f>
      </c>
      <c r="K1318" s="87">
        <f>SUM(H1318,J1318)</f>
      </c>
      <c r="L1318" s="89"/>
      <c r="M1318" s="89"/>
      <c r="N1318" s="89"/>
    </row>
    <row x14ac:dyDescent="0.25" r="1319" customHeight="1" ht="18.75">
      <c r="A1319" s="6" t="s">
        <v>753</v>
      </c>
      <c r="B1319" s="6"/>
      <c r="C1319" s="3" t="s">
        <v>96</v>
      </c>
      <c r="D1319" s="86">
        <v>1</v>
      </c>
      <c r="E1319" s="87">
        <f>$D$1317*D1319</f>
      </c>
      <c r="F1319" s="108">
        <v>0.02</v>
      </c>
      <c r="G1319" s="87">
        <f>$D$1317*F1319</f>
      </c>
      <c r="H1319" s="87">
        <f>$M$2*G1319</f>
      </c>
      <c r="I1319" s="108">
        <v>0</v>
      </c>
      <c r="J1319" s="87">
        <f>$D$1317*I1319</f>
      </c>
      <c r="K1319" s="87">
        <f>SUM(H1319,J1319)</f>
      </c>
      <c r="L1319" s="89"/>
      <c r="M1319" s="89"/>
      <c r="N1319" s="89"/>
    </row>
    <row x14ac:dyDescent="0.25" r="1320" customHeight="1" ht="18.75">
      <c r="A1320" s="6" t="s">
        <v>1216</v>
      </c>
      <c r="B1320" s="6"/>
      <c r="C1320" s="3" t="s">
        <v>96</v>
      </c>
      <c r="D1320" s="86">
        <v>1</v>
      </c>
      <c r="E1320" s="87">
        <f>$D$1317*D1320</f>
      </c>
      <c r="F1320" s="108">
        <v>0.28</v>
      </c>
      <c r="G1320" s="87">
        <f>$D$1317*F1320</f>
      </c>
      <c r="H1320" s="87">
        <f>$M$2*G1320</f>
      </c>
      <c r="I1320" s="108">
        <v>0</v>
      </c>
      <c r="J1320" s="87">
        <f>$D$1317*I1320</f>
      </c>
      <c r="K1320" s="87">
        <f>SUM(H1320,J1320)</f>
      </c>
      <c r="L1320" s="89"/>
      <c r="M1320" s="89"/>
      <c r="N1320" s="89"/>
    </row>
    <row x14ac:dyDescent="0.25" r="1321" customHeight="1" ht="18.75">
      <c r="A1321" s="6" t="s">
        <v>899</v>
      </c>
      <c r="B1321" s="6"/>
      <c r="C1321" s="3" t="s">
        <v>96</v>
      </c>
      <c r="D1321" s="86">
        <v>1</v>
      </c>
      <c r="E1321" s="87">
        <f>$D$1317*D1321</f>
      </c>
      <c r="F1321" s="108">
        <v>0.35</v>
      </c>
      <c r="G1321" s="87">
        <f>$D$1317*F1321</f>
      </c>
      <c r="H1321" s="87">
        <f>$M$2*G1321</f>
      </c>
      <c r="I1321" s="108">
        <v>0</v>
      </c>
      <c r="J1321" s="87">
        <f>$D$1317*I1321</f>
      </c>
      <c r="K1321" s="87">
        <f>SUM(H1321,J1321)</f>
      </c>
      <c r="L1321" s="89"/>
      <c r="M1321" s="89"/>
      <c r="N1321" s="89"/>
    </row>
    <row x14ac:dyDescent="0.25" r="1322" customHeight="1" ht="18.75">
      <c r="A1322" s="29" t="s">
        <v>214</v>
      </c>
      <c r="B1322" s="29"/>
      <c r="C1322" s="3"/>
      <c r="D1322" s="109"/>
      <c r="E1322" s="126"/>
      <c r="F1322" s="138">
        <f>SUM(F1318:F1321)</f>
      </c>
      <c r="G1322" s="110">
        <f>SUM(G1318:G1321)</f>
      </c>
      <c r="H1322" s="110">
        <f>SUM(H1318:H1321)</f>
      </c>
      <c r="I1322" s="138">
        <f>SUM(I1318:I1321)</f>
      </c>
      <c r="J1322" s="110">
        <f>SUM(J1318:J1321)</f>
      </c>
      <c r="K1322" s="88">
        <f>SUM(K1318:K1321)</f>
      </c>
      <c r="L1322" s="89"/>
      <c r="M1322" s="89"/>
      <c r="N1322" s="89"/>
    </row>
    <row x14ac:dyDescent="0.25" r="1323" customHeight="1" ht="18.75">
      <c r="A1323" s="29" t="s">
        <v>1217</v>
      </c>
      <c r="B1323" s="29"/>
      <c r="C1323" s="93" t="s">
        <v>96</v>
      </c>
      <c r="D1323" s="57">
        <v>0</v>
      </c>
      <c r="E1323" s="124"/>
      <c r="F1323" s="53"/>
      <c r="G1323" s="53"/>
      <c r="H1323" s="53"/>
      <c r="I1323" s="53"/>
      <c r="J1323" s="53"/>
      <c r="K1323" s="53"/>
      <c r="L1323" s="89"/>
      <c r="M1323" s="89"/>
      <c r="N1323" s="89"/>
    </row>
    <row x14ac:dyDescent="0.25" r="1324" customHeight="1" ht="18.75">
      <c r="A1324" s="6" t="s">
        <v>910</v>
      </c>
      <c r="B1324" s="6"/>
      <c r="C1324" s="3" t="s">
        <v>96</v>
      </c>
      <c r="D1324" s="86">
        <v>1</v>
      </c>
      <c r="E1324" s="87"/>
      <c r="F1324" s="108">
        <v>0.87</v>
      </c>
      <c r="G1324" s="87">
        <f>$D$1323*F1324</f>
      </c>
      <c r="H1324" s="87">
        <f>$M$2*G1324</f>
      </c>
      <c r="I1324" s="108">
        <v>0</v>
      </c>
      <c r="J1324" s="87">
        <f>$D$1323*I1324</f>
      </c>
      <c r="K1324" s="87">
        <f>SUM(H1324,J1324)</f>
      </c>
      <c r="L1324" s="89"/>
      <c r="M1324" s="89"/>
      <c r="N1324" s="89"/>
    </row>
    <row x14ac:dyDescent="0.25" r="1325" customHeight="1" ht="18.75">
      <c r="A1325" s="6" t="s">
        <v>1218</v>
      </c>
      <c r="B1325" s="6"/>
      <c r="C1325" s="3" t="s">
        <v>96</v>
      </c>
      <c r="D1325" s="86">
        <v>1</v>
      </c>
      <c r="E1325" s="87"/>
      <c r="F1325" s="108">
        <v>2.39</v>
      </c>
      <c r="G1325" s="87">
        <f>$D$1323*F1325</f>
      </c>
      <c r="H1325" s="87">
        <f>$M$2*G1325</f>
      </c>
      <c r="I1325" s="108">
        <v>0</v>
      </c>
      <c r="J1325" s="87">
        <f>$D$1323*I1325</f>
      </c>
      <c r="K1325" s="87">
        <f>SUM(H1325,J1325)</f>
      </c>
      <c r="L1325" s="89"/>
      <c r="M1325" s="89"/>
      <c r="N1325" s="89"/>
    </row>
    <row x14ac:dyDescent="0.25" r="1326" customHeight="1" ht="18.75">
      <c r="A1326" s="6" t="s">
        <v>1219</v>
      </c>
      <c r="B1326" s="6"/>
      <c r="C1326" s="3" t="s">
        <v>96</v>
      </c>
      <c r="D1326" s="86">
        <v>1</v>
      </c>
      <c r="E1326" s="87"/>
      <c r="F1326" s="108">
        <v>0.9</v>
      </c>
      <c r="G1326" s="87">
        <f>$D$1323*F1326</f>
      </c>
      <c r="H1326" s="87">
        <f>$M$2*G1326</f>
      </c>
      <c r="I1326" s="108">
        <v>0</v>
      </c>
      <c r="J1326" s="87">
        <f>$D$1323*I1326</f>
      </c>
      <c r="K1326" s="87">
        <f>SUM(H1326,J1326)</f>
      </c>
      <c r="L1326" s="89"/>
      <c r="M1326" s="89"/>
      <c r="N1326" s="89"/>
    </row>
    <row x14ac:dyDescent="0.25" r="1327" customHeight="1" ht="18.75">
      <c r="A1327" s="6" t="s">
        <v>907</v>
      </c>
      <c r="B1327" s="6"/>
      <c r="C1327" s="3" t="s">
        <v>96</v>
      </c>
      <c r="D1327" s="86">
        <v>1</v>
      </c>
      <c r="E1327" s="87"/>
      <c r="F1327" s="108">
        <v>0.18</v>
      </c>
      <c r="G1327" s="87">
        <f>$D$1323*F1327</f>
      </c>
      <c r="H1327" s="87">
        <f>$M$2*G1327</f>
      </c>
      <c r="I1327" s="108">
        <v>0</v>
      </c>
      <c r="J1327" s="87">
        <f>$D$1323*I1327</f>
      </c>
      <c r="K1327" s="87">
        <f>SUM(H1327,J1327)</f>
      </c>
      <c r="L1327" s="89"/>
      <c r="M1327" s="89"/>
      <c r="N1327" s="89"/>
    </row>
    <row x14ac:dyDescent="0.25" r="1328" customHeight="1" ht="18.75">
      <c r="A1328" s="29" t="s">
        <v>214</v>
      </c>
      <c r="B1328" s="29"/>
      <c r="C1328" s="3"/>
      <c r="D1328" s="109"/>
      <c r="E1328" s="126"/>
      <c r="F1328" s="138">
        <f>SUM(F1324:F1327)</f>
      </c>
      <c r="G1328" s="110">
        <f>SUM(G1324:G1327)</f>
      </c>
      <c r="H1328" s="110">
        <f>SUM(H1324:H1327)</f>
      </c>
      <c r="I1328" s="138">
        <f>SUM(I1324:I1327)</f>
      </c>
      <c r="J1328" s="110">
        <f>SUM(J1324:J1327)</f>
      </c>
      <c r="K1328" s="88">
        <f>SUM(K1324:K1327)</f>
      </c>
      <c r="L1328" s="89"/>
      <c r="M1328" s="89"/>
      <c r="N1328" s="89"/>
    </row>
    <row x14ac:dyDescent="0.25" r="1329" customHeight="1" ht="18.75">
      <c r="A1329" s="29" t="s">
        <v>1220</v>
      </c>
      <c r="B1329" s="29"/>
      <c r="C1329" s="93" t="s">
        <v>96</v>
      </c>
      <c r="D1329" s="57">
        <v>0</v>
      </c>
      <c r="E1329" s="124"/>
      <c r="F1329" s="53"/>
      <c r="G1329" s="53"/>
      <c r="H1329" s="53"/>
      <c r="I1329" s="53"/>
      <c r="J1329" s="53"/>
      <c r="K1329" s="53"/>
      <c r="L1329" s="89"/>
      <c r="M1329" s="89"/>
      <c r="N1329" s="89"/>
    </row>
    <row x14ac:dyDescent="0.25" r="1330" customHeight="1" ht="18.75">
      <c r="A1330" s="6" t="s">
        <v>910</v>
      </c>
      <c r="B1330" s="6"/>
      <c r="C1330" s="3" t="s">
        <v>96</v>
      </c>
      <c r="D1330" s="86">
        <v>1</v>
      </c>
      <c r="E1330" s="87">
        <f>$D$1329*D1330</f>
      </c>
      <c r="F1330" s="108">
        <v>0.87</v>
      </c>
      <c r="G1330" s="87">
        <f>$D$1329*F1330</f>
      </c>
      <c r="H1330" s="87">
        <f>$M$2*G1330</f>
      </c>
      <c r="I1330" s="108">
        <v>0</v>
      </c>
      <c r="J1330" s="87">
        <f>$D$1329*I1330</f>
      </c>
      <c r="K1330" s="87">
        <f>SUM(H1330,J1330)</f>
      </c>
      <c r="L1330" s="89"/>
      <c r="M1330" s="89"/>
      <c r="N1330" s="89"/>
    </row>
    <row x14ac:dyDescent="0.25" r="1331" customHeight="1" ht="18.75">
      <c r="A1331" s="6" t="s">
        <v>1218</v>
      </c>
      <c r="B1331" s="6"/>
      <c r="C1331" s="3" t="s">
        <v>96</v>
      </c>
      <c r="D1331" s="86">
        <v>1</v>
      </c>
      <c r="E1331" s="87">
        <f>$D$1329*D1331</f>
      </c>
      <c r="F1331" s="108">
        <v>2.39</v>
      </c>
      <c r="G1331" s="87">
        <f>$D$1329*F1331</f>
      </c>
      <c r="H1331" s="87">
        <f>$M$2*G1331</f>
      </c>
      <c r="I1331" s="108">
        <v>0</v>
      </c>
      <c r="J1331" s="87">
        <f>$D$1329*I1331</f>
      </c>
      <c r="K1331" s="87">
        <f>SUM(H1331,J1331)</f>
      </c>
      <c r="L1331" s="89"/>
      <c r="M1331" s="89"/>
      <c r="N1331" s="89"/>
    </row>
    <row x14ac:dyDescent="0.25" r="1332" customHeight="1" ht="18.75">
      <c r="A1332" s="6" t="s">
        <v>1221</v>
      </c>
      <c r="B1332" s="6"/>
      <c r="C1332" s="3" t="s">
        <v>96</v>
      </c>
      <c r="D1332" s="86">
        <v>1</v>
      </c>
      <c r="E1332" s="87">
        <f>$D$1329*D1332</f>
      </c>
      <c r="F1332" s="108">
        <v>0.81</v>
      </c>
      <c r="G1332" s="87">
        <f>$D$1329*F1332</f>
      </c>
      <c r="H1332" s="87">
        <f>$M$2*G1332</f>
      </c>
      <c r="I1332" s="108">
        <v>0</v>
      </c>
      <c r="J1332" s="87">
        <f>$D$1329*I1332</f>
      </c>
      <c r="K1332" s="87">
        <f>SUM(H1332,J1332)</f>
      </c>
      <c r="L1332" s="89"/>
      <c r="M1332" s="89"/>
      <c r="N1332" s="89"/>
    </row>
    <row x14ac:dyDescent="0.25" r="1333" customHeight="1" ht="18.75">
      <c r="A1333" s="6" t="s">
        <v>907</v>
      </c>
      <c r="B1333" s="6"/>
      <c r="C1333" s="3" t="s">
        <v>96</v>
      </c>
      <c r="D1333" s="86">
        <v>1</v>
      </c>
      <c r="E1333" s="87">
        <f>$D$1329*D1333</f>
      </c>
      <c r="F1333" s="108">
        <v>0.18</v>
      </c>
      <c r="G1333" s="87">
        <f>$D$1329*F1333</f>
      </c>
      <c r="H1333" s="87">
        <f>$M$2*G1333</f>
      </c>
      <c r="I1333" s="108">
        <v>0</v>
      </c>
      <c r="J1333" s="87">
        <f>$D$1329*I1333</f>
      </c>
      <c r="K1333" s="87">
        <f>SUM(H1333,J1333)</f>
      </c>
      <c r="L1333" s="89"/>
      <c r="M1333" s="89"/>
      <c r="N1333" s="89"/>
    </row>
    <row x14ac:dyDescent="0.25" r="1334" customHeight="1" ht="18.75">
      <c r="A1334" s="29" t="s">
        <v>214</v>
      </c>
      <c r="B1334" s="29"/>
      <c r="C1334" s="3"/>
      <c r="D1334" s="109"/>
      <c r="E1334" s="126"/>
      <c r="F1334" s="138">
        <f>SUM(F1330:F1333)</f>
      </c>
      <c r="G1334" s="110">
        <f>SUM(G1330:G1333)</f>
      </c>
      <c r="H1334" s="110">
        <f>SUM(H1330:H1333)</f>
      </c>
      <c r="I1334" s="138">
        <f>SUM(I1330:I1333)</f>
      </c>
      <c r="J1334" s="110">
        <f>SUM(J1330:J1333)</f>
      </c>
      <c r="K1334" s="88">
        <f>SUM(K1330:K1333)</f>
      </c>
      <c r="L1334" s="89"/>
      <c r="M1334" s="89"/>
      <c r="N1334" s="89"/>
    </row>
    <row x14ac:dyDescent="0.25" r="1335" customHeight="1" ht="18.75">
      <c r="A1335" s="29" t="s">
        <v>1222</v>
      </c>
      <c r="B1335" s="29"/>
      <c r="C1335" s="93" t="s">
        <v>96</v>
      </c>
      <c r="D1335" s="57">
        <v>0</v>
      </c>
      <c r="E1335" s="124"/>
      <c r="F1335" s="53"/>
      <c r="G1335" s="53"/>
      <c r="H1335" s="53"/>
      <c r="I1335" s="53"/>
      <c r="J1335" s="53"/>
      <c r="K1335" s="53"/>
      <c r="L1335" s="89"/>
      <c r="M1335" s="89"/>
      <c r="N1335" s="89"/>
    </row>
    <row x14ac:dyDescent="0.25" r="1336" customHeight="1" ht="18.75">
      <c r="A1336" s="6" t="s">
        <v>1218</v>
      </c>
      <c r="B1336" s="6"/>
      <c r="C1336" s="3" t="s">
        <v>96</v>
      </c>
      <c r="D1336" s="86">
        <v>1</v>
      </c>
      <c r="E1336" s="87">
        <f>$D$1335*D1336</f>
      </c>
      <c r="F1336" s="108">
        <v>2.39</v>
      </c>
      <c r="G1336" s="87">
        <f>$D$1335*F1336</f>
      </c>
      <c r="H1336" s="87">
        <f>$M$2*G1336</f>
      </c>
      <c r="I1336" s="108">
        <v>0</v>
      </c>
      <c r="J1336" s="87">
        <f>$D$1335*I1336</f>
      </c>
      <c r="K1336" s="87">
        <f>SUM(H1336,J1336)</f>
      </c>
      <c r="L1336" s="89"/>
      <c r="M1336" s="89"/>
      <c r="N1336" s="89"/>
    </row>
    <row x14ac:dyDescent="0.25" r="1337" customHeight="1" ht="18.75">
      <c r="A1337" s="6" t="s">
        <v>1219</v>
      </c>
      <c r="B1337" s="6"/>
      <c r="C1337" s="3" t="s">
        <v>96</v>
      </c>
      <c r="D1337" s="86">
        <v>1</v>
      </c>
      <c r="E1337" s="87">
        <f>$D$1335*D1337</f>
      </c>
      <c r="F1337" s="108">
        <v>0.9</v>
      </c>
      <c r="G1337" s="87">
        <f>$D$1335*F1337</f>
      </c>
      <c r="H1337" s="87">
        <f>$M$2*G1337</f>
      </c>
      <c r="I1337" s="108">
        <v>0</v>
      </c>
      <c r="J1337" s="87">
        <f>$D$1335*I1337</f>
      </c>
      <c r="K1337" s="87">
        <f>SUM(H1337,J1337)</f>
      </c>
      <c r="L1337" s="89"/>
      <c r="M1337" s="89"/>
      <c r="N1337" s="89"/>
    </row>
    <row x14ac:dyDescent="0.25" r="1338" customHeight="1" ht="18.75">
      <c r="A1338" s="6" t="s">
        <v>907</v>
      </c>
      <c r="B1338" s="6"/>
      <c r="C1338" s="3" t="s">
        <v>96</v>
      </c>
      <c r="D1338" s="86">
        <v>1</v>
      </c>
      <c r="E1338" s="87">
        <f>$D$1335*D1338</f>
      </c>
      <c r="F1338" s="108">
        <v>0.18</v>
      </c>
      <c r="G1338" s="87">
        <f>$D$1335*F1338</f>
      </c>
      <c r="H1338" s="87">
        <f>$M$2*G1338</f>
      </c>
      <c r="I1338" s="108">
        <v>0</v>
      </c>
      <c r="J1338" s="87">
        <f>$D$1335*I1338</f>
      </c>
      <c r="K1338" s="87">
        <f>SUM(H1338,J1338)</f>
      </c>
      <c r="L1338" s="89"/>
      <c r="M1338" s="89"/>
      <c r="N1338" s="89"/>
    </row>
    <row x14ac:dyDescent="0.25" r="1339" customHeight="1" ht="18.75">
      <c r="A1339" s="29" t="s">
        <v>214</v>
      </c>
      <c r="B1339" s="29"/>
      <c r="C1339" s="3"/>
      <c r="D1339" s="109"/>
      <c r="E1339" s="126"/>
      <c r="F1339" s="138">
        <f>SUM(F1336:F1338)</f>
      </c>
      <c r="G1339" s="110">
        <f>SUM(G1336:G1338)</f>
      </c>
      <c r="H1339" s="110">
        <f>SUM(H1336:H1338)</f>
      </c>
      <c r="I1339" s="138">
        <f>SUM(I1336:I1338)</f>
      </c>
      <c r="J1339" s="110">
        <f>SUM(J1336:J1338)</f>
      </c>
      <c r="K1339" s="88">
        <f>SUM(K1336:K1338)</f>
      </c>
      <c r="L1339" s="89"/>
      <c r="M1339" s="89"/>
      <c r="N1339" s="89"/>
    </row>
    <row x14ac:dyDescent="0.25" r="1340" customHeight="1" ht="18.75">
      <c r="A1340" s="29" t="s">
        <v>1223</v>
      </c>
      <c r="B1340" s="29"/>
      <c r="C1340" s="93" t="s">
        <v>96</v>
      </c>
      <c r="D1340" s="57">
        <v>0</v>
      </c>
      <c r="E1340" s="124"/>
      <c r="F1340" s="53"/>
      <c r="G1340" s="53"/>
      <c r="H1340" s="53"/>
      <c r="I1340" s="53"/>
      <c r="J1340" s="53"/>
      <c r="K1340" s="53"/>
      <c r="L1340" s="89"/>
      <c r="M1340" s="89"/>
      <c r="N1340" s="89"/>
    </row>
    <row x14ac:dyDescent="0.25" r="1341" customHeight="1" ht="18.75">
      <c r="A1341" s="6" t="s">
        <v>1218</v>
      </c>
      <c r="B1341" s="6"/>
      <c r="C1341" s="3" t="s">
        <v>96</v>
      </c>
      <c r="D1341" s="86">
        <v>1</v>
      </c>
      <c r="E1341" s="87">
        <f>$D$1340*D1341</f>
      </c>
      <c r="F1341" s="108">
        <v>2.39</v>
      </c>
      <c r="G1341" s="87">
        <f>$D$1340*F1341</f>
      </c>
      <c r="H1341" s="87">
        <f>$M$2*G1341</f>
      </c>
      <c r="I1341" s="108">
        <v>0</v>
      </c>
      <c r="J1341" s="87">
        <f>$D$1340*I1341</f>
      </c>
      <c r="K1341" s="87">
        <f>SUM(H1341,J1341)</f>
      </c>
      <c r="L1341" s="89"/>
      <c r="M1341" s="89"/>
      <c r="N1341" s="89"/>
    </row>
    <row x14ac:dyDescent="0.25" r="1342" customHeight="1" ht="18.75">
      <c r="A1342" s="6" t="s">
        <v>1224</v>
      </c>
      <c r="B1342" s="6"/>
      <c r="C1342" s="3" t="s">
        <v>96</v>
      </c>
      <c r="D1342" s="86">
        <v>1</v>
      </c>
      <c r="E1342" s="87">
        <f>$D$1340*D1342</f>
      </c>
      <c r="F1342" s="108">
        <v>0.81</v>
      </c>
      <c r="G1342" s="87">
        <f>$D$1340*F1342</f>
      </c>
      <c r="H1342" s="87">
        <f>$M$2*G1342</f>
      </c>
      <c r="I1342" s="108">
        <v>0</v>
      </c>
      <c r="J1342" s="87">
        <f>$D$1340*I1342</f>
      </c>
      <c r="K1342" s="87">
        <f>SUM(H1342,J1342)</f>
      </c>
      <c r="L1342" s="89"/>
      <c r="M1342" s="89"/>
      <c r="N1342" s="89"/>
    </row>
    <row x14ac:dyDescent="0.25" r="1343" customHeight="1" ht="18.75">
      <c r="A1343" s="6" t="s">
        <v>907</v>
      </c>
      <c r="B1343" s="6"/>
      <c r="C1343" s="3" t="s">
        <v>96</v>
      </c>
      <c r="D1343" s="86">
        <v>1</v>
      </c>
      <c r="E1343" s="87">
        <f>$D$1340*D1343</f>
      </c>
      <c r="F1343" s="108">
        <v>0.18</v>
      </c>
      <c r="G1343" s="87">
        <f>$D$1340*F1343</f>
      </c>
      <c r="H1343" s="87">
        <f>$M$2*G1343</f>
      </c>
      <c r="I1343" s="108">
        <v>0</v>
      </c>
      <c r="J1343" s="87">
        <f>$D$1340*I1343</f>
      </c>
      <c r="K1343" s="87">
        <f>SUM(H1343,J1343)</f>
      </c>
      <c r="L1343" s="89"/>
      <c r="M1343" s="89"/>
      <c r="N1343" s="89"/>
    </row>
    <row x14ac:dyDescent="0.25" r="1344" customHeight="1" ht="18.75">
      <c r="A1344" s="29" t="s">
        <v>214</v>
      </c>
      <c r="B1344" s="29"/>
      <c r="C1344" s="3"/>
      <c r="D1344" s="109"/>
      <c r="E1344" s="126"/>
      <c r="F1344" s="138">
        <f>SUM(F1341:F1343)</f>
      </c>
      <c r="G1344" s="110">
        <f>SUM(G1341:G1343)</f>
      </c>
      <c r="H1344" s="110">
        <f>SUM(H1341:H1343)</f>
      </c>
      <c r="I1344" s="138">
        <f>SUM(I1341:I1343)</f>
      </c>
      <c r="J1344" s="110">
        <f>SUM(J1341:J1343)</f>
      </c>
      <c r="K1344" s="88">
        <f>SUM(K1341:K1343)</f>
      </c>
      <c r="L1344" s="89"/>
      <c r="M1344" s="89"/>
      <c r="N1344" s="89"/>
    </row>
    <row x14ac:dyDescent="0.25" r="1345" customHeight="1" ht="18.75">
      <c r="A1345" s="29" t="s">
        <v>1225</v>
      </c>
      <c r="B1345" s="29"/>
      <c r="C1345" s="93" t="s">
        <v>96</v>
      </c>
      <c r="D1345" s="57">
        <v>0</v>
      </c>
      <c r="E1345" s="124"/>
      <c r="F1345" s="53"/>
      <c r="G1345" s="53"/>
      <c r="H1345" s="53"/>
      <c r="I1345" s="53"/>
      <c r="J1345" s="53"/>
      <c r="K1345" s="53"/>
      <c r="L1345" s="89"/>
      <c r="M1345" s="89"/>
      <c r="N1345" s="89"/>
    </row>
    <row x14ac:dyDescent="0.25" r="1346" customHeight="1" ht="18.75">
      <c r="A1346" s="6" t="s">
        <v>1219</v>
      </c>
      <c r="B1346" s="6"/>
      <c r="C1346" s="3" t="s">
        <v>96</v>
      </c>
      <c r="D1346" s="86">
        <v>1</v>
      </c>
      <c r="E1346" s="87">
        <f>$D$1345*D1346</f>
      </c>
      <c r="F1346" s="108">
        <v>0.9</v>
      </c>
      <c r="G1346" s="87">
        <f>$D$1345*F1346</f>
      </c>
      <c r="H1346" s="87">
        <f>$M$2*G1346</f>
      </c>
      <c r="I1346" s="108">
        <v>0</v>
      </c>
      <c r="J1346" s="87">
        <f>$D$1345*I1346</f>
      </c>
      <c r="K1346" s="87">
        <f>SUM(H1346,J1346)</f>
      </c>
      <c r="L1346" s="89"/>
      <c r="M1346" s="89"/>
      <c r="N1346" s="89"/>
    </row>
    <row x14ac:dyDescent="0.25" r="1347" customHeight="1" ht="18.75">
      <c r="A1347" s="6" t="s">
        <v>1226</v>
      </c>
      <c r="B1347" s="6"/>
      <c r="C1347" s="3" t="s">
        <v>96</v>
      </c>
      <c r="D1347" s="86">
        <v>1</v>
      </c>
      <c r="E1347" s="87">
        <f>$D$1345*D1347</f>
      </c>
      <c r="F1347" s="108">
        <v>2.67</v>
      </c>
      <c r="G1347" s="87">
        <f>$D$1345*F1347</f>
      </c>
      <c r="H1347" s="87">
        <f>$M$2*G1347</f>
      </c>
      <c r="I1347" s="108">
        <v>0</v>
      </c>
      <c r="J1347" s="87">
        <f>$D$1345*I1347</f>
      </c>
      <c r="K1347" s="87">
        <f>SUM(H1347,J1347)</f>
      </c>
      <c r="L1347" s="89"/>
      <c r="M1347" s="89"/>
      <c r="N1347" s="89"/>
    </row>
    <row x14ac:dyDescent="0.25" r="1348" customHeight="1" ht="18.75">
      <c r="A1348" s="6" t="s">
        <v>907</v>
      </c>
      <c r="B1348" s="6"/>
      <c r="C1348" s="3" t="s">
        <v>96</v>
      </c>
      <c r="D1348" s="86">
        <v>1</v>
      </c>
      <c r="E1348" s="87">
        <f>$D$1345*D1348</f>
      </c>
      <c r="F1348" s="108">
        <v>0.18</v>
      </c>
      <c r="G1348" s="87">
        <f>$D$1345*F1348</f>
      </c>
      <c r="H1348" s="87">
        <f>$M$2*G1348</f>
      </c>
      <c r="I1348" s="108">
        <v>0</v>
      </c>
      <c r="J1348" s="87">
        <f>$D$1345*I1348</f>
      </c>
      <c r="K1348" s="87">
        <f>SUM(H1348,J1348)</f>
      </c>
      <c r="L1348" s="89"/>
      <c r="M1348" s="89"/>
      <c r="N1348" s="89"/>
    </row>
    <row x14ac:dyDescent="0.25" r="1349" customHeight="1" ht="18.75">
      <c r="A1349" s="29" t="s">
        <v>214</v>
      </c>
      <c r="B1349" s="29"/>
      <c r="C1349" s="3"/>
      <c r="D1349" s="109"/>
      <c r="E1349" s="126"/>
      <c r="F1349" s="138">
        <f>SUM(F1346:F1348)</f>
      </c>
      <c r="G1349" s="110">
        <f>SUM(G1346:G1348)</f>
      </c>
      <c r="H1349" s="110">
        <f>SUM(H1346:H1348)</f>
      </c>
      <c r="I1349" s="138">
        <f>SUM(I1346:I1348)</f>
      </c>
      <c r="J1349" s="110">
        <f>SUM(J1346:J1348)</f>
      </c>
      <c r="K1349" s="88">
        <f>SUM(K1346:K1348)</f>
      </c>
      <c r="L1349" s="89"/>
      <c r="M1349" s="89"/>
      <c r="N1349" s="89"/>
    </row>
    <row x14ac:dyDescent="0.25" r="1350" customHeight="1" ht="18.75">
      <c r="A1350" s="29" t="s">
        <v>1225</v>
      </c>
      <c r="B1350" s="29"/>
      <c r="C1350" s="93" t="s">
        <v>96</v>
      </c>
      <c r="D1350" s="57">
        <v>0</v>
      </c>
      <c r="E1350" s="124"/>
      <c r="F1350" s="53"/>
      <c r="G1350" s="53"/>
      <c r="H1350" s="53"/>
      <c r="I1350" s="53"/>
      <c r="J1350" s="53"/>
      <c r="K1350" s="53"/>
      <c r="L1350" s="89"/>
      <c r="M1350" s="89"/>
      <c r="N1350" s="89"/>
    </row>
    <row x14ac:dyDescent="0.25" r="1351" customHeight="1" ht="18.75">
      <c r="A1351" s="6" t="s">
        <v>1224</v>
      </c>
      <c r="B1351" s="6"/>
      <c r="C1351" s="3" t="s">
        <v>96</v>
      </c>
      <c r="D1351" s="86">
        <v>1</v>
      </c>
      <c r="E1351" s="87"/>
      <c r="F1351" s="108">
        <v>0.81</v>
      </c>
      <c r="G1351" s="87">
        <f>$D$1350*F1351</f>
      </c>
      <c r="H1351" s="87">
        <f>$M$2*G1351</f>
      </c>
      <c r="I1351" s="108">
        <v>0</v>
      </c>
      <c r="J1351" s="87">
        <f>$D$1350*I1351</f>
      </c>
      <c r="K1351" s="87">
        <f>SUM(H1351,J1351)</f>
      </c>
      <c r="L1351" s="89"/>
      <c r="M1351" s="89"/>
      <c r="N1351" s="89"/>
    </row>
    <row x14ac:dyDescent="0.25" r="1352" customHeight="1" ht="18.75">
      <c r="A1352" s="6" t="s">
        <v>1226</v>
      </c>
      <c r="B1352" s="6"/>
      <c r="C1352" s="3" t="s">
        <v>96</v>
      </c>
      <c r="D1352" s="86">
        <v>1</v>
      </c>
      <c r="E1352" s="87"/>
      <c r="F1352" s="108">
        <v>2.67</v>
      </c>
      <c r="G1352" s="87">
        <f>$D$1350*F1352</f>
      </c>
      <c r="H1352" s="87">
        <f>$M$2*G1352</f>
      </c>
      <c r="I1352" s="108">
        <v>0</v>
      </c>
      <c r="J1352" s="87">
        <f>$D$1350*I1352</f>
      </c>
      <c r="K1352" s="87">
        <f>SUM(H1352,J1352)</f>
      </c>
      <c r="L1352" s="89"/>
      <c r="M1352" s="89"/>
      <c r="N1352" s="89"/>
    </row>
    <row x14ac:dyDescent="0.25" r="1353" customHeight="1" ht="18.75">
      <c r="A1353" s="6" t="s">
        <v>907</v>
      </c>
      <c r="B1353" s="6"/>
      <c r="C1353" s="3" t="s">
        <v>96</v>
      </c>
      <c r="D1353" s="86">
        <v>1</v>
      </c>
      <c r="E1353" s="87"/>
      <c r="F1353" s="108">
        <v>0.18</v>
      </c>
      <c r="G1353" s="87">
        <f>$D$1350*F1353</f>
      </c>
      <c r="H1353" s="87">
        <f>$M$2*G1353</f>
      </c>
      <c r="I1353" s="108">
        <v>0</v>
      </c>
      <c r="J1353" s="87">
        <f>$D$1350*I1353</f>
      </c>
      <c r="K1353" s="87">
        <f>SUM(H1353,J1353)</f>
      </c>
      <c r="L1353" s="89"/>
      <c r="M1353" s="89"/>
      <c r="N1353" s="89"/>
    </row>
    <row x14ac:dyDescent="0.25" r="1354" customHeight="1" ht="18.75">
      <c r="A1354" s="29" t="s">
        <v>214</v>
      </c>
      <c r="B1354" s="29"/>
      <c r="C1354" s="3"/>
      <c r="D1354" s="109"/>
      <c r="E1354" s="126"/>
      <c r="F1354" s="138">
        <f>SUM(F1351:F1353)</f>
      </c>
      <c r="G1354" s="110">
        <f>SUM(G1351:G1353)</f>
      </c>
      <c r="H1354" s="110">
        <f>SUM(H1351:H1353)</f>
      </c>
      <c r="I1354" s="138">
        <f>SUM(I1351:I1353)</f>
      </c>
      <c r="J1354" s="110">
        <f>SUM(J1351:J1353)</f>
      </c>
      <c r="K1354" s="88">
        <f>SUM(K1351:K1353)</f>
      </c>
      <c r="L1354" s="89"/>
      <c r="M1354" s="89"/>
      <c r="N1354" s="89"/>
    </row>
    <row x14ac:dyDescent="0.25" r="1355" customHeight="1" ht="18.75">
      <c r="A1355" s="29" t="s">
        <v>206</v>
      </c>
      <c r="B1355" s="29"/>
      <c r="C1355" s="93"/>
      <c r="D1355" s="56"/>
      <c r="E1355" s="56"/>
      <c r="F1355" s="94">
        <f>SUM(F30,F48,F66,F84,F102,F119,F136,F153,F171,F188,F206,F223,F242,F261,F280,F299,F312,F328,F344,F359,F374,F390,F407,F423,F439,F457,F475,F493,F511,F527,F543,F551,F559,F572,F585,F598,F612,F626,F639,F652,F661,F675,F685,F695,F709,F719,F729,F739,F749,F764,F779,F795,F801,F807,F813,F825,F836,F847,F858,F873,F885,F889,F899,F907,F915,F923,F931,F939,F947,F955,F963,F971,F979,F987,F995,F1003,F1011,F1019,F1033,F1047,F1061,F1075,F1084,F1093,F1102,F1111,F1121,F1131,F1141,F1155,F1169,F1183,F1197,F1206,F1213,F1220,F1227,F1234,F1241,F1248,F1255,F1263,F1271,F1279,F1284,F1288,F1292,F1298,F1304,F1310,F1316,F1322,F1328,F1334,F1339,F1344,F1349,F1354)</f>
      </c>
      <c r="G1355" s="95">
        <f>SUM(G30,G48,G66,G84,G102,G119,G136,G153,G171,G188,G206,G223,G242,G261,G280,G299,G312,G328,G344,G359,G374,G390,G407,G423,G439,G457,G475,G493,G511,G527,G543,G551,G559,G572,G585,G598,G612,G626,G639,G652,G661,G675,G685,G695,G709,G719,G729,G739,G749,G764,G779,G795,G801,G807,G813,G825,G836,G847,G858,G873,G885,G889,G899,G907,G915,G923,G931,G939,G947,G955,G963,G971,G979,G987,G995,G1003,G1011,G1019,G1033,G1047,G1061,G1075,G1084,G1093,G1102,G1111,G1121,G1131,G1141,G1155,G1169,G1183,G1197,G1206,G1213,G1220,G1227,G1234,G1241,G1248,G1255,G1263,G1271,G1279,G1284,G1288,G1292,G1298,G1304,G1310,G1316,G1322,G1328,G1334,G1339,G1344,G1349,G1354)</f>
      </c>
      <c r="H1355" s="95">
        <f>SUM(H30,H48,H66,H84,H102,H119,H136,H153,H171,H188,H206,H223,H242,H261,H280,H299,H312,H328,H344,H359,H374,H390,H407,H423,H439,H457,H475,H493,H511,H527,H543,H551,H559,H572,H585,H598,H612,H626,H639,H652,H661,H675,H685,H695,H709,H719,H729,H739,H749,H764,H779,H795,H801,H807,H813,H825,H836,H847,H858,H873,H885,H889,H899,H907,H915,H923,H931,H939,H947,H955,H963,H971,H979,H987,H995,H1003,H1011,H1019,H1033,H1047,H1061,H1075,H1084,H1093,H1102,H1111,H1121,H1131,H1141,H1155,H1169,H1183,H1197,H1206,H1213,H1220,H1227,H1234,H1241,H1248,H1255,H1263,H1271,H1279,H1284,H1288,H1292,H1298,H1304,H1310,H1316,H1322,H1328,H1334,H1339,H1344,H1349,H1354)</f>
      </c>
      <c r="I1355" s="94">
        <f>SUM(I30,I48,I66,I84,I102,I119,I136,I153,I171,I188,I206,I223,I242,I261,I280,I299,I312,I328,I344,I359,I374,I390,I407,I423,I439,I457,I475,I493,I511,I527,I543,I551,I559,I572,I585,I598,I612,I626,I639,I652,I661,I675,I685,I695,I709,I719,I729,I739,I749,I764,I779,I795,I801,I807,I813,I825,I836,I847,I858,I873,I885,I889,I899,I907,I915,I923,I931,I939,I947,I955,I963,I971,I979,I987,I995,I1003,I1011,I1019,I1033,I1047,I1061,I1075,I1084,I1093,I1102,I1111,I1121,I1131,I1141,I1155,I1169,I1183,I1197,I1206,I1213,I1220,I1227,I1234,I1241,I1248,I1255,I1263,I1271,I1279,I1284,I1288,I1292,I1298,I1304,I1310,I1316,I1322,I1328,I1334,I1339,I1344,I1349,I1354)</f>
      </c>
      <c r="J1355" s="95">
        <f>SUM(J30,J48,J66,J84,J102,J119,J136,J153,J171,J188,J206,J223,J242,J261,J280,J299,J312,J328,J344,J359,J374,J390,J407,J423,J439,J457,J475,J493,J511,J527,J543,J551,J559,J572,J585,J598,J612,J626,J639,J652,J661,J675,J685,J695,J709,J719,J729,J739,J749,J764,J779,J795,J801,J807,J813,J825,J836,J847,J858,J873,J885,J889,J899,J907,J915,J923,J931,J939,J947,J955,J963,J971,J979,J987,J995,J1003,J1011,J1019,J1033,J1047,J1061,J1075,J1084,J1093,J1102,J1111,J1121,J1131,J1141,J1155,J1169,J1183,J1197,J1206,J1213,J1220,J1227,J1234,J1241,J1248,J1255,J1263,J1271,J1279,J1284,J1288,J1292,J1298,J1304,J1310,J1316,J1322,J1328,J1334,J1339,J1344,J1349,J1354)</f>
      </c>
      <c r="K1355" s="96">
        <f>SUM(K30,K48,K66,K84,K102,K119,K136,K153,K171,K188,K206,K223,K242,K261,K280,K299,K312,K328,K344,K359,K374,K390,K407,K423,K439,K457,K475,K493,K511,K527,K543,K551,K559,K572,K585,K598,K612,K626,K639,K652,K661,K675,K685,K695,K709,K719,K729,K739,K749,K764,K779,K795,K801,K807,K813,K825,K836,K847,K858,K873,K885,K889,K899,K907,K915,K923,K931,K939,K947,K955,K963,K971,K979,K987,K995,K1003,K1011,K1019,K1033,K1047,K1061,K1075,K1084,K1093,K1102,K1111,K1121,K1131,K1141,K1155,K1169,K1183,K1197,K1206,K1213,K1220,K1227,K1234,K1241,K1248,K1255,K1263,K1271,K1279,K1284,K1288,K1292,K1298,K1304,K1310,K1316,K1322,K1328,K1334,K1339,K1344,K1349,K1354)</f>
      </c>
      <c r="L1355" s="89"/>
      <c r="M1355" s="89"/>
      <c r="N1355" s="89"/>
    </row>
  </sheetData>
  <mergeCells count="1355">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K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36:B936"/>
    <mergeCell ref="A937:B937"/>
    <mergeCell ref="A938:B938"/>
    <mergeCell ref="A939:B939"/>
    <mergeCell ref="A940:B940"/>
    <mergeCell ref="A941:B941"/>
    <mergeCell ref="A942:B942"/>
    <mergeCell ref="A943:B943"/>
    <mergeCell ref="A944:B944"/>
    <mergeCell ref="A945:B945"/>
    <mergeCell ref="A946:B946"/>
    <mergeCell ref="A947:B947"/>
    <mergeCell ref="A948:B948"/>
    <mergeCell ref="A949:B949"/>
    <mergeCell ref="A950:B950"/>
    <mergeCell ref="A951:B951"/>
    <mergeCell ref="A952:B952"/>
    <mergeCell ref="A953:B953"/>
    <mergeCell ref="A954:B954"/>
    <mergeCell ref="A955:B955"/>
    <mergeCell ref="A956:B956"/>
    <mergeCell ref="A957:B957"/>
    <mergeCell ref="A958:B958"/>
    <mergeCell ref="A959:B959"/>
    <mergeCell ref="A960:B960"/>
    <mergeCell ref="A961:B961"/>
    <mergeCell ref="A962:B962"/>
    <mergeCell ref="A963:B963"/>
    <mergeCell ref="A964:B964"/>
    <mergeCell ref="A965:B965"/>
    <mergeCell ref="A966:B966"/>
    <mergeCell ref="A967:B967"/>
    <mergeCell ref="A968:B968"/>
    <mergeCell ref="A969:B969"/>
    <mergeCell ref="A970:B970"/>
    <mergeCell ref="A971:B971"/>
    <mergeCell ref="A972:B972"/>
    <mergeCell ref="A973:B973"/>
    <mergeCell ref="A974:B974"/>
    <mergeCell ref="A975:B975"/>
    <mergeCell ref="A976:B976"/>
    <mergeCell ref="A977:B977"/>
    <mergeCell ref="A978:B978"/>
    <mergeCell ref="A979:B979"/>
    <mergeCell ref="A980:B980"/>
    <mergeCell ref="A981:B981"/>
    <mergeCell ref="A982:B982"/>
    <mergeCell ref="A983:B983"/>
    <mergeCell ref="A984:B984"/>
    <mergeCell ref="A985:B985"/>
    <mergeCell ref="A986:B986"/>
    <mergeCell ref="A987:B987"/>
    <mergeCell ref="A988:B988"/>
    <mergeCell ref="A989:B989"/>
    <mergeCell ref="A990:B990"/>
    <mergeCell ref="A991:B991"/>
    <mergeCell ref="A992:B992"/>
    <mergeCell ref="A993:B993"/>
    <mergeCell ref="A994:B994"/>
    <mergeCell ref="A995:B995"/>
    <mergeCell ref="A996:B996"/>
    <mergeCell ref="A997:B997"/>
    <mergeCell ref="A998:B998"/>
    <mergeCell ref="A999:B999"/>
    <mergeCell ref="A1000:B1000"/>
    <mergeCell ref="A1001:B1001"/>
    <mergeCell ref="A1002:B1002"/>
    <mergeCell ref="A1003:B1003"/>
    <mergeCell ref="A1004:B1004"/>
    <mergeCell ref="A1005:B1005"/>
    <mergeCell ref="A1006:B1006"/>
    <mergeCell ref="A1007:B1007"/>
    <mergeCell ref="A1008:B1008"/>
    <mergeCell ref="A1009:B1009"/>
    <mergeCell ref="A1010:B1010"/>
    <mergeCell ref="A1011:B1011"/>
    <mergeCell ref="A1012:B1012"/>
    <mergeCell ref="A1013:B1013"/>
    <mergeCell ref="A1014:B1014"/>
    <mergeCell ref="A1015:B1015"/>
    <mergeCell ref="A1016:B1016"/>
    <mergeCell ref="A1017:B1017"/>
    <mergeCell ref="A1018:B1018"/>
    <mergeCell ref="A1019:B1019"/>
    <mergeCell ref="A1020:B1020"/>
    <mergeCell ref="A1021:B1021"/>
    <mergeCell ref="A1022:B1022"/>
    <mergeCell ref="A1023:B1023"/>
    <mergeCell ref="A1024:B1024"/>
    <mergeCell ref="A1025:B1025"/>
    <mergeCell ref="A1026:B1026"/>
    <mergeCell ref="A1027:B1027"/>
    <mergeCell ref="A1028:B1028"/>
    <mergeCell ref="A1029:B1029"/>
    <mergeCell ref="A1030:B1030"/>
    <mergeCell ref="A1031:B1031"/>
    <mergeCell ref="A1032:B1032"/>
    <mergeCell ref="A1033:B1033"/>
    <mergeCell ref="A1034:B1034"/>
    <mergeCell ref="A1035:B1035"/>
    <mergeCell ref="A1036:B1036"/>
    <mergeCell ref="A1037:B1037"/>
    <mergeCell ref="A1038:B1038"/>
    <mergeCell ref="A1039:B1039"/>
    <mergeCell ref="A1040:B1040"/>
    <mergeCell ref="A1041:B1041"/>
    <mergeCell ref="A1042:B1042"/>
    <mergeCell ref="A1043:B1043"/>
    <mergeCell ref="A1044:B1044"/>
    <mergeCell ref="A1045:B1045"/>
    <mergeCell ref="A1046:B1046"/>
    <mergeCell ref="A1047:B1047"/>
    <mergeCell ref="A1048:B1048"/>
    <mergeCell ref="A1049:B1049"/>
    <mergeCell ref="A1050:B1050"/>
    <mergeCell ref="A1051:B1051"/>
    <mergeCell ref="A1052:B1052"/>
    <mergeCell ref="A1053:B1053"/>
    <mergeCell ref="A1054:B1054"/>
    <mergeCell ref="A1055:B1055"/>
    <mergeCell ref="A1056:B1056"/>
    <mergeCell ref="A1057:B1057"/>
    <mergeCell ref="A1058:B1058"/>
    <mergeCell ref="A1059:B1059"/>
    <mergeCell ref="A1060:B1060"/>
    <mergeCell ref="A1061:B1061"/>
    <mergeCell ref="A1062:B1062"/>
    <mergeCell ref="A1063:B1063"/>
    <mergeCell ref="A1064:B1064"/>
    <mergeCell ref="A1065:B1065"/>
    <mergeCell ref="A1066:B1066"/>
    <mergeCell ref="A1067:B1067"/>
    <mergeCell ref="A1068:B1068"/>
    <mergeCell ref="A1069:B1069"/>
    <mergeCell ref="A1070:B1070"/>
    <mergeCell ref="A1071:B1071"/>
    <mergeCell ref="A1072:B1072"/>
    <mergeCell ref="A1073:B1073"/>
    <mergeCell ref="A1074:B1074"/>
    <mergeCell ref="A1075:B1075"/>
    <mergeCell ref="A1076:B1076"/>
    <mergeCell ref="A1077:B1077"/>
    <mergeCell ref="A1078:B1078"/>
    <mergeCell ref="A1079:B1079"/>
    <mergeCell ref="A1080:B1080"/>
    <mergeCell ref="A1081:B1081"/>
    <mergeCell ref="A1082:B1082"/>
    <mergeCell ref="A1083:B1083"/>
    <mergeCell ref="A1084:B1084"/>
    <mergeCell ref="A1085:B1085"/>
    <mergeCell ref="A1086:B1086"/>
    <mergeCell ref="A1087:B1087"/>
    <mergeCell ref="A1088:B1088"/>
    <mergeCell ref="A1089:B1089"/>
    <mergeCell ref="A1090:B1090"/>
    <mergeCell ref="A1091:B1091"/>
    <mergeCell ref="A1092:B1092"/>
    <mergeCell ref="A1093:B1093"/>
    <mergeCell ref="A1094:B1094"/>
    <mergeCell ref="A1095:B1095"/>
    <mergeCell ref="A1096:B1096"/>
    <mergeCell ref="A1097:B1097"/>
    <mergeCell ref="A1098:B1098"/>
    <mergeCell ref="A1099:B1099"/>
    <mergeCell ref="A1100:B1100"/>
    <mergeCell ref="A1101:B1101"/>
    <mergeCell ref="A1102:B1102"/>
    <mergeCell ref="A1103:B1103"/>
    <mergeCell ref="A1104:B1104"/>
    <mergeCell ref="A1105:B1105"/>
    <mergeCell ref="A1106:B1106"/>
    <mergeCell ref="A1107:B1107"/>
    <mergeCell ref="A1108:B1108"/>
    <mergeCell ref="A1109:B1109"/>
    <mergeCell ref="A1110:B1110"/>
    <mergeCell ref="A1111:B1111"/>
    <mergeCell ref="A1112:B1112"/>
    <mergeCell ref="A1113:B1113"/>
    <mergeCell ref="A1114:B1114"/>
    <mergeCell ref="A1115:B1115"/>
    <mergeCell ref="A1116:B1116"/>
    <mergeCell ref="A1117:B1117"/>
    <mergeCell ref="A1118:B1118"/>
    <mergeCell ref="A1119:B1119"/>
    <mergeCell ref="A1120:B1120"/>
    <mergeCell ref="A1121:B1121"/>
    <mergeCell ref="A1122:B1122"/>
    <mergeCell ref="A1123:B1123"/>
    <mergeCell ref="A1124:B1124"/>
    <mergeCell ref="A1125:B1125"/>
    <mergeCell ref="A1126:B1126"/>
    <mergeCell ref="A1127:B1127"/>
    <mergeCell ref="A1128:B1128"/>
    <mergeCell ref="A1129:B1129"/>
    <mergeCell ref="A1130:B1130"/>
    <mergeCell ref="A1131:B1131"/>
    <mergeCell ref="A1132:B1132"/>
    <mergeCell ref="A1133:B1133"/>
    <mergeCell ref="A1134:B1134"/>
    <mergeCell ref="A1135:B1135"/>
    <mergeCell ref="A1136:B1136"/>
    <mergeCell ref="A1137:B1137"/>
    <mergeCell ref="A1138:B1138"/>
    <mergeCell ref="A1139:B1139"/>
    <mergeCell ref="A1140:B1140"/>
    <mergeCell ref="A1141:B1141"/>
    <mergeCell ref="A1142:B1142"/>
    <mergeCell ref="A1143:B1143"/>
    <mergeCell ref="A1144:B1144"/>
    <mergeCell ref="A1145:B1145"/>
    <mergeCell ref="A1146:B1146"/>
    <mergeCell ref="A1147:B1147"/>
    <mergeCell ref="A1148:B1148"/>
    <mergeCell ref="A1149:B1149"/>
    <mergeCell ref="A1150:B1150"/>
    <mergeCell ref="A1151:B1151"/>
    <mergeCell ref="A1152:B1152"/>
    <mergeCell ref="A1153:B1153"/>
    <mergeCell ref="A1154:B1154"/>
    <mergeCell ref="A1155:B1155"/>
    <mergeCell ref="A1156:B1156"/>
    <mergeCell ref="A1157:B1157"/>
    <mergeCell ref="A1158:B1158"/>
    <mergeCell ref="A1159:B1159"/>
    <mergeCell ref="A1160:B1160"/>
    <mergeCell ref="A1161:B1161"/>
    <mergeCell ref="A1162:B1162"/>
    <mergeCell ref="A1163:B1163"/>
    <mergeCell ref="A1164:B1164"/>
    <mergeCell ref="A1165:B1165"/>
    <mergeCell ref="A1166:B1166"/>
    <mergeCell ref="A1167:B1167"/>
    <mergeCell ref="A1168:B1168"/>
    <mergeCell ref="A1169:B1169"/>
    <mergeCell ref="A1170:B1170"/>
    <mergeCell ref="A1171:B1171"/>
    <mergeCell ref="A1172:B1172"/>
    <mergeCell ref="A1173:B1173"/>
    <mergeCell ref="A1174:B1174"/>
    <mergeCell ref="A1175:B1175"/>
    <mergeCell ref="A1176:B1176"/>
    <mergeCell ref="A1177:B1177"/>
    <mergeCell ref="A1178:B1178"/>
    <mergeCell ref="A1179:B1179"/>
    <mergeCell ref="A1180:B1180"/>
    <mergeCell ref="A1181:B1181"/>
    <mergeCell ref="A1182:B1182"/>
    <mergeCell ref="A1183:B1183"/>
    <mergeCell ref="A1184:B1184"/>
    <mergeCell ref="A1185:B1185"/>
    <mergeCell ref="A1186:B1186"/>
    <mergeCell ref="A1187:B1187"/>
    <mergeCell ref="A1188:B1188"/>
    <mergeCell ref="A1189:B1189"/>
    <mergeCell ref="A1190:B1190"/>
    <mergeCell ref="A1191:B1191"/>
    <mergeCell ref="A1192:B1192"/>
    <mergeCell ref="A1193:B1193"/>
    <mergeCell ref="A1194:B1194"/>
    <mergeCell ref="A1195:B1195"/>
    <mergeCell ref="A1196:B1196"/>
    <mergeCell ref="A1197:B1197"/>
    <mergeCell ref="A1198:K1198"/>
    <mergeCell ref="A1199:B1199"/>
    <mergeCell ref="A1200:B1200"/>
    <mergeCell ref="A1201:B1201"/>
    <mergeCell ref="A1202:B1202"/>
    <mergeCell ref="A1203:B1203"/>
    <mergeCell ref="A1204:B1204"/>
    <mergeCell ref="A1205:B1205"/>
    <mergeCell ref="A1206:B1206"/>
    <mergeCell ref="A1207:B1207"/>
    <mergeCell ref="A1208:B1208"/>
    <mergeCell ref="A1209:B1209"/>
    <mergeCell ref="A1210:B1210"/>
    <mergeCell ref="A1211:B1211"/>
    <mergeCell ref="A1212:B1212"/>
    <mergeCell ref="A1213:B1213"/>
    <mergeCell ref="A1214:B1214"/>
    <mergeCell ref="A1215:B1215"/>
    <mergeCell ref="A1216:B1216"/>
    <mergeCell ref="A1217:B1217"/>
    <mergeCell ref="A1218:B1218"/>
    <mergeCell ref="A1219:B1219"/>
    <mergeCell ref="A1220:B1220"/>
    <mergeCell ref="A1221:B1221"/>
    <mergeCell ref="A1222:B1222"/>
    <mergeCell ref="A1223:B1223"/>
    <mergeCell ref="A1224:B1224"/>
    <mergeCell ref="A1225:B1225"/>
    <mergeCell ref="A1226:B1226"/>
    <mergeCell ref="A1227:B1227"/>
    <mergeCell ref="A1228:B1228"/>
    <mergeCell ref="A1229:B1229"/>
    <mergeCell ref="A1230:B1230"/>
    <mergeCell ref="A1231:B1231"/>
    <mergeCell ref="A1232:B1232"/>
    <mergeCell ref="A1233:B1233"/>
    <mergeCell ref="A1234:B1234"/>
    <mergeCell ref="A1235:B1235"/>
    <mergeCell ref="A1236:B1236"/>
    <mergeCell ref="A1237:B1237"/>
    <mergeCell ref="A1238:B1238"/>
    <mergeCell ref="A1239:B1239"/>
    <mergeCell ref="A1240:B1240"/>
    <mergeCell ref="A1241:B1241"/>
    <mergeCell ref="A1242:B1242"/>
    <mergeCell ref="A1243:B1243"/>
    <mergeCell ref="A1244:B1244"/>
    <mergeCell ref="A1245:B1245"/>
    <mergeCell ref="A1246:B1246"/>
    <mergeCell ref="A1247:B1247"/>
    <mergeCell ref="A1248:B1248"/>
    <mergeCell ref="A1249:B1249"/>
    <mergeCell ref="A1250:B1250"/>
    <mergeCell ref="A1251:B1251"/>
    <mergeCell ref="A1252:B1252"/>
    <mergeCell ref="A1253:B1253"/>
    <mergeCell ref="A1254:B1254"/>
    <mergeCell ref="A1255:B1255"/>
    <mergeCell ref="A1256:B1256"/>
    <mergeCell ref="A1257:B1257"/>
    <mergeCell ref="A1258:B1258"/>
    <mergeCell ref="A1259:B1259"/>
    <mergeCell ref="A1260:B1260"/>
    <mergeCell ref="A1261:B1261"/>
    <mergeCell ref="A1262:B1262"/>
    <mergeCell ref="A1263:B1263"/>
    <mergeCell ref="A1264:B1264"/>
    <mergeCell ref="A1265:B1265"/>
    <mergeCell ref="A1266:B1266"/>
    <mergeCell ref="A1267:B1267"/>
    <mergeCell ref="A1268:B1268"/>
    <mergeCell ref="A1269:B1269"/>
    <mergeCell ref="A1270:B1270"/>
    <mergeCell ref="A1271:B1271"/>
    <mergeCell ref="A1272:B1272"/>
    <mergeCell ref="A1273:B1273"/>
    <mergeCell ref="A1274:B1274"/>
    <mergeCell ref="A1275:B1275"/>
    <mergeCell ref="A1276:B1276"/>
    <mergeCell ref="A1277:B1277"/>
    <mergeCell ref="A1278:B1278"/>
    <mergeCell ref="A1279:B1279"/>
    <mergeCell ref="A1280:B1280"/>
    <mergeCell ref="A1281:B1281"/>
    <mergeCell ref="A1282:B1282"/>
    <mergeCell ref="A1283:B1283"/>
    <mergeCell ref="A1284:B1284"/>
    <mergeCell ref="A1285:B1285"/>
    <mergeCell ref="A1286:B1286"/>
    <mergeCell ref="A1287:B1287"/>
    <mergeCell ref="A1288:B1288"/>
    <mergeCell ref="A1289:B1289"/>
    <mergeCell ref="A1290:B1290"/>
    <mergeCell ref="A1291:B1291"/>
    <mergeCell ref="A1292:B1292"/>
    <mergeCell ref="A1293:B1293"/>
    <mergeCell ref="A1294:B1294"/>
    <mergeCell ref="A1295:B1295"/>
    <mergeCell ref="A1296:B1296"/>
    <mergeCell ref="A1297:B1297"/>
    <mergeCell ref="A1298:B1298"/>
    <mergeCell ref="A1299:B1299"/>
    <mergeCell ref="A1300:B1300"/>
    <mergeCell ref="A1301:B1301"/>
    <mergeCell ref="A1302:B1302"/>
    <mergeCell ref="A1303:B1303"/>
    <mergeCell ref="A1304:B1304"/>
    <mergeCell ref="A1305:B1305"/>
    <mergeCell ref="A1306:B1306"/>
    <mergeCell ref="A1307:B1307"/>
    <mergeCell ref="A1308:B1308"/>
    <mergeCell ref="A1309:B1309"/>
    <mergeCell ref="A1310:B1310"/>
    <mergeCell ref="A1311:B1311"/>
    <mergeCell ref="A1312:B1312"/>
    <mergeCell ref="A1313:B1313"/>
    <mergeCell ref="A1314:B1314"/>
    <mergeCell ref="A1315:B1315"/>
    <mergeCell ref="A1316:B1316"/>
    <mergeCell ref="A1317:B1317"/>
    <mergeCell ref="A1318:B1318"/>
    <mergeCell ref="A1319:B1319"/>
    <mergeCell ref="A1320:B1320"/>
    <mergeCell ref="A1321:B1321"/>
    <mergeCell ref="A1322:B1322"/>
    <mergeCell ref="A1323:B1323"/>
    <mergeCell ref="A1324:B1324"/>
    <mergeCell ref="A1325:B1325"/>
    <mergeCell ref="A1326:B1326"/>
    <mergeCell ref="A1327:B1327"/>
    <mergeCell ref="A1328:B1328"/>
    <mergeCell ref="A1329:B1329"/>
    <mergeCell ref="A1330:B1330"/>
    <mergeCell ref="A1331:B1331"/>
    <mergeCell ref="A1332:B1332"/>
    <mergeCell ref="A1333:B1333"/>
    <mergeCell ref="A1334:B1334"/>
    <mergeCell ref="A1335:B1335"/>
    <mergeCell ref="A1336:B1336"/>
    <mergeCell ref="A1337:B1337"/>
    <mergeCell ref="A1338:B1338"/>
    <mergeCell ref="A1339:B1339"/>
    <mergeCell ref="A1340:B1340"/>
    <mergeCell ref="A1341:B1341"/>
    <mergeCell ref="A1342:B1342"/>
    <mergeCell ref="A1343:B1343"/>
    <mergeCell ref="A1344:B1344"/>
    <mergeCell ref="A1345:B1345"/>
    <mergeCell ref="A1346:B1346"/>
    <mergeCell ref="A1347:B1347"/>
    <mergeCell ref="A1348:B1348"/>
    <mergeCell ref="A1349:B1349"/>
    <mergeCell ref="A1350:B1350"/>
    <mergeCell ref="A1351:B1351"/>
    <mergeCell ref="A1352:B1352"/>
    <mergeCell ref="A1353:B1353"/>
    <mergeCell ref="A1354:B1354"/>
    <mergeCell ref="A1355:B135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944"/>
  <sheetViews>
    <sheetView workbookViewId="0"/>
  </sheetViews>
  <sheetFormatPr defaultRowHeight="15" x14ac:dyDescent="0.25"/>
  <cols>
    <col min="1" max="1" style="31" width="24.290714285714284" customWidth="1" bestFit="1"/>
    <col min="2" max="2" style="31" width="13.862142857142858"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570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57</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117" t="s">
        <v>911</v>
      </c>
      <c r="B10" s="118"/>
      <c r="C10" s="118"/>
      <c r="D10" s="119"/>
      <c r="E10" s="119"/>
      <c r="F10" s="119"/>
      <c r="G10" s="119"/>
      <c r="H10" s="119"/>
      <c r="I10" s="119"/>
      <c r="J10" s="120"/>
      <c r="K10" s="75"/>
    </row>
    <row x14ac:dyDescent="0.25" r="11" customHeight="1" ht="12.199999999999998" customFormat="1" s="1">
      <c r="A11" s="29" t="s">
        <v>87</v>
      </c>
      <c r="B11" s="29"/>
      <c r="C11" s="93" t="s">
        <v>88</v>
      </c>
      <c r="D11" s="56" t="s">
        <v>89</v>
      </c>
      <c r="E11" s="56" t="s">
        <v>90</v>
      </c>
      <c r="F11" s="56" t="s">
        <v>90</v>
      </c>
      <c r="G11" s="56" t="s">
        <v>51</v>
      </c>
      <c r="H11" s="56" t="s">
        <v>92</v>
      </c>
      <c r="I11" s="56" t="s">
        <v>92</v>
      </c>
      <c r="J11" s="56" t="s">
        <v>53</v>
      </c>
      <c r="K11" s="75"/>
    </row>
    <row x14ac:dyDescent="0.25" r="12" customHeight="1" ht="12.199999999999998">
      <c r="A12" s="29" t="s">
        <v>912</v>
      </c>
      <c r="B12" s="29"/>
      <c r="C12" s="93" t="s">
        <v>113</v>
      </c>
      <c r="D12" s="57">
        <v>0</v>
      </c>
      <c r="E12" s="53"/>
      <c r="F12" s="53"/>
      <c r="G12" s="53"/>
      <c r="H12" s="53"/>
      <c r="I12" s="53"/>
      <c r="J12" s="53"/>
      <c r="K12" s="89"/>
    </row>
    <row x14ac:dyDescent="0.25" r="13" customHeight="1" ht="18.75" hidden="1">
      <c r="A13" s="6" t="s">
        <v>913</v>
      </c>
      <c r="B13" s="6"/>
      <c r="C13" s="3" t="s">
        <v>153</v>
      </c>
      <c r="D13" s="86">
        <v>4</v>
      </c>
      <c r="E13" s="108">
        <v>0.37</v>
      </c>
      <c r="F13" s="87">
        <f>$D$12*E13</f>
      </c>
      <c r="G13" s="87">
        <f>$K$2*F13</f>
      </c>
      <c r="H13" s="108">
        <v>76.96</v>
      </c>
      <c r="I13" s="87">
        <f>$D$12*H13</f>
      </c>
      <c r="J13" s="87">
        <f>SUM(G13,I13)</f>
      </c>
      <c r="K13" s="89"/>
    </row>
    <row x14ac:dyDescent="0.25" r="14" customHeight="1" ht="18.75" hidden="1">
      <c r="A14" s="6" t="s">
        <v>914</v>
      </c>
      <c r="B14" s="6"/>
      <c r="C14" s="3" t="s">
        <v>149</v>
      </c>
      <c r="D14" s="86">
        <v>0.48</v>
      </c>
      <c r="E14" s="108">
        <v>0.1</v>
      </c>
      <c r="F14" s="87">
        <f>$D$12*E14</f>
      </c>
      <c r="G14" s="87">
        <f>$K$2*F14</f>
      </c>
      <c r="H14" s="108">
        <v>62.21</v>
      </c>
      <c r="I14" s="87">
        <f>$D$12*H14</f>
      </c>
      <c r="J14" s="87">
        <f>SUM(G14,I14)</f>
      </c>
      <c r="K14" s="89"/>
    </row>
    <row x14ac:dyDescent="0.25" r="15" customHeight="1" ht="18.75" hidden="1">
      <c r="A15" s="6" t="s">
        <v>915</v>
      </c>
      <c r="B15" s="6"/>
      <c r="C15" s="3" t="s">
        <v>153</v>
      </c>
      <c r="D15" s="86">
        <v>1.1</v>
      </c>
      <c r="E15" s="108">
        <v>0.13</v>
      </c>
      <c r="F15" s="87">
        <f>$D$12*E15</f>
      </c>
      <c r="G15" s="87">
        <f>$K$2*F15</f>
      </c>
      <c r="H15" s="108">
        <v>33.34</v>
      </c>
      <c r="I15" s="87">
        <f>$D$12*H15</f>
      </c>
      <c r="J15" s="87">
        <f>SUM(G15,I15)</f>
      </c>
      <c r="K15" s="89"/>
    </row>
    <row x14ac:dyDescent="0.25" r="16" customHeight="1" ht="18.75" hidden="1">
      <c r="A16" s="6" t="s">
        <v>916</v>
      </c>
      <c r="B16" s="6"/>
      <c r="C16" s="3" t="s">
        <v>149</v>
      </c>
      <c r="D16" s="86">
        <v>0.48</v>
      </c>
      <c r="E16" s="108">
        <v>0.1</v>
      </c>
      <c r="F16" s="87">
        <f>$D$12*E16</f>
      </c>
      <c r="G16" s="87">
        <f>$K$2*F16</f>
      </c>
      <c r="H16" s="108">
        <v>46.85</v>
      </c>
      <c r="I16" s="87">
        <f>$D$12*H16</f>
      </c>
      <c r="J16" s="87">
        <f>SUM(G16,I16)</f>
      </c>
      <c r="K16" s="89"/>
    </row>
    <row x14ac:dyDescent="0.25" r="17" customHeight="1" ht="18.75" hidden="1">
      <c r="A17" s="6" t="s">
        <v>915</v>
      </c>
      <c r="B17" s="6"/>
      <c r="C17" s="3" t="s">
        <v>153</v>
      </c>
      <c r="D17" s="86">
        <v>1.2</v>
      </c>
      <c r="E17" s="108">
        <v>0.14</v>
      </c>
      <c r="F17" s="87">
        <f>$D$12*E17</f>
      </c>
      <c r="G17" s="87">
        <f>$K$2*F17</f>
      </c>
      <c r="H17" s="108">
        <v>124.17</v>
      </c>
      <c r="I17" s="87">
        <f>$D$12*H17</f>
      </c>
      <c r="J17" s="87">
        <f>SUM(G17,I17)</f>
      </c>
      <c r="K17" s="89"/>
    </row>
    <row x14ac:dyDescent="0.25" r="18" customHeight="1" ht="18.75" hidden="1">
      <c r="A18" s="6" t="s">
        <v>680</v>
      </c>
      <c r="B18" s="6"/>
      <c r="C18" s="3" t="s">
        <v>153</v>
      </c>
      <c r="D18" s="86">
        <v>3.6</v>
      </c>
      <c r="E18" s="108">
        <v>0.21</v>
      </c>
      <c r="F18" s="87">
        <f>$D$12*E18</f>
      </c>
      <c r="G18" s="87">
        <f>$K$2*F18</f>
      </c>
      <c r="H18" s="108">
        <v>16.16</v>
      </c>
      <c r="I18" s="87">
        <f>$D$12*H18</f>
      </c>
      <c r="J18" s="87">
        <f>SUM(G18,I18)</f>
      </c>
      <c r="K18" s="89"/>
    </row>
    <row x14ac:dyDescent="0.25" r="19" customHeight="1" ht="18.75" hidden="1">
      <c r="A19" s="6" t="s">
        <v>917</v>
      </c>
      <c r="B19" s="6"/>
      <c r="C19" s="3" t="s">
        <v>149</v>
      </c>
      <c r="D19" s="86">
        <v>4</v>
      </c>
      <c r="E19" s="108">
        <v>0.09</v>
      </c>
      <c r="F19" s="87">
        <f>$D$12*E19</f>
      </c>
      <c r="G19" s="87">
        <f>$K$2*F19</f>
      </c>
      <c r="H19" s="108">
        <v>72.32</v>
      </c>
      <c r="I19" s="87">
        <f>$D$12*H19</f>
      </c>
      <c r="J19" s="87">
        <f>SUM(G19,I19)</f>
      </c>
      <c r="K19" s="89"/>
    </row>
    <row x14ac:dyDescent="0.25" r="20" customHeight="1" ht="18.75" hidden="1">
      <c r="A20" s="6" t="s">
        <v>918</v>
      </c>
      <c r="B20" s="6"/>
      <c r="C20" s="3" t="s">
        <v>113</v>
      </c>
      <c r="D20" s="86">
        <v>1</v>
      </c>
      <c r="E20" s="108">
        <v>0.4</v>
      </c>
      <c r="F20" s="87">
        <f>$D$12*E20</f>
      </c>
      <c r="G20" s="87">
        <f>$K$2*F20</f>
      </c>
      <c r="H20" s="108">
        <v>246.33</v>
      </c>
      <c r="I20" s="87">
        <f>$D$12*H20</f>
      </c>
      <c r="J20" s="87">
        <f>SUM(G20,I20)</f>
      </c>
      <c r="K20" s="89"/>
    </row>
    <row x14ac:dyDescent="0.25" r="21" customHeight="1" ht="18.75" hidden="1">
      <c r="A21" s="6" t="s">
        <v>919</v>
      </c>
      <c r="B21" s="6"/>
      <c r="C21" s="3" t="s">
        <v>96</v>
      </c>
      <c r="D21" s="86">
        <v>1.2</v>
      </c>
      <c r="E21" s="108">
        <v>0.1</v>
      </c>
      <c r="F21" s="87">
        <f>$D$12*E21</f>
      </c>
      <c r="G21" s="87">
        <f>$K$2*F21</f>
      </c>
      <c r="H21" s="108">
        <v>175.93</v>
      </c>
      <c r="I21" s="87">
        <f>$D$12*H21</f>
      </c>
      <c r="J21" s="87">
        <f>SUM(G21,I21)</f>
      </c>
      <c r="K21" s="89"/>
    </row>
    <row x14ac:dyDescent="0.25" r="22" customHeight="1" ht="18.75" hidden="1">
      <c r="A22" s="6" t="s">
        <v>920</v>
      </c>
      <c r="B22" s="6"/>
      <c r="C22" s="3" t="s">
        <v>113</v>
      </c>
      <c r="D22" s="86">
        <v>1</v>
      </c>
      <c r="E22" s="108">
        <v>1.13</v>
      </c>
      <c r="F22" s="87">
        <f>$D$12*E22</f>
      </c>
      <c r="G22" s="87">
        <f>$K$2*F22</f>
      </c>
      <c r="H22" s="108">
        <v>6335.33</v>
      </c>
      <c r="I22" s="87">
        <f>$D$12*H22</f>
      </c>
      <c r="J22" s="87">
        <f>SUM(G22,I22)</f>
      </c>
      <c r="K22" s="89"/>
    </row>
    <row x14ac:dyDescent="0.25" r="23" customHeight="1" ht="18.75" hidden="1">
      <c r="A23" s="6" t="s">
        <v>782</v>
      </c>
      <c r="B23" s="6"/>
      <c r="C23" s="3" t="s">
        <v>153</v>
      </c>
      <c r="D23" s="86">
        <v>3.6</v>
      </c>
      <c r="E23" s="108">
        <v>0.41</v>
      </c>
      <c r="F23" s="87">
        <f>$D$12*E23</f>
      </c>
      <c r="G23" s="87">
        <f>$K$2*F23</f>
      </c>
      <c r="H23" s="108">
        <v>560.38</v>
      </c>
      <c r="I23" s="87">
        <f>$D$12*H23</f>
      </c>
      <c r="J23" s="87">
        <f>SUM(G23,I23)</f>
      </c>
      <c r="K23" s="89"/>
    </row>
    <row x14ac:dyDescent="0.25" r="24" customHeight="1" ht="18.75" hidden="1">
      <c r="A24" s="6" t="s">
        <v>921</v>
      </c>
      <c r="B24" s="6"/>
      <c r="C24" s="3" t="s">
        <v>149</v>
      </c>
      <c r="D24" s="86">
        <v>10.8</v>
      </c>
      <c r="E24" s="108">
        <v>0.12</v>
      </c>
      <c r="F24" s="87">
        <f>$D$12*E24</f>
      </c>
      <c r="G24" s="87">
        <f>$K$2*F24</f>
      </c>
      <c r="H24" s="108">
        <v>76.9</v>
      </c>
      <c r="I24" s="87">
        <f>$D$12*H24</f>
      </c>
      <c r="J24" s="87">
        <f>SUM(G24,I24)</f>
      </c>
      <c r="K24" s="89"/>
    </row>
    <row x14ac:dyDescent="0.25" r="25" customHeight="1" ht="18.75" hidden="1">
      <c r="A25" s="6" t="s">
        <v>786</v>
      </c>
      <c r="B25" s="6"/>
      <c r="C25" s="3" t="s">
        <v>149</v>
      </c>
      <c r="D25" s="86">
        <v>3.6</v>
      </c>
      <c r="E25" s="108">
        <v>0.54</v>
      </c>
      <c r="F25" s="87">
        <f>$D$12*E25</f>
      </c>
      <c r="G25" s="87">
        <f>$K$2*F25</f>
      </c>
      <c r="H25" s="108">
        <v>244.51</v>
      </c>
      <c r="I25" s="87">
        <f>$D$12*H25</f>
      </c>
      <c r="J25" s="87">
        <f>SUM(G25,I25)</f>
      </c>
      <c r="K25" s="89"/>
    </row>
    <row x14ac:dyDescent="0.25" r="26" customHeight="1" ht="18.75" hidden="1">
      <c r="A26" s="6" t="s">
        <v>790</v>
      </c>
      <c r="B26" s="6"/>
      <c r="C26" s="3" t="s">
        <v>149</v>
      </c>
      <c r="D26" s="86">
        <v>4</v>
      </c>
      <c r="E26" s="108">
        <v>0.46</v>
      </c>
      <c r="F26" s="87">
        <f>$D$12*E26</f>
      </c>
      <c r="G26" s="87">
        <f>$K$2*F26</f>
      </c>
      <c r="H26" s="108">
        <v>191.64</v>
      </c>
      <c r="I26" s="87">
        <f>$D$12*H26</f>
      </c>
      <c r="J26" s="87">
        <f>SUM(G26,I26)</f>
      </c>
      <c r="K26" s="89"/>
    </row>
    <row x14ac:dyDescent="0.25" r="27" customHeight="1" ht="12.199999999999998">
      <c r="A27" s="29" t="s">
        <v>214</v>
      </c>
      <c r="B27" s="29"/>
      <c r="C27" s="3"/>
      <c r="D27" s="109"/>
      <c r="E27" s="94">
        <f>SUM(E13:E26)</f>
      </c>
      <c r="F27" s="110">
        <f>SUM(F13:F26)</f>
      </c>
      <c r="G27" s="110">
        <f>SUM(G13:G26)</f>
      </c>
      <c r="H27" s="94">
        <v>8263.03</v>
      </c>
      <c r="I27" s="110">
        <f>SUM(I13:I26)</f>
      </c>
      <c r="J27" s="88">
        <f>SUM(J13:J26)</f>
      </c>
      <c r="K27" s="89"/>
    </row>
    <row x14ac:dyDescent="0.25" r="28" customHeight="1" ht="12.199999999999998">
      <c r="A28" s="29" t="s">
        <v>922</v>
      </c>
      <c r="B28" s="29"/>
      <c r="C28" s="93" t="s">
        <v>113</v>
      </c>
      <c r="D28" s="57">
        <v>0</v>
      </c>
      <c r="E28" s="53"/>
      <c r="F28" s="53"/>
      <c r="G28" s="53"/>
      <c r="H28" s="53"/>
      <c r="I28" s="53"/>
      <c r="J28" s="53"/>
      <c r="K28" s="89"/>
    </row>
    <row x14ac:dyDescent="0.25" r="29" customHeight="1" ht="18.75" hidden="1">
      <c r="A29" s="6" t="s">
        <v>913</v>
      </c>
      <c r="B29" s="6"/>
      <c r="C29" s="3" t="s">
        <v>153</v>
      </c>
      <c r="D29" s="86">
        <v>4.4</v>
      </c>
      <c r="E29" s="108">
        <v>0.4</v>
      </c>
      <c r="F29" s="87">
        <f>$D$28*E29</f>
      </c>
      <c r="G29" s="87">
        <f>$K$2*F29</f>
      </c>
      <c r="H29" s="108">
        <v>84.66</v>
      </c>
      <c r="I29" s="87">
        <f>$D$28*H29</f>
      </c>
      <c r="J29" s="87">
        <f>SUM(G29,I29)</f>
      </c>
      <c r="K29" s="89"/>
    </row>
    <row x14ac:dyDescent="0.25" r="30" customHeight="1" ht="18.75" hidden="1">
      <c r="A30" s="6" t="s">
        <v>914</v>
      </c>
      <c r="B30" s="6"/>
      <c r="C30" s="3" t="s">
        <v>149</v>
      </c>
      <c r="D30" s="86">
        <v>0.48</v>
      </c>
      <c r="E30" s="108">
        <v>0.1</v>
      </c>
      <c r="F30" s="87">
        <f>$D$28*E30</f>
      </c>
      <c r="G30" s="87">
        <f>$K$2*F30</f>
      </c>
      <c r="H30" s="108">
        <v>62.21</v>
      </c>
      <c r="I30" s="87">
        <f>$D$28*H30</f>
      </c>
      <c r="J30" s="87">
        <f>SUM(G30,I30)</f>
      </c>
      <c r="K30" s="89"/>
    </row>
    <row x14ac:dyDescent="0.25" r="31" customHeight="1" ht="18.75" hidden="1">
      <c r="A31" s="6" t="s">
        <v>916</v>
      </c>
      <c r="B31" s="6"/>
      <c r="C31" s="3" t="s">
        <v>149</v>
      </c>
      <c r="D31" s="86">
        <v>0.48</v>
      </c>
      <c r="E31" s="108">
        <v>0.1</v>
      </c>
      <c r="F31" s="87">
        <f>$D$28*E31</f>
      </c>
      <c r="G31" s="87">
        <f>$K$2*F31</f>
      </c>
      <c r="H31" s="108">
        <v>46.85</v>
      </c>
      <c r="I31" s="87">
        <f>$D$28*H31</f>
      </c>
      <c r="J31" s="87">
        <f>SUM(G31,I31)</f>
      </c>
      <c r="K31" s="89"/>
    </row>
    <row x14ac:dyDescent="0.25" r="32" customHeight="1" ht="18.75" hidden="1">
      <c r="A32" s="6" t="s">
        <v>915</v>
      </c>
      <c r="B32" s="6"/>
      <c r="C32" s="3" t="s">
        <v>153</v>
      </c>
      <c r="D32" s="86">
        <v>1.2</v>
      </c>
      <c r="E32" s="108">
        <v>0.14</v>
      </c>
      <c r="F32" s="87">
        <f>$D$28*E32</f>
      </c>
      <c r="G32" s="87">
        <f>$K$2*F32</f>
      </c>
      <c r="H32" s="108">
        <v>124.17</v>
      </c>
      <c r="I32" s="87">
        <f>$D$28*H32</f>
      </c>
      <c r="J32" s="87">
        <f>SUM(G32,I32)</f>
      </c>
      <c r="K32" s="89"/>
    </row>
    <row x14ac:dyDescent="0.25" r="33" customHeight="1" ht="18.75" hidden="1">
      <c r="A33" s="6" t="s">
        <v>915</v>
      </c>
      <c r="B33" s="6"/>
      <c r="C33" s="3" t="s">
        <v>153</v>
      </c>
      <c r="D33" s="86">
        <v>1.1</v>
      </c>
      <c r="E33" s="108">
        <v>0.13</v>
      </c>
      <c r="F33" s="87">
        <f>$D$28*E33</f>
      </c>
      <c r="G33" s="87">
        <f>$K$2*F33</f>
      </c>
      <c r="H33" s="108">
        <v>33.34</v>
      </c>
      <c r="I33" s="87">
        <f>$D$28*H33</f>
      </c>
      <c r="J33" s="87">
        <f>SUM(G33,I33)</f>
      </c>
      <c r="K33" s="89"/>
    </row>
    <row x14ac:dyDescent="0.25" r="34" customHeight="1" ht="18.75" hidden="1">
      <c r="A34" s="6" t="s">
        <v>680</v>
      </c>
      <c r="B34" s="6"/>
      <c r="C34" s="3" t="s">
        <v>153</v>
      </c>
      <c r="D34" s="86">
        <v>4</v>
      </c>
      <c r="E34" s="108">
        <v>0.23</v>
      </c>
      <c r="F34" s="87">
        <f>$D$28*E34</f>
      </c>
      <c r="G34" s="87">
        <f>$K$2*F34</f>
      </c>
      <c r="H34" s="108">
        <v>17.96</v>
      </c>
      <c r="I34" s="87">
        <f>$D$28*H34</f>
      </c>
      <c r="J34" s="87">
        <f>SUM(G34,I34)</f>
      </c>
      <c r="K34" s="89"/>
    </row>
    <row x14ac:dyDescent="0.25" r="35" customHeight="1" ht="18.75" hidden="1">
      <c r="A35" s="6" t="s">
        <v>917</v>
      </c>
      <c r="B35" s="6"/>
      <c r="C35" s="3" t="s">
        <v>149</v>
      </c>
      <c r="D35" s="86">
        <v>4.4</v>
      </c>
      <c r="E35" s="108">
        <v>0.1</v>
      </c>
      <c r="F35" s="87">
        <f>$D$28*E35</f>
      </c>
      <c r="G35" s="87">
        <f>$K$2*F35</f>
      </c>
      <c r="H35" s="108">
        <v>79.55</v>
      </c>
      <c r="I35" s="87">
        <f>$D$28*H35</f>
      </c>
      <c r="J35" s="87">
        <f>SUM(G35,I35)</f>
      </c>
      <c r="K35" s="89"/>
    </row>
    <row x14ac:dyDescent="0.25" r="36" customHeight="1" ht="18.75" hidden="1">
      <c r="A36" s="6" t="s">
        <v>918</v>
      </c>
      <c r="B36" s="6"/>
      <c r="C36" s="3" t="s">
        <v>113</v>
      </c>
      <c r="D36" s="86">
        <v>1</v>
      </c>
      <c r="E36" s="108">
        <v>0.4</v>
      </c>
      <c r="F36" s="87">
        <f>$D$28*E36</f>
      </c>
      <c r="G36" s="87">
        <f>$K$2*F36</f>
      </c>
      <c r="H36" s="108">
        <v>246.33</v>
      </c>
      <c r="I36" s="87">
        <f>$D$28*H36</f>
      </c>
      <c r="J36" s="87">
        <f>SUM(G36,I36)</f>
      </c>
      <c r="K36" s="89"/>
    </row>
    <row x14ac:dyDescent="0.25" r="37" customHeight="1" ht="18.75" hidden="1">
      <c r="A37" s="6" t="s">
        <v>919</v>
      </c>
      <c r="B37" s="6"/>
      <c r="C37" s="3" t="s">
        <v>96</v>
      </c>
      <c r="D37" s="86">
        <v>1.2</v>
      </c>
      <c r="E37" s="108">
        <v>0.1</v>
      </c>
      <c r="F37" s="87">
        <f>$D$28*E37</f>
      </c>
      <c r="G37" s="87">
        <f>$K$2*F37</f>
      </c>
      <c r="H37" s="108">
        <v>175.93</v>
      </c>
      <c r="I37" s="87">
        <f>$D$28*H37</f>
      </c>
      <c r="J37" s="87">
        <f>SUM(G37,I37)</f>
      </c>
      <c r="K37" s="89"/>
    </row>
    <row x14ac:dyDescent="0.25" r="38" customHeight="1" ht="18.75" hidden="1">
      <c r="A38" s="6" t="s">
        <v>920</v>
      </c>
      <c r="B38" s="6"/>
      <c r="C38" s="3" t="s">
        <v>113</v>
      </c>
      <c r="D38" s="86">
        <v>1</v>
      </c>
      <c r="E38" s="108">
        <v>1.13</v>
      </c>
      <c r="F38" s="87">
        <f>$D$28*E38</f>
      </c>
      <c r="G38" s="87">
        <f>$K$2*F38</f>
      </c>
      <c r="H38" s="108">
        <v>7111.33</v>
      </c>
      <c r="I38" s="87">
        <f>$D$28*H38</f>
      </c>
      <c r="J38" s="87">
        <f>SUM(G38,I38)</f>
      </c>
      <c r="K38" s="89"/>
    </row>
    <row x14ac:dyDescent="0.25" r="39" customHeight="1" ht="18.75" hidden="1">
      <c r="A39" s="6" t="s">
        <v>921</v>
      </c>
      <c r="B39" s="6"/>
      <c r="C39" s="3" t="s">
        <v>149</v>
      </c>
      <c r="D39" s="86">
        <v>16</v>
      </c>
      <c r="E39" s="108">
        <v>0.18</v>
      </c>
      <c r="F39" s="87">
        <f>$D$28*E39</f>
      </c>
      <c r="G39" s="87">
        <f>$K$2*F39</f>
      </c>
      <c r="H39" s="108">
        <v>113.92</v>
      </c>
      <c r="I39" s="87">
        <f>$D$28*H39</f>
      </c>
      <c r="J39" s="87">
        <f>SUM(G39,I39)</f>
      </c>
      <c r="K39" s="89"/>
    </row>
    <row x14ac:dyDescent="0.25" r="40" customHeight="1" ht="18.75" hidden="1">
      <c r="A40" s="6" t="s">
        <v>786</v>
      </c>
      <c r="B40" s="6"/>
      <c r="C40" s="3" t="s">
        <v>149</v>
      </c>
      <c r="D40" s="86">
        <v>4</v>
      </c>
      <c r="E40" s="108">
        <v>0.6</v>
      </c>
      <c r="F40" s="87">
        <f>$D$28*E40</f>
      </c>
      <c r="G40" s="87">
        <f>$K$2*F40</f>
      </c>
      <c r="H40" s="108">
        <v>271.68</v>
      </c>
      <c r="I40" s="87">
        <f>$D$28*H40</f>
      </c>
      <c r="J40" s="87">
        <f>SUM(G40,I40)</f>
      </c>
      <c r="K40" s="89"/>
    </row>
    <row x14ac:dyDescent="0.25" r="41" customHeight="1" ht="18.75" hidden="1">
      <c r="A41" s="6" t="s">
        <v>782</v>
      </c>
      <c r="B41" s="6"/>
      <c r="C41" s="3" t="s">
        <v>153</v>
      </c>
      <c r="D41" s="86">
        <v>4</v>
      </c>
      <c r="E41" s="108">
        <v>0.46</v>
      </c>
      <c r="F41" s="87">
        <f>$D$28*E41</f>
      </c>
      <c r="G41" s="87">
        <f>$K$2*F41</f>
      </c>
      <c r="H41" s="108">
        <v>622.64</v>
      </c>
      <c r="I41" s="87">
        <f>$D$28*H41</f>
      </c>
      <c r="J41" s="87">
        <f>SUM(G41,I41)</f>
      </c>
      <c r="K41" s="89"/>
    </row>
    <row x14ac:dyDescent="0.25" r="42" customHeight="1" ht="18.75" hidden="1">
      <c r="A42" s="6" t="s">
        <v>790</v>
      </c>
      <c r="B42" s="6"/>
      <c r="C42" s="3" t="s">
        <v>149</v>
      </c>
      <c r="D42" s="86">
        <v>4.4</v>
      </c>
      <c r="E42" s="108">
        <v>0.51</v>
      </c>
      <c r="F42" s="87">
        <f>$D$28*E42</f>
      </c>
      <c r="G42" s="87">
        <f>$K$2*F42</f>
      </c>
      <c r="H42" s="108">
        <v>210.8</v>
      </c>
      <c r="I42" s="87">
        <f>$D$28*H42</f>
      </c>
      <c r="J42" s="87">
        <f>SUM(G42,I42)</f>
      </c>
      <c r="K42" s="89"/>
    </row>
    <row x14ac:dyDescent="0.25" r="43" customHeight="1" ht="12.199999999999998">
      <c r="A43" s="29" t="s">
        <v>214</v>
      </c>
      <c r="B43" s="29"/>
      <c r="C43" s="3"/>
      <c r="D43" s="109"/>
      <c r="E43" s="94">
        <f>SUM(E29:E42)</f>
      </c>
      <c r="F43" s="110">
        <f>SUM(F29:F42)</f>
      </c>
      <c r="G43" s="110">
        <f>SUM(G29:G42)</f>
      </c>
      <c r="H43" s="94">
        <v>9201.37</v>
      </c>
      <c r="I43" s="110">
        <f>SUM(I29:I42)</f>
      </c>
      <c r="J43" s="88">
        <f>SUM(J29:J42)</f>
      </c>
      <c r="K43" s="89"/>
    </row>
    <row x14ac:dyDescent="0.25" r="44" customHeight="1" ht="12.199999999999998">
      <c r="A44" s="29" t="s">
        <v>923</v>
      </c>
      <c r="B44" s="29"/>
      <c r="C44" s="93" t="s">
        <v>113</v>
      </c>
      <c r="D44" s="57">
        <v>0</v>
      </c>
      <c r="E44" s="53"/>
      <c r="F44" s="53"/>
      <c r="G44" s="53"/>
      <c r="H44" s="53"/>
      <c r="I44" s="53"/>
      <c r="J44" s="53"/>
      <c r="K44" s="89"/>
    </row>
    <row x14ac:dyDescent="0.25" r="45" customHeight="1" ht="18.75" hidden="1">
      <c r="A45" s="6" t="s">
        <v>913</v>
      </c>
      <c r="B45" s="6"/>
      <c r="C45" s="3" t="s">
        <v>153</v>
      </c>
      <c r="D45" s="86">
        <v>4.8</v>
      </c>
      <c r="E45" s="108">
        <v>0.44</v>
      </c>
      <c r="F45" s="87">
        <f>$D$44*E45</f>
      </c>
      <c r="G45" s="87">
        <f>$K$2*F45</f>
      </c>
      <c r="H45" s="108">
        <v>92.36</v>
      </c>
      <c r="I45" s="87">
        <f>$D$44*H45</f>
      </c>
      <c r="J45" s="87">
        <f>SUM(G45,I45)</f>
      </c>
      <c r="K45" s="89"/>
    </row>
    <row x14ac:dyDescent="0.25" r="46" customHeight="1" ht="18.75" hidden="1">
      <c r="A46" s="6" t="s">
        <v>916</v>
      </c>
      <c r="B46" s="6"/>
      <c r="C46" s="3" t="s">
        <v>149</v>
      </c>
      <c r="D46" s="86">
        <v>0.48</v>
      </c>
      <c r="E46" s="108">
        <v>0.1</v>
      </c>
      <c r="F46" s="87">
        <f>$D$44*E46</f>
      </c>
      <c r="G46" s="87">
        <f>$K$2*F46</f>
      </c>
      <c r="H46" s="108">
        <v>46.85</v>
      </c>
      <c r="I46" s="87">
        <f>$D$44*H46</f>
      </c>
      <c r="J46" s="87">
        <f>SUM(G46,I46)</f>
      </c>
      <c r="K46" s="89"/>
    </row>
    <row x14ac:dyDescent="0.25" r="47" customHeight="1" ht="18.75" hidden="1">
      <c r="A47" s="6" t="s">
        <v>914</v>
      </c>
      <c r="B47" s="6"/>
      <c r="C47" s="3" t="s">
        <v>149</v>
      </c>
      <c r="D47" s="86">
        <v>0.48</v>
      </c>
      <c r="E47" s="108">
        <v>0.1</v>
      </c>
      <c r="F47" s="87">
        <f>$D$44*E47</f>
      </c>
      <c r="G47" s="87">
        <f>$K$2*F47</f>
      </c>
      <c r="H47" s="108">
        <v>62.21</v>
      </c>
      <c r="I47" s="87">
        <f>$D$44*H47</f>
      </c>
      <c r="J47" s="87">
        <f>SUM(G47,I47)</f>
      </c>
      <c r="K47" s="89"/>
    </row>
    <row x14ac:dyDescent="0.25" r="48" customHeight="1" ht="18.75" hidden="1">
      <c r="A48" s="6" t="s">
        <v>915</v>
      </c>
      <c r="B48" s="6"/>
      <c r="C48" s="3" t="s">
        <v>153</v>
      </c>
      <c r="D48" s="86">
        <v>1.1</v>
      </c>
      <c r="E48" s="108">
        <v>0.13</v>
      </c>
      <c r="F48" s="87">
        <f>$D$44*E48</f>
      </c>
      <c r="G48" s="87">
        <f>$K$2*F48</f>
      </c>
      <c r="H48" s="108">
        <v>33.34</v>
      </c>
      <c r="I48" s="87">
        <f>$D$44*H48</f>
      </c>
      <c r="J48" s="87">
        <f>SUM(G48,I48)</f>
      </c>
      <c r="K48" s="89"/>
    </row>
    <row x14ac:dyDescent="0.25" r="49" customHeight="1" ht="18.75" hidden="1">
      <c r="A49" s="6" t="s">
        <v>915</v>
      </c>
      <c r="B49" s="6"/>
      <c r="C49" s="3" t="s">
        <v>153</v>
      </c>
      <c r="D49" s="86">
        <v>1.2</v>
      </c>
      <c r="E49" s="108">
        <v>0.14</v>
      </c>
      <c r="F49" s="87">
        <f>$D$44*E49</f>
      </c>
      <c r="G49" s="87">
        <f>$K$2*F49</f>
      </c>
      <c r="H49" s="108">
        <v>124.17</v>
      </c>
      <c r="I49" s="87">
        <f>$D$44*H49</f>
      </c>
      <c r="J49" s="87">
        <f>SUM(G49,I49)</f>
      </c>
      <c r="K49" s="89"/>
    </row>
    <row x14ac:dyDescent="0.25" r="50" customHeight="1" ht="18.75" hidden="1">
      <c r="A50" s="6" t="s">
        <v>680</v>
      </c>
      <c r="B50" s="6"/>
      <c r="C50" s="3" t="s">
        <v>153</v>
      </c>
      <c r="D50" s="86">
        <v>4.4</v>
      </c>
      <c r="E50" s="108">
        <v>0.25</v>
      </c>
      <c r="F50" s="87">
        <f>$D$44*E50</f>
      </c>
      <c r="G50" s="87">
        <f>$K$2*F50</f>
      </c>
      <c r="H50" s="108">
        <v>19.76</v>
      </c>
      <c r="I50" s="87">
        <f>$D$44*H50</f>
      </c>
      <c r="J50" s="87">
        <f>SUM(G50,I50)</f>
      </c>
      <c r="K50" s="89"/>
    </row>
    <row x14ac:dyDescent="0.25" r="51" customHeight="1" ht="18.75" hidden="1">
      <c r="A51" s="6" t="s">
        <v>917</v>
      </c>
      <c r="B51" s="6"/>
      <c r="C51" s="3" t="s">
        <v>149</v>
      </c>
      <c r="D51" s="86">
        <v>4.8</v>
      </c>
      <c r="E51" s="108">
        <v>0.11</v>
      </c>
      <c r="F51" s="87">
        <f>$D$44*E51</f>
      </c>
      <c r="G51" s="87">
        <f>$K$2*F51</f>
      </c>
      <c r="H51" s="108">
        <v>86.78</v>
      </c>
      <c r="I51" s="87">
        <f>$D$44*H51</f>
      </c>
      <c r="J51" s="87">
        <f>SUM(G51,I51)</f>
      </c>
      <c r="K51" s="89"/>
    </row>
    <row x14ac:dyDescent="0.25" r="52" customHeight="1" ht="18.75" hidden="1">
      <c r="A52" s="6" t="s">
        <v>794</v>
      </c>
      <c r="B52" s="6"/>
      <c r="C52" s="3" t="s">
        <v>113</v>
      </c>
      <c r="D52" s="86">
        <v>1</v>
      </c>
      <c r="E52" s="108">
        <v>0.4</v>
      </c>
      <c r="F52" s="87">
        <f>$D$44*E52</f>
      </c>
      <c r="G52" s="87">
        <f>$K$2*F52</f>
      </c>
      <c r="H52" s="108">
        <v>392.32</v>
      </c>
      <c r="I52" s="87">
        <f>$D$44*H52</f>
      </c>
      <c r="J52" s="87">
        <f>SUM(G52,I52)</f>
      </c>
      <c r="K52" s="89"/>
    </row>
    <row x14ac:dyDescent="0.25" r="53" customHeight="1" ht="18.75" hidden="1">
      <c r="A53" s="6" t="s">
        <v>919</v>
      </c>
      <c r="B53" s="6"/>
      <c r="C53" s="3" t="s">
        <v>96</v>
      </c>
      <c r="D53" s="86">
        <v>1.2</v>
      </c>
      <c r="E53" s="108">
        <v>0.1</v>
      </c>
      <c r="F53" s="87">
        <f>$D$44*E53</f>
      </c>
      <c r="G53" s="87">
        <f>$K$2*F53</f>
      </c>
      <c r="H53" s="108">
        <v>175.93</v>
      </c>
      <c r="I53" s="87">
        <f>$D$44*H53</f>
      </c>
      <c r="J53" s="87">
        <f>SUM(G53,I53)</f>
      </c>
      <c r="K53" s="89"/>
    </row>
    <row x14ac:dyDescent="0.25" r="54" customHeight="1" ht="18.75" hidden="1">
      <c r="A54" s="6" t="s">
        <v>920</v>
      </c>
      <c r="B54" s="6"/>
      <c r="C54" s="3" t="s">
        <v>113</v>
      </c>
      <c r="D54" s="86">
        <v>1</v>
      </c>
      <c r="E54" s="108">
        <v>1.09</v>
      </c>
      <c r="F54" s="87">
        <f>$D$44*E54</f>
      </c>
      <c r="G54" s="87">
        <f>$K$2*F54</f>
      </c>
      <c r="H54" s="108">
        <v>7823.33</v>
      </c>
      <c r="I54" s="87">
        <f>$D$44*H54</f>
      </c>
      <c r="J54" s="87">
        <f>SUM(G54,I54)</f>
      </c>
      <c r="K54" s="89"/>
    </row>
    <row x14ac:dyDescent="0.25" r="55" customHeight="1" ht="18.75" hidden="1">
      <c r="A55" s="6" t="s">
        <v>782</v>
      </c>
      <c r="B55" s="6"/>
      <c r="C55" s="3" t="s">
        <v>153</v>
      </c>
      <c r="D55" s="86">
        <v>4.4</v>
      </c>
      <c r="E55" s="108">
        <v>0.51</v>
      </c>
      <c r="F55" s="87">
        <f>$D$44*E55</f>
      </c>
      <c r="G55" s="87">
        <f>$K$2*F55</f>
      </c>
      <c r="H55" s="108">
        <v>684.9</v>
      </c>
      <c r="I55" s="87">
        <f>$D$44*H55</f>
      </c>
      <c r="J55" s="87">
        <f>SUM(G55,I55)</f>
      </c>
      <c r="K55" s="89"/>
    </row>
    <row x14ac:dyDescent="0.25" r="56" customHeight="1" ht="18.75" hidden="1">
      <c r="A56" s="6" t="s">
        <v>921</v>
      </c>
      <c r="B56" s="6"/>
      <c r="C56" s="3" t="s">
        <v>149</v>
      </c>
      <c r="D56" s="86">
        <v>13.2</v>
      </c>
      <c r="E56" s="108">
        <v>0.15</v>
      </c>
      <c r="F56" s="87">
        <f>$D$44*E56</f>
      </c>
      <c r="G56" s="87">
        <f>$K$2*F56</f>
      </c>
      <c r="H56" s="108">
        <v>93.98</v>
      </c>
      <c r="I56" s="87">
        <f>$D$44*H56</f>
      </c>
      <c r="J56" s="87">
        <f>SUM(G56,I56)</f>
      </c>
      <c r="K56" s="89"/>
    </row>
    <row x14ac:dyDescent="0.25" r="57" customHeight="1" ht="18.75" hidden="1">
      <c r="A57" s="6" t="s">
        <v>786</v>
      </c>
      <c r="B57" s="6"/>
      <c r="C57" s="3" t="s">
        <v>149</v>
      </c>
      <c r="D57" s="86">
        <v>4.4</v>
      </c>
      <c r="E57" s="108">
        <v>0.66</v>
      </c>
      <c r="F57" s="87">
        <f>$D$44*E57</f>
      </c>
      <c r="G57" s="87">
        <f>$K$2*F57</f>
      </c>
      <c r="H57" s="108">
        <v>298.85</v>
      </c>
      <c r="I57" s="87">
        <f>$D$44*H57</f>
      </c>
      <c r="J57" s="87">
        <f>SUM(G57,I57)</f>
      </c>
      <c r="K57" s="89"/>
    </row>
    <row x14ac:dyDescent="0.25" r="58" customHeight="1" ht="18.75" hidden="1">
      <c r="A58" s="6" t="s">
        <v>790</v>
      </c>
      <c r="B58" s="6"/>
      <c r="C58" s="3" t="s">
        <v>149</v>
      </c>
      <c r="D58" s="86">
        <v>4.8</v>
      </c>
      <c r="E58" s="108">
        <v>0.55</v>
      </c>
      <c r="F58" s="87">
        <f>$D$44*E58</f>
      </c>
      <c r="G58" s="87">
        <f>$K$2*F58</f>
      </c>
      <c r="H58" s="108">
        <v>229.96</v>
      </c>
      <c r="I58" s="87">
        <f>$D$44*H58</f>
      </c>
      <c r="J58" s="87">
        <f>SUM(G58,I58)</f>
      </c>
      <c r="K58" s="89"/>
    </row>
    <row x14ac:dyDescent="0.25" r="59" customHeight="1" ht="12.199999999999998">
      <c r="A59" s="29" t="s">
        <v>214</v>
      </c>
      <c r="B59" s="29"/>
      <c r="C59" s="3"/>
      <c r="D59" s="109"/>
      <c r="E59" s="94">
        <f>SUM(E45:E58)</f>
      </c>
      <c r="F59" s="110">
        <f>SUM(F45:F58)</f>
      </c>
      <c r="G59" s="110">
        <f>$K$2*F59</f>
      </c>
      <c r="H59" s="94">
        <v>10164.74</v>
      </c>
      <c r="I59" s="110">
        <f>SUM(I45:I58)</f>
      </c>
      <c r="J59" s="88">
        <f>SUM(J45:J58)</f>
      </c>
      <c r="K59" s="89"/>
    </row>
    <row x14ac:dyDescent="0.25" r="60" customHeight="1" ht="12.199999999999998">
      <c r="A60" s="29" t="s">
        <v>924</v>
      </c>
      <c r="B60" s="29"/>
      <c r="C60" s="93" t="s">
        <v>113</v>
      </c>
      <c r="D60" s="57">
        <v>0</v>
      </c>
      <c r="E60" s="53"/>
      <c r="F60" s="53"/>
      <c r="G60" s="53"/>
      <c r="H60" s="53"/>
      <c r="I60" s="53"/>
      <c r="J60" s="53"/>
      <c r="K60" s="89"/>
    </row>
    <row x14ac:dyDescent="0.25" r="61" customHeight="1" ht="18.75" hidden="1">
      <c r="A61" s="6" t="s">
        <v>913</v>
      </c>
      <c r="B61" s="6"/>
      <c r="C61" s="3" t="s">
        <v>153</v>
      </c>
      <c r="D61" s="86">
        <v>5.4</v>
      </c>
      <c r="E61" s="108">
        <v>0.5</v>
      </c>
      <c r="F61" s="87">
        <f>$D$60*E61</f>
      </c>
      <c r="G61" s="87">
        <f>$K$2*F61</f>
      </c>
      <c r="H61" s="108">
        <v>103.9</v>
      </c>
      <c r="I61" s="87">
        <f>$D$60*H61</f>
      </c>
      <c r="J61" s="87">
        <f>SUM(G61,I61)</f>
      </c>
      <c r="K61" s="89"/>
    </row>
    <row x14ac:dyDescent="0.25" r="62" customHeight="1" ht="18.75" hidden="1">
      <c r="A62" s="6" t="s">
        <v>914</v>
      </c>
      <c r="B62" s="6"/>
      <c r="C62" s="3" t="s">
        <v>149</v>
      </c>
      <c r="D62" s="86">
        <v>0.48</v>
      </c>
      <c r="E62" s="108">
        <v>0.1</v>
      </c>
      <c r="F62" s="87">
        <f>$D$60*E62</f>
      </c>
      <c r="G62" s="87">
        <f>$K$2*F62</f>
      </c>
      <c r="H62" s="108">
        <v>62.21</v>
      </c>
      <c r="I62" s="87">
        <f>$D$60*H62</f>
      </c>
      <c r="J62" s="87">
        <f>SUM(G62,I62)</f>
      </c>
      <c r="K62" s="89"/>
    </row>
    <row x14ac:dyDescent="0.25" r="63" customHeight="1" ht="18.75" hidden="1">
      <c r="A63" s="6" t="s">
        <v>916</v>
      </c>
      <c r="B63" s="6"/>
      <c r="C63" s="3" t="s">
        <v>149</v>
      </c>
      <c r="D63" s="86">
        <v>0.48</v>
      </c>
      <c r="E63" s="108">
        <v>0.1</v>
      </c>
      <c r="F63" s="87">
        <f>$D$60*E63</f>
      </c>
      <c r="G63" s="87">
        <f>$K$2*F63</f>
      </c>
      <c r="H63" s="108">
        <v>46.85</v>
      </c>
      <c r="I63" s="87">
        <f>$D$60*H63</f>
      </c>
      <c r="J63" s="87">
        <f>SUM(G63,I63)</f>
      </c>
      <c r="K63" s="89"/>
    </row>
    <row x14ac:dyDescent="0.25" r="64" customHeight="1" ht="18.75" hidden="1">
      <c r="A64" s="6" t="s">
        <v>915</v>
      </c>
      <c r="B64" s="6"/>
      <c r="C64" s="3" t="s">
        <v>153</v>
      </c>
      <c r="D64" s="86">
        <v>1.1</v>
      </c>
      <c r="E64" s="108">
        <v>0.13</v>
      </c>
      <c r="F64" s="87">
        <f>$D$60*E64</f>
      </c>
      <c r="G64" s="87">
        <f>$K$2*F64</f>
      </c>
      <c r="H64" s="108">
        <v>33.34</v>
      </c>
      <c r="I64" s="87">
        <f>$D$60*H64</f>
      </c>
      <c r="J64" s="87">
        <f>SUM(G64,I64)</f>
      </c>
      <c r="K64" s="89"/>
    </row>
    <row x14ac:dyDescent="0.25" r="65" customHeight="1" ht="18.75" hidden="1">
      <c r="A65" s="6" t="s">
        <v>915</v>
      </c>
      <c r="B65" s="6"/>
      <c r="C65" s="3" t="s">
        <v>153</v>
      </c>
      <c r="D65" s="86">
        <v>1.2</v>
      </c>
      <c r="E65" s="108">
        <v>0.14</v>
      </c>
      <c r="F65" s="87">
        <f>$D$60*E65</f>
      </c>
      <c r="G65" s="87">
        <f>$K$2*F65</f>
      </c>
      <c r="H65" s="108">
        <v>124.17</v>
      </c>
      <c r="I65" s="87">
        <f>$D$60*H65</f>
      </c>
      <c r="J65" s="87">
        <f>SUM(G65,I65)</f>
      </c>
      <c r="K65" s="89"/>
    </row>
    <row x14ac:dyDescent="0.25" r="66" customHeight="1" ht="18.75" hidden="1">
      <c r="A66" s="6" t="s">
        <v>680</v>
      </c>
      <c r="B66" s="6"/>
      <c r="C66" s="3" t="s">
        <v>153</v>
      </c>
      <c r="D66" s="86">
        <v>5</v>
      </c>
      <c r="E66" s="108">
        <v>0.29</v>
      </c>
      <c r="F66" s="87">
        <f>$D$60*E66</f>
      </c>
      <c r="G66" s="87">
        <f>$K$2*F66</f>
      </c>
      <c r="H66" s="108">
        <v>22.45</v>
      </c>
      <c r="I66" s="87">
        <f>$D$60*H66</f>
      </c>
      <c r="J66" s="87">
        <f>SUM(G66,I66)</f>
      </c>
      <c r="K66" s="89"/>
    </row>
    <row x14ac:dyDescent="0.25" r="67" customHeight="1" ht="18.75" hidden="1">
      <c r="A67" s="6" t="s">
        <v>917</v>
      </c>
      <c r="B67" s="6"/>
      <c r="C67" s="3" t="s">
        <v>149</v>
      </c>
      <c r="D67" s="86">
        <v>5.4</v>
      </c>
      <c r="E67" s="108">
        <v>0.12</v>
      </c>
      <c r="F67" s="87">
        <f>$D$60*E67</f>
      </c>
      <c r="G67" s="87">
        <f>$K$2*F67</f>
      </c>
      <c r="H67" s="108">
        <v>97.63</v>
      </c>
      <c r="I67" s="87">
        <f>$D$60*H67</f>
      </c>
      <c r="J67" s="87">
        <f>SUM(G67,I67)</f>
      </c>
      <c r="K67" s="89"/>
    </row>
    <row x14ac:dyDescent="0.25" r="68" customHeight="1" ht="18.75" hidden="1">
      <c r="A68" s="6" t="s">
        <v>794</v>
      </c>
      <c r="B68" s="6"/>
      <c r="C68" s="3" t="s">
        <v>113</v>
      </c>
      <c r="D68" s="86">
        <v>1</v>
      </c>
      <c r="E68" s="108">
        <v>0.4</v>
      </c>
      <c r="F68" s="87">
        <f>$D$60*E68</f>
      </c>
      <c r="G68" s="87">
        <f>$K$2*F68</f>
      </c>
      <c r="H68" s="108">
        <v>392.32</v>
      </c>
      <c r="I68" s="87">
        <f>$D$60*H68</f>
      </c>
      <c r="J68" s="87">
        <f>SUM(G68,I68)</f>
      </c>
      <c r="K68" s="89"/>
    </row>
    <row x14ac:dyDescent="0.25" r="69" customHeight="1" ht="18.75" hidden="1">
      <c r="A69" s="6" t="s">
        <v>919</v>
      </c>
      <c r="B69" s="6"/>
      <c r="C69" s="3" t="s">
        <v>96</v>
      </c>
      <c r="D69" s="86">
        <v>1.2</v>
      </c>
      <c r="E69" s="108">
        <v>0.1</v>
      </c>
      <c r="F69" s="87">
        <f>$D$60*E69</f>
      </c>
      <c r="G69" s="87">
        <f>$K$2*F69</f>
      </c>
      <c r="H69" s="108">
        <v>175.93</v>
      </c>
      <c r="I69" s="87">
        <f>$D$60*H69</f>
      </c>
      <c r="J69" s="87">
        <f>SUM(G69,I69)</f>
      </c>
      <c r="K69" s="89"/>
    </row>
    <row x14ac:dyDescent="0.25" r="70" customHeight="1" ht="18.75" hidden="1">
      <c r="A70" s="6" t="s">
        <v>925</v>
      </c>
      <c r="B70" s="6"/>
      <c r="C70" s="3" t="s">
        <v>113</v>
      </c>
      <c r="D70" s="86">
        <v>1</v>
      </c>
      <c r="E70" s="108">
        <v>1.04</v>
      </c>
      <c r="F70" s="87">
        <f>$D$60*E70</f>
      </c>
      <c r="G70" s="87">
        <f>$K$2*F70</f>
      </c>
      <c r="H70" s="108">
        <v>7039.33</v>
      </c>
      <c r="I70" s="87">
        <f>$D$60*H70</f>
      </c>
      <c r="J70" s="87">
        <f>SUM(G70,I70)</f>
      </c>
      <c r="K70" s="89"/>
    </row>
    <row x14ac:dyDescent="0.25" r="71" customHeight="1" ht="18.75" hidden="1">
      <c r="A71" s="6" t="s">
        <v>782</v>
      </c>
      <c r="B71" s="6"/>
      <c r="C71" s="3" t="s">
        <v>153</v>
      </c>
      <c r="D71" s="86">
        <v>5</v>
      </c>
      <c r="E71" s="108">
        <v>0.58</v>
      </c>
      <c r="F71" s="87">
        <f>$D$60*E71</f>
      </c>
      <c r="G71" s="87">
        <f>$K$2*F71</f>
      </c>
      <c r="H71" s="108">
        <v>778.3</v>
      </c>
      <c r="I71" s="87">
        <f>$D$60*H71</f>
      </c>
      <c r="J71" s="87">
        <f>SUM(G71,I71)</f>
      </c>
      <c r="K71" s="89"/>
    </row>
    <row x14ac:dyDescent="0.25" r="72" customHeight="1" ht="18.75" hidden="1">
      <c r="A72" s="6" t="s">
        <v>921</v>
      </c>
      <c r="B72" s="6"/>
      <c r="C72" s="3" t="s">
        <v>149</v>
      </c>
      <c r="D72" s="86">
        <v>15</v>
      </c>
      <c r="E72" s="108">
        <v>0.17</v>
      </c>
      <c r="F72" s="87">
        <f>$D$60*E72</f>
      </c>
      <c r="G72" s="87">
        <f>$K$2*F72</f>
      </c>
      <c r="H72" s="108">
        <v>106.8</v>
      </c>
      <c r="I72" s="87">
        <f>$D$60*H72</f>
      </c>
      <c r="J72" s="87">
        <f>SUM(G72,I72)</f>
      </c>
      <c r="K72" s="89"/>
    </row>
    <row x14ac:dyDescent="0.25" r="73" customHeight="1" ht="18.75" hidden="1">
      <c r="A73" s="6" t="s">
        <v>786</v>
      </c>
      <c r="B73" s="6"/>
      <c r="C73" s="3" t="s">
        <v>149</v>
      </c>
      <c r="D73" s="86">
        <v>5</v>
      </c>
      <c r="E73" s="108">
        <v>0.75</v>
      </c>
      <c r="F73" s="87">
        <f>$D$60*E73</f>
      </c>
      <c r="G73" s="87">
        <f>$K$2*F73</f>
      </c>
      <c r="H73" s="108">
        <v>339.6</v>
      </c>
      <c r="I73" s="87">
        <f>$D$60*H73</f>
      </c>
      <c r="J73" s="87">
        <f>SUM(G73,I73)</f>
      </c>
      <c r="K73" s="89"/>
    </row>
    <row x14ac:dyDescent="0.25" r="74" customHeight="1" ht="18.75" hidden="1">
      <c r="A74" s="6" t="s">
        <v>790</v>
      </c>
      <c r="B74" s="6"/>
      <c r="C74" s="3" t="s">
        <v>149</v>
      </c>
      <c r="D74" s="86">
        <v>5.4</v>
      </c>
      <c r="E74" s="108">
        <v>0.62</v>
      </c>
      <c r="F74" s="87">
        <f>$D$60*E74</f>
      </c>
      <c r="G74" s="87">
        <f>$K$2*F74</f>
      </c>
      <c r="H74" s="108">
        <v>258.71</v>
      </c>
      <c r="I74" s="87">
        <f>$D$60*H74</f>
      </c>
      <c r="J74" s="87">
        <f>SUM(G74,I74)</f>
      </c>
      <c r="K74" s="89"/>
    </row>
    <row x14ac:dyDescent="0.25" r="75" customHeight="1" ht="12.199999999999998">
      <c r="A75" s="29" t="s">
        <v>214</v>
      </c>
      <c r="B75" s="29"/>
      <c r="C75" s="3"/>
      <c r="D75" s="109"/>
      <c r="E75" s="94">
        <f>SUM(E61:E74)</f>
      </c>
      <c r="F75" s="110">
        <f>SUM(F61:F74)</f>
      </c>
      <c r="G75" s="110">
        <f>$K$2*F75</f>
      </c>
      <c r="H75" s="94">
        <v>9581.54</v>
      </c>
      <c r="I75" s="110">
        <f>SUM(I61:I74)</f>
      </c>
      <c r="J75" s="88">
        <f>SUM(J61:J74)</f>
      </c>
      <c r="K75" s="89"/>
    </row>
    <row x14ac:dyDescent="0.25" r="76" customHeight="1" ht="12.199999999999998">
      <c r="A76" s="29" t="s">
        <v>926</v>
      </c>
      <c r="B76" s="29"/>
      <c r="C76" s="93" t="s">
        <v>113</v>
      </c>
      <c r="D76" s="57">
        <v>0</v>
      </c>
      <c r="E76" s="53"/>
      <c r="F76" s="53"/>
      <c r="G76" s="53"/>
      <c r="H76" s="53"/>
      <c r="I76" s="53"/>
      <c r="J76" s="53"/>
      <c r="K76" s="89"/>
    </row>
    <row x14ac:dyDescent="0.25" r="77" customHeight="1" ht="18.75" hidden="1">
      <c r="A77" s="6" t="s">
        <v>913</v>
      </c>
      <c r="B77" s="6"/>
      <c r="C77" s="3" t="s">
        <v>153</v>
      </c>
      <c r="D77" s="86">
        <v>8.2</v>
      </c>
      <c r="E77" s="108">
        <v>0.75</v>
      </c>
      <c r="F77" s="87">
        <f>$D$76*E77</f>
      </c>
      <c r="G77" s="87">
        <f>$K$2*F77</f>
      </c>
      <c r="H77" s="108">
        <v>157.76</v>
      </c>
      <c r="I77" s="87">
        <f>$D$76*H77</f>
      </c>
      <c r="J77" s="87">
        <f>SUM(G77,I77)</f>
      </c>
      <c r="K77" s="89"/>
    </row>
    <row x14ac:dyDescent="0.25" r="78" customHeight="1" ht="18.75" hidden="1">
      <c r="A78" s="6" t="s">
        <v>914</v>
      </c>
      <c r="B78" s="6"/>
      <c r="C78" s="3" t="s">
        <v>149</v>
      </c>
      <c r="D78" s="86">
        <v>0.48</v>
      </c>
      <c r="E78" s="108">
        <v>0.1</v>
      </c>
      <c r="F78" s="87">
        <f>$D$76*E78</f>
      </c>
      <c r="G78" s="87">
        <f>$K$2*F78</f>
      </c>
      <c r="H78" s="108">
        <v>62.21</v>
      </c>
      <c r="I78" s="87">
        <f>$D$76*H78</f>
      </c>
      <c r="J78" s="87">
        <f>SUM(G78,I78)</f>
      </c>
      <c r="K78" s="89"/>
    </row>
    <row x14ac:dyDescent="0.25" r="79" customHeight="1" ht="18.75" hidden="1">
      <c r="A79" s="6" t="s">
        <v>916</v>
      </c>
      <c r="B79" s="6"/>
      <c r="C79" s="3" t="s">
        <v>149</v>
      </c>
      <c r="D79" s="86">
        <v>0.48</v>
      </c>
      <c r="E79" s="108">
        <v>0.1</v>
      </c>
      <c r="F79" s="87">
        <f>$D$76*E79</f>
      </c>
      <c r="G79" s="87">
        <f>$K$2*F79</f>
      </c>
      <c r="H79" s="108">
        <v>46.85</v>
      </c>
      <c r="I79" s="87">
        <f>$D$76*H79</f>
      </c>
      <c r="J79" s="87">
        <f>SUM(G79,I79)</f>
      </c>
      <c r="K79" s="89"/>
    </row>
    <row x14ac:dyDescent="0.25" r="80" customHeight="1" ht="18.75" hidden="1">
      <c r="A80" s="6" t="s">
        <v>915</v>
      </c>
      <c r="B80" s="6"/>
      <c r="C80" s="3" t="s">
        <v>153</v>
      </c>
      <c r="D80" s="86">
        <v>1.1</v>
      </c>
      <c r="E80" s="108">
        <v>0.13</v>
      </c>
      <c r="F80" s="87">
        <f>$D$76*E80</f>
      </c>
      <c r="G80" s="87">
        <f>$K$2*F80</f>
      </c>
      <c r="H80" s="108">
        <v>33.34</v>
      </c>
      <c r="I80" s="87">
        <f>$D$76*H80</f>
      </c>
      <c r="J80" s="87">
        <f>SUM(G80,I80)</f>
      </c>
      <c r="K80" s="89"/>
    </row>
    <row x14ac:dyDescent="0.25" r="81" customHeight="1" ht="18.75" hidden="1">
      <c r="A81" s="6" t="s">
        <v>915</v>
      </c>
      <c r="B81" s="6"/>
      <c r="C81" s="3" t="s">
        <v>153</v>
      </c>
      <c r="D81" s="86">
        <v>1.2</v>
      </c>
      <c r="E81" s="108">
        <v>0.14</v>
      </c>
      <c r="F81" s="87">
        <f>$D$76*E81</f>
      </c>
      <c r="G81" s="87">
        <f>$K$2*F81</f>
      </c>
      <c r="H81" s="108">
        <v>124.17</v>
      </c>
      <c r="I81" s="87">
        <f>$D$76*H81</f>
      </c>
      <c r="J81" s="87">
        <f>SUM(G81,I81)</f>
      </c>
      <c r="K81" s="89"/>
    </row>
    <row x14ac:dyDescent="0.25" r="82" customHeight="1" ht="18.75" hidden="1">
      <c r="A82" s="6" t="s">
        <v>680</v>
      </c>
      <c r="B82" s="6"/>
      <c r="C82" s="3" t="s">
        <v>153</v>
      </c>
      <c r="D82" s="86">
        <v>7.8</v>
      </c>
      <c r="E82" s="108">
        <v>0.45</v>
      </c>
      <c r="F82" s="87">
        <f>$D$76*E82</f>
      </c>
      <c r="G82" s="87">
        <f>$K$2*F82</f>
      </c>
      <c r="H82" s="108">
        <v>35.03</v>
      </c>
      <c r="I82" s="87">
        <f>$D$76*H82</f>
      </c>
      <c r="J82" s="87">
        <f>SUM(G82,I82)</f>
      </c>
      <c r="K82" s="89"/>
    </row>
    <row x14ac:dyDescent="0.25" r="83" customHeight="1" ht="18.75" hidden="1">
      <c r="A83" s="6" t="s">
        <v>917</v>
      </c>
      <c r="B83" s="6"/>
      <c r="C83" s="3" t="s">
        <v>149</v>
      </c>
      <c r="D83" s="86">
        <v>8.2</v>
      </c>
      <c r="E83" s="108">
        <v>0.19</v>
      </c>
      <c r="F83" s="87">
        <f>$D$76*E83</f>
      </c>
      <c r="G83" s="87">
        <f>$K$2*F83</f>
      </c>
      <c r="H83" s="108">
        <v>148.26</v>
      </c>
      <c r="I83" s="87">
        <f>$D$76*H83</f>
      </c>
      <c r="J83" s="87">
        <f>SUM(G83,I83)</f>
      </c>
      <c r="K83" s="89"/>
    </row>
    <row x14ac:dyDescent="0.25" r="84" customHeight="1" ht="18.75" hidden="1">
      <c r="A84" s="6" t="s">
        <v>919</v>
      </c>
      <c r="B84" s="6"/>
      <c r="C84" s="3" t="s">
        <v>96</v>
      </c>
      <c r="D84" s="86">
        <v>1.2</v>
      </c>
      <c r="E84" s="108">
        <v>0.1</v>
      </c>
      <c r="F84" s="87">
        <f>$D$76*E84</f>
      </c>
      <c r="G84" s="87">
        <f>$K$2*F84</f>
      </c>
      <c r="H84" s="108">
        <v>175.93</v>
      </c>
      <c r="I84" s="87">
        <f>$D$76*H84</f>
      </c>
      <c r="J84" s="87">
        <f>SUM(G84,I84)</f>
      </c>
      <c r="K84" s="89"/>
    </row>
    <row x14ac:dyDescent="0.25" r="85" customHeight="1" ht="18.75" hidden="1">
      <c r="A85" s="6" t="s">
        <v>794</v>
      </c>
      <c r="B85" s="6"/>
      <c r="C85" s="3" t="s">
        <v>113</v>
      </c>
      <c r="D85" s="86">
        <v>1</v>
      </c>
      <c r="E85" s="108">
        <v>0.4</v>
      </c>
      <c r="F85" s="87">
        <f>$D$76*E85</f>
      </c>
      <c r="G85" s="87">
        <f>$K$2*F85</f>
      </c>
      <c r="H85" s="108">
        <v>392.32</v>
      </c>
      <c r="I85" s="87">
        <f>$D$76*H85</f>
      </c>
      <c r="J85" s="87">
        <f>SUM(G85,I85)</f>
      </c>
      <c r="K85" s="89"/>
    </row>
    <row x14ac:dyDescent="0.25" r="86" customHeight="1" ht="18.75" hidden="1">
      <c r="A86" s="6" t="s">
        <v>925</v>
      </c>
      <c r="B86" s="6"/>
      <c r="C86" s="3" t="s">
        <v>113</v>
      </c>
      <c r="D86" s="86">
        <v>1</v>
      </c>
      <c r="E86" s="108">
        <v>1.07</v>
      </c>
      <c r="F86" s="87">
        <f>$D$76*E86</f>
      </c>
      <c r="G86" s="87">
        <f>$K$2*F86</f>
      </c>
      <c r="H86" s="108">
        <v>8063.33</v>
      </c>
      <c r="I86" s="87">
        <f>$D$76*H86</f>
      </c>
      <c r="J86" s="87">
        <f>SUM(G86,I86)</f>
      </c>
      <c r="K86" s="89"/>
    </row>
    <row x14ac:dyDescent="0.25" r="87" customHeight="1" ht="18.75" hidden="1">
      <c r="A87" s="6" t="s">
        <v>782</v>
      </c>
      <c r="B87" s="6"/>
      <c r="C87" s="3" t="s">
        <v>153</v>
      </c>
      <c r="D87" s="86">
        <v>7.8</v>
      </c>
      <c r="E87" s="108">
        <v>0.9</v>
      </c>
      <c r="F87" s="87">
        <f>$D$76*E87</f>
      </c>
      <c r="G87" s="87">
        <f>$K$2*F87</f>
      </c>
      <c r="H87" s="108">
        <v>1214.15</v>
      </c>
      <c r="I87" s="87">
        <f>$D$76*H87</f>
      </c>
      <c r="J87" s="87">
        <f>SUM(G87,I87)</f>
      </c>
      <c r="K87" s="89"/>
    </row>
    <row x14ac:dyDescent="0.25" r="88" customHeight="1" ht="18.75" hidden="1">
      <c r="A88" s="6" t="s">
        <v>921</v>
      </c>
      <c r="B88" s="6"/>
      <c r="C88" s="3" t="s">
        <v>149</v>
      </c>
      <c r="D88" s="86">
        <v>24</v>
      </c>
      <c r="E88" s="108">
        <v>0.28</v>
      </c>
      <c r="F88" s="87">
        <f>$D$76*E88</f>
      </c>
      <c r="G88" s="87">
        <f>$K$2*F88</f>
      </c>
      <c r="H88" s="108">
        <v>170.88</v>
      </c>
      <c r="I88" s="87">
        <f>$D$76*H88</f>
      </c>
      <c r="J88" s="87">
        <f>SUM(G88,I88)</f>
      </c>
      <c r="K88" s="89"/>
    </row>
    <row x14ac:dyDescent="0.25" r="89" customHeight="1" ht="18.75" hidden="1">
      <c r="A89" s="6" t="s">
        <v>786</v>
      </c>
      <c r="B89" s="6"/>
      <c r="C89" s="3" t="s">
        <v>149</v>
      </c>
      <c r="D89" s="86">
        <v>7.8</v>
      </c>
      <c r="E89" s="108">
        <v>1.17</v>
      </c>
      <c r="F89" s="87">
        <f>$D$76*E89</f>
      </c>
      <c r="G89" s="87">
        <f>$K$2*F89</f>
      </c>
      <c r="H89" s="108">
        <v>529.78</v>
      </c>
      <c r="I89" s="87">
        <f>$D$76*H89</f>
      </c>
      <c r="J89" s="87">
        <f>SUM(G89,I89)</f>
      </c>
      <c r="K89" s="89"/>
    </row>
    <row x14ac:dyDescent="0.25" r="90" customHeight="1" ht="18.75" hidden="1">
      <c r="A90" s="6" t="s">
        <v>790</v>
      </c>
      <c r="B90" s="6"/>
      <c r="C90" s="3" t="s">
        <v>149</v>
      </c>
      <c r="D90" s="86">
        <v>8.2</v>
      </c>
      <c r="E90" s="108">
        <v>0.94</v>
      </c>
      <c r="F90" s="87">
        <f>$D$76*E90</f>
      </c>
      <c r="G90" s="87">
        <f>$K$2*F90</f>
      </c>
      <c r="H90" s="108">
        <v>392.87</v>
      </c>
      <c r="I90" s="87">
        <f>$D$76*H90</f>
      </c>
      <c r="J90" s="87">
        <f>SUM(G90,I90)</f>
      </c>
      <c r="K90" s="89"/>
    </row>
    <row x14ac:dyDescent="0.25" r="91" customHeight="1" ht="12.199999999999998">
      <c r="A91" s="29" t="s">
        <v>214</v>
      </c>
      <c r="B91" s="29"/>
      <c r="C91" s="3"/>
      <c r="D91" s="109"/>
      <c r="E91" s="94">
        <f>SUM(E77:E90)</f>
      </c>
      <c r="F91" s="110">
        <f>SUM(F77:F90)</f>
      </c>
      <c r="G91" s="110">
        <f>$K$2*F91</f>
      </c>
      <c r="H91" s="94">
        <v>11546.88</v>
      </c>
      <c r="I91" s="110">
        <f>SUM(I77:I90)</f>
      </c>
      <c r="J91" s="88">
        <f>SUM(J77:J90)</f>
      </c>
      <c r="K91" s="89"/>
    </row>
    <row x14ac:dyDescent="0.25" r="92" customHeight="1" ht="12.199999999999998">
      <c r="A92" s="29" t="s">
        <v>927</v>
      </c>
      <c r="B92" s="29"/>
      <c r="C92" s="93" t="s">
        <v>113</v>
      </c>
      <c r="D92" s="57">
        <v>0</v>
      </c>
      <c r="E92" s="53"/>
      <c r="F92" s="53"/>
      <c r="G92" s="53"/>
      <c r="H92" s="53"/>
      <c r="I92" s="53"/>
      <c r="J92" s="53"/>
      <c r="K92" s="89"/>
    </row>
    <row x14ac:dyDescent="0.25" r="93" customHeight="1" ht="18.75" hidden="1">
      <c r="A93" s="6" t="s">
        <v>913</v>
      </c>
      <c r="B93" s="6"/>
      <c r="C93" s="3" t="s">
        <v>153</v>
      </c>
      <c r="D93" s="86">
        <v>6.4</v>
      </c>
      <c r="E93" s="108">
        <v>0.59</v>
      </c>
      <c r="F93" s="87">
        <f>$D$92*E93</f>
      </c>
      <c r="G93" s="87">
        <f>$K$2*F93</f>
      </c>
      <c r="H93" s="108">
        <v>123.14</v>
      </c>
      <c r="I93" s="87">
        <f>$D$92*H93</f>
      </c>
      <c r="J93" s="87">
        <f>SUM(G93,I93)</f>
      </c>
      <c r="K93" s="89"/>
    </row>
    <row x14ac:dyDescent="0.25" r="94" customHeight="1" ht="18.75" hidden="1">
      <c r="A94" s="6" t="s">
        <v>916</v>
      </c>
      <c r="B94" s="6"/>
      <c r="C94" s="3" t="s">
        <v>149</v>
      </c>
      <c r="D94" s="86">
        <v>0.48</v>
      </c>
      <c r="E94" s="108">
        <v>0.1</v>
      </c>
      <c r="F94" s="87">
        <f>$D$92*E94</f>
      </c>
      <c r="G94" s="87">
        <f>$K$2*F94</f>
      </c>
      <c r="H94" s="108">
        <v>46.85</v>
      </c>
      <c r="I94" s="87">
        <f>$D$92*H94</f>
      </c>
      <c r="J94" s="87">
        <f>SUM(G94,I94)</f>
      </c>
      <c r="K94" s="89"/>
    </row>
    <row x14ac:dyDescent="0.25" r="95" customHeight="1" ht="18.75" hidden="1">
      <c r="A95" s="6" t="s">
        <v>914</v>
      </c>
      <c r="B95" s="6"/>
      <c r="C95" s="3" t="s">
        <v>149</v>
      </c>
      <c r="D95" s="86">
        <v>0.48</v>
      </c>
      <c r="E95" s="108">
        <v>0.1</v>
      </c>
      <c r="F95" s="87">
        <f>$D$92*E95</f>
      </c>
      <c r="G95" s="87">
        <f>$K$2*F95</f>
      </c>
      <c r="H95" s="108">
        <v>62.21</v>
      </c>
      <c r="I95" s="87">
        <f>$D$92*H95</f>
      </c>
      <c r="J95" s="87">
        <f>SUM(G95,I95)</f>
      </c>
      <c r="K95" s="89"/>
    </row>
    <row x14ac:dyDescent="0.25" r="96" customHeight="1" ht="18.75" hidden="1">
      <c r="A96" s="6" t="s">
        <v>915</v>
      </c>
      <c r="B96" s="6"/>
      <c r="C96" s="3" t="s">
        <v>153</v>
      </c>
      <c r="D96" s="86">
        <v>1.1</v>
      </c>
      <c r="E96" s="108">
        <v>0.13</v>
      </c>
      <c r="F96" s="87">
        <f>$D$92*E96</f>
      </c>
      <c r="G96" s="87">
        <f>$K$2*F96</f>
      </c>
      <c r="H96" s="108">
        <v>33.34</v>
      </c>
      <c r="I96" s="87">
        <f>$D$92*H96</f>
      </c>
      <c r="J96" s="87">
        <f>SUM(G96,I96)</f>
      </c>
      <c r="K96" s="89"/>
    </row>
    <row x14ac:dyDescent="0.25" r="97" customHeight="1" ht="18.75" hidden="1">
      <c r="A97" s="6" t="s">
        <v>915</v>
      </c>
      <c r="B97" s="6"/>
      <c r="C97" s="3" t="s">
        <v>153</v>
      </c>
      <c r="D97" s="86">
        <v>1.2</v>
      </c>
      <c r="E97" s="108">
        <v>0.14</v>
      </c>
      <c r="F97" s="87">
        <f>$D$92*E97</f>
      </c>
      <c r="G97" s="87">
        <f>$K$2*F97</f>
      </c>
      <c r="H97" s="108">
        <v>124.17</v>
      </c>
      <c r="I97" s="87">
        <f>$D$92*H97</f>
      </c>
      <c r="J97" s="87">
        <f>SUM(G97,I97)</f>
      </c>
      <c r="K97" s="89"/>
    </row>
    <row x14ac:dyDescent="0.25" r="98" customHeight="1" ht="18.75" hidden="1">
      <c r="A98" s="6" t="s">
        <v>680</v>
      </c>
      <c r="B98" s="6"/>
      <c r="C98" s="3" t="s">
        <v>153</v>
      </c>
      <c r="D98" s="86">
        <v>6</v>
      </c>
      <c r="E98" s="108">
        <v>0.35</v>
      </c>
      <c r="F98" s="87">
        <f>$D$92*E98</f>
      </c>
      <c r="G98" s="87">
        <f>$K$2*F98</f>
      </c>
      <c r="H98" s="108">
        <v>26.94</v>
      </c>
      <c r="I98" s="87">
        <f>$D$92*H98</f>
      </c>
      <c r="J98" s="87">
        <f>SUM(G98,I98)</f>
      </c>
      <c r="K98" s="89"/>
    </row>
    <row x14ac:dyDescent="0.25" r="99" customHeight="1" ht="18.75" hidden="1">
      <c r="A99" s="6" t="s">
        <v>917</v>
      </c>
      <c r="B99" s="6"/>
      <c r="C99" s="3" t="s">
        <v>149</v>
      </c>
      <c r="D99" s="86">
        <v>6.4</v>
      </c>
      <c r="E99" s="108">
        <v>0.15</v>
      </c>
      <c r="F99" s="87">
        <f>$D$92*E99</f>
      </c>
      <c r="G99" s="87">
        <f>$K$2*F99</f>
      </c>
      <c r="H99" s="108">
        <v>115.71</v>
      </c>
      <c r="I99" s="87">
        <f>$D$92*H99</f>
      </c>
      <c r="J99" s="87">
        <f>SUM(G99,I99)</f>
      </c>
      <c r="K99" s="89"/>
    </row>
    <row x14ac:dyDescent="0.25" r="100" customHeight="1" ht="18.75" hidden="1">
      <c r="A100" s="6" t="s">
        <v>794</v>
      </c>
      <c r="B100" s="6"/>
      <c r="C100" s="3" t="s">
        <v>113</v>
      </c>
      <c r="D100" s="86">
        <v>1</v>
      </c>
      <c r="E100" s="108">
        <v>0.4</v>
      </c>
      <c r="F100" s="87">
        <f>$D$92*E100</f>
      </c>
      <c r="G100" s="87">
        <f>$K$2*F100</f>
      </c>
      <c r="H100" s="108">
        <v>392.32</v>
      </c>
      <c r="I100" s="87">
        <f>$D$92*H100</f>
      </c>
      <c r="J100" s="87">
        <f>SUM(G100,I100)</f>
      </c>
      <c r="K100" s="89"/>
    </row>
    <row x14ac:dyDescent="0.25" r="101" customHeight="1" ht="18.75" hidden="1">
      <c r="A101" s="6" t="s">
        <v>919</v>
      </c>
      <c r="B101" s="6"/>
      <c r="C101" s="3" t="s">
        <v>96</v>
      </c>
      <c r="D101" s="86">
        <v>1.2</v>
      </c>
      <c r="E101" s="108">
        <v>0.1</v>
      </c>
      <c r="F101" s="87">
        <f>$D$92*E101</f>
      </c>
      <c r="G101" s="87">
        <f>$K$2*F101</f>
      </c>
      <c r="H101" s="108">
        <v>175.93</v>
      </c>
      <c r="I101" s="87">
        <f>$D$92*H101</f>
      </c>
      <c r="J101" s="87">
        <f>SUM(G101,I101)</f>
      </c>
      <c r="K101" s="89"/>
    </row>
    <row x14ac:dyDescent="0.25" r="102" customHeight="1" ht="18.75" hidden="1">
      <c r="A102" s="6" t="s">
        <v>925</v>
      </c>
      <c r="B102" s="6"/>
      <c r="C102" s="3" t="s">
        <v>113</v>
      </c>
      <c r="D102" s="86">
        <v>1</v>
      </c>
      <c r="E102" s="108">
        <v>1.07</v>
      </c>
      <c r="F102" s="87">
        <f>$D$92*E102</f>
      </c>
      <c r="G102" s="87">
        <f>$K$2*F102</f>
      </c>
      <c r="H102" s="108">
        <v>8719.33</v>
      </c>
      <c r="I102" s="87">
        <f>$D$92*H102</f>
      </c>
      <c r="J102" s="87">
        <f>SUM(G102,I102)</f>
      </c>
      <c r="K102" s="89"/>
    </row>
    <row x14ac:dyDescent="0.25" r="103" customHeight="1" ht="18.75" hidden="1">
      <c r="A103" s="6" t="s">
        <v>782</v>
      </c>
      <c r="B103" s="6"/>
      <c r="C103" s="3" t="s">
        <v>153</v>
      </c>
      <c r="D103" s="86">
        <v>6</v>
      </c>
      <c r="E103" s="108">
        <v>0.69</v>
      </c>
      <c r="F103" s="87">
        <f>$D$92*E103</f>
      </c>
      <c r="G103" s="87">
        <f>$K$2*F103</f>
      </c>
      <c r="H103" s="108">
        <v>933.96</v>
      </c>
      <c r="I103" s="87">
        <f>$D$92*H103</f>
      </c>
      <c r="J103" s="87">
        <f>SUM(G103,I103)</f>
      </c>
      <c r="K103" s="89"/>
    </row>
    <row x14ac:dyDescent="0.25" r="104" customHeight="1" ht="18.75" hidden="1">
      <c r="A104" s="6" t="s">
        <v>921</v>
      </c>
      <c r="B104" s="6"/>
      <c r="C104" s="3" t="s">
        <v>149</v>
      </c>
      <c r="D104" s="86">
        <v>24</v>
      </c>
      <c r="E104" s="108">
        <v>0.28</v>
      </c>
      <c r="F104" s="87">
        <f>$D$92*E104</f>
      </c>
      <c r="G104" s="87">
        <f>$K$2*F104</f>
      </c>
      <c r="H104" s="108">
        <v>170.88</v>
      </c>
      <c r="I104" s="87">
        <f>$D$92*H104</f>
      </c>
      <c r="J104" s="87">
        <f>SUM(G104,I104)</f>
      </c>
      <c r="K104" s="89"/>
    </row>
    <row x14ac:dyDescent="0.25" r="105" customHeight="1" ht="18.75" hidden="1">
      <c r="A105" s="6" t="s">
        <v>786</v>
      </c>
      <c r="B105" s="6"/>
      <c r="C105" s="3" t="s">
        <v>149</v>
      </c>
      <c r="D105" s="86">
        <v>6</v>
      </c>
      <c r="E105" s="108">
        <v>0.9</v>
      </c>
      <c r="F105" s="87">
        <f>$D$92*E105</f>
      </c>
      <c r="G105" s="87">
        <f>$K$2*F105</f>
      </c>
      <c r="H105" s="108">
        <v>407.52</v>
      </c>
      <c r="I105" s="87">
        <f>$D$92*H105</f>
      </c>
      <c r="J105" s="87">
        <f>SUM(G105,I105)</f>
      </c>
      <c r="K105" s="89"/>
    </row>
    <row x14ac:dyDescent="0.25" r="106" customHeight="1" ht="18.75" hidden="1">
      <c r="A106" s="6" t="s">
        <v>790</v>
      </c>
      <c r="B106" s="6"/>
      <c r="C106" s="3" t="s">
        <v>149</v>
      </c>
      <c r="D106" s="86">
        <v>6.4</v>
      </c>
      <c r="E106" s="108">
        <v>0.74</v>
      </c>
      <c r="F106" s="87">
        <f>$D$92*E106</f>
      </c>
      <c r="G106" s="87">
        <f>$K$2*F106</f>
      </c>
      <c r="H106" s="108">
        <v>306.62</v>
      </c>
      <c r="I106" s="87">
        <f>$D$92*H106</f>
      </c>
      <c r="J106" s="87">
        <f>SUM(G106,I106)</f>
      </c>
      <c r="K106" s="89"/>
    </row>
    <row x14ac:dyDescent="0.25" r="107" customHeight="1" ht="12.199999999999998">
      <c r="A107" s="29" t="s">
        <v>214</v>
      </c>
      <c r="B107" s="29"/>
      <c r="C107" s="3"/>
      <c r="D107" s="109"/>
      <c r="E107" s="94">
        <f>SUM(E93:E106)</f>
      </c>
      <c r="F107" s="110">
        <f>SUM(F93:F106)</f>
      </c>
      <c r="G107" s="110">
        <f>$K$2*F107</f>
      </c>
      <c r="H107" s="94">
        <v>11638.92</v>
      </c>
      <c r="I107" s="110">
        <f>SUM(I93:I106)</f>
      </c>
      <c r="J107" s="88">
        <f>SUM(J93:J106)</f>
      </c>
      <c r="K107" s="89"/>
    </row>
    <row x14ac:dyDescent="0.25" r="108" customHeight="1" ht="21">
      <c r="A108" s="29" t="s">
        <v>928</v>
      </c>
      <c r="B108" s="29"/>
      <c r="C108" s="93" t="s">
        <v>561</v>
      </c>
      <c r="D108" s="57">
        <v>0</v>
      </c>
      <c r="E108" s="53"/>
      <c r="F108" s="53"/>
      <c r="G108" s="53"/>
      <c r="H108" s="53"/>
      <c r="I108" s="53"/>
      <c r="J108" s="53"/>
      <c r="K108" s="89"/>
    </row>
    <row x14ac:dyDescent="0.25" r="109" customHeight="1" ht="18.75" hidden="1">
      <c r="A109" s="6" t="s">
        <v>913</v>
      </c>
      <c r="B109" s="6"/>
      <c r="C109" s="3" t="s">
        <v>153</v>
      </c>
      <c r="D109" s="86">
        <v>3.8</v>
      </c>
      <c r="E109" s="108">
        <v>0.35</v>
      </c>
      <c r="F109" s="87">
        <f>$D$108*E109</f>
      </c>
      <c r="G109" s="87">
        <f>$K$2*F109</f>
      </c>
      <c r="H109" s="108">
        <v>73.12</v>
      </c>
      <c r="I109" s="87">
        <f>$D$108*H109</f>
      </c>
      <c r="J109" s="87">
        <f>SUM(G109,I109)</f>
      </c>
      <c r="K109" s="89"/>
    </row>
    <row x14ac:dyDescent="0.25" r="110" customHeight="1" ht="18.75" hidden="1">
      <c r="A110" s="6" t="s">
        <v>915</v>
      </c>
      <c r="B110" s="6"/>
      <c r="C110" s="3" t="s">
        <v>153</v>
      </c>
      <c r="D110" s="86">
        <v>1.3</v>
      </c>
      <c r="E110" s="108">
        <v>0.15</v>
      </c>
      <c r="F110" s="87">
        <f>$D$108*E110</f>
      </c>
      <c r="G110" s="87">
        <f>$K$2*F110</f>
      </c>
      <c r="H110" s="108">
        <v>39.4</v>
      </c>
      <c r="I110" s="87">
        <f>$D$108*H110</f>
      </c>
      <c r="J110" s="87">
        <f>SUM(G110,I110)</f>
      </c>
      <c r="K110" s="89"/>
    </row>
    <row x14ac:dyDescent="0.25" r="111" customHeight="1" ht="18.75" hidden="1">
      <c r="A111" s="6" t="s">
        <v>916</v>
      </c>
      <c r="B111" s="6"/>
      <c r="C111" s="3" t="s">
        <v>149</v>
      </c>
      <c r="D111" s="86">
        <v>0.56</v>
      </c>
      <c r="E111" s="108">
        <v>0.12</v>
      </c>
      <c r="F111" s="87">
        <f>$D$108*E111</f>
      </c>
      <c r="G111" s="87">
        <f>$K$2*F111</f>
      </c>
      <c r="H111" s="108">
        <v>54.66</v>
      </c>
      <c r="I111" s="87">
        <f>$D$108*H111</f>
      </c>
      <c r="J111" s="87">
        <f>SUM(G111,I111)</f>
      </c>
      <c r="K111" s="89"/>
    </row>
    <row x14ac:dyDescent="0.25" r="112" customHeight="1" ht="18.75" hidden="1">
      <c r="A112" s="6" t="s">
        <v>915</v>
      </c>
      <c r="B112" s="6"/>
      <c r="C112" s="3" t="s">
        <v>153</v>
      </c>
      <c r="D112" s="86">
        <v>1.3</v>
      </c>
      <c r="E112" s="108">
        <v>0.15</v>
      </c>
      <c r="F112" s="87">
        <f>$D$108*E112</f>
      </c>
      <c r="G112" s="87">
        <f>$K$2*F112</f>
      </c>
      <c r="H112" s="108">
        <v>134.51</v>
      </c>
      <c r="I112" s="87">
        <f>$D$108*H112</f>
      </c>
      <c r="J112" s="87">
        <f>SUM(G112,I112)</f>
      </c>
      <c r="K112" s="89"/>
    </row>
    <row x14ac:dyDescent="0.25" r="113" customHeight="1" ht="18.75" hidden="1">
      <c r="A113" s="6" t="s">
        <v>914</v>
      </c>
      <c r="B113" s="6"/>
      <c r="C113" s="3" t="s">
        <v>149</v>
      </c>
      <c r="D113" s="86">
        <v>0.56</v>
      </c>
      <c r="E113" s="108">
        <v>0.12</v>
      </c>
      <c r="F113" s="87">
        <f>$D$108*E113</f>
      </c>
      <c r="G113" s="87">
        <f>$K$2*F113</f>
      </c>
      <c r="H113" s="108">
        <v>72.58</v>
      </c>
      <c r="I113" s="87">
        <f>$D$108*H113</f>
      </c>
      <c r="J113" s="87">
        <f>SUM(G113,I113)</f>
      </c>
      <c r="K113" s="89"/>
    </row>
    <row x14ac:dyDescent="0.25" r="114" customHeight="1" ht="18.75" hidden="1">
      <c r="A114" s="6" t="s">
        <v>680</v>
      </c>
      <c r="B114" s="6"/>
      <c r="C114" s="3" t="s">
        <v>153</v>
      </c>
      <c r="D114" s="86">
        <v>3.8</v>
      </c>
      <c r="E114" s="108">
        <v>0.22</v>
      </c>
      <c r="F114" s="87">
        <f>$D$108*E114</f>
      </c>
      <c r="G114" s="87">
        <f>$K$2*F114</f>
      </c>
      <c r="H114" s="108">
        <v>17.07</v>
      </c>
      <c r="I114" s="87">
        <f>$D$108*H114</f>
      </c>
      <c r="J114" s="87">
        <f>SUM(G114,I114)</f>
      </c>
      <c r="K114" s="89"/>
    </row>
    <row x14ac:dyDescent="0.25" r="115" customHeight="1" ht="18.75" hidden="1">
      <c r="A115" s="6" t="s">
        <v>920</v>
      </c>
      <c r="B115" s="6"/>
      <c r="C115" s="3" t="s">
        <v>113</v>
      </c>
      <c r="D115" s="86">
        <v>1</v>
      </c>
      <c r="E115" s="108">
        <v>1.06</v>
      </c>
      <c r="F115" s="87">
        <f>$D$108*E115</f>
      </c>
      <c r="G115" s="87">
        <f>$K$2*F115</f>
      </c>
      <c r="H115" s="108">
        <v>9311.33</v>
      </c>
      <c r="I115" s="87">
        <f>$D$108*H115</f>
      </c>
      <c r="J115" s="87">
        <f>SUM(G115,I115)</f>
      </c>
      <c r="K115" s="89"/>
    </row>
    <row x14ac:dyDescent="0.25" r="116" customHeight="1" ht="18.75" hidden="1">
      <c r="A116" s="6" t="s">
        <v>918</v>
      </c>
      <c r="B116" s="6"/>
      <c r="C116" s="3" t="s">
        <v>113</v>
      </c>
      <c r="D116" s="86">
        <v>1</v>
      </c>
      <c r="E116" s="108">
        <v>0.4</v>
      </c>
      <c r="F116" s="87">
        <f>$D$108*E116</f>
      </c>
      <c r="G116" s="87">
        <f>$K$2*F116</f>
      </c>
      <c r="H116" s="108">
        <v>246.33</v>
      </c>
      <c r="I116" s="87">
        <f>$D$108*H116</f>
      </c>
      <c r="J116" s="87">
        <f>SUM(G116,I116)</f>
      </c>
      <c r="K116" s="89"/>
    </row>
    <row x14ac:dyDescent="0.25" r="117" customHeight="1" ht="18.75" hidden="1">
      <c r="A117" s="6" t="s">
        <v>786</v>
      </c>
      <c r="B117" s="6"/>
      <c r="C117" s="3" t="s">
        <v>149</v>
      </c>
      <c r="D117" s="86">
        <v>3.4</v>
      </c>
      <c r="E117" s="108">
        <v>0.51</v>
      </c>
      <c r="F117" s="87">
        <f>$D$108*E117</f>
      </c>
      <c r="G117" s="87">
        <f>$K$2*F117</f>
      </c>
      <c r="H117" s="108">
        <v>230.93</v>
      </c>
      <c r="I117" s="87">
        <f>$D$108*H117</f>
      </c>
      <c r="J117" s="87">
        <f>SUM(G117,I117)</f>
      </c>
      <c r="K117" s="89"/>
    </row>
    <row x14ac:dyDescent="0.25" r="118" customHeight="1" ht="18.75" hidden="1">
      <c r="A118" s="6" t="s">
        <v>917</v>
      </c>
      <c r="B118" s="6"/>
      <c r="C118" s="3" t="s">
        <v>149</v>
      </c>
      <c r="D118" s="86">
        <v>3.8</v>
      </c>
      <c r="E118" s="108">
        <v>0.09</v>
      </c>
      <c r="F118" s="87">
        <f>$D$108*E118</f>
      </c>
      <c r="G118" s="87">
        <f>$K$2*F118</f>
      </c>
      <c r="H118" s="108">
        <v>68.7</v>
      </c>
      <c r="I118" s="87">
        <f>$D$108*H118</f>
      </c>
      <c r="J118" s="87">
        <f>SUM(G118,I118)</f>
      </c>
      <c r="K118" s="89"/>
    </row>
    <row x14ac:dyDescent="0.25" r="119" customHeight="1" ht="18.75" hidden="1">
      <c r="A119" s="6" t="s">
        <v>921</v>
      </c>
      <c r="B119" s="6"/>
      <c r="C119" s="3" t="s">
        <v>149</v>
      </c>
      <c r="D119" s="86">
        <v>17</v>
      </c>
      <c r="E119" s="108">
        <v>0.2</v>
      </c>
      <c r="F119" s="87">
        <f>$D$108*E119</f>
      </c>
      <c r="G119" s="87">
        <f>$K$2*F119</f>
      </c>
      <c r="H119" s="108">
        <v>121.04</v>
      </c>
      <c r="I119" s="87">
        <f>$D$108*H119</f>
      </c>
      <c r="J119" s="87">
        <f>SUM(G119,I119)</f>
      </c>
      <c r="K119" s="89"/>
    </row>
    <row x14ac:dyDescent="0.25" r="120" customHeight="1" ht="18.75" hidden="1">
      <c r="A120" s="6" t="s">
        <v>929</v>
      </c>
      <c r="B120" s="6"/>
      <c r="C120" s="3" t="s">
        <v>153</v>
      </c>
      <c r="D120" s="86">
        <v>3.4</v>
      </c>
      <c r="E120" s="108">
        <v>0.39</v>
      </c>
      <c r="F120" s="87">
        <f>$D$108*E120</f>
      </c>
      <c r="G120" s="87">
        <f>$K$2*F120</f>
      </c>
      <c r="H120" s="108">
        <v>981.98</v>
      </c>
      <c r="I120" s="87">
        <f>$D$108*H120</f>
      </c>
      <c r="J120" s="87">
        <f>SUM(G120,I120)</f>
      </c>
      <c r="K120" s="89"/>
    </row>
    <row x14ac:dyDescent="0.25" r="121" customHeight="1" ht="18.75" hidden="1">
      <c r="A121" s="6" t="s">
        <v>790</v>
      </c>
      <c r="B121" s="6"/>
      <c r="C121" s="3" t="s">
        <v>149</v>
      </c>
      <c r="D121" s="86">
        <v>3.7</v>
      </c>
      <c r="E121" s="108">
        <v>0.43</v>
      </c>
      <c r="F121" s="87">
        <f>$D$108*E121</f>
      </c>
      <c r="G121" s="87">
        <f>$K$2*F121</f>
      </c>
      <c r="H121" s="108">
        <v>334.15</v>
      </c>
      <c r="I121" s="87">
        <f>$D$108*H121</f>
      </c>
      <c r="J121" s="87">
        <f>SUM(G121,I121)</f>
      </c>
      <c r="K121" s="89"/>
    </row>
    <row x14ac:dyDescent="0.25" r="122" customHeight="1" ht="18.75" hidden="1">
      <c r="A122" s="6" t="s">
        <v>919</v>
      </c>
      <c r="B122" s="6"/>
      <c r="C122" s="3" t="s">
        <v>96</v>
      </c>
      <c r="D122" s="86">
        <v>1.4</v>
      </c>
      <c r="E122" s="108">
        <v>0.12</v>
      </c>
      <c r="F122" s="87">
        <f>$D$108*E122</f>
      </c>
      <c r="G122" s="87">
        <f>$K$2*F122</f>
      </c>
      <c r="H122" s="108">
        <v>205.25</v>
      </c>
      <c r="I122" s="87">
        <f>$D$108*H122</f>
      </c>
      <c r="J122" s="87">
        <f>SUM(G122,I122)</f>
      </c>
      <c r="K122" s="89"/>
    </row>
    <row x14ac:dyDescent="0.25" r="123" customHeight="1" ht="12.199999999999998">
      <c r="A123" s="29" t="s">
        <v>214</v>
      </c>
      <c r="B123" s="29"/>
      <c r="C123" s="3"/>
      <c r="D123" s="109"/>
      <c r="E123" s="94">
        <f>SUM(E109:E122)</f>
      </c>
      <c r="F123" s="110">
        <f>SUM(F109:F122)</f>
      </c>
      <c r="G123" s="110">
        <f>$K$2*F123</f>
      </c>
      <c r="H123" s="94">
        <v>11891.05</v>
      </c>
      <c r="I123" s="110">
        <f>SUM(I109:I122)</f>
      </c>
      <c r="J123" s="88">
        <f>SUM(J109:J122)</f>
      </c>
      <c r="K123" s="89"/>
    </row>
    <row x14ac:dyDescent="0.25" r="124" customHeight="1" ht="12.199999999999998">
      <c r="A124" s="29" t="s">
        <v>930</v>
      </c>
      <c r="B124" s="29"/>
      <c r="C124" s="93" t="s">
        <v>113</v>
      </c>
      <c r="D124" s="57">
        <v>0</v>
      </c>
      <c r="E124" s="53"/>
      <c r="F124" s="53"/>
      <c r="G124" s="53"/>
      <c r="H124" s="53"/>
      <c r="I124" s="53"/>
      <c r="J124" s="53"/>
      <c r="K124" s="89"/>
    </row>
    <row x14ac:dyDescent="0.25" r="125" customHeight="1" ht="18.75" hidden="1">
      <c r="A125" s="6" t="s">
        <v>790</v>
      </c>
      <c r="B125" s="6"/>
      <c r="C125" s="3" t="s">
        <v>149</v>
      </c>
      <c r="D125" s="86">
        <v>4.4</v>
      </c>
      <c r="E125" s="108">
        <v>0.51</v>
      </c>
      <c r="F125" s="87">
        <f>$D$124*E125</f>
      </c>
      <c r="G125" s="87">
        <f>$K$2*F125</f>
      </c>
      <c r="H125" s="108">
        <v>397.36</v>
      </c>
      <c r="I125" s="87">
        <f>$D$124*H125</f>
      </c>
      <c r="J125" s="87">
        <f>SUM(G125,I125)</f>
      </c>
      <c r="K125" s="89"/>
    </row>
    <row x14ac:dyDescent="0.25" r="126" customHeight="1" ht="18.75" hidden="1">
      <c r="A126" s="6" t="s">
        <v>918</v>
      </c>
      <c r="B126" s="6"/>
      <c r="C126" s="3" t="s">
        <v>113</v>
      </c>
      <c r="D126" s="86">
        <v>1</v>
      </c>
      <c r="E126" s="108">
        <v>0.4</v>
      </c>
      <c r="F126" s="87">
        <f>$D$124*E126</f>
      </c>
      <c r="G126" s="87">
        <f>$K$2*F126</f>
      </c>
      <c r="H126" s="108">
        <v>246.33</v>
      </c>
      <c r="I126" s="87">
        <f>$D$124*H126</f>
      </c>
      <c r="J126" s="87">
        <f>SUM(G126,I126)</f>
      </c>
      <c r="K126" s="89"/>
    </row>
    <row x14ac:dyDescent="0.25" r="127" customHeight="1" ht="18.75" hidden="1">
      <c r="A127" s="6" t="s">
        <v>782</v>
      </c>
      <c r="B127" s="6"/>
      <c r="C127" s="3" t="s">
        <v>153</v>
      </c>
      <c r="D127" s="86">
        <v>4</v>
      </c>
      <c r="E127" s="108">
        <v>0.46</v>
      </c>
      <c r="F127" s="87">
        <f>$D$124*E127</f>
      </c>
      <c r="G127" s="87">
        <f>$K$2*F127</f>
      </c>
      <c r="H127" s="108">
        <v>622.64</v>
      </c>
      <c r="I127" s="87">
        <f>$D$124*H127</f>
      </c>
      <c r="J127" s="87">
        <f>SUM(G127,I127)</f>
      </c>
      <c r="K127" s="89"/>
    </row>
    <row x14ac:dyDescent="0.25" r="128" customHeight="1" ht="18.75" hidden="1">
      <c r="A128" s="6" t="s">
        <v>786</v>
      </c>
      <c r="B128" s="6"/>
      <c r="C128" s="3" t="s">
        <v>149</v>
      </c>
      <c r="D128" s="86">
        <v>4</v>
      </c>
      <c r="E128" s="108">
        <v>0.6</v>
      </c>
      <c r="F128" s="87">
        <f>$D$124*E128</f>
      </c>
      <c r="G128" s="87">
        <f>$K$2*F128</f>
      </c>
      <c r="H128" s="108">
        <v>271.68</v>
      </c>
      <c r="I128" s="87">
        <f>$D$124*H128</f>
      </c>
      <c r="J128" s="87">
        <f>SUM(G128,I128)</f>
      </c>
      <c r="K128" s="89"/>
    </row>
    <row x14ac:dyDescent="0.25" r="129" customHeight="1" ht="18.75" hidden="1">
      <c r="A129" s="6" t="s">
        <v>921</v>
      </c>
      <c r="B129" s="6"/>
      <c r="C129" s="3" t="s">
        <v>149</v>
      </c>
      <c r="D129" s="86">
        <v>12</v>
      </c>
      <c r="E129" s="108">
        <v>0.14</v>
      </c>
      <c r="F129" s="87">
        <f>$D$124*E129</f>
      </c>
      <c r="G129" s="87">
        <f>$K$2*F129</f>
      </c>
      <c r="H129" s="108">
        <v>85.44</v>
      </c>
      <c r="I129" s="87">
        <f>$D$124*H129</f>
      </c>
      <c r="J129" s="87">
        <f>SUM(G129,I129)</f>
      </c>
      <c r="K129" s="89"/>
    </row>
    <row x14ac:dyDescent="0.25" r="130" customHeight="1" ht="18.75" hidden="1">
      <c r="A130" s="6" t="s">
        <v>920</v>
      </c>
      <c r="B130" s="6"/>
      <c r="C130" s="3" t="s">
        <v>113</v>
      </c>
      <c r="D130" s="86">
        <v>1</v>
      </c>
      <c r="E130" s="108">
        <v>1.13</v>
      </c>
      <c r="F130" s="87">
        <f>$D$124*E130</f>
      </c>
      <c r="G130" s="87">
        <f>$K$2*F130</f>
      </c>
      <c r="H130" s="108">
        <v>6759.33</v>
      </c>
      <c r="I130" s="87">
        <f>$D$124*H130</f>
      </c>
      <c r="J130" s="87">
        <f>SUM(G130,I130)</f>
      </c>
      <c r="K130" s="89"/>
    </row>
    <row x14ac:dyDescent="0.25" r="131" customHeight="1" ht="18.75" hidden="1">
      <c r="A131" s="6" t="s">
        <v>915</v>
      </c>
      <c r="B131" s="6"/>
      <c r="C131" s="3" t="s">
        <v>153</v>
      </c>
      <c r="D131" s="86">
        <v>1.3</v>
      </c>
      <c r="E131" s="108">
        <v>0.15</v>
      </c>
      <c r="F131" s="87">
        <f>$D$124*E131</f>
      </c>
      <c r="G131" s="87">
        <f>$K$2*F131</f>
      </c>
      <c r="H131" s="108">
        <v>39.4</v>
      </c>
      <c r="I131" s="87">
        <f>$D$124*H131</f>
      </c>
      <c r="J131" s="87">
        <f>SUM(G131,I131)</f>
      </c>
      <c r="K131" s="89"/>
    </row>
    <row x14ac:dyDescent="0.25" r="132" customHeight="1" ht="18.75" hidden="1">
      <c r="A132" s="6" t="s">
        <v>913</v>
      </c>
      <c r="B132" s="6"/>
      <c r="C132" s="3" t="s">
        <v>153</v>
      </c>
      <c r="D132" s="86">
        <v>4.4</v>
      </c>
      <c r="E132" s="108">
        <v>0.4</v>
      </c>
      <c r="F132" s="87">
        <f>$D$124*E132</f>
      </c>
      <c r="G132" s="87">
        <f>$K$2*F132</f>
      </c>
      <c r="H132" s="108">
        <v>84.66</v>
      </c>
      <c r="I132" s="87">
        <f>$D$124*H132</f>
      </c>
      <c r="J132" s="87">
        <f>SUM(G132,I132)</f>
      </c>
      <c r="K132" s="89"/>
    </row>
    <row x14ac:dyDescent="0.25" r="133" customHeight="1" ht="18.75" hidden="1">
      <c r="A133" s="6" t="s">
        <v>917</v>
      </c>
      <c r="B133" s="6"/>
      <c r="C133" s="3" t="s">
        <v>149</v>
      </c>
      <c r="D133" s="86">
        <v>4.4</v>
      </c>
      <c r="E133" s="108">
        <v>0.1</v>
      </c>
      <c r="F133" s="87">
        <f>$D$124*E133</f>
      </c>
      <c r="G133" s="87">
        <f>$K$2*F133</f>
      </c>
      <c r="H133" s="108">
        <v>79.55</v>
      </c>
      <c r="I133" s="87">
        <f>$D$124*H133</f>
      </c>
      <c r="J133" s="87">
        <f>SUM(G133,I133)</f>
      </c>
      <c r="K133" s="89"/>
    </row>
    <row x14ac:dyDescent="0.25" r="134" customHeight="1" ht="18.75" hidden="1">
      <c r="A134" s="6" t="s">
        <v>680</v>
      </c>
      <c r="B134" s="6"/>
      <c r="C134" s="3" t="s">
        <v>153</v>
      </c>
      <c r="D134" s="86">
        <v>4</v>
      </c>
      <c r="E134" s="108">
        <v>0.23</v>
      </c>
      <c r="F134" s="87">
        <f>$D$124*E134</f>
      </c>
      <c r="G134" s="87">
        <f>$K$2*F134</f>
      </c>
      <c r="H134" s="108">
        <v>17.96</v>
      </c>
      <c r="I134" s="87">
        <f>$D$124*H134</f>
      </c>
      <c r="J134" s="87">
        <f>SUM(G134,I134)</f>
      </c>
      <c r="K134" s="89"/>
    </row>
    <row x14ac:dyDescent="0.25" r="135" customHeight="1" ht="18.75" hidden="1">
      <c r="A135" s="6" t="s">
        <v>916</v>
      </c>
      <c r="B135" s="6"/>
      <c r="C135" s="3" t="s">
        <v>149</v>
      </c>
      <c r="D135" s="86">
        <v>0.56</v>
      </c>
      <c r="E135" s="108">
        <v>0.12</v>
      </c>
      <c r="F135" s="87">
        <f>$D$124*E135</f>
      </c>
      <c r="G135" s="87">
        <f>$K$2*F135</f>
      </c>
      <c r="H135" s="108">
        <v>54.66</v>
      </c>
      <c r="I135" s="87">
        <f>$D$124*H135</f>
      </c>
      <c r="J135" s="87">
        <f>SUM(G135,I135)</f>
      </c>
      <c r="K135" s="89"/>
    </row>
    <row x14ac:dyDescent="0.25" r="136" customHeight="1" ht="18.75" hidden="1">
      <c r="A136" s="6" t="s">
        <v>915</v>
      </c>
      <c r="B136" s="6"/>
      <c r="C136" s="3" t="s">
        <v>153</v>
      </c>
      <c r="D136" s="86">
        <v>1.4</v>
      </c>
      <c r="E136" s="108">
        <v>0.16</v>
      </c>
      <c r="F136" s="87">
        <f>$D$124*E136</f>
      </c>
      <c r="G136" s="87">
        <f>$K$2*F136</f>
      </c>
      <c r="H136" s="108">
        <v>144.86</v>
      </c>
      <c r="I136" s="87">
        <f>$D$124*H136</f>
      </c>
      <c r="J136" s="87">
        <f>SUM(G136,I136)</f>
      </c>
      <c r="K136" s="89"/>
    </row>
    <row x14ac:dyDescent="0.25" r="137" customHeight="1" ht="18.75" hidden="1">
      <c r="A137" s="6" t="s">
        <v>914</v>
      </c>
      <c r="B137" s="6"/>
      <c r="C137" s="3" t="s">
        <v>149</v>
      </c>
      <c r="D137" s="86">
        <v>0.56</v>
      </c>
      <c r="E137" s="108">
        <v>0.12</v>
      </c>
      <c r="F137" s="87">
        <f>$D$124*E137</f>
      </c>
      <c r="G137" s="87">
        <f>$K$2*F137</f>
      </c>
      <c r="H137" s="108">
        <v>72.58</v>
      </c>
      <c r="I137" s="87">
        <f>$D$124*H137</f>
      </c>
      <c r="J137" s="87">
        <f>SUM(G137,I137)</f>
      </c>
      <c r="K137" s="89"/>
    </row>
    <row x14ac:dyDescent="0.25" r="138" customHeight="1" ht="12.199999999999998">
      <c r="A138" s="29" t="s">
        <v>214</v>
      </c>
      <c r="B138" s="29"/>
      <c r="C138" s="3"/>
      <c r="D138" s="109"/>
      <c r="E138" s="94">
        <f>SUM(E125:E137)</f>
      </c>
      <c r="F138" s="110">
        <f>SUM(F125:F137)</f>
      </c>
      <c r="G138" s="110">
        <f>$K$2*F138</f>
      </c>
      <c r="H138" s="94">
        <v>8876.45</v>
      </c>
      <c r="I138" s="110">
        <f>SUM(I125:I137)</f>
      </c>
      <c r="J138" s="88">
        <f>SUM(J125:J137)</f>
      </c>
      <c r="K138" s="89"/>
    </row>
    <row x14ac:dyDescent="0.25" r="139" customHeight="1" ht="12.199999999999998">
      <c r="A139" s="122" t="s">
        <v>931</v>
      </c>
      <c r="B139" s="122"/>
      <c r="C139" s="93" t="s">
        <v>113</v>
      </c>
      <c r="D139" s="57">
        <v>0</v>
      </c>
      <c r="E139" s="53"/>
      <c r="F139" s="53"/>
      <c r="G139" s="53"/>
      <c r="H139" s="53"/>
      <c r="I139" s="53"/>
      <c r="J139" s="53"/>
      <c r="K139" s="89"/>
    </row>
    <row x14ac:dyDescent="0.25" r="140" customHeight="1" ht="18.75" hidden="1">
      <c r="A140" s="6" t="s">
        <v>913</v>
      </c>
      <c r="B140" s="6"/>
      <c r="C140" s="3" t="s">
        <v>153</v>
      </c>
      <c r="D140" s="86">
        <v>4.8</v>
      </c>
      <c r="E140" s="108">
        <v>0.44</v>
      </c>
      <c r="F140" s="87">
        <f>$D$139*E140</f>
      </c>
      <c r="G140" s="87">
        <f>$K$2*F140</f>
      </c>
      <c r="H140" s="108">
        <v>92.36</v>
      </c>
      <c r="I140" s="87">
        <f>$D$139*H140</f>
      </c>
      <c r="J140" s="87">
        <f>SUM(G140,I140)</f>
      </c>
      <c r="K140" s="89"/>
    </row>
    <row x14ac:dyDescent="0.25" r="141" customHeight="1" ht="18.75" hidden="1">
      <c r="A141" s="6" t="s">
        <v>916</v>
      </c>
      <c r="B141" s="6"/>
      <c r="C141" s="3" t="s">
        <v>149</v>
      </c>
      <c r="D141" s="86">
        <v>0.56</v>
      </c>
      <c r="E141" s="108">
        <v>0.12</v>
      </c>
      <c r="F141" s="87">
        <f>$D$139*E141</f>
      </c>
      <c r="G141" s="87">
        <f>$K$2*F141</f>
      </c>
      <c r="H141" s="108">
        <v>54.66</v>
      </c>
      <c r="I141" s="87">
        <f>$D$139*H141</f>
      </c>
      <c r="J141" s="87">
        <f>SUM(G141,I141)</f>
      </c>
      <c r="K141" s="89"/>
    </row>
    <row x14ac:dyDescent="0.25" r="142" customHeight="1" ht="18.75" hidden="1">
      <c r="A142" s="6" t="s">
        <v>914</v>
      </c>
      <c r="B142" s="6"/>
      <c r="C142" s="3" t="s">
        <v>149</v>
      </c>
      <c r="D142" s="86">
        <v>0.56</v>
      </c>
      <c r="E142" s="108">
        <v>0.12</v>
      </c>
      <c r="F142" s="87">
        <f>$D$139*E142</f>
      </c>
      <c r="G142" s="87">
        <f>$K$2*F142</f>
      </c>
      <c r="H142" s="108">
        <v>72.58</v>
      </c>
      <c r="I142" s="87">
        <f>$D$139*H142</f>
      </c>
      <c r="J142" s="87">
        <f>SUM(G142,I142)</f>
      </c>
      <c r="K142" s="89"/>
    </row>
    <row x14ac:dyDescent="0.25" r="143" customHeight="1" ht="18.75" hidden="1">
      <c r="A143" s="6" t="s">
        <v>915</v>
      </c>
      <c r="B143" s="6"/>
      <c r="C143" s="3" t="s">
        <v>153</v>
      </c>
      <c r="D143" s="86">
        <v>1.3</v>
      </c>
      <c r="E143" s="108">
        <v>0.15</v>
      </c>
      <c r="F143" s="87">
        <f>$D$139*E143</f>
      </c>
      <c r="G143" s="87">
        <f>$K$2*F143</f>
      </c>
      <c r="H143" s="108">
        <v>39.4</v>
      </c>
      <c r="I143" s="87">
        <f>$D$139*H143</f>
      </c>
      <c r="J143" s="87">
        <f>SUM(G143,I143)</f>
      </c>
      <c r="K143" s="89"/>
    </row>
    <row x14ac:dyDescent="0.25" r="144" customHeight="1" ht="18.75" hidden="1">
      <c r="A144" s="6" t="s">
        <v>915</v>
      </c>
      <c r="B144" s="6"/>
      <c r="C144" s="3" t="s">
        <v>153</v>
      </c>
      <c r="D144" s="86">
        <v>1.4</v>
      </c>
      <c r="E144" s="108">
        <v>0.16</v>
      </c>
      <c r="F144" s="87">
        <f>$D$139*E144</f>
      </c>
      <c r="G144" s="87">
        <f>$K$2*F144</f>
      </c>
      <c r="H144" s="108">
        <v>144.86</v>
      </c>
      <c r="I144" s="87">
        <f>$D$139*H144</f>
      </c>
      <c r="J144" s="87">
        <f>SUM(G144,I144)</f>
      </c>
      <c r="K144" s="89"/>
    </row>
    <row x14ac:dyDescent="0.25" r="145" customHeight="1" ht="18.75" hidden="1">
      <c r="A145" s="6" t="s">
        <v>680</v>
      </c>
      <c r="B145" s="6"/>
      <c r="C145" s="3" t="s">
        <v>153</v>
      </c>
      <c r="D145" s="86">
        <v>4.4</v>
      </c>
      <c r="E145" s="108">
        <v>0.25</v>
      </c>
      <c r="F145" s="87">
        <f>$D$139*E145</f>
      </c>
      <c r="G145" s="87">
        <f>$K$2*F145</f>
      </c>
      <c r="H145" s="108">
        <v>19.76</v>
      </c>
      <c r="I145" s="87">
        <f>$D$139*H145</f>
      </c>
      <c r="J145" s="87">
        <f>SUM(G145,I145)</f>
      </c>
      <c r="K145" s="89"/>
    </row>
    <row x14ac:dyDescent="0.25" r="146" customHeight="1" ht="18.75" hidden="1">
      <c r="A146" s="6" t="s">
        <v>917</v>
      </c>
      <c r="B146" s="6"/>
      <c r="C146" s="3" t="s">
        <v>149</v>
      </c>
      <c r="D146" s="86">
        <v>4.8</v>
      </c>
      <c r="E146" s="108">
        <v>0.11</v>
      </c>
      <c r="F146" s="87">
        <f>$D$139*E146</f>
      </c>
      <c r="G146" s="87">
        <f>$K$2*F146</f>
      </c>
      <c r="H146" s="108">
        <v>86.78</v>
      </c>
      <c r="I146" s="87">
        <f>$D$139*H146</f>
      </c>
      <c r="J146" s="87">
        <f>SUM(G146,I146)</f>
      </c>
      <c r="K146" s="89"/>
    </row>
    <row x14ac:dyDescent="0.25" r="147" customHeight="1" ht="18.75" hidden="1">
      <c r="A147" s="6" t="s">
        <v>794</v>
      </c>
      <c r="B147" s="6"/>
      <c r="C147" s="3" t="s">
        <v>113</v>
      </c>
      <c r="D147" s="86">
        <v>1</v>
      </c>
      <c r="E147" s="108">
        <v>0.4</v>
      </c>
      <c r="F147" s="87">
        <f>$D$139*E147</f>
      </c>
      <c r="G147" s="87">
        <f>$K$2*F147</f>
      </c>
      <c r="H147" s="108">
        <v>392.32</v>
      </c>
      <c r="I147" s="87">
        <f>$D$139*H147</f>
      </c>
      <c r="J147" s="87">
        <f>SUM(G147,I147)</f>
      </c>
      <c r="K147" s="89"/>
    </row>
    <row x14ac:dyDescent="0.25" r="148" customHeight="1" ht="18.75" hidden="1">
      <c r="A148" s="6" t="s">
        <v>919</v>
      </c>
      <c r="B148" s="6"/>
      <c r="C148" s="3" t="s">
        <v>96</v>
      </c>
      <c r="D148" s="86">
        <v>1.4</v>
      </c>
      <c r="E148" s="108">
        <v>0.12</v>
      </c>
      <c r="F148" s="87">
        <f>$D$139*E148</f>
      </c>
      <c r="G148" s="87">
        <f>$K$2*F148</f>
      </c>
      <c r="H148" s="108">
        <v>205.25</v>
      </c>
      <c r="I148" s="87">
        <f>$D$139*H148</f>
      </c>
      <c r="J148" s="87">
        <f>SUM(G148,I148)</f>
      </c>
      <c r="K148" s="89"/>
    </row>
    <row x14ac:dyDescent="0.25" r="149" customHeight="1" ht="18.75" hidden="1">
      <c r="A149" s="6" t="s">
        <v>920</v>
      </c>
      <c r="B149" s="6"/>
      <c r="C149" s="3" t="s">
        <v>113</v>
      </c>
      <c r="D149" s="86">
        <v>1</v>
      </c>
      <c r="E149" s="108">
        <v>1.06</v>
      </c>
      <c r="F149" s="87">
        <f>$D$139*E149</f>
      </c>
      <c r="G149" s="87">
        <f>$K$2*F149</f>
      </c>
      <c r="H149" s="108">
        <v>12327.33</v>
      </c>
      <c r="I149" s="87">
        <f>$D$139*H149</f>
      </c>
      <c r="J149" s="87">
        <f>SUM(G149,I149)</f>
      </c>
      <c r="K149" s="89"/>
    </row>
    <row x14ac:dyDescent="0.25" r="150" customHeight="1" ht="18.75" hidden="1">
      <c r="A150" s="6" t="s">
        <v>782</v>
      </c>
      <c r="B150" s="6"/>
      <c r="C150" s="3" t="s">
        <v>153</v>
      </c>
      <c r="D150" s="86">
        <v>4.4</v>
      </c>
      <c r="E150" s="108">
        <v>0.51</v>
      </c>
      <c r="F150" s="87">
        <f>$D$139*E150</f>
      </c>
      <c r="G150" s="87">
        <f>$K$2*F150</f>
      </c>
      <c r="H150" s="108">
        <v>684.9</v>
      </c>
      <c r="I150" s="87">
        <f>$D$139*H150</f>
      </c>
      <c r="J150" s="87">
        <f>SUM(G150,I150)</f>
      </c>
      <c r="K150" s="89"/>
    </row>
    <row x14ac:dyDescent="0.25" r="151" customHeight="1" ht="18.75" hidden="1">
      <c r="A151" s="6" t="s">
        <v>921</v>
      </c>
      <c r="B151" s="6"/>
      <c r="C151" s="3" t="s">
        <v>149</v>
      </c>
      <c r="D151" s="86">
        <v>13.2</v>
      </c>
      <c r="E151" s="108">
        <v>0.15</v>
      </c>
      <c r="F151" s="87">
        <f>$D$139*E151</f>
      </c>
      <c r="G151" s="87">
        <f>$K$2*F151</f>
      </c>
      <c r="H151" s="108">
        <v>93.98</v>
      </c>
      <c r="I151" s="87">
        <f>$D$139*H151</f>
      </c>
      <c r="J151" s="87">
        <f>SUM(G151,I151)</f>
      </c>
      <c r="K151" s="89"/>
    </row>
    <row x14ac:dyDescent="0.25" r="152" customHeight="1" ht="18.75" hidden="1">
      <c r="A152" s="6" t="s">
        <v>786</v>
      </c>
      <c r="B152" s="6"/>
      <c r="C152" s="3" t="s">
        <v>149</v>
      </c>
      <c r="D152" s="86">
        <v>4.4</v>
      </c>
      <c r="E152" s="108">
        <v>0.66</v>
      </c>
      <c r="F152" s="87">
        <f>$D$139*E152</f>
      </c>
      <c r="G152" s="87">
        <f>$K$2*F152</f>
      </c>
      <c r="H152" s="108">
        <v>298.85</v>
      </c>
      <c r="I152" s="87">
        <f>$D$139*H152</f>
      </c>
      <c r="J152" s="87">
        <f>SUM(G152,I152)</f>
      </c>
      <c r="K152" s="89"/>
    </row>
    <row x14ac:dyDescent="0.25" r="153" customHeight="1" ht="18.75" hidden="1">
      <c r="A153" s="6" t="s">
        <v>790</v>
      </c>
      <c r="B153" s="6"/>
      <c r="C153" s="3" t="s">
        <v>149</v>
      </c>
      <c r="D153" s="86">
        <v>4.8</v>
      </c>
      <c r="E153" s="108">
        <v>0.55</v>
      </c>
      <c r="F153" s="87">
        <f>$D$139*E153</f>
      </c>
      <c r="G153" s="87">
        <f>$K$2*F153</f>
      </c>
      <c r="H153" s="108">
        <v>229.96</v>
      </c>
      <c r="I153" s="87">
        <f>$D$139*H153</f>
      </c>
      <c r="J153" s="87">
        <f>SUM(G153,I153)</f>
      </c>
      <c r="K153" s="89"/>
    </row>
    <row x14ac:dyDescent="0.25" r="154" customHeight="1" ht="12.199999999999998">
      <c r="A154" s="29" t="s">
        <v>214</v>
      </c>
      <c r="B154" s="29"/>
      <c r="C154" s="3"/>
      <c r="D154" s="109"/>
      <c r="E154" s="94">
        <f>SUM(E140:E153)</f>
      </c>
      <c r="F154" s="110">
        <f>SUM(F140:F153)</f>
      </c>
      <c r="G154" s="110">
        <f>$K$2*F154</f>
      </c>
      <c r="H154" s="94">
        <v>14742.99</v>
      </c>
      <c r="I154" s="110">
        <f>SUM(I140:I153)</f>
      </c>
      <c r="J154" s="88">
        <f>SUM(J140:J153)</f>
      </c>
      <c r="K154" s="89"/>
    </row>
    <row x14ac:dyDescent="0.25" r="155" customHeight="1" ht="12.199999999999998">
      <c r="A155" s="29" t="s">
        <v>932</v>
      </c>
      <c r="B155" s="29"/>
      <c r="C155" s="93" t="s">
        <v>113</v>
      </c>
      <c r="D155" s="57">
        <v>0</v>
      </c>
      <c r="E155" s="53"/>
      <c r="F155" s="53"/>
      <c r="G155" s="53"/>
      <c r="H155" s="53"/>
      <c r="I155" s="53"/>
      <c r="J155" s="53"/>
      <c r="K155" s="89"/>
    </row>
    <row x14ac:dyDescent="0.25" r="156" customHeight="1" ht="18.75" hidden="1">
      <c r="A156" s="6" t="s">
        <v>913</v>
      </c>
      <c r="B156" s="6"/>
      <c r="C156" s="3" t="s">
        <v>153</v>
      </c>
      <c r="D156" s="86">
        <v>5.2</v>
      </c>
      <c r="E156" s="108">
        <v>0.48</v>
      </c>
      <c r="F156" s="87">
        <f>$D$155*E156</f>
      </c>
      <c r="G156" s="87">
        <f>$K$2*F156</f>
      </c>
      <c r="H156" s="108">
        <v>100.04</v>
      </c>
      <c r="I156" s="87">
        <f>$D$155*H156</f>
      </c>
      <c r="J156" s="87">
        <f>SUM(G156,I156)</f>
      </c>
      <c r="K156" s="89"/>
    </row>
    <row x14ac:dyDescent="0.25" r="157" customHeight="1" ht="18.75" hidden="1">
      <c r="A157" s="6" t="s">
        <v>916</v>
      </c>
      <c r="B157" s="6"/>
      <c r="C157" s="3" t="s">
        <v>149</v>
      </c>
      <c r="D157" s="86">
        <v>0.56</v>
      </c>
      <c r="E157" s="108">
        <v>0.12</v>
      </c>
      <c r="F157" s="87">
        <f>$D$155*E157</f>
      </c>
      <c r="G157" s="87">
        <f>$K$2*F157</f>
      </c>
      <c r="H157" s="108">
        <v>54.66</v>
      </c>
      <c r="I157" s="87">
        <f>$D$155*H157</f>
      </c>
      <c r="J157" s="87">
        <f>SUM(G157,I157)</f>
      </c>
      <c r="K157" s="89"/>
    </row>
    <row x14ac:dyDescent="0.25" r="158" customHeight="1" ht="18.75" hidden="1">
      <c r="A158" s="6" t="s">
        <v>914</v>
      </c>
      <c r="B158" s="6"/>
      <c r="C158" s="3" t="s">
        <v>149</v>
      </c>
      <c r="D158" s="86">
        <v>0.56</v>
      </c>
      <c r="E158" s="108">
        <v>0.12</v>
      </c>
      <c r="F158" s="87">
        <f>$D$155*E158</f>
      </c>
      <c r="G158" s="87">
        <f>$K$2*F158</f>
      </c>
      <c r="H158" s="108">
        <v>72.58</v>
      </c>
      <c r="I158" s="87">
        <f>$D$155*H158</f>
      </c>
      <c r="J158" s="87">
        <f>SUM(G158,I158)</f>
      </c>
      <c r="K158" s="89"/>
    </row>
    <row x14ac:dyDescent="0.25" r="159" customHeight="1" ht="18.75" hidden="1">
      <c r="A159" s="6" t="s">
        <v>915</v>
      </c>
      <c r="B159" s="6"/>
      <c r="C159" s="3" t="s">
        <v>153</v>
      </c>
      <c r="D159" s="86">
        <v>1.3</v>
      </c>
      <c r="E159" s="108">
        <v>0.15</v>
      </c>
      <c r="F159" s="87">
        <f>$D$155*E159</f>
      </c>
      <c r="G159" s="87">
        <f>$K$2*F159</f>
      </c>
      <c r="H159" s="108">
        <v>39.4</v>
      </c>
      <c r="I159" s="87">
        <f>$D$155*H159</f>
      </c>
      <c r="J159" s="87">
        <f>SUM(G159,I159)</f>
      </c>
      <c r="K159" s="89"/>
    </row>
    <row x14ac:dyDescent="0.25" r="160" customHeight="1" ht="18.75" hidden="1">
      <c r="A160" s="6" t="s">
        <v>915</v>
      </c>
      <c r="B160" s="6"/>
      <c r="C160" s="3" t="s">
        <v>153</v>
      </c>
      <c r="D160" s="86">
        <v>1.4</v>
      </c>
      <c r="E160" s="108">
        <v>0.16</v>
      </c>
      <c r="F160" s="87">
        <f>$D$155*E160</f>
      </c>
      <c r="G160" s="87">
        <f>$K$2*F160</f>
      </c>
      <c r="H160" s="108">
        <v>144.86</v>
      </c>
      <c r="I160" s="87">
        <f>$D$155*H160</f>
      </c>
      <c r="J160" s="87">
        <f>SUM(G160,I160)</f>
      </c>
      <c r="K160" s="89"/>
    </row>
    <row x14ac:dyDescent="0.25" r="161" customHeight="1" ht="18.75" hidden="1">
      <c r="A161" s="6" t="s">
        <v>680</v>
      </c>
      <c r="B161" s="6"/>
      <c r="C161" s="3" t="s">
        <v>153</v>
      </c>
      <c r="D161" s="86">
        <v>4.8</v>
      </c>
      <c r="E161" s="108">
        <v>0.28</v>
      </c>
      <c r="F161" s="87">
        <f>$D$155*E161</f>
      </c>
      <c r="G161" s="87">
        <f>$K$2*F161</f>
      </c>
      <c r="H161" s="108">
        <v>21.56</v>
      </c>
      <c r="I161" s="87">
        <f>$D$155*H161</f>
      </c>
      <c r="J161" s="87">
        <f>SUM(G161,I161)</f>
      </c>
      <c r="K161" s="89"/>
    </row>
    <row x14ac:dyDescent="0.25" r="162" customHeight="1" ht="18.75" hidden="1">
      <c r="A162" s="6" t="s">
        <v>917</v>
      </c>
      <c r="B162" s="6"/>
      <c r="C162" s="3" t="s">
        <v>149</v>
      </c>
      <c r="D162" s="86">
        <v>5.2</v>
      </c>
      <c r="E162" s="108">
        <v>0.12</v>
      </c>
      <c r="F162" s="87">
        <f>$D$155*E162</f>
      </c>
      <c r="G162" s="87">
        <f>$K$2*F162</f>
      </c>
      <c r="H162" s="108">
        <v>94.02</v>
      </c>
      <c r="I162" s="87">
        <f>$D$155*H162</f>
      </c>
      <c r="J162" s="87">
        <f>SUM(G162,I162)</f>
      </c>
      <c r="K162" s="89"/>
    </row>
    <row x14ac:dyDescent="0.25" r="163" customHeight="1" ht="18.75" hidden="1">
      <c r="A163" s="6" t="s">
        <v>794</v>
      </c>
      <c r="B163" s="6"/>
      <c r="C163" s="3" t="s">
        <v>113</v>
      </c>
      <c r="D163" s="86">
        <v>1</v>
      </c>
      <c r="E163" s="108">
        <v>0.4</v>
      </c>
      <c r="F163" s="87">
        <f>$D$155*E163</f>
      </c>
      <c r="G163" s="87">
        <f>$K$2*F163</f>
      </c>
      <c r="H163" s="108">
        <v>392.32</v>
      </c>
      <c r="I163" s="87">
        <f>$D$155*H163</f>
      </c>
      <c r="J163" s="87">
        <f>SUM(G163,I163)</f>
      </c>
      <c r="K163" s="89"/>
    </row>
    <row x14ac:dyDescent="0.25" r="164" customHeight="1" ht="18.75" hidden="1">
      <c r="A164" s="6" t="s">
        <v>919</v>
      </c>
      <c r="B164" s="6"/>
      <c r="C164" s="3" t="s">
        <v>96</v>
      </c>
      <c r="D164" s="86">
        <v>1.4</v>
      </c>
      <c r="E164" s="108">
        <v>0.12</v>
      </c>
      <c r="F164" s="87">
        <f>$D$155*E164</f>
      </c>
      <c r="G164" s="87">
        <f>$K$2*F164</f>
      </c>
      <c r="H164" s="108">
        <v>205.25</v>
      </c>
      <c r="I164" s="87">
        <f>$D$155*H164</f>
      </c>
      <c r="J164" s="87">
        <f>SUM(G164,I164)</f>
      </c>
      <c r="K164" s="89"/>
    </row>
    <row x14ac:dyDescent="0.25" r="165" customHeight="1" ht="18.75" hidden="1">
      <c r="A165" s="6" t="s">
        <v>920</v>
      </c>
      <c r="B165" s="6"/>
      <c r="C165" s="3" t="s">
        <v>113</v>
      </c>
      <c r="D165" s="86">
        <v>1</v>
      </c>
      <c r="E165" s="108">
        <v>1.06</v>
      </c>
      <c r="F165" s="87">
        <f>$D$155*E165</f>
      </c>
      <c r="G165" s="87">
        <f>$K$2*F165</f>
      </c>
      <c r="H165" s="108">
        <v>8639.33</v>
      </c>
      <c r="I165" s="87">
        <f>$D$155*H165</f>
      </c>
      <c r="J165" s="87">
        <f>SUM(G165,I165)</f>
      </c>
      <c r="K165" s="89"/>
    </row>
    <row x14ac:dyDescent="0.25" r="166" customHeight="1" ht="18.75" hidden="1">
      <c r="A166" s="6" t="s">
        <v>782</v>
      </c>
      <c r="B166" s="6"/>
      <c r="C166" s="3" t="s">
        <v>153</v>
      </c>
      <c r="D166" s="86">
        <v>4.8</v>
      </c>
      <c r="E166" s="108">
        <v>0.55</v>
      </c>
      <c r="F166" s="87">
        <f>$D$155*E166</f>
      </c>
      <c r="G166" s="87">
        <f>$K$2*F166</f>
      </c>
      <c r="H166" s="108">
        <v>747.17</v>
      </c>
      <c r="I166" s="87">
        <f>$D$155*H166</f>
      </c>
      <c r="J166" s="87">
        <f>SUM(G166,I166)</f>
      </c>
      <c r="K166" s="89"/>
    </row>
    <row x14ac:dyDescent="0.25" r="167" customHeight="1" ht="18.75" hidden="1">
      <c r="A167" s="6" t="s">
        <v>921</v>
      </c>
      <c r="B167" s="6"/>
      <c r="C167" s="3" t="s">
        <v>149</v>
      </c>
      <c r="D167" s="86">
        <v>19.2</v>
      </c>
      <c r="E167" s="108">
        <v>0.22</v>
      </c>
      <c r="F167" s="87">
        <f>$D$155*E167</f>
      </c>
      <c r="G167" s="87">
        <f>$K$2*F167</f>
      </c>
      <c r="H167" s="108">
        <v>136.7</v>
      </c>
      <c r="I167" s="87">
        <f>$D$155*H167</f>
      </c>
      <c r="J167" s="87">
        <f>SUM(G167,I167)</f>
      </c>
      <c r="K167" s="89"/>
    </row>
    <row x14ac:dyDescent="0.25" r="168" customHeight="1" ht="18.75" hidden="1">
      <c r="A168" s="6" t="s">
        <v>786</v>
      </c>
      <c r="B168" s="6"/>
      <c r="C168" s="3" t="s">
        <v>149</v>
      </c>
      <c r="D168" s="86">
        <v>4.8</v>
      </c>
      <c r="E168" s="108">
        <v>0.72</v>
      </c>
      <c r="F168" s="87">
        <f>$D$155*E168</f>
      </c>
      <c r="G168" s="87">
        <f>$K$2*F168</f>
      </c>
      <c r="H168" s="108">
        <v>326.02</v>
      </c>
      <c r="I168" s="87">
        <f>$D$155*H168</f>
      </c>
      <c r="J168" s="87">
        <f>SUM(G168,I168)</f>
      </c>
      <c r="K168" s="89"/>
    </row>
    <row x14ac:dyDescent="0.25" r="169" customHeight="1" ht="18.75" hidden="1">
      <c r="A169" s="6" t="s">
        <v>790</v>
      </c>
      <c r="B169" s="6"/>
      <c r="C169" s="3" t="s">
        <v>149</v>
      </c>
      <c r="D169" s="86">
        <v>5.2</v>
      </c>
      <c r="E169" s="108">
        <v>0.6</v>
      </c>
      <c r="F169" s="87">
        <f>$D$155*E169</f>
      </c>
      <c r="G169" s="87">
        <f>$K$2*F169</f>
      </c>
      <c r="H169" s="108">
        <v>249.14</v>
      </c>
      <c r="I169" s="87">
        <f>$D$155*H169</f>
      </c>
      <c r="J169" s="87">
        <f>SUM(G169,I169)</f>
      </c>
      <c r="K169" s="89"/>
    </row>
    <row x14ac:dyDescent="0.25" r="170" customHeight="1" ht="12.199999999999998">
      <c r="A170" s="29" t="s">
        <v>214</v>
      </c>
      <c r="B170" s="29"/>
      <c r="C170" s="3"/>
      <c r="D170" s="109"/>
      <c r="E170" s="94">
        <f>SUM(E156:E169)</f>
      </c>
      <c r="F170" s="110">
        <f>SUM(F156:F169)</f>
      </c>
      <c r="G170" s="110">
        <f>$K$2*F170</f>
      </c>
      <c r="H170" s="94">
        <v>11223.05</v>
      </c>
      <c r="I170" s="110">
        <f>SUM(I156:I169)</f>
      </c>
      <c r="J170" s="88">
        <f>SUM(J156:J169)</f>
      </c>
      <c r="K170" s="89"/>
    </row>
    <row x14ac:dyDescent="0.25" r="171" customHeight="1" ht="12.199999999999998">
      <c r="A171" s="29" t="s">
        <v>933</v>
      </c>
      <c r="B171" s="29"/>
      <c r="C171" s="93" t="s">
        <v>113</v>
      </c>
      <c r="D171" s="57">
        <v>0</v>
      </c>
      <c r="E171" s="53"/>
      <c r="F171" s="53"/>
      <c r="G171" s="53"/>
      <c r="H171" s="53"/>
      <c r="I171" s="53"/>
      <c r="J171" s="53"/>
      <c r="K171" s="89"/>
    </row>
    <row x14ac:dyDescent="0.25" r="172" customHeight="1" ht="18.75" hidden="1">
      <c r="A172" s="6" t="s">
        <v>913</v>
      </c>
      <c r="B172" s="6"/>
      <c r="C172" s="3" t="s">
        <v>153</v>
      </c>
      <c r="D172" s="86">
        <v>6.4</v>
      </c>
      <c r="E172" s="108">
        <v>0.59</v>
      </c>
      <c r="F172" s="87">
        <f>$D$171*E172</f>
      </c>
      <c r="G172" s="87">
        <f>$K$2*F172</f>
      </c>
      <c r="H172" s="108">
        <v>123.14</v>
      </c>
      <c r="I172" s="87">
        <f>$D$171*H172</f>
      </c>
      <c r="J172" s="87">
        <f>SUM(G172,I172)</f>
      </c>
      <c r="K172" s="89"/>
    </row>
    <row x14ac:dyDescent="0.25" r="173" customHeight="1" ht="18.75" hidden="1">
      <c r="A173" s="6" t="s">
        <v>916</v>
      </c>
      <c r="B173" s="6"/>
      <c r="C173" s="3" t="s">
        <v>149</v>
      </c>
      <c r="D173" s="86">
        <v>0.56</v>
      </c>
      <c r="E173" s="108">
        <v>0.12</v>
      </c>
      <c r="F173" s="87">
        <f>$D$171*E173</f>
      </c>
      <c r="G173" s="87">
        <f>$K$2*F173</f>
      </c>
      <c r="H173" s="108">
        <v>54.66</v>
      </c>
      <c r="I173" s="87">
        <f>$D$171*H173</f>
      </c>
      <c r="J173" s="87">
        <f>SUM(G173,I173)</f>
      </c>
      <c r="K173" s="89"/>
    </row>
    <row x14ac:dyDescent="0.25" r="174" customHeight="1" ht="18.75" hidden="1">
      <c r="A174" s="6" t="s">
        <v>914</v>
      </c>
      <c r="B174" s="6"/>
      <c r="C174" s="3" t="s">
        <v>149</v>
      </c>
      <c r="D174" s="86">
        <v>0.56</v>
      </c>
      <c r="E174" s="108">
        <v>0.12</v>
      </c>
      <c r="F174" s="87">
        <f>$D$171*E174</f>
      </c>
      <c r="G174" s="87">
        <f>$K$2*F174</f>
      </c>
      <c r="H174" s="108">
        <v>72.58</v>
      </c>
      <c r="I174" s="87">
        <f>$D$171*H174</f>
      </c>
      <c r="J174" s="87">
        <f>SUM(G174,I174)</f>
      </c>
      <c r="K174" s="89"/>
    </row>
    <row x14ac:dyDescent="0.25" r="175" customHeight="1" ht="18.75" hidden="1">
      <c r="A175" s="6" t="s">
        <v>915</v>
      </c>
      <c r="B175" s="6"/>
      <c r="C175" s="3" t="s">
        <v>153</v>
      </c>
      <c r="D175" s="86">
        <v>1.3</v>
      </c>
      <c r="E175" s="108">
        <v>0.15</v>
      </c>
      <c r="F175" s="87">
        <f>$D$171*E175</f>
      </c>
      <c r="G175" s="87">
        <f>$K$2*F175</f>
      </c>
      <c r="H175" s="108">
        <v>39.4</v>
      </c>
      <c r="I175" s="87">
        <f>$D$171*H175</f>
      </c>
      <c r="J175" s="87">
        <f>SUM(G175,I175)</f>
      </c>
      <c r="K175" s="89"/>
    </row>
    <row x14ac:dyDescent="0.25" r="176" customHeight="1" ht="18.75" hidden="1">
      <c r="A176" s="6" t="s">
        <v>915</v>
      </c>
      <c r="B176" s="6"/>
      <c r="C176" s="3" t="s">
        <v>153</v>
      </c>
      <c r="D176" s="86">
        <v>1.4</v>
      </c>
      <c r="E176" s="108">
        <v>0.16</v>
      </c>
      <c r="F176" s="87">
        <f>$D$171*E176</f>
      </c>
      <c r="G176" s="87">
        <f>$K$2*F176</f>
      </c>
      <c r="H176" s="108">
        <v>144.86</v>
      </c>
      <c r="I176" s="87">
        <f>$D$171*H176</f>
      </c>
      <c r="J176" s="87">
        <f>SUM(G176,I176)</f>
      </c>
      <c r="K176" s="89"/>
    </row>
    <row x14ac:dyDescent="0.25" r="177" customHeight="1" ht="18.75" hidden="1">
      <c r="A177" s="6" t="s">
        <v>680</v>
      </c>
      <c r="B177" s="6"/>
      <c r="C177" s="3" t="s">
        <v>153</v>
      </c>
      <c r="D177" s="86">
        <v>6</v>
      </c>
      <c r="E177" s="108">
        <v>0.35</v>
      </c>
      <c r="F177" s="87">
        <f>$D$171*E177</f>
      </c>
      <c r="G177" s="87">
        <f>$K$2*F177</f>
      </c>
      <c r="H177" s="108">
        <v>26.94</v>
      </c>
      <c r="I177" s="87">
        <f>$D$171*H177</f>
      </c>
      <c r="J177" s="87">
        <f>SUM(G177,I177)</f>
      </c>
      <c r="K177" s="89"/>
    </row>
    <row x14ac:dyDescent="0.25" r="178" customHeight="1" ht="18.75" hidden="1">
      <c r="A178" s="6" t="s">
        <v>917</v>
      </c>
      <c r="B178" s="6"/>
      <c r="C178" s="3" t="s">
        <v>149</v>
      </c>
      <c r="D178" s="86">
        <v>6.4</v>
      </c>
      <c r="E178" s="108">
        <v>0.15</v>
      </c>
      <c r="F178" s="87">
        <f>$D$171*E178</f>
      </c>
      <c r="G178" s="87">
        <f>$K$2*F178</f>
      </c>
      <c r="H178" s="108">
        <v>115.71</v>
      </c>
      <c r="I178" s="87">
        <f>$D$171*H178</f>
      </c>
      <c r="J178" s="87">
        <f>SUM(G178,I178)</f>
      </c>
      <c r="K178" s="89"/>
    </row>
    <row x14ac:dyDescent="0.25" r="179" customHeight="1" ht="18.75" hidden="1">
      <c r="A179" s="6" t="s">
        <v>781</v>
      </c>
      <c r="B179" s="6"/>
      <c r="C179" s="3" t="s">
        <v>113</v>
      </c>
      <c r="D179" s="86">
        <v>1</v>
      </c>
      <c r="E179" s="108">
        <v>0.4</v>
      </c>
      <c r="F179" s="87">
        <f>$D$171*E179</f>
      </c>
      <c r="G179" s="87">
        <f>$K$2*F179</f>
      </c>
      <c r="H179" s="108">
        <v>559.17</v>
      </c>
      <c r="I179" s="87">
        <f>$D$171*H179</f>
      </c>
      <c r="J179" s="87">
        <f>SUM(G179,I179)</f>
      </c>
      <c r="K179" s="89"/>
    </row>
    <row x14ac:dyDescent="0.25" r="180" customHeight="1" ht="18.75" hidden="1">
      <c r="A180" s="6" t="s">
        <v>919</v>
      </c>
      <c r="B180" s="6"/>
      <c r="C180" s="3" t="s">
        <v>96</v>
      </c>
      <c r="D180" s="86">
        <v>1.4</v>
      </c>
      <c r="E180" s="108">
        <v>0.12</v>
      </c>
      <c r="F180" s="87">
        <f>$D$171*E180</f>
      </c>
      <c r="G180" s="87">
        <f>$K$2*F180</f>
      </c>
      <c r="H180" s="108">
        <v>205.25</v>
      </c>
      <c r="I180" s="87">
        <f>$D$171*H180</f>
      </c>
      <c r="J180" s="87">
        <f>SUM(G180,I180)</f>
      </c>
      <c r="K180" s="89"/>
    </row>
    <row x14ac:dyDescent="0.25" r="181" customHeight="1" ht="18.75" hidden="1">
      <c r="A181" s="6" t="s">
        <v>920</v>
      </c>
      <c r="B181" s="6"/>
      <c r="C181" s="3" t="s">
        <v>113</v>
      </c>
      <c r="D181" s="86">
        <v>1</v>
      </c>
      <c r="E181" s="108">
        <v>1.06</v>
      </c>
      <c r="F181" s="87">
        <f>$D$171*E181</f>
      </c>
      <c r="G181" s="87">
        <f>$K$2*F181</f>
      </c>
      <c r="H181" s="108">
        <v>10599.33</v>
      </c>
      <c r="I181" s="87">
        <f>$D$171*H181</f>
      </c>
      <c r="J181" s="87">
        <f>SUM(G181,I181)</f>
      </c>
      <c r="K181" s="89"/>
    </row>
    <row x14ac:dyDescent="0.25" r="182" customHeight="1" ht="18.75" hidden="1">
      <c r="A182" s="6" t="s">
        <v>782</v>
      </c>
      <c r="B182" s="6"/>
      <c r="C182" s="3" t="s">
        <v>153</v>
      </c>
      <c r="D182" s="86">
        <v>6</v>
      </c>
      <c r="E182" s="108">
        <v>0.69</v>
      </c>
      <c r="F182" s="87">
        <f>$D$171*E182</f>
      </c>
      <c r="G182" s="87">
        <f>$K$2*F182</f>
      </c>
      <c r="H182" s="108">
        <v>933.96</v>
      </c>
      <c r="I182" s="87">
        <f>$D$171*H182</f>
      </c>
      <c r="J182" s="87">
        <f>SUM(G182,I182)</f>
      </c>
      <c r="K182" s="89"/>
    </row>
    <row x14ac:dyDescent="0.25" r="183" customHeight="1" ht="18.75" hidden="1">
      <c r="A183" s="6" t="s">
        <v>921</v>
      </c>
      <c r="B183" s="6"/>
      <c r="C183" s="3" t="s">
        <v>149</v>
      </c>
      <c r="D183" s="86">
        <v>25.2</v>
      </c>
      <c r="E183" s="108">
        <v>0.29</v>
      </c>
      <c r="F183" s="87">
        <f>$D$171*E183</f>
      </c>
      <c r="G183" s="87">
        <f>$K$2*F183</f>
      </c>
      <c r="H183" s="108">
        <v>179.42</v>
      </c>
      <c r="I183" s="87">
        <f>$D$171*H183</f>
      </c>
      <c r="J183" s="87">
        <f>SUM(G183,I183)</f>
      </c>
      <c r="K183" s="89"/>
    </row>
    <row x14ac:dyDescent="0.25" r="184" customHeight="1" ht="18.75" hidden="1">
      <c r="A184" s="6" t="s">
        <v>786</v>
      </c>
      <c r="B184" s="6"/>
      <c r="C184" s="3" t="s">
        <v>149</v>
      </c>
      <c r="D184" s="86">
        <v>6</v>
      </c>
      <c r="E184" s="108">
        <v>0.9</v>
      </c>
      <c r="F184" s="87">
        <f>$D$171*E184</f>
      </c>
      <c r="G184" s="87">
        <f>$K$2*F184</f>
      </c>
      <c r="H184" s="108">
        <v>407.52</v>
      </c>
      <c r="I184" s="87">
        <f>$D$171*H184</f>
      </c>
      <c r="J184" s="87">
        <f>SUM(G184,I184)</f>
      </c>
      <c r="K184" s="89"/>
    </row>
    <row x14ac:dyDescent="0.25" r="185" customHeight="1" ht="18.75" hidden="1">
      <c r="A185" s="6" t="s">
        <v>790</v>
      </c>
      <c r="B185" s="6"/>
      <c r="C185" s="3" t="s">
        <v>149</v>
      </c>
      <c r="D185" s="86">
        <v>6.4</v>
      </c>
      <c r="E185" s="108">
        <v>0.74</v>
      </c>
      <c r="F185" s="87">
        <f>$D$171*E185</f>
      </c>
      <c r="G185" s="87">
        <f>$K$2*F185</f>
      </c>
      <c r="H185" s="108">
        <v>306.62</v>
      </c>
      <c r="I185" s="87">
        <f>$D$171*H185</f>
      </c>
      <c r="J185" s="87">
        <f>SUM(G185,I185)</f>
      </c>
      <c r="K185" s="89"/>
    </row>
    <row x14ac:dyDescent="0.25" r="186" customHeight="1" ht="12.199999999999998">
      <c r="A186" s="29" t="s">
        <v>214</v>
      </c>
      <c r="B186" s="29"/>
      <c r="C186" s="3"/>
      <c r="D186" s="109"/>
      <c r="E186" s="94">
        <f>SUM(E172:E185)</f>
      </c>
      <c r="F186" s="110">
        <f>SUM(F172:F185)</f>
      </c>
      <c r="G186" s="110">
        <f>$K$2*F186</f>
      </c>
      <c r="H186" s="94">
        <v>13768.56</v>
      </c>
      <c r="I186" s="110">
        <f>SUM(I172:I185)</f>
      </c>
      <c r="J186" s="88">
        <f>SUM(J172:J185)</f>
      </c>
      <c r="K186" s="89"/>
    </row>
    <row x14ac:dyDescent="0.25" r="187" customHeight="1" ht="12.199999999999998">
      <c r="A187" s="29" t="s">
        <v>934</v>
      </c>
      <c r="B187" s="29"/>
      <c r="C187" s="93" t="s">
        <v>113</v>
      </c>
      <c r="D187" s="57">
        <v>0</v>
      </c>
      <c r="E187" s="53"/>
      <c r="F187" s="53"/>
      <c r="G187" s="53"/>
      <c r="H187" s="53"/>
      <c r="I187" s="53"/>
      <c r="J187" s="53"/>
      <c r="K187" s="89"/>
    </row>
    <row x14ac:dyDescent="0.25" r="188" customHeight="1" ht="18.75" hidden="1">
      <c r="A188" s="6" t="s">
        <v>913</v>
      </c>
      <c r="B188" s="6"/>
      <c r="C188" s="3" t="s">
        <v>153</v>
      </c>
      <c r="D188" s="86">
        <v>6.8</v>
      </c>
      <c r="E188" s="108">
        <v>0.63</v>
      </c>
      <c r="F188" s="87">
        <f>$D$187*E188</f>
      </c>
      <c r="G188" s="87">
        <f>$K$2*F188</f>
      </c>
      <c r="H188" s="108">
        <v>130.84</v>
      </c>
      <c r="I188" s="87">
        <f>$D$187*H188</f>
      </c>
      <c r="J188" s="87">
        <f>SUM(G188,I188)</f>
      </c>
      <c r="K188" s="89"/>
    </row>
    <row x14ac:dyDescent="0.25" r="189" customHeight="1" ht="18.75" hidden="1">
      <c r="A189" s="6" t="s">
        <v>914</v>
      </c>
      <c r="B189" s="6"/>
      <c r="C189" s="3" t="s">
        <v>149</v>
      </c>
      <c r="D189" s="86">
        <v>0.56</v>
      </c>
      <c r="E189" s="108">
        <v>0.12</v>
      </c>
      <c r="F189" s="87">
        <f>$D$187*E189</f>
      </c>
      <c r="G189" s="87">
        <f>$K$2*F189</f>
      </c>
      <c r="H189" s="108">
        <v>72.58</v>
      </c>
      <c r="I189" s="87">
        <f>$D$187*H189</f>
      </c>
      <c r="J189" s="87">
        <f>SUM(G189,I189)</f>
      </c>
      <c r="K189" s="89"/>
    </row>
    <row x14ac:dyDescent="0.25" r="190" customHeight="1" ht="18.75" hidden="1">
      <c r="A190" s="6" t="s">
        <v>916</v>
      </c>
      <c r="B190" s="6"/>
      <c r="C190" s="3" t="s">
        <v>149</v>
      </c>
      <c r="D190" s="86">
        <v>0.56</v>
      </c>
      <c r="E190" s="108">
        <v>0.12</v>
      </c>
      <c r="F190" s="87">
        <f>$D$187*E190</f>
      </c>
      <c r="G190" s="87">
        <f>$K$2*F190</f>
      </c>
      <c r="H190" s="108">
        <v>54.66</v>
      </c>
      <c r="I190" s="87">
        <f>$D$187*H190</f>
      </c>
      <c r="J190" s="87">
        <f>SUM(G190,I190)</f>
      </c>
      <c r="K190" s="89"/>
    </row>
    <row x14ac:dyDescent="0.25" r="191" customHeight="1" ht="18.75" hidden="1">
      <c r="A191" s="6" t="s">
        <v>915</v>
      </c>
      <c r="B191" s="6"/>
      <c r="C191" s="3" t="s">
        <v>153</v>
      </c>
      <c r="D191" s="86">
        <v>1.3</v>
      </c>
      <c r="E191" s="108">
        <v>0.15</v>
      </c>
      <c r="F191" s="87">
        <f>$D$187*E191</f>
      </c>
      <c r="G191" s="87">
        <f>$K$2*F191</f>
      </c>
      <c r="H191" s="108">
        <v>39.4</v>
      </c>
      <c r="I191" s="87">
        <f>$D$187*H191</f>
      </c>
      <c r="J191" s="87">
        <f>SUM(G191,I191)</f>
      </c>
      <c r="K191" s="89"/>
    </row>
    <row x14ac:dyDescent="0.25" r="192" customHeight="1" ht="18.75" hidden="1">
      <c r="A192" s="6" t="s">
        <v>915</v>
      </c>
      <c r="B192" s="6"/>
      <c r="C192" s="3" t="s">
        <v>153</v>
      </c>
      <c r="D192" s="86">
        <v>1.4</v>
      </c>
      <c r="E192" s="108">
        <v>0.16</v>
      </c>
      <c r="F192" s="87">
        <f>$D$187*E192</f>
      </c>
      <c r="G192" s="87">
        <f>$K$2*F192</f>
      </c>
      <c r="H192" s="108">
        <v>144.86</v>
      </c>
      <c r="I192" s="87">
        <f>$D$187*H192</f>
      </c>
      <c r="J192" s="87">
        <f>SUM(G192,I192)</f>
      </c>
      <c r="K192" s="89"/>
    </row>
    <row x14ac:dyDescent="0.25" r="193" customHeight="1" ht="18.75" hidden="1">
      <c r="A193" s="6" t="s">
        <v>680</v>
      </c>
      <c r="B193" s="6"/>
      <c r="C193" s="3" t="s">
        <v>153</v>
      </c>
      <c r="D193" s="86">
        <v>6.4</v>
      </c>
      <c r="E193" s="108">
        <v>0.37</v>
      </c>
      <c r="F193" s="87">
        <f>$D$187*E193</f>
      </c>
      <c r="G193" s="87">
        <f>$K$2*F193</f>
      </c>
      <c r="H193" s="108">
        <v>28.74</v>
      </c>
      <c r="I193" s="87">
        <f>$D$187*H193</f>
      </c>
      <c r="J193" s="87">
        <f>SUM(G193,I193)</f>
      </c>
      <c r="K193" s="89"/>
    </row>
    <row x14ac:dyDescent="0.25" r="194" customHeight="1" ht="18.75" hidden="1">
      <c r="A194" s="6" t="s">
        <v>917</v>
      </c>
      <c r="B194" s="6"/>
      <c r="C194" s="3" t="s">
        <v>149</v>
      </c>
      <c r="D194" s="86">
        <v>6.8</v>
      </c>
      <c r="E194" s="108">
        <v>0.16</v>
      </c>
      <c r="F194" s="87">
        <f>$D$187*E194</f>
      </c>
      <c r="G194" s="87">
        <f>$K$2*F194</f>
      </c>
      <c r="H194" s="108">
        <v>122.94</v>
      </c>
      <c r="I194" s="87">
        <f>$D$187*H194</f>
      </c>
      <c r="J194" s="87">
        <f>SUM(G194,I194)</f>
      </c>
      <c r="K194" s="89"/>
    </row>
    <row x14ac:dyDescent="0.25" r="195" customHeight="1" ht="18.75" hidden="1">
      <c r="A195" s="6" t="s">
        <v>781</v>
      </c>
      <c r="B195" s="6"/>
      <c r="C195" s="3" t="s">
        <v>113</v>
      </c>
      <c r="D195" s="86">
        <v>1</v>
      </c>
      <c r="E195" s="108">
        <v>0.4</v>
      </c>
      <c r="F195" s="87">
        <f>$D$187*E195</f>
      </c>
      <c r="G195" s="87">
        <f>$K$2*F195</f>
      </c>
      <c r="H195" s="108">
        <v>559.17</v>
      </c>
      <c r="I195" s="87">
        <f>$D$187*H195</f>
      </c>
      <c r="J195" s="87">
        <f>SUM(G195,I195)</f>
      </c>
      <c r="K195" s="89"/>
    </row>
    <row x14ac:dyDescent="0.25" r="196" customHeight="1" ht="18.75" hidden="1">
      <c r="A196" s="6" t="s">
        <v>919</v>
      </c>
      <c r="B196" s="6"/>
      <c r="C196" s="3" t="s">
        <v>96</v>
      </c>
      <c r="D196" s="86">
        <v>1.4</v>
      </c>
      <c r="E196" s="108">
        <v>0.12</v>
      </c>
      <c r="F196" s="87">
        <f>$D$187*E196</f>
      </c>
      <c r="G196" s="87">
        <f>$K$2*F196</f>
      </c>
      <c r="H196" s="108">
        <v>205.25</v>
      </c>
      <c r="I196" s="87">
        <f>$D$187*H196</f>
      </c>
      <c r="J196" s="87">
        <f>SUM(G196,I196)</f>
      </c>
      <c r="K196" s="89"/>
    </row>
    <row x14ac:dyDescent="0.25" r="197" customHeight="1" ht="18.75" hidden="1">
      <c r="A197" s="6" t="s">
        <v>925</v>
      </c>
      <c r="B197" s="6"/>
      <c r="C197" s="3" t="s">
        <v>113</v>
      </c>
      <c r="D197" s="86">
        <v>1</v>
      </c>
      <c r="E197" s="108">
        <v>1.07</v>
      </c>
      <c r="F197" s="87">
        <f>$D$187*E197</f>
      </c>
      <c r="G197" s="87">
        <f>$K$2*F197</f>
      </c>
      <c r="H197" s="108">
        <v>9943.33</v>
      </c>
      <c r="I197" s="87">
        <f>$D$187*H197</f>
      </c>
      <c r="J197" s="87">
        <f>SUM(G197,I197)</f>
      </c>
      <c r="K197" s="89"/>
    </row>
    <row x14ac:dyDescent="0.25" r="198" customHeight="1" ht="18.75" hidden="1">
      <c r="A198" s="6" t="s">
        <v>782</v>
      </c>
      <c r="B198" s="6"/>
      <c r="C198" s="3" t="s">
        <v>153</v>
      </c>
      <c r="D198" s="86">
        <v>6.4</v>
      </c>
      <c r="E198" s="108">
        <v>0.74</v>
      </c>
      <c r="F198" s="87">
        <f>$D$187*E198</f>
      </c>
      <c r="G198" s="87">
        <f>$K$2*F198</f>
      </c>
      <c r="H198" s="108">
        <v>996.22</v>
      </c>
      <c r="I198" s="87">
        <f>$D$187*H198</f>
      </c>
      <c r="J198" s="87">
        <f>SUM(G198,I198)</f>
      </c>
      <c r="K198" s="89"/>
    </row>
    <row x14ac:dyDescent="0.25" r="199" customHeight="1" ht="18.75" hidden="1">
      <c r="A199" s="6" t="s">
        <v>921</v>
      </c>
      <c r="B199" s="6"/>
      <c r="C199" s="3" t="s">
        <v>149</v>
      </c>
      <c r="D199" s="86">
        <v>25.6</v>
      </c>
      <c r="E199" s="108">
        <v>0.29</v>
      </c>
      <c r="F199" s="87">
        <f>$D$187*E199</f>
      </c>
      <c r="G199" s="87">
        <f>$K$2*F199</f>
      </c>
      <c r="H199" s="108">
        <v>182.27</v>
      </c>
      <c r="I199" s="87">
        <f>$D$187*H199</f>
      </c>
      <c r="J199" s="87">
        <f>SUM(G199,I199)</f>
      </c>
      <c r="K199" s="89"/>
    </row>
    <row x14ac:dyDescent="0.25" r="200" customHeight="1" ht="18.75" hidden="1">
      <c r="A200" s="6" t="s">
        <v>786</v>
      </c>
      <c r="B200" s="6"/>
      <c r="C200" s="3" t="s">
        <v>149</v>
      </c>
      <c r="D200" s="86">
        <v>6.4</v>
      </c>
      <c r="E200" s="108">
        <v>0.96</v>
      </c>
      <c r="F200" s="87">
        <f>$D$187*E200</f>
      </c>
      <c r="G200" s="87">
        <f>$K$2*F200</f>
      </c>
      <c r="H200" s="108">
        <v>434.69</v>
      </c>
      <c r="I200" s="87">
        <f>$D$187*H200</f>
      </c>
      <c r="J200" s="87">
        <f>SUM(G200,I200)</f>
      </c>
      <c r="K200" s="89"/>
    </row>
    <row x14ac:dyDescent="0.25" r="201" customHeight="1" ht="18.75" hidden="1">
      <c r="A201" s="6" t="s">
        <v>790</v>
      </c>
      <c r="B201" s="6"/>
      <c r="C201" s="3" t="s">
        <v>149</v>
      </c>
      <c r="D201" s="86">
        <v>6.8</v>
      </c>
      <c r="E201" s="108">
        <v>0.78</v>
      </c>
      <c r="F201" s="87">
        <f>$D$187*E201</f>
      </c>
      <c r="G201" s="87">
        <f>$K$2*F201</f>
      </c>
      <c r="H201" s="108">
        <v>325.78</v>
      </c>
      <c r="I201" s="87">
        <f>$D$187*H201</f>
      </c>
      <c r="J201" s="87">
        <f>SUM(G201,I201)</f>
      </c>
      <c r="K201" s="89"/>
    </row>
    <row x14ac:dyDescent="0.25" r="202" customHeight="1" ht="12.199999999999998">
      <c r="A202" s="29" t="s">
        <v>214</v>
      </c>
      <c r="B202" s="29"/>
      <c r="C202" s="3"/>
      <c r="D202" s="109"/>
      <c r="E202" s="94">
        <f>SUM(E188:E201)</f>
      </c>
      <c r="F202" s="110">
        <f>SUM(F188:F201)</f>
      </c>
      <c r="G202" s="110">
        <f>$K$2*F202</f>
      </c>
      <c r="H202" s="94">
        <v>13240.73</v>
      </c>
      <c r="I202" s="110">
        <f>SUM(I188:I201)</f>
      </c>
      <c r="J202" s="88">
        <f>SUM(J188:J201)</f>
      </c>
      <c r="K202" s="89"/>
    </row>
    <row x14ac:dyDescent="0.25" r="203" customHeight="1" ht="12.199999999999998">
      <c r="A203" s="29" t="s">
        <v>935</v>
      </c>
      <c r="B203" s="29"/>
      <c r="C203" s="93" t="s">
        <v>113</v>
      </c>
      <c r="D203" s="57">
        <v>0</v>
      </c>
      <c r="E203" s="53"/>
      <c r="F203" s="53"/>
      <c r="G203" s="53"/>
      <c r="H203" s="53"/>
      <c r="I203" s="53"/>
      <c r="J203" s="53"/>
      <c r="K203" s="89"/>
    </row>
    <row x14ac:dyDescent="0.25" r="204" customHeight="1" ht="18.75" hidden="1">
      <c r="A204" s="6" t="s">
        <v>913</v>
      </c>
      <c r="B204" s="6"/>
      <c r="C204" s="3" t="s">
        <v>153</v>
      </c>
      <c r="D204" s="86">
        <v>4.4</v>
      </c>
      <c r="E204" s="108">
        <v>0.4</v>
      </c>
      <c r="F204" s="87">
        <f>$D$203*E204</f>
      </c>
      <c r="G204" s="87">
        <f>$K$2*F204</f>
      </c>
      <c r="H204" s="108">
        <v>84.66</v>
      </c>
      <c r="I204" s="87">
        <f>$D$203*H204</f>
      </c>
      <c r="J204" s="87">
        <f>SUM(G204,I204)</f>
      </c>
      <c r="K204" s="89"/>
    </row>
    <row x14ac:dyDescent="0.25" r="205" customHeight="1" ht="18.75" hidden="1">
      <c r="A205" s="6" t="s">
        <v>916</v>
      </c>
      <c r="B205" s="6"/>
      <c r="C205" s="3" t="s">
        <v>149</v>
      </c>
      <c r="D205" s="86">
        <v>0.6</v>
      </c>
      <c r="E205" s="108">
        <v>0.12</v>
      </c>
      <c r="F205" s="87">
        <f>$D$203*E205</f>
      </c>
      <c r="G205" s="87">
        <f>$K$2*F205</f>
      </c>
      <c r="H205" s="108">
        <v>58.56</v>
      </c>
      <c r="I205" s="87">
        <f>$D$203*H205</f>
      </c>
      <c r="J205" s="87">
        <f>SUM(G205,I205)</f>
      </c>
      <c r="K205" s="89"/>
    </row>
    <row x14ac:dyDescent="0.25" r="206" customHeight="1" ht="18.75" hidden="1">
      <c r="A206" s="6" t="s">
        <v>914</v>
      </c>
      <c r="B206" s="6"/>
      <c r="C206" s="3" t="s">
        <v>149</v>
      </c>
      <c r="D206" s="86">
        <v>0.6</v>
      </c>
      <c r="E206" s="108">
        <v>0.12</v>
      </c>
      <c r="F206" s="87">
        <f>$D$203*E206</f>
      </c>
      <c r="G206" s="87">
        <f>$K$2*F206</f>
      </c>
      <c r="H206" s="108">
        <v>77.76</v>
      </c>
      <c r="I206" s="87">
        <f>$D$203*H206</f>
      </c>
      <c r="J206" s="87">
        <f>SUM(G206,I206)</f>
      </c>
      <c r="K206" s="89"/>
    </row>
    <row x14ac:dyDescent="0.25" r="207" customHeight="1" ht="18.75" hidden="1">
      <c r="A207" s="6" t="s">
        <v>915</v>
      </c>
      <c r="B207" s="6"/>
      <c r="C207" s="3" t="s">
        <v>153</v>
      </c>
      <c r="D207" s="86">
        <v>1.6</v>
      </c>
      <c r="E207" s="108">
        <v>0.18</v>
      </c>
      <c r="F207" s="87">
        <f>$D$203*E207</f>
      </c>
      <c r="G207" s="87">
        <f>$K$2*F207</f>
      </c>
      <c r="H207" s="108">
        <v>165.55</v>
      </c>
      <c r="I207" s="87">
        <f>$D$203*H207</f>
      </c>
      <c r="J207" s="87">
        <f>SUM(G207,I207)</f>
      </c>
      <c r="K207" s="89"/>
    </row>
    <row x14ac:dyDescent="0.25" r="208" customHeight="1" ht="18.75" hidden="1">
      <c r="A208" s="6" t="s">
        <v>915</v>
      </c>
      <c r="B208" s="6"/>
      <c r="C208" s="3" t="s">
        <v>153</v>
      </c>
      <c r="D208" s="86">
        <v>1.5</v>
      </c>
      <c r="E208" s="108">
        <v>0.17</v>
      </c>
      <c r="F208" s="87">
        <f>$D$203*E208</f>
      </c>
      <c r="G208" s="87">
        <f>$K$2*F208</f>
      </c>
      <c r="H208" s="108">
        <v>45.47</v>
      </c>
      <c r="I208" s="87">
        <f>$D$203*H208</f>
      </c>
      <c r="J208" s="87">
        <f>SUM(G208,I208)</f>
      </c>
      <c r="K208" s="89"/>
    </row>
    <row x14ac:dyDescent="0.25" r="209" customHeight="1" ht="18.75" hidden="1">
      <c r="A209" s="6" t="s">
        <v>680</v>
      </c>
      <c r="B209" s="6"/>
      <c r="C209" s="3" t="s">
        <v>153</v>
      </c>
      <c r="D209" s="86">
        <v>4</v>
      </c>
      <c r="E209" s="108">
        <v>0.23</v>
      </c>
      <c r="F209" s="87">
        <f>$D$203*E209</f>
      </c>
      <c r="G209" s="87">
        <f>$K$2*F209</f>
      </c>
      <c r="H209" s="108">
        <v>17.96</v>
      </c>
      <c r="I209" s="87">
        <f>$D$203*H209</f>
      </c>
      <c r="J209" s="87">
        <f>SUM(G209,I209)</f>
      </c>
      <c r="K209" s="89"/>
    </row>
    <row x14ac:dyDescent="0.25" r="210" customHeight="1" ht="18.75" hidden="1">
      <c r="A210" s="6" t="s">
        <v>917</v>
      </c>
      <c r="B210" s="6"/>
      <c r="C210" s="3" t="s">
        <v>149</v>
      </c>
      <c r="D210" s="86">
        <v>4.4</v>
      </c>
      <c r="E210" s="108">
        <v>0.1</v>
      </c>
      <c r="F210" s="87">
        <f>$D$203*E210</f>
      </c>
      <c r="G210" s="87">
        <f>$K$2*F210</f>
      </c>
      <c r="H210" s="108">
        <v>79.55</v>
      </c>
      <c r="I210" s="87">
        <f>$D$203*H210</f>
      </c>
      <c r="J210" s="87">
        <f>SUM(G210,I210)</f>
      </c>
      <c r="K210" s="89"/>
    </row>
    <row x14ac:dyDescent="0.25" r="211" customHeight="1" ht="18.75" hidden="1">
      <c r="A211" s="6" t="s">
        <v>918</v>
      </c>
      <c r="B211" s="6"/>
      <c r="C211" s="3" t="s">
        <v>113</v>
      </c>
      <c r="D211" s="86">
        <v>1</v>
      </c>
      <c r="E211" s="108">
        <v>0.4</v>
      </c>
      <c r="F211" s="87">
        <f>$D$203*E211</f>
      </c>
      <c r="G211" s="87">
        <f>$K$2*F211</f>
      </c>
      <c r="H211" s="108">
        <v>246.33</v>
      </c>
      <c r="I211" s="87">
        <f>$D$203*H211</f>
      </c>
      <c r="J211" s="87">
        <f>SUM(G211,I211)</f>
      </c>
      <c r="K211" s="89"/>
    </row>
    <row x14ac:dyDescent="0.25" r="212" customHeight="1" ht="18.75" hidden="1">
      <c r="A212" s="6" t="s">
        <v>919</v>
      </c>
      <c r="B212" s="6"/>
      <c r="C212" s="3" t="s">
        <v>96</v>
      </c>
      <c r="D212" s="86">
        <v>1.6</v>
      </c>
      <c r="E212" s="108">
        <v>0.14</v>
      </c>
      <c r="F212" s="87">
        <f>$D$203*E212</f>
      </c>
      <c r="G212" s="87">
        <f>$K$2*F212</f>
      </c>
      <c r="H212" s="108">
        <v>234.58</v>
      </c>
      <c r="I212" s="87">
        <f>$D$203*H212</f>
      </c>
      <c r="J212" s="87">
        <f>SUM(G212,I212)</f>
      </c>
      <c r="K212" s="89"/>
    </row>
    <row x14ac:dyDescent="0.25" r="213" customHeight="1" ht="18.75" hidden="1">
      <c r="A213" s="6" t="s">
        <v>920</v>
      </c>
      <c r="B213" s="6"/>
      <c r="C213" s="3" t="s">
        <v>113</v>
      </c>
      <c r="D213" s="86">
        <v>1</v>
      </c>
      <c r="E213" s="108">
        <v>1.09</v>
      </c>
      <c r="F213" s="87">
        <f>$D$203*E213</f>
      </c>
      <c r="G213" s="87">
        <f>$K$2*F213</f>
      </c>
      <c r="H213" s="108">
        <v>6647.33</v>
      </c>
      <c r="I213" s="87">
        <f>$D$203*H213</f>
      </c>
      <c r="J213" s="87">
        <f>SUM(G213,I213)</f>
      </c>
      <c r="K213" s="89"/>
    </row>
    <row x14ac:dyDescent="0.25" r="214" customHeight="1" ht="18.75" hidden="1">
      <c r="A214" s="6" t="s">
        <v>786</v>
      </c>
      <c r="B214" s="6"/>
      <c r="C214" s="3" t="s">
        <v>149</v>
      </c>
      <c r="D214" s="86">
        <v>4</v>
      </c>
      <c r="E214" s="108">
        <v>0.6</v>
      </c>
      <c r="F214" s="87">
        <f>$D$203*E214</f>
      </c>
      <c r="G214" s="87">
        <f>$K$2*F214</f>
      </c>
      <c r="H214" s="108">
        <v>271.68</v>
      </c>
      <c r="I214" s="87">
        <f>$D$203*H214</f>
      </c>
      <c r="J214" s="87">
        <f>SUM(G214,I214)</f>
      </c>
      <c r="K214" s="89"/>
    </row>
    <row x14ac:dyDescent="0.25" r="215" customHeight="1" ht="18.75" hidden="1">
      <c r="A215" s="6" t="s">
        <v>921</v>
      </c>
      <c r="B215" s="6"/>
      <c r="C215" s="3" t="s">
        <v>149</v>
      </c>
      <c r="D215" s="86">
        <v>12</v>
      </c>
      <c r="E215" s="108">
        <v>0.14</v>
      </c>
      <c r="F215" s="87">
        <f>$D$203*E215</f>
      </c>
      <c r="G215" s="87">
        <f>$K$2*F215</f>
      </c>
      <c r="H215" s="108">
        <v>85.44</v>
      </c>
      <c r="I215" s="87">
        <f>$D$203*H215</f>
      </c>
      <c r="J215" s="87">
        <f>SUM(G215,I215)</f>
      </c>
      <c r="K215" s="89"/>
    </row>
    <row x14ac:dyDescent="0.25" r="216" customHeight="1" ht="18.75" hidden="1">
      <c r="A216" s="6" t="s">
        <v>782</v>
      </c>
      <c r="B216" s="6"/>
      <c r="C216" s="3" t="s">
        <v>153</v>
      </c>
      <c r="D216" s="86">
        <v>4</v>
      </c>
      <c r="E216" s="108">
        <v>0.46</v>
      </c>
      <c r="F216" s="87">
        <f>$D$203*E216</f>
      </c>
      <c r="G216" s="87">
        <f>$K$2*F216</f>
      </c>
      <c r="H216" s="108">
        <v>622.64</v>
      </c>
      <c r="I216" s="87">
        <f>$D$203*H216</f>
      </c>
      <c r="J216" s="87">
        <f>SUM(G216,I216)</f>
      </c>
      <c r="K216" s="89"/>
    </row>
    <row x14ac:dyDescent="0.25" r="217" customHeight="1" ht="18.75" hidden="1">
      <c r="A217" s="6" t="s">
        <v>790</v>
      </c>
      <c r="B217" s="6"/>
      <c r="C217" s="3" t="s">
        <v>149</v>
      </c>
      <c r="D217" s="86">
        <v>4.4</v>
      </c>
      <c r="E217" s="108">
        <v>0.51</v>
      </c>
      <c r="F217" s="87">
        <f>$D$203*E217</f>
      </c>
      <c r="G217" s="87">
        <f>$K$2*F217</f>
      </c>
      <c r="H217" s="108">
        <v>210.8</v>
      </c>
      <c r="I217" s="87">
        <f>$D$203*H217</f>
      </c>
      <c r="J217" s="87">
        <f>SUM(G217,I217)</f>
      </c>
      <c r="K217" s="89"/>
    </row>
    <row x14ac:dyDescent="0.25" r="218" customHeight="1" ht="12.199999999999998">
      <c r="A218" s="29" t="s">
        <v>214</v>
      </c>
      <c r="B218" s="29"/>
      <c r="C218" s="3"/>
      <c r="D218" s="109"/>
      <c r="E218" s="94">
        <f>SUM(E204:E217)</f>
      </c>
      <c r="F218" s="110">
        <f>SUM(F204:F217)</f>
      </c>
      <c r="G218" s="110">
        <f>$K$2*F218</f>
      </c>
      <c r="H218" s="94">
        <v>8848.31</v>
      </c>
      <c r="I218" s="110">
        <f>SUM(I204:I217)</f>
      </c>
      <c r="J218" s="88">
        <f>SUM(J204:J217)</f>
      </c>
      <c r="K218" s="89"/>
    </row>
    <row x14ac:dyDescent="0.25" r="219" customHeight="1" ht="12.199999999999998">
      <c r="A219" s="29" t="s">
        <v>936</v>
      </c>
      <c r="B219" s="29"/>
      <c r="C219" s="93" t="s">
        <v>113</v>
      </c>
      <c r="D219" s="57">
        <v>0</v>
      </c>
      <c r="E219" s="53"/>
      <c r="F219" s="53"/>
      <c r="G219" s="53"/>
      <c r="H219" s="53"/>
      <c r="I219" s="53"/>
      <c r="J219" s="53"/>
      <c r="K219" s="89"/>
    </row>
    <row x14ac:dyDescent="0.25" r="220" customHeight="1" ht="18.75" hidden="1">
      <c r="A220" s="6" t="s">
        <v>913</v>
      </c>
      <c r="B220" s="6"/>
      <c r="C220" s="3" t="s">
        <v>153</v>
      </c>
      <c r="D220" s="86">
        <v>4.8</v>
      </c>
      <c r="E220" s="108">
        <v>0.44</v>
      </c>
      <c r="F220" s="87">
        <f>$D$219*E220</f>
      </c>
      <c r="G220" s="87">
        <f>$K$2*F220</f>
      </c>
      <c r="H220" s="108">
        <v>92.36</v>
      </c>
      <c r="I220" s="87">
        <f>$D$219*H220</f>
      </c>
      <c r="J220" s="87">
        <f>SUM(G220,I220)</f>
      </c>
      <c r="K220" s="89"/>
    </row>
    <row x14ac:dyDescent="0.25" r="221" customHeight="1" ht="18.75" hidden="1">
      <c r="A221" s="6" t="s">
        <v>916</v>
      </c>
      <c r="B221" s="6"/>
      <c r="C221" s="3" t="s">
        <v>149</v>
      </c>
      <c r="D221" s="86">
        <v>0.6</v>
      </c>
      <c r="E221" s="108">
        <v>0.12</v>
      </c>
      <c r="F221" s="87">
        <f>$D$219*E221</f>
      </c>
      <c r="G221" s="87">
        <f>$K$2*F221</f>
      </c>
      <c r="H221" s="108">
        <v>58.56</v>
      </c>
      <c r="I221" s="87">
        <f>$D$219*H221</f>
      </c>
      <c r="J221" s="87">
        <f>SUM(G221,I221)</f>
      </c>
      <c r="K221" s="89"/>
    </row>
    <row x14ac:dyDescent="0.25" r="222" customHeight="1" ht="18.75" hidden="1">
      <c r="A222" s="6" t="s">
        <v>914</v>
      </c>
      <c r="B222" s="6"/>
      <c r="C222" s="3" t="s">
        <v>149</v>
      </c>
      <c r="D222" s="86">
        <v>0.6</v>
      </c>
      <c r="E222" s="108">
        <v>0.12</v>
      </c>
      <c r="F222" s="87">
        <f>$D$219*E222</f>
      </c>
      <c r="G222" s="87">
        <f>$K$2*F222</f>
      </c>
      <c r="H222" s="108">
        <v>77.76</v>
      </c>
      <c r="I222" s="87">
        <f>$D$219*H222</f>
      </c>
      <c r="J222" s="87">
        <f>SUM(G222,I222)</f>
      </c>
      <c r="K222" s="89"/>
    </row>
    <row x14ac:dyDescent="0.25" r="223" customHeight="1" ht="18.75" hidden="1">
      <c r="A223" s="6" t="s">
        <v>915</v>
      </c>
      <c r="B223" s="6"/>
      <c r="C223" s="3" t="s">
        <v>153</v>
      </c>
      <c r="D223" s="86">
        <v>1.5</v>
      </c>
      <c r="E223" s="108">
        <v>0.17</v>
      </c>
      <c r="F223" s="87">
        <f>$D$219*E223</f>
      </c>
      <c r="G223" s="87">
        <f>$K$2*F223</f>
      </c>
      <c r="H223" s="108">
        <v>45.47</v>
      </c>
      <c r="I223" s="87">
        <f>$D$219*H223</f>
      </c>
      <c r="J223" s="87">
        <f>SUM(G223,I223)</f>
      </c>
      <c r="K223" s="89"/>
    </row>
    <row x14ac:dyDescent="0.25" r="224" customHeight="1" ht="18.75" hidden="1">
      <c r="A224" s="6" t="s">
        <v>915</v>
      </c>
      <c r="B224" s="6"/>
      <c r="C224" s="3" t="s">
        <v>153</v>
      </c>
      <c r="D224" s="86">
        <v>1.6</v>
      </c>
      <c r="E224" s="108">
        <v>0.18</v>
      </c>
      <c r="F224" s="87">
        <f>$D$219*E224</f>
      </c>
      <c r="G224" s="87">
        <f>$K$2*F224</f>
      </c>
      <c r="H224" s="108">
        <v>165.55</v>
      </c>
      <c r="I224" s="87">
        <f>$D$219*H224</f>
      </c>
      <c r="J224" s="87">
        <f>SUM(G224,I224)</f>
      </c>
      <c r="K224" s="89"/>
    </row>
    <row x14ac:dyDescent="0.25" r="225" customHeight="1" ht="18.75" hidden="1">
      <c r="A225" s="6" t="s">
        <v>680</v>
      </c>
      <c r="B225" s="6"/>
      <c r="C225" s="3" t="s">
        <v>153</v>
      </c>
      <c r="D225" s="86">
        <v>4.4</v>
      </c>
      <c r="E225" s="108">
        <v>0.25</v>
      </c>
      <c r="F225" s="87">
        <f>$D$219*E225</f>
      </c>
      <c r="G225" s="87">
        <f>$K$2*F225</f>
      </c>
      <c r="H225" s="108">
        <v>19.76</v>
      </c>
      <c r="I225" s="87">
        <f>$D$219*H225</f>
      </c>
      <c r="J225" s="87">
        <f>SUM(G225,I225)</f>
      </c>
      <c r="K225" s="89"/>
    </row>
    <row x14ac:dyDescent="0.25" r="226" customHeight="1" ht="18.75" hidden="1">
      <c r="A226" s="6" t="s">
        <v>917</v>
      </c>
      <c r="B226" s="6"/>
      <c r="C226" s="3" t="s">
        <v>149</v>
      </c>
      <c r="D226" s="86">
        <v>4.8</v>
      </c>
      <c r="E226" s="108">
        <v>0.11</v>
      </c>
      <c r="F226" s="87">
        <f>$D$219*E226</f>
      </c>
      <c r="G226" s="87">
        <f>$K$2*F226</f>
      </c>
      <c r="H226" s="108">
        <v>86.78</v>
      </c>
      <c r="I226" s="87">
        <f>$D$219*H226</f>
      </c>
      <c r="J226" s="87">
        <f>SUM(G226,I226)</f>
      </c>
      <c r="K226" s="89"/>
    </row>
    <row x14ac:dyDescent="0.25" r="227" customHeight="1" ht="18.75" hidden="1">
      <c r="A227" s="6" t="s">
        <v>794</v>
      </c>
      <c r="B227" s="6"/>
      <c r="C227" s="3" t="s">
        <v>113</v>
      </c>
      <c r="D227" s="86">
        <v>1</v>
      </c>
      <c r="E227" s="108">
        <v>0.4</v>
      </c>
      <c r="F227" s="87">
        <f>$D$219*E227</f>
      </c>
      <c r="G227" s="87">
        <f>$K$2*F227</f>
      </c>
      <c r="H227" s="108">
        <v>392.32</v>
      </c>
      <c r="I227" s="87">
        <f>$D$219*H227</f>
      </c>
      <c r="J227" s="87">
        <f>SUM(G227,I227)</f>
      </c>
      <c r="K227" s="89"/>
    </row>
    <row x14ac:dyDescent="0.25" r="228" customHeight="1" ht="18.75" hidden="1">
      <c r="A228" s="6" t="s">
        <v>919</v>
      </c>
      <c r="B228" s="6"/>
      <c r="C228" s="3" t="s">
        <v>96</v>
      </c>
      <c r="D228" s="86">
        <v>1.6</v>
      </c>
      <c r="E228" s="108">
        <v>0.14</v>
      </c>
      <c r="F228" s="87">
        <f>$D$219*E228</f>
      </c>
      <c r="G228" s="87">
        <f>$K$2*F228</f>
      </c>
      <c r="H228" s="108">
        <v>234.58</v>
      </c>
      <c r="I228" s="87">
        <f>$D$219*H228</f>
      </c>
      <c r="J228" s="87">
        <f>SUM(G228,I228)</f>
      </c>
      <c r="K228" s="89"/>
    </row>
    <row x14ac:dyDescent="0.25" r="229" customHeight="1" ht="18.75" hidden="1">
      <c r="A229" s="6" t="s">
        <v>920</v>
      </c>
      <c r="B229" s="6"/>
      <c r="C229" s="3" t="s">
        <v>113</v>
      </c>
      <c r="D229" s="86">
        <v>1</v>
      </c>
      <c r="E229" s="108">
        <v>1.09</v>
      </c>
      <c r="F229" s="87">
        <f>$D$219*E229</f>
      </c>
      <c r="G229" s="87">
        <f>$K$2*F229</f>
      </c>
      <c r="H229" s="108">
        <v>7775.33</v>
      </c>
      <c r="I229" s="87">
        <f>$D$219*H229</f>
      </c>
      <c r="J229" s="87">
        <f>SUM(G229,I229)</f>
      </c>
      <c r="K229" s="89"/>
    </row>
    <row x14ac:dyDescent="0.25" r="230" customHeight="1" ht="18.75" hidden="1">
      <c r="A230" s="6" t="s">
        <v>782</v>
      </c>
      <c r="B230" s="6"/>
      <c r="C230" s="3" t="s">
        <v>153</v>
      </c>
      <c r="D230" s="86">
        <v>4.4</v>
      </c>
      <c r="E230" s="108">
        <v>0.51</v>
      </c>
      <c r="F230" s="87">
        <f>$D$219*E230</f>
      </c>
      <c r="G230" s="87">
        <f>$K$2*F230</f>
      </c>
      <c r="H230" s="108">
        <v>684.9</v>
      </c>
      <c r="I230" s="87">
        <f>$D$219*H230</f>
      </c>
      <c r="J230" s="87">
        <f>SUM(G230,I230)</f>
      </c>
      <c r="K230" s="89"/>
    </row>
    <row x14ac:dyDescent="0.25" r="231" customHeight="1" ht="18.75" hidden="1">
      <c r="A231" s="6" t="s">
        <v>921</v>
      </c>
      <c r="B231" s="6"/>
      <c r="C231" s="3" t="s">
        <v>149</v>
      </c>
      <c r="D231" s="86">
        <v>13.2</v>
      </c>
      <c r="E231" s="108">
        <v>0.15</v>
      </c>
      <c r="F231" s="87">
        <f>$D$219*E231</f>
      </c>
      <c r="G231" s="87">
        <f>$K$2*F231</f>
      </c>
      <c r="H231" s="108">
        <v>93.98</v>
      </c>
      <c r="I231" s="87">
        <f>$D$219*H231</f>
      </c>
      <c r="J231" s="87">
        <f>SUM(G231,I231)</f>
      </c>
      <c r="K231" s="89"/>
    </row>
    <row x14ac:dyDescent="0.25" r="232" customHeight="1" ht="18.75" hidden="1">
      <c r="A232" s="6" t="s">
        <v>786</v>
      </c>
      <c r="B232" s="6"/>
      <c r="C232" s="3" t="s">
        <v>149</v>
      </c>
      <c r="D232" s="86">
        <v>4.4</v>
      </c>
      <c r="E232" s="108">
        <v>0.66</v>
      </c>
      <c r="F232" s="87">
        <f>$D$219*E232</f>
      </c>
      <c r="G232" s="87">
        <f>$K$2*F232</f>
      </c>
      <c r="H232" s="108">
        <v>298.85</v>
      </c>
      <c r="I232" s="87">
        <f>$D$219*H232</f>
      </c>
      <c r="J232" s="87">
        <f>SUM(G232,I232)</f>
      </c>
      <c r="K232" s="89"/>
    </row>
    <row x14ac:dyDescent="0.25" r="233" customHeight="1" ht="18.75" hidden="1">
      <c r="A233" s="6" t="s">
        <v>790</v>
      </c>
      <c r="B233" s="6"/>
      <c r="C233" s="3" t="s">
        <v>149</v>
      </c>
      <c r="D233" s="86">
        <v>4.8</v>
      </c>
      <c r="E233" s="108">
        <v>0.55</v>
      </c>
      <c r="F233" s="87">
        <f>$D$219*E233</f>
      </c>
      <c r="G233" s="87">
        <f>$K$2*F233</f>
      </c>
      <c r="H233" s="108">
        <v>229.96</v>
      </c>
      <c r="I233" s="87">
        <f>$D$219*H233</f>
      </c>
      <c r="J233" s="87">
        <f>SUM(G233,I233)</f>
      </c>
      <c r="K233" s="89"/>
    </row>
    <row x14ac:dyDescent="0.25" r="234" customHeight="1" ht="12.199999999999998">
      <c r="A234" s="29" t="s">
        <v>214</v>
      </c>
      <c r="B234" s="29"/>
      <c r="C234" s="3"/>
      <c r="D234" s="109"/>
      <c r="E234" s="94">
        <f>SUM(E220:E233)</f>
      </c>
      <c r="F234" s="110">
        <f>SUM(F220:F233)</f>
      </c>
      <c r="G234" s="110">
        <f>$K$2*F234</f>
      </c>
      <c r="H234" s="94">
        <v>10256.16</v>
      </c>
      <c r="I234" s="110">
        <f>SUM(I220:I233)</f>
      </c>
      <c r="J234" s="88">
        <f>SUM(J220:J233)</f>
      </c>
      <c r="K234" s="89"/>
    </row>
    <row x14ac:dyDescent="0.25" r="235" customHeight="1" ht="12.199999999999998">
      <c r="A235" s="29" t="s">
        <v>937</v>
      </c>
      <c r="B235" s="29"/>
      <c r="C235" s="93" t="s">
        <v>113</v>
      </c>
      <c r="D235" s="57">
        <v>0</v>
      </c>
      <c r="E235" s="53"/>
      <c r="F235" s="53"/>
      <c r="G235" s="53"/>
      <c r="H235" s="53"/>
      <c r="I235" s="53"/>
      <c r="J235" s="53"/>
      <c r="K235" s="89"/>
    </row>
    <row x14ac:dyDescent="0.25" r="236" customHeight="1" ht="18.75" hidden="1">
      <c r="A236" s="6" t="s">
        <v>913</v>
      </c>
      <c r="B236" s="6"/>
      <c r="C236" s="3" t="s">
        <v>153</v>
      </c>
      <c r="D236" s="86">
        <v>5.4</v>
      </c>
      <c r="E236" s="108">
        <v>0.5</v>
      </c>
      <c r="F236" s="87">
        <f>$D$235*E236</f>
      </c>
      <c r="G236" s="87">
        <f>$K$2*F236</f>
      </c>
      <c r="H236" s="108">
        <v>103.9</v>
      </c>
      <c r="I236" s="87">
        <f>$D$235*H236</f>
      </c>
      <c r="J236" s="87">
        <f>SUM(G236,I236)</f>
      </c>
      <c r="K236" s="89"/>
    </row>
    <row x14ac:dyDescent="0.25" r="237" customHeight="1" ht="18.75" hidden="1">
      <c r="A237" s="6" t="s">
        <v>916</v>
      </c>
      <c r="B237" s="6"/>
      <c r="C237" s="3" t="s">
        <v>149</v>
      </c>
      <c r="D237" s="86">
        <v>0.56</v>
      </c>
      <c r="E237" s="108">
        <v>0.12</v>
      </c>
      <c r="F237" s="87">
        <f>$D$235*E237</f>
      </c>
      <c r="G237" s="87">
        <f>$K$2*F237</f>
      </c>
      <c r="H237" s="108">
        <v>54.66</v>
      </c>
      <c r="I237" s="87">
        <f>$D$235*H237</f>
      </c>
      <c r="J237" s="87">
        <f>SUM(G237,I237)</f>
      </c>
      <c r="K237" s="89"/>
    </row>
    <row x14ac:dyDescent="0.25" r="238" customHeight="1" ht="18.75" hidden="1">
      <c r="A238" s="6" t="s">
        <v>914</v>
      </c>
      <c r="B238" s="6"/>
      <c r="C238" s="3" t="s">
        <v>149</v>
      </c>
      <c r="D238" s="86">
        <v>0.56</v>
      </c>
      <c r="E238" s="108">
        <v>0.12</v>
      </c>
      <c r="F238" s="87">
        <f>$D$235*E238</f>
      </c>
      <c r="G238" s="87">
        <f>$K$2*F238</f>
      </c>
      <c r="H238" s="108">
        <v>72.58</v>
      </c>
      <c r="I238" s="87">
        <f>$D$235*H238</f>
      </c>
      <c r="J238" s="87">
        <f>SUM(G238,I238)</f>
      </c>
      <c r="K238" s="89"/>
    </row>
    <row x14ac:dyDescent="0.25" r="239" customHeight="1" ht="18.75" hidden="1">
      <c r="A239" s="6" t="s">
        <v>915</v>
      </c>
      <c r="B239" s="6"/>
      <c r="C239" s="3" t="s">
        <v>153</v>
      </c>
      <c r="D239" s="86">
        <v>1.5</v>
      </c>
      <c r="E239" s="108">
        <v>0.17</v>
      </c>
      <c r="F239" s="87">
        <f>$D$235*E239</f>
      </c>
      <c r="G239" s="87">
        <f>$K$2*F239</f>
      </c>
      <c r="H239" s="108">
        <v>45.47</v>
      </c>
      <c r="I239" s="87">
        <f>$D$235*H239</f>
      </c>
      <c r="J239" s="87">
        <f>SUM(G239,I239)</f>
      </c>
      <c r="K239" s="89"/>
    </row>
    <row x14ac:dyDescent="0.25" r="240" customHeight="1" ht="18.75" hidden="1">
      <c r="A240" s="6" t="s">
        <v>915</v>
      </c>
      <c r="B240" s="6"/>
      <c r="C240" s="3" t="s">
        <v>153</v>
      </c>
      <c r="D240" s="86">
        <v>1.6</v>
      </c>
      <c r="E240" s="108">
        <v>0.18</v>
      </c>
      <c r="F240" s="87">
        <f>$D$235*E240</f>
      </c>
      <c r="G240" s="87">
        <f>$K$2*F240</f>
      </c>
      <c r="H240" s="108">
        <v>165.55</v>
      </c>
      <c r="I240" s="87">
        <f>$D$235*H240</f>
      </c>
      <c r="J240" s="87">
        <f>SUM(G240,I240)</f>
      </c>
      <c r="K240" s="89"/>
    </row>
    <row x14ac:dyDescent="0.25" r="241" customHeight="1" ht="18.75" hidden="1">
      <c r="A241" s="6" t="s">
        <v>680</v>
      </c>
      <c r="B241" s="6"/>
      <c r="C241" s="3" t="s">
        <v>153</v>
      </c>
      <c r="D241" s="86">
        <v>5</v>
      </c>
      <c r="E241" s="108">
        <v>0.29</v>
      </c>
      <c r="F241" s="87">
        <f>$D$235*E241</f>
      </c>
      <c r="G241" s="87">
        <f>$K$2*F241</f>
      </c>
      <c r="H241" s="108">
        <v>22.45</v>
      </c>
      <c r="I241" s="87">
        <f>$D$235*H241</f>
      </c>
      <c r="J241" s="87">
        <f>SUM(G241,I241)</f>
      </c>
      <c r="K241" s="89"/>
    </row>
    <row x14ac:dyDescent="0.25" r="242" customHeight="1" ht="18.75" hidden="1">
      <c r="A242" s="6" t="s">
        <v>917</v>
      </c>
      <c r="B242" s="6"/>
      <c r="C242" s="3" t="s">
        <v>149</v>
      </c>
      <c r="D242" s="86">
        <v>5.4</v>
      </c>
      <c r="E242" s="108">
        <v>0.12</v>
      </c>
      <c r="F242" s="87">
        <f>$D$235*E242</f>
      </c>
      <c r="G242" s="87">
        <f>$K$2*F242</f>
      </c>
      <c r="H242" s="108">
        <v>97.63</v>
      </c>
      <c r="I242" s="87">
        <f>$D$235*H242</f>
      </c>
      <c r="J242" s="87">
        <f>SUM(G242,I242)</f>
      </c>
      <c r="K242" s="89"/>
    </row>
    <row x14ac:dyDescent="0.25" r="243" customHeight="1" ht="18.75" hidden="1">
      <c r="A243" s="6" t="s">
        <v>794</v>
      </c>
      <c r="B243" s="6"/>
      <c r="C243" s="3" t="s">
        <v>113</v>
      </c>
      <c r="D243" s="86">
        <v>1</v>
      </c>
      <c r="E243" s="108">
        <v>0.4</v>
      </c>
      <c r="F243" s="87">
        <f>$D$235*E243</f>
      </c>
      <c r="G243" s="87">
        <f>$K$2*F243</f>
      </c>
      <c r="H243" s="108">
        <v>392.32</v>
      </c>
      <c r="I243" s="87">
        <f>$D$235*H243</f>
      </c>
      <c r="J243" s="87">
        <f>SUM(G243,I243)</f>
      </c>
      <c r="K243" s="89"/>
    </row>
    <row x14ac:dyDescent="0.25" r="244" customHeight="1" ht="18.75" hidden="1">
      <c r="A244" s="6" t="s">
        <v>919</v>
      </c>
      <c r="B244" s="6"/>
      <c r="C244" s="3" t="s">
        <v>96</v>
      </c>
      <c r="D244" s="86">
        <v>1.6</v>
      </c>
      <c r="E244" s="108">
        <v>0.14</v>
      </c>
      <c r="F244" s="87">
        <f>$D$235*E244</f>
      </c>
      <c r="G244" s="87">
        <f>$K$2*F244</f>
      </c>
      <c r="H244" s="108">
        <v>234.58</v>
      </c>
      <c r="I244" s="87">
        <f>$D$235*H244</f>
      </c>
      <c r="J244" s="87">
        <f>SUM(G244,I244)</f>
      </c>
      <c r="K244" s="89"/>
    </row>
    <row x14ac:dyDescent="0.25" r="245" customHeight="1" ht="18.75" hidden="1">
      <c r="A245" s="6" t="s">
        <v>920</v>
      </c>
      <c r="B245" s="6"/>
      <c r="C245" s="3" t="s">
        <v>113</v>
      </c>
      <c r="D245" s="86">
        <v>1</v>
      </c>
      <c r="E245" s="108">
        <v>1.13</v>
      </c>
      <c r="F245" s="87">
        <f>$D$235*E245</f>
      </c>
      <c r="G245" s="87">
        <f>$K$2*F245</f>
      </c>
      <c r="H245" s="108">
        <v>9191.33</v>
      </c>
      <c r="I245" s="87">
        <f>$D$235*H245</f>
      </c>
      <c r="J245" s="87">
        <f>SUM(G245,I245)</f>
      </c>
      <c r="K245" s="89"/>
    </row>
    <row x14ac:dyDescent="0.25" r="246" customHeight="1" ht="18.75" hidden="1">
      <c r="A246" s="6" t="s">
        <v>782</v>
      </c>
      <c r="B246" s="6"/>
      <c r="C246" s="3" t="s">
        <v>153</v>
      </c>
      <c r="D246" s="86">
        <v>5</v>
      </c>
      <c r="E246" s="108">
        <v>0.58</v>
      </c>
      <c r="F246" s="87">
        <f>$D$235*E246</f>
      </c>
      <c r="G246" s="87">
        <f>$K$2*F246</f>
      </c>
      <c r="H246" s="108">
        <v>778.3</v>
      </c>
      <c r="I246" s="87">
        <f>$D$235*H246</f>
      </c>
      <c r="J246" s="87">
        <f>SUM(G246,I246)</f>
      </c>
      <c r="K246" s="89"/>
    </row>
    <row x14ac:dyDescent="0.25" r="247" customHeight="1" ht="18.75" hidden="1">
      <c r="A247" s="6" t="s">
        <v>921</v>
      </c>
      <c r="B247" s="6"/>
      <c r="C247" s="3" t="s">
        <v>149</v>
      </c>
      <c r="D247" s="86">
        <v>15</v>
      </c>
      <c r="E247" s="108">
        <v>0.17</v>
      </c>
      <c r="F247" s="87">
        <f>$D$235*E247</f>
      </c>
      <c r="G247" s="87">
        <f>$K$2*F247</f>
      </c>
      <c r="H247" s="108">
        <v>106.8</v>
      </c>
      <c r="I247" s="87">
        <f>$D$235*H247</f>
      </c>
      <c r="J247" s="87">
        <f>SUM(G247,I247)</f>
      </c>
      <c r="K247" s="89"/>
    </row>
    <row x14ac:dyDescent="0.25" r="248" customHeight="1" ht="18.75" hidden="1">
      <c r="A248" s="6" t="s">
        <v>786</v>
      </c>
      <c r="B248" s="6"/>
      <c r="C248" s="3" t="s">
        <v>149</v>
      </c>
      <c r="D248" s="86">
        <v>5</v>
      </c>
      <c r="E248" s="108">
        <v>0.75</v>
      </c>
      <c r="F248" s="87">
        <f>$D$235*E248</f>
      </c>
      <c r="G248" s="87">
        <f>$K$2*F248</f>
      </c>
      <c r="H248" s="108">
        <v>339.6</v>
      </c>
      <c r="I248" s="87">
        <f>$D$235*H248</f>
      </c>
      <c r="J248" s="87">
        <f>SUM(G248,I248)</f>
      </c>
      <c r="K248" s="89"/>
    </row>
    <row x14ac:dyDescent="0.25" r="249" customHeight="1" ht="18.75" hidden="1">
      <c r="A249" s="6" t="s">
        <v>790</v>
      </c>
      <c r="B249" s="6"/>
      <c r="C249" s="3" t="s">
        <v>149</v>
      </c>
      <c r="D249" s="86">
        <v>5.4</v>
      </c>
      <c r="E249" s="108">
        <v>0.62</v>
      </c>
      <c r="F249" s="87">
        <f>$D$235*E249</f>
      </c>
      <c r="G249" s="87">
        <f>$K$2*F249</f>
      </c>
      <c r="H249" s="108">
        <v>258.71</v>
      </c>
      <c r="I249" s="87">
        <f>$D$235*H249</f>
      </c>
      <c r="J249" s="87">
        <f>SUM(G249,I249)</f>
      </c>
      <c r="K249" s="89"/>
    </row>
    <row x14ac:dyDescent="0.25" r="250" customHeight="1" ht="12.199999999999998">
      <c r="A250" s="29" t="s">
        <v>214</v>
      </c>
      <c r="B250" s="29"/>
      <c r="C250" s="3"/>
      <c r="D250" s="109"/>
      <c r="E250" s="94">
        <f>SUM(E236:E249)</f>
      </c>
      <c r="F250" s="110">
        <f>SUM(F236:F249)</f>
      </c>
      <c r="G250" s="110">
        <f>$K$2*F250</f>
      </c>
      <c r="H250" s="94">
        <v>11863.88</v>
      </c>
      <c r="I250" s="110">
        <f>SUM(I236:I249)</f>
      </c>
      <c r="J250" s="88">
        <f>SUM(J236:J249)</f>
      </c>
      <c r="K250" s="89"/>
    </row>
    <row x14ac:dyDescent="0.25" r="251" customHeight="1" ht="12.199999999999998">
      <c r="A251" s="29" t="s">
        <v>938</v>
      </c>
      <c r="B251" s="29"/>
      <c r="C251" s="93" t="s">
        <v>113</v>
      </c>
      <c r="D251" s="57">
        <v>0</v>
      </c>
      <c r="E251" s="53"/>
      <c r="F251" s="53"/>
      <c r="G251" s="53"/>
      <c r="H251" s="53"/>
      <c r="I251" s="53"/>
      <c r="J251" s="53"/>
      <c r="K251" s="89"/>
    </row>
    <row x14ac:dyDescent="0.25" r="252" customHeight="1" ht="18.75" hidden="1">
      <c r="A252" s="6" t="s">
        <v>790</v>
      </c>
      <c r="B252" s="6"/>
      <c r="C252" s="3" t="s">
        <v>149</v>
      </c>
      <c r="D252" s="86">
        <v>6.6</v>
      </c>
      <c r="E252" s="108">
        <v>0.76</v>
      </c>
      <c r="F252" s="87">
        <f>$D$251*E252</f>
      </c>
      <c r="G252" s="87">
        <f>$K$2*F252</f>
      </c>
      <c r="H252" s="108">
        <v>316.21</v>
      </c>
      <c r="I252" s="87">
        <f>$D$251*H252</f>
      </c>
      <c r="J252" s="87">
        <f>SUM(G252,I252)</f>
      </c>
      <c r="K252" s="89"/>
    </row>
    <row x14ac:dyDescent="0.25" r="253" customHeight="1" ht="18.75" hidden="1">
      <c r="A253" s="6" t="s">
        <v>916</v>
      </c>
      <c r="B253" s="6"/>
      <c r="C253" s="3" t="s">
        <v>149</v>
      </c>
      <c r="D253" s="86">
        <v>0.56</v>
      </c>
      <c r="E253" s="108">
        <v>0.12</v>
      </c>
      <c r="F253" s="87">
        <f>$D$251*E253</f>
      </c>
      <c r="G253" s="87">
        <f>$K$2*F253</f>
      </c>
      <c r="H253" s="108">
        <v>54.66</v>
      </c>
      <c r="I253" s="87">
        <f>$D$251*H253</f>
      </c>
      <c r="J253" s="87">
        <f>SUM(G253,I253)</f>
      </c>
      <c r="K253" s="89"/>
    </row>
    <row x14ac:dyDescent="0.25" r="254" customHeight="1" ht="18.75" hidden="1">
      <c r="A254" s="6" t="s">
        <v>917</v>
      </c>
      <c r="B254" s="6"/>
      <c r="C254" s="3" t="s">
        <v>149</v>
      </c>
      <c r="D254" s="86">
        <v>6.6</v>
      </c>
      <c r="E254" s="108">
        <v>0.15</v>
      </c>
      <c r="F254" s="87">
        <f>$D$251*E254</f>
      </c>
      <c r="G254" s="87">
        <f>$K$2*F254</f>
      </c>
      <c r="H254" s="108">
        <v>119.33</v>
      </c>
      <c r="I254" s="87">
        <f>$D$251*H254</f>
      </c>
      <c r="J254" s="87">
        <f>SUM(G254,I254)</f>
      </c>
      <c r="K254" s="89"/>
    </row>
    <row x14ac:dyDescent="0.25" r="255" customHeight="1" ht="18.75" hidden="1">
      <c r="A255" s="6" t="s">
        <v>939</v>
      </c>
      <c r="B255" s="6"/>
      <c r="C255" s="3" t="s">
        <v>153</v>
      </c>
      <c r="D255" s="86">
        <v>6.6</v>
      </c>
      <c r="E255" s="108">
        <v>0.38</v>
      </c>
      <c r="F255" s="87">
        <f>$D$251*E255</f>
      </c>
      <c r="G255" s="87">
        <f>$K$2*F255</f>
      </c>
      <c r="H255" s="108">
        <v>26.73</v>
      </c>
      <c r="I255" s="87">
        <f>$D$251*H255</f>
      </c>
      <c r="J255" s="87">
        <f>SUM(G255,I255)</f>
      </c>
      <c r="K255" s="89"/>
    </row>
    <row x14ac:dyDescent="0.25" r="256" customHeight="1" ht="18.75" hidden="1">
      <c r="A256" s="6" t="s">
        <v>940</v>
      </c>
      <c r="B256" s="6"/>
      <c r="C256" s="3" t="s">
        <v>149</v>
      </c>
      <c r="D256" s="86">
        <v>6.2</v>
      </c>
      <c r="E256" s="108">
        <v>0.93</v>
      </c>
      <c r="F256" s="87">
        <f>$D$251*E256</f>
      </c>
      <c r="G256" s="87">
        <f>$K$2*F256</f>
      </c>
      <c r="H256" s="108">
        <v>607.1</v>
      </c>
      <c r="I256" s="87">
        <f>$D$251*H256</f>
      </c>
      <c r="J256" s="87">
        <f>SUM(G256,I256)</f>
      </c>
      <c r="K256" s="89"/>
    </row>
    <row x14ac:dyDescent="0.25" r="257" customHeight="1" ht="18.75" hidden="1">
      <c r="A257" s="6" t="s">
        <v>781</v>
      </c>
      <c r="B257" s="6"/>
      <c r="C257" s="3" t="s">
        <v>113</v>
      </c>
      <c r="D257" s="86">
        <v>1</v>
      </c>
      <c r="E257" s="108">
        <v>0.4</v>
      </c>
      <c r="F257" s="87">
        <f>$D$251*E257</f>
      </c>
      <c r="G257" s="87">
        <f>$K$2*F257</f>
      </c>
      <c r="H257" s="108">
        <v>559.17</v>
      </c>
      <c r="I257" s="87">
        <f>$D$251*H257</f>
      </c>
      <c r="J257" s="87">
        <f>SUM(G257,I257)</f>
      </c>
      <c r="K257" s="89"/>
    </row>
    <row x14ac:dyDescent="0.25" r="258" customHeight="1" ht="18.75" hidden="1">
      <c r="A258" s="6" t="s">
        <v>782</v>
      </c>
      <c r="B258" s="6"/>
      <c r="C258" s="3" t="s">
        <v>153</v>
      </c>
      <c r="D258" s="86">
        <v>6.2</v>
      </c>
      <c r="E258" s="108">
        <v>0.71</v>
      </c>
      <c r="F258" s="87">
        <f>$D$251*E258</f>
      </c>
      <c r="G258" s="87">
        <f>$K$2*F258</f>
      </c>
      <c r="H258" s="108">
        <v>965.09</v>
      </c>
      <c r="I258" s="87">
        <f>$D$251*H258</f>
      </c>
      <c r="J258" s="87">
        <f>SUM(G258,I258)</f>
      </c>
      <c r="K258" s="89"/>
    </row>
    <row x14ac:dyDescent="0.25" r="259" customHeight="1" ht="18.75" hidden="1">
      <c r="A259" s="6" t="s">
        <v>915</v>
      </c>
      <c r="B259" s="6"/>
      <c r="C259" s="3" t="s">
        <v>153</v>
      </c>
      <c r="D259" s="86">
        <v>1.5</v>
      </c>
      <c r="E259" s="108">
        <v>0.17</v>
      </c>
      <c r="F259" s="87">
        <f>$D$251*E259</f>
      </c>
      <c r="G259" s="87">
        <f>$K$2*F259</f>
      </c>
      <c r="H259" s="108">
        <v>45.47</v>
      </c>
      <c r="I259" s="87">
        <f>$D$251*H259</f>
      </c>
      <c r="J259" s="87">
        <f>SUM(G259,I259)</f>
      </c>
      <c r="K259" s="89"/>
    </row>
    <row x14ac:dyDescent="0.25" r="260" customHeight="1" ht="18.75" hidden="1">
      <c r="A260" s="6" t="s">
        <v>915</v>
      </c>
      <c r="B260" s="6"/>
      <c r="C260" s="3" t="s">
        <v>153</v>
      </c>
      <c r="D260" s="86">
        <v>1.6</v>
      </c>
      <c r="E260" s="108">
        <v>0.18</v>
      </c>
      <c r="F260" s="87">
        <f>$D$251*E260</f>
      </c>
      <c r="G260" s="87">
        <f>$K$2*F260</f>
      </c>
      <c r="H260" s="108">
        <v>165.55</v>
      </c>
      <c r="I260" s="87">
        <f>$D$251*H260</f>
      </c>
      <c r="J260" s="87">
        <f>SUM(G260,I260)</f>
      </c>
      <c r="K260" s="89"/>
    </row>
    <row x14ac:dyDescent="0.25" r="261" customHeight="1" ht="18.75" hidden="1">
      <c r="A261" s="6" t="s">
        <v>914</v>
      </c>
      <c r="B261" s="6"/>
      <c r="C261" s="3" t="s">
        <v>149</v>
      </c>
      <c r="D261" s="86">
        <v>0.56</v>
      </c>
      <c r="E261" s="108">
        <v>0.12</v>
      </c>
      <c r="F261" s="87">
        <f>$D$251*E261</f>
      </c>
      <c r="G261" s="87">
        <f>$K$2*F261</f>
      </c>
      <c r="H261" s="108">
        <v>72.58</v>
      </c>
      <c r="I261" s="87">
        <f>$D$251*H261</f>
      </c>
      <c r="J261" s="87">
        <f>SUM(G261,I261)</f>
      </c>
      <c r="K261" s="89"/>
    </row>
    <row x14ac:dyDescent="0.25" r="262" customHeight="1" ht="18.75" hidden="1">
      <c r="A262" s="6" t="s">
        <v>921</v>
      </c>
      <c r="B262" s="6"/>
      <c r="C262" s="3" t="s">
        <v>149</v>
      </c>
      <c r="D262" s="86">
        <v>24.8</v>
      </c>
      <c r="E262" s="108">
        <v>0.29</v>
      </c>
      <c r="F262" s="87">
        <f>$D$251*E262</f>
      </c>
      <c r="G262" s="87">
        <f>$K$2*F262</f>
      </c>
      <c r="H262" s="108">
        <v>176.58</v>
      </c>
      <c r="I262" s="87">
        <f>$D$251*H262</f>
      </c>
      <c r="J262" s="87">
        <f>SUM(G262,I262)</f>
      </c>
      <c r="K262" s="89"/>
    </row>
    <row x14ac:dyDescent="0.25" r="263" customHeight="1" ht="18.75" hidden="1">
      <c r="A263" s="6" t="s">
        <v>941</v>
      </c>
      <c r="B263" s="6"/>
      <c r="C263" s="3" t="s">
        <v>113</v>
      </c>
      <c r="D263" s="86">
        <v>1</v>
      </c>
      <c r="E263" s="108">
        <v>1.13</v>
      </c>
      <c r="F263" s="87">
        <f>$D$251*E263</f>
      </c>
      <c r="G263" s="87">
        <f>$K$2*F263</f>
      </c>
      <c r="H263" s="108">
        <v>9858.21</v>
      </c>
      <c r="I263" s="87">
        <f>$D$251*H263</f>
      </c>
      <c r="J263" s="87">
        <f>SUM(G263,I263)</f>
      </c>
      <c r="K263" s="89"/>
    </row>
    <row x14ac:dyDescent="0.25" r="264" customHeight="1" ht="18.75" hidden="1">
      <c r="A264" s="6" t="s">
        <v>913</v>
      </c>
      <c r="B264" s="6"/>
      <c r="C264" s="3" t="s">
        <v>153</v>
      </c>
      <c r="D264" s="86">
        <v>6.6</v>
      </c>
      <c r="E264" s="108">
        <v>0.61</v>
      </c>
      <c r="F264" s="87">
        <f>$D$251*E264</f>
      </c>
      <c r="G264" s="87">
        <f>$K$2*F264</f>
      </c>
      <c r="H264" s="108">
        <v>126.98</v>
      </c>
      <c r="I264" s="87">
        <f>$D$251*H264</f>
      </c>
      <c r="J264" s="87">
        <f>SUM(G264,I264)</f>
      </c>
      <c r="K264" s="89"/>
    </row>
    <row x14ac:dyDescent="0.25" r="265" customHeight="1" ht="12.199999999999998">
      <c r="A265" s="29" t="s">
        <v>214</v>
      </c>
      <c r="B265" s="29"/>
      <c r="C265" s="3"/>
      <c r="D265" s="109"/>
      <c r="E265" s="94">
        <f>SUM(E252:E264)</f>
      </c>
      <c r="F265" s="110">
        <f>SUM(F252:F264)</f>
      </c>
      <c r="G265" s="110">
        <f>$K$2*F265</f>
      </c>
      <c r="H265" s="94">
        <v>13093.66</v>
      </c>
      <c r="I265" s="110">
        <f>SUM(I252:I264)</f>
      </c>
      <c r="J265" s="88">
        <f>SUM(J252:J264)</f>
      </c>
      <c r="K265" s="89"/>
    </row>
    <row x14ac:dyDescent="0.25" r="266" customHeight="1" ht="12.199999999999998">
      <c r="A266" s="29" t="s">
        <v>942</v>
      </c>
      <c r="B266" s="29"/>
      <c r="C266" s="93" t="s">
        <v>113</v>
      </c>
      <c r="D266" s="57">
        <v>0</v>
      </c>
      <c r="E266" s="53"/>
      <c r="F266" s="53"/>
      <c r="G266" s="53"/>
      <c r="H266" s="53"/>
      <c r="I266" s="53"/>
      <c r="J266" s="53"/>
      <c r="K266" s="89"/>
    </row>
    <row x14ac:dyDescent="0.25" r="267" customHeight="1" ht="18.75" hidden="1">
      <c r="A267" s="6" t="s">
        <v>913</v>
      </c>
      <c r="B267" s="6"/>
      <c r="C267" s="3" t="s">
        <v>153</v>
      </c>
      <c r="D267" s="86">
        <v>6.6</v>
      </c>
      <c r="E267" s="108">
        <v>0.61</v>
      </c>
      <c r="F267" s="87">
        <f>$D$266*E267</f>
      </c>
      <c r="G267" s="87">
        <f>$K$2*F267</f>
      </c>
      <c r="H267" s="108">
        <v>126.98</v>
      </c>
      <c r="I267" s="87">
        <f>$D$266*H267</f>
      </c>
      <c r="J267" s="87">
        <f>SUM(G267,I267)</f>
      </c>
      <c r="K267" s="89"/>
    </row>
    <row x14ac:dyDescent="0.25" r="268" customHeight="1" ht="18.75" hidden="1">
      <c r="A268" s="6" t="s">
        <v>915</v>
      </c>
      <c r="B268" s="6"/>
      <c r="C268" s="3" t="s">
        <v>153</v>
      </c>
      <c r="D268" s="86">
        <v>1.7</v>
      </c>
      <c r="E268" s="108">
        <v>0.2</v>
      </c>
      <c r="F268" s="87">
        <f>$D$266*E268</f>
      </c>
      <c r="G268" s="87">
        <f>$K$2*F268</f>
      </c>
      <c r="H268" s="108">
        <v>175.9</v>
      </c>
      <c r="I268" s="87">
        <f>$D$266*H268</f>
      </c>
      <c r="J268" s="87">
        <f>SUM(G268,I268)</f>
      </c>
      <c r="K268" s="89"/>
    </row>
    <row x14ac:dyDescent="0.25" r="269" customHeight="1" ht="18.75" hidden="1">
      <c r="A269" s="6" t="s">
        <v>915</v>
      </c>
      <c r="B269" s="6"/>
      <c r="C269" s="3" t="s">
        <v>153</v>
      </c>
      <c r="D269" s="86">
        <v>1.6</v>
      </c>
      <c r="E269" s="108">
        <v>0.18</v>
      </c>
      <c r="F269" s="87">
        <f>$D$266*E269</f>
      </c>
      <c r="G269" s="87">
        <f>$K$2*F269</f>
      </c>
      <c r="H269" s="108">
        <v>48.49</v>
      </c>
      <c r="I269" s="87">
        <f>$D$266*H269</f>
      </c>
      <c r="J269" s="87">
        <f>SUM(G269,I269)</f>
      </c>
      <c r="K269" s="89"/>
    </row>
    <row x14ac:dyDescent="0.25" r="270" customHeight="1" ht="18.75" hidden="1">
      <c r="A270" s="6" t="s">
        <v>916</v>
      </c>
      <c r="B270" s="6"/>
      <c r="C270" s="3" t="s">
        <v>149</v>
      </c>
      <c r="D270" s="86">
        <v>0.72</v>
      </c>
      <c r="E270" s="108">
        <v>0.15</v>
      </c>
      <c r="F270" s="87">
        <f>$D$266*E270</f>
      </c>
      <c r="G270" s="87">
        <f>$K$2*F270</f>
      </c>
      <c r="H270" s="108">
        <v>70.27</v>
      </c>
      <c r="I270" s="87">
        <f>$D$266*H270</f>
      </c>
      <c r="J270" s="87">
        <f>SUM(G270,I270)</f>
      </c>
      <c r="K270" s="89"/>
    </row>
    <row x14ac:dyDescent="0.25" r="271" customHeight="1" ht="18.75" hidden="1">
      <c r="A271" s="6" t="s">
        <v>917</v>
      </c>
      <c r="B271" s="6"/>
      <c r="C271" s="3" t="s">
        <v>149</v>
      </c>
      <c r="D271" s="86">
        <v>6.6</v>
      </c>
      <c r="E271" s="108">
        <v>0.15</v>
      </c>
      <c r="F271" s="87">
        <f>$D$266*E271</f>
      </c>
      <c r="G271" s="87">
        <f>$K$2*F271</f>
      </c>
      <c r="H271" s="108">
        <v>119.33</v>
      </c>
      <c r="I271" s="87">
        <f>$D$266*H271</f>
      </c>
      <c r="J271" s="87">
        <f>SUM(G271,I271)</f>
      </c>
      <c r="K271" s="89"/>
    </row>
    <row x14ac:dyDescent="0.25" r="272" customHeight="1" ht="18.75" hidden="1">
      <c r="A272" s="6" t="s">
        <v>914</v>
      </c>
      <c r="B272" s="6"/>
      <c r="C272" s="3" t="s">
        <v>149</v>
      </c>
      <c r="D272" s="86">
        <v>0.72</v>
      </c>
      <c r="E272" s="108">
        <v>0.15</v>
      </c>
      <c r="F272" s="87">
        <f>$D$266*E272</f>
      </c>
      <c r="G272" s="87">
        <f>$K$2*F272</f>
      </c>
      <c r="H272" s="108">
        <v>93.31</v>
      </c>
      <c r="I272" s="87">
        <f>$D$266*H272</f>
      </c>
      <c r="J272" s="87">
        <f>SUM(G272,I272)</f>
      </c>
      <c r="K272" s="89"/>
    </row>
    <row x14ac:dyDescent="0.25" r="273" customHeight="1" ht="18.75" hidden="1">
      <c r="A273" s="6" t="s">
        <v>680</v>
      </c>
      <c r="B273" s="6"/>
      <c r="C273" s="3" t="s">
        <v>153</v>
      </c>
      <c r="D273" s="86">
        <v>6.2</v>
      </c>
      <c r="E273" s="108">
        <v>0.36</v>
      </c>
      <c r="F273" s="87">
        <f>$D$266*E273</f>
      </c>
      <c r="G273" s="87">
        <f>$K$2*F273</f>
      </c>
      <c r="H273" s="108">
        <v>27.83</v>
      </c>
      <c r="I273" s="87">
        <f>$D$266*H273</f>
      </c>
      <c r="J273" s="87">
        <f>SUM(G273,I273)</f>
      </c>
      <c r="K273" s="89"/>
    </row>
    <row x14ac:dyDescent="0.25" r="274" customHeight="1" ht="18.75" hidden="1">
      <c r="A274" s="6" t="s">
        <v>781</v>
      </c>
      <c r="B274" s="6"/>
      <c r="C274" s="3" t="s">
        <v>113</v>
      </c>
      <c r="D274" s="86">
        <v>1</v>
      </c>
      <c r="E274" s="108">
        <v>0.4</v>
      </c>
      <c r="F274" s="87">
        <f>$D$266*E274</f>
      </c>
      <c r="G274" s="87">
        <f>$K$2*F274</f>
      </c>
      <c r="H274" s="108">
        <v>559.17</v>
      </c>
      <c r="I274" s="87">
        <f>$D$266*H274</f>
      </c>
      <c r="J274" s="87">
        <f>SUM(G274,I274)</f>
      </c>
      <c r="K274" s="89"/>
    </row>
    <row x14ac:dyDescent="0.25" r="275" customHeight="1" ht="18.75" hidden="1">
      <c r="A275" s="6" t="s">
        <v>919</v>
      </c>
      <c r="B275" s="6"/>
      <c r="C275" s="3" t="s">
        <v>96</v>
      </c>
      <c r="D275" s="86">
        <v>1.8</v>
      </c>
      <c r="E275" s="108">
        <v>0.16</v>
      </c>
      <c r="F275" s="87">
        <f>$D$266*E275</f>
      </c>
      <c r="G275" s="87">
        <f>$K$2*F275</f>
      </c>
      <c r="H275" s="108">
        <v>263.9</v>
      </c>
      <c r="I275" s="87">
        <f>$D$266*H275</f>
      </c>
      <c r="J275" s="87">
        <f>SUM(G275,I275)</f>
      </c>
      <c r="K275" s="89"/>
    </row>
    <row x14ac:dyDescent="0.25" r="276" customHeight="1" ht="18.75" hidden="1">
      <c r="A276" s="6" t="s">
        <v>920</v>
      </c>
      <c r="B276" s="6"/>
      <c r="C276" s="3" t="s">
        <v>113</v>
      </c>
      <c r="D276" s="86">
        <v>1</v>
      </c>
      <c r="E276" s="108">
        <v>1.13</v>
      </c>
      <c r="F276" s="87">
        <f>$D$266*E276</f>
      </c>
      <c r="G276" s="87">
        <f>$K$2*F276</f>
      </c>
      <c r="H276" s="108">
        <v>8999.33</v>
      </c>
      <c r="I276" s="87">
        <f>$D$266*H276</f>
      </c>
      <c r="J276" s="87">
        <f>SUM(G276,I276)</f>
      </c>
      <c r="K276" s="89"/>
    </row>
    <row x14ac:dyDescent="0.25" r="277" customHeight="1" ht="18.75" hidden="1">
      <c r="A277" s="6" t="s">
        <v>783</v>
      </c>
      <c r="B277" s="6"/>
      <c r="C277" s="3" t="s">
        <v>149</v>
      </c>
      <c r="D277" s="86">
        <v>20</v>
      </c>
      <c r="E277" s="108">
        <v>0.23</v>
      </c>
      <c r="F277" s="87">
        <f>$D$266*E277</f>
      </c>
      <c r="G277" s="87">
        <f>$K$2*F277</f>
      </c>
      <c r="H277" s="108">
        <v>142.4</v>
      </c>
      <c r="I277" s="87">
        <f>$D$266*H277</f>
      </c>
      <c r="J277" s="87">
        <f>SUM(G277,I277)</f>
      </c>
      <c r="K277" s="89"/>
    </row>
    <row x14ac:dyDescent="0.25" r="278" customHeight="1" ht="18.75" hidden="1">
      <c r="A278" s="6" t="s">
        <v>786</v>
      </c>
      <c r="B278" s="6"/>
      <c r="C278" s="3" t="s">
        <v>149</v>
      </c>
      <c r="D278" s="86">
        <v>6.2</v>
      </c>
      <c r="E278" s="108">
        <v>0.93</v>
      </c>
      <c r="F278" s="87">
        <f>$D$266*E278</f>
      </c>
      <c r="G278" s="87">
        <f>$K$2*F278</f>
      </c>
      <c r="H278" s="108">
        <v>421.1</v>
      </c>
      <c r="I278" s="87">
        <f>$D$266*H278</f>
      </c>
      <c r="J278" s="87">
        <f>SUM(G278,I278)</f>
      </c>
      <c r="K278" s="89"/>
    </row>
    <row x14ac:dyDescent="0.25" r="279" customHeight="1" ht="18.75" hidden="1">
      <c r="A279" s="6" t="s">
        <v>929</v>
      </c>
      <c r="B279" s="6"/>
      <c r="C279" s="3" t="s">
        <v>153</v>
      </c>
      <c r="D279" s="86">
        <v>5</v>
      </c>
      <c r="E279" s="108">
        <v>0.58</v>
      </c>
      <c r="F279" s="87">
        <f>$D$266*E279</f>
      </c>
      <c r="G279" s="87">
        <f>$K$2*F279</f>
      </c>
      <c r="H279" s="108">
        <v>1090</v>
      </c>
      <c r="I279" s="87">
        <f>$D$266*H279</f>
      </c>
      <c r="J279" s="87">
        <f>SUM(G279,I279)</f>
      </c>
      <c r="K279" s="89"/>
    </row>
    <row x14ac:dyDescent="0.25" r="280" customHeight="1" ht="18.75" hidden="1">
      <c r="A280" s="6" t="s">
        <v>790</v>
      </c>
      <c r="B280" s="6"/>
      <c r="C280" s="3" t="s">
        <v>149</v>
      </c>
      <c r="D280" s="86">
        <v>5.4</v>
      </c>
      <c r="E280" s="108">
        <v>0.62</v>
      </c>
      <c r="F280" s="87">
        <f>$D$266*E280</f>
      </c>
      <c r="G280" s="87">
        <f>$K$2*F280</f>
      </c>
      <c r="H280" s="108">
        <v>487.67</v>
      </c>
      <c r="I280" s="87">
        <f>$D$266*H280</f>
      </c>
      <c r="J280" s="87">
        <f>SUM(G280,I280)</f>
      </c>
      <c r="K280" s="89"/>
    </row>
    <row x14ac:dyDescent="0.25" r="281" customHeight="1" ht="12.199999999999998">
      <c r="A281" s="29" t="s">
        <v>214</v>
      </c>
      <c r="B281" s="29"/>
      <c r="C281" s="3"/>
      <c r="D281" s="109"/>
      <c r="E281" s="94">
        <f>SUM(E267:E280)</f>
      </c>
      <c r="F281" s="110">
        <f>SUM(F267:F280)</f>
      </c>
      <c r="G281" s="110">
        <f>$K$2*F281</f>
      </c>
      <c r="H281" s="94">
        <v>12625.68</v>
      </c>
      <c r="I281" s="110">
        <f>SUM(I267:I280)</f>
      </c>
      <c r="J281" s="88">
        <f>SUM(J267:J280)</f>
      </c>
      <c r="K281" s="89"/>
    </row>
    <row x14ac:dyDescent="0.25" r="282" customHeight="1" ht="12.199999999999998">
      <c r="A282" s="29" t="s">
        <v>943</v>
      </c>
      <c r="B282" s="29"/>
      <c r="C282" s="93" t="s">
        <v>113</v>
      </c>
      <c r="D282" s="57">
        <v>0</v>
      </c>
      <c r="E282" s="53"/>
      <c r="F282" s="53"/>
      <c r="G282" s="53"/>
      <c r="H282" s="53"/>
      <c r="I282" s="53"/>
      <c r="J282" s="53"/>
      <c r="K282" s="89"/>
    </row>
    <row x14ac:dyDescent="0.25" r="283" customHeight="1" ht="18.75" hidden="1">
      <c r="A283" s="6" t="s">
        <v>915</v>
      </c>
      <c r="B283" s="6"/>
      <c r="C283" s="3" t="s">
        <v>153</v>
      </c>
      <c r="D283" s="86">
        <v>1</v>
      </c>
      <c r="E283" s="108">
        <v>0.12</v>
      </c>
      <c r="F283" s="87">
        <f>$D$282*E283</f>
      </c>
      <c r="G283" s="87">
        <f>$K$2*F283</f>
      </c>
      <c r="H283" s="108">
        <v>103.47</v>
      </c>
      <c r="I283" s="87">
        <f>$D$282*H283</f>
      </c>
      <c r="J283" s="87">
        <f>SUM(G283,I283)</f>
      </c>
      <c r="K283" s="89"/>
    </row>
    <row x14ac:dyDescent="0.25" r="284" customHeight="1" ht="18.75" hidden="1">
      <c r="A284" s="6" t="s">
        <v>915</v>
      </c>
      <c r="B284" s="6"/>
      <c r="C284" s="3" t="s">
        <v>153</v>
      </c>
      <c r="D284" s="86">
        <v>1</v>
      </c>
      <c r="E284" s="108">
        <v>0.12</v>
      </c>
      <c r="F284" s="87">
        <f>$D$282*E284</f>
      </c>
      <c r="G284" s="87">
        <f>$K$2*F284</f>
      </c>
      <c r="H284" s="108">
        <v>30.31</v>
      </c>
      <c r="I284" s="87">
        <f>$D$282*H284</f>
      </c>
      <c r="J284" s="87">
        <f>SUM(G284,I284)</f>
      </c>
      <c r="K284" s="89"/>
    </row>
    <row x14ac:dyDescent="0.25" r="285" customHeight="1" ht="18.75" hidden="1">
      <c r="A285" s="6" t="s">
        <v>790</v>
      </c>
      <c r="B285" s="6"/>
      <c r="C285" s="3" t="s">
        <v>149</v>
      </c>
      <c r="D285" s="86">
        <v>6.2</v>
      </c>
      <c r="E285" s="108">
        <v>0.71</v>
      </c>
      <c r="F285" s="87">
        <f>$D$282*E285</f>
      </c>
      <c r="G285" s="87">
        <f>$K$2*F285</f>
      </c>
      <c r="H285" s="108">
        <v>297.05</v>
      </c>
      <c r="I285" s="87">
        <f>$D$282*H285</f>
      </c>
      <c r="J285" s="87">
        <f>SUM(G285,I285)</f>
      </c>
      <c r="K285" s="89"/>
    </row>
    <row x14ac:dyDescent="0.25" r="286" customHeight="1" ht="18.75" hidden="1">
      <c r="A286" s="6" t="s">
        <v>913</v>
      </c>
      <c r="B286" s="6"/>
      <c r="C286" s="3" t="s">
        <v>153</v>
      </c>
      <c r="D286" s="86">
        <v>6.2</v>
      </c>
      <c r="E286" s="108">
        <v>0.57</v>
      </c>
      <c r="F286" s="87">
        <f>$D$282*E286</f>
      </c>
      <c r="G286" s="87">
        <f>$K$2*F286</f>
      </c>
      <c r="H286" s="108">
        <v>119.28</v>
      </c>
      <c r="I286" s="87">
        <f>$D$282*H286</f>
      </c>
      <c r="J286" s="87">
        <f>SUM(G286,I286)</f>
      </c>
      <c r="K286" s="89"/>
    </row>
    <row x14ac:dyDescent="0.25" r="287" customHeight="1" ht="18.75" hidden="1">
      <c r="A287" s="6" t="s">
        <v>914</v>
      </c>
      <c r="B287" s="6"/>
      <c r="C287" s="3" t="s">
        <v>149</v>
      </c>
      <c r="D287" s="86">
        <v>0.72</v>
      </c>
      <c r="E287" s="108">
        <v>0.15</v>
      </c>
      <c r="F287" s="87">
        <f>$D$282*E287</f>
      </c>
      <c r="G287" s="87">
        <f>$K$2*F287</f>
      </c>
      <c r="H287" s="108">
        <v>93.31</v>
      </c>
      <c r="I287" s="87">
        <f>$D$282*H287</f>
      </c>
      <c r="J287" s="87">
        <f>SUM(G287,I287)</f>
      </c>
      <c r="K287" s="89"/>
    </row>
    <row x14ac:dyDescent="0.25" r="288" customHeight="1" ht="18.75" hidden="1">
      <c r="A288" s="6" t="s">
        <v>939</v>
      </c>
      <c r="B288" s="6"/>
      <c r="C288" s="3" t="s">
        <v>153</v>
      </c>
      <c r="D288" s="86">
        <v>6.2</v>
      </c>
      <c r="E288" s="108">
        <v>0.36</v>
      </c>
      <c r="F288" s="87">
        <f>$D$282*E288</f>
      </c>
      <c r="G288" s="87">
        <f>$K$2*F288</f>
      </c>
      <c r="H288" s="108">
        <v>25.11</v>
      </c>
      <c r="I288" s="87">
        <f>$D$282*H288</f>
      </c>
      <c r="J288" s="87">
        <f>SUM(G288,I288)</f>
      </c>
      <c r="K288" s="89"/>
    </row>
    <row x14ac:dyDescent="0.25" r="289" customHeight="1" ht="18.75" hidden="1">
      <c r="A289" s="6" t="s">
        <v>940</v>
      </c>
      <c r="B289" s="6"/>
      <c r="C289" s="3" t="s">
        <v>149</v>
      </c>
      <c r="D289" s="86">
        <v>5.8</v>
      </c>
      <c r="E289" s="108">
        <v>0.87</v>
      </c>
      <c r="F289" s="87">
        <f>$D$282*E289</f>
      </c>
      <c r="G289" s="87">
        <f>$K$2*F289</f>
      </c>
      <c r="H289" s="108">
        <v>567.94</v>
      </c>
      <c r="I289" s="87">
        <f>$D$282*H289</f>
      </c>
      <c r="J289" s="87">
        <f>SUM(G289,I289)</f>
      </c>
      <c r="K289" s="89"/>
    </row>
    <row x14ac:dyDescent="0.25" r="290" customHeight="1" ht="18.75" hidden="1">
      <c r="A290" s="6" t="s">
        <v>921</v>
      </c>
      <c r="B290" s="6"/>
      <c r="C290" s="3" t="s">
        <v>149</v>
      </c>
      <c r="D290" s="86">
        <v>23.2</v>
      </c>
      <c r="E290" s="108">
        <v>0.27</v>
      </c>
      <c r="F290" s="87">
        <f>$D$282*E290</f>
      </c>
      <c r="G290" s="87">
        <f>$K$2*F290</f>
      </c>
      <c r="H290" s="108">
        <v>165.18</v>
      </c>
      <c r="I290" s="87">
        <f>$D$282*H290</f>
      </c>
      <c r="J290" s="87">
        <f>SUM(G290,I290)</f>
      </c>
      <c r="K290" s="89"/>
    </row>
    <row x14ac:dyDescent="0.25" r="291" customHeight="1" ht="18.75" hidden="1">
      <c r="A291" s="6" t="s">
        <v>917</v>
      </c>
      <c r="B291" s="6"/>
      <c r="C291" s="3" t="s">
        <v>149</v>
      </c>
      <c r="D291" s="86">
        <v>6.2</v>
      </c>
      <c r="E291" s="108">
        <v>0.14</v>
      </c>
      <c r="F291" s="87">
        <f>$D$282*E291</f>
      </c>
      <c r="G291" s="87">
        <f>$K$2*F291</f>
      </c>
      <c r="H291" s="108">
        <v>112.1</v>
      </c>
      <c r="I291" s="87">
        <f>$D$282*H291</f>
      </c>
      <c r="J291" s="87">
        <f>SUM(G291,I291)</f>
      </c>
      <c r="K291" s="89"/>
    </row>
    <row x14ac:dyDescent="0.25" r="292" customHeight="1" ht="18.75" hidden="1">
      <c r="A292" s="6" t="s">
        <v>916</v>
      </c>
      <c r="B292" s="6"/>
      <c r="C292" s="3" t="s">
        <v>149</v>
      </c>
      <c r="D292" s="86">
        <v>0.72</v>
      </c>
      <c r="E292" s="108">
        <v>0.15</v>
      </c>
      <c r="F292" s="87">
        <f>$D$282*E292</f>
      </c>
      <c r="G292" s="87">
        <f>$K$2*F292</f>
      </c>
      <c r="H292" s="108">
        <v>70.27</v>
      </c>
      <c r="I292" s="87">
        <f>$D$282*H292</f>
      </c>
      <c r="J292" s="87">
        <f>SUM(G292,I292)</f>
      </c>
      <c r="K292" s="89"/>
    </row>
    <row x14ac:dyDescent="0.25" r="293" customHeight="1" ht="18.75" hidden="1">
      <c r="A293" s="6" t="s">
        <v>782</v>
      </c>
      <c r="B293" s="6"/>
      <c r="C293" s="3" t="s">
        <v>153</v>
      </c>
      <c r="D293" s="86">
        <v>5.8</v>
      </c>
      <c r="E293" s="108">
        <v>0.67</v>
      </c>
      <c r="F293" s="87">
        <f>$D$282*E293</f>
      </c>
      <c r="G293" s="87">
        <f>$K$2*F293</f>
      </c>
      <c r="H293" s="108">
        <v>902.83</v>
      </c>
      <c r="I293" s="87">
        <f>$D$282*H293</f>
      </c>
      <c r="J293" s="87">
        <f>SUM(G293,I293)</f>
      </c>
      <c r="K293" s="89"/>
    </row>
    <row x14ac:dyDescent="0.25" r="294" customHeight="1" ht="18.75" hidden="1">
      <c r="A294" s="6" t="s">
        <v>918</v>
      </c>
      <c r="B294" s="6"/>
      <c r="C294" s="3" t="s">
        <v>113</v>
      </c>
      <c r="D294" s="86">
        <v>1</v>
      </c>
      <c r="E294" s="108">
        <v>0.4</v>
      </c>
      <c r="F294" s="87">
        <f>$D$282*E294</f>
      </c>
      <c r="G294" s="87">
        <f>$K$2*F294</f>
      </c>
      <c r="H294" s="108">
        <v>246.33</v>
      </c>
      <c r="I294" s="87">
        <f>$D$282*H294</f>
      </c>
      <c r="J294" s="87">
        <f>SUM(G294,I294)</f>
      </c>
      <c r="K294" s="89"/>
    </row>
    <row x14ac:dyDescent="0.25" r="295" customHeight="1" ht="18.75" hidden="1">
      <c r="A295" s="6" t="s">
        <v>920</v>
      </c>
      <c r="B295" s="6"/>
      <c r="C295" s="3" t="s">
        <v>113</v>
      </c>
      <c r="D295" s="86">
        <v>1</v>
      </c>
      <c r="E295" s="108">
        <v>1.13</v>
      </c>
      <c r="F295" s="87">
        <f>$D$282*E295</f>
      </c>
      <c r="G295" s="87">
        <f>$K$2*F295</f>
      </c>
      <c r="H295" s="108">
        <v>16535.33</v>
      </c>
      <c r="I295" s="87">
        <f>$D$282*H295</f>
      </c>
      <c r="J295" s="87">
        <f>SUM(G295,I295)</f>
      </c>
      <c r="K295" s="89"/>
    </row>
    <row x14ac:dyDescent="0.25" r="296" customHeight="1" ht="12.199999999999998">
      <c r="A296" s="29" t="s">
        <v>214</v>
      </c>
      <c r="B296" s="29"/>
      <c r="C296" s="3"/>
      <c r="D296" s="109"/>
      <c r="E296" s="94">
        <f>SUM(E283:E295)</f>
      </c>
      <c r="F296" s="110">
        <f>SUM(F283:F295)</f>
      </c>
      <c r="G296" s="110">
        <f>$K$2*F296</f>
      </c>
      <c r="H296" s="94">
        <v>19268.51</v>
      </c>
      <c r="I296" s="110">
        <f>SUM(I283:I295)</f>
      </c>
      <c r="J296" s="88">
        <f>SUM(J283:J295)</f>
      </c>
      <c r="K296" s="89"/>
    </row>
    <row x14ac:dyDescent="0.25" r="297" customHeight="1" ht="12.199999999999998">
      <c r="A297" s="29" t="s">
        <v>944</v>
      </c>
      <c r="B297" s="29"/>
      <c r="C297" s="93" t="s">
        <v>113</v>
      </c>
      <c r="D297" s="57">
        <v>0</v>
      </c>
      <c r="E297" s="53"/>
      <c r="F297" s="53"/>
      <c r="G297" s="53"/>
      <c r="H297" s="53"/>
      <c r="I297" s="53"/>
      <c r="J297" s="53"/>
      <c r="K297" s="89"/>
    </row>
    <row x14ac:dyDescent="0.25" r="298" customHeight="1" ht="18.75" hidden="1">
      <c r="A298" s="6" t="s">
        <v>913</v>
      </c>
      <c r="B298" s="6"/>
      <c r="C298" s="3" t="s">
        <v>153</v>
      </c>
      <c r="D298" s="86">
        <v>6.8</v>
      </c>
      <c r="E298" s="108">
        <v>0.63</v>
      </c>
      <c r="F298" s="87">
        <f>$D$297*E298</f>
      </c>
      <c r="G298" s="87">
        <f>$K$2*F298</f>
      </c>
      <c r="H298" s="108">
        <v>130.84</v>
      </c>
      <c r="I298" s="87">
        <f>$D$297*H298</f>
      </c>
      <c r="J298" s="87">
        <f>SUM(G298,I298)</f>
      </c>
      <c r="K298" s="89"/>
    </row>
    <row x14ac:dyDescent="0.25" r="299" customHeight="1" ht="18.75" hidden="1">
      <c r="A299" s="6" t="s">
        <v>915</v>
      </c>
      <c r="B299" s="6"/>
      <c r="C299" s="3" t="s">
        <v>153</v>
      </c>
      <c r="D299" s="86">
        <v>1</v>
      </c>
      <c r="E299" s="108">
        <v>0.12</v>
      </c>
      <c r="F299" s="87">
        <f>$D$297*E299</f>
      </c>
      <c r="G299" s="87">
        <f>$K$2*F299</f>
      </c>
      <c r="H299" s="108">
        <v>30.31</v>
      </c>
      <c r="I299" s="87">
        <f>$D$297*H299</f>
      </c>
      <c r="J299" s="87">
        <f>SUM(G299,I299)</f>
      </c>
      <c r="K299" s="89"/>
    </row>
    <row x14ac:dyDescent="0.25" r="300" customHeight="1" ht="18.75" hidden="1">
      <c r="A300" s="6" t="s">
        <v>917</v>
      </c>
      <c r="B300" s="6"/>
      <c r="C300" s="3" t="s">
        <v>149</v>
      </c>
      <c r="D300" s="86">
        <v>6.8</v>
      </c>
      <c r="E300" s="108">
        <v>0.16</v>
      </c>
      <c r="F300" s="87">
        <f>$D$297*E300</f>
      </c>
      <c r="G300" s="87">
        <f>$K$2*F300</f>
      </c>
      <c r="H300" s="108">
        <v>122.94</v>
      </c>
      <c r="I300" s="87">
        <f>$D$297*H300</f>
      </c>
      <c r="J300" s="87">
        <f>SUM(G300,I300)</f>
      </c>
      <c r="K300" s="89"/>
    </row>
    <row x14ac:dyDescent="0.25" r="301" customHeight="1" ht="18.75" hidden="1">
      <c r="A301" s="6" t="s">
        <v>939</v>
      </c>
      <c r="B301" s="6"/>
      <c r="C301" s="3" t="s">
        <v>153</v>
      </c>
      <c r="D301" s="86">
        <v>6.8</v>
      </c>
      <c r="E301" s="108">
        <v>0.39</v>
      </c>
      <c r="F301" s="87">
        <f>$D$297*E301</f>
      </c>
      <c r="G301" s="87">
        <f>$K$2*F301</f>
      </c>
      <c r="H301" s="108">
        <v>27.54</v>
      </c>
      <c r="I301" s="87">
        <f>$D$297*H301</f>
      </c>
      <c r="J301" s="87">
        <f>SUM(G301,I301)</f>
      </c>
      <c r="K301" s="89"/>
    </row>
    <row x14ac:dyDescent="0.25" r="302" customHeight="1" ht="18.75" hidden="1">
      <c r="A302" s="6" t="s">
        <v>914</v>
      </c>
      <c r="B302" s="6"/>
      <c r="C302" s="3" t="s">
        <v>149</v>
      </c>
      <c r="D302" s="86">
        <v>0.72</v>
      </c>
      <c r="E302" s="108">
        <v>0.15</v>
      </c>
      <c r="F302" s="87">
        <f>$D$297*E302</f>
      </c>
      <c r="G302" s="87">
        <f>$K$2*F302</f>
      </c>
      <c r="H302" s="108">
        <v>93.31</v>
      </c>
      <c r="I302" s="87">
        <f>$D$297*H302</f>
      </c>
      <c r="J302" s="87">
        <f>SUM(G302,I302)</f>
      </c>
      <c r="K302" s="89"/>
    </row>
    <row x14ac:dyDescent="0.25" r="303" customHeight="1" ht="18.75" hidden="1">
      <c r="A303" s="6" t="s">
        <v>940</v>
      </c>
      <c r="B303" s="6"/>
      <c r="C303" s="3" t="s">
        <v>149</v>
      </c>
      <c r="D303" s="86">
        <v>6.4</v>
      </c>
      <c r="E303" s="108">
        <v>0.96</v>
      </c>
      <c r="F303" s="87">
        <f>$D$297*E303</f>
      </c>
      <c r="G303" s="87">
        <f>$K$2*F303</f>
      </c>
      <c r="H303" s="108">
        <v>626.69</v>
      </c>
      <c r="I303" s="87">
        <f>$D$297*H303</f>
      </c>
      <c r="J303" s="87">
        <f>SUM(G303,I303)</f>
      </c>
      <c r="K303" s="89"/>
    </row>
    <row x14ac:dyDescent="0.25" r="304" customHeight="1" ht="18.75" hidden="1">
      <c r="A304" s="6" t="s">
        <v>921</v>
      </c>
      <c r="B304" s="6"/>
      <c r="C304" s="3" t="s">
        <v>149</v>
      </c>
      <c r="D304" s="86">
        <v>25.6</v>
      </c>
      <c r="E304" s="108">
        <v>0.29</v>
      </c>
      <c r="F304" s="87">
        <f>$D$297*E304</f>
      </c>
      <c r="G304" s="87">
        <f>$K$2*F304</f>
      </c>
      <c r="H304" s="108">
        <v>182.27</v>
      </c>
      <c r="I304" s="87">
        <f>$D$297*H304</f>
      </c>
      <c r="J304" s="87">
        <f>SUM(G304,I304)</f>
      </c>
      <c r="K304" s="89"/>
    </row>
    <row x14ac:dyDescent="0.25" r="305" customHeight="1" ht="18.75" hidden="1">
      <c r="A305" s="6" t="s">
        <v>782</v>
      </c>
      <c r="B305" s="6"/>
      <c r="C305" s="3" t="s">
        <v>153</v>
      </c>
      <c r="D305" s="86">
        <v>6.4</v>
      </c>
      <c r="E305" s="108">
        <v>0.74</v>
      </c>
      <c r="F305" s="87">
        <f>$D$297*E305</f>
      </c>
      <c r="G305" s="87">
        <f>$K$2*F305</f>
      </c>
      <c r="H305" s="108">
        <v>996.22</v>
      </c>
      <c r="I305" s="87">
        <f>$D$297*H305</f>
      </c>
      <c r="J305" s="87">
        <f>SUM(G305,I305)</f>
      </c>
      <c r="K305" s="89"/>
    </row>
    <row x14ac:dyDescent="0.25" r="306" customHeight="1" ht="18.75" hidden="1">
      <c r="A306" s="6" t="s">
        <v>916</v>
      </c>
      <c r="B306" s="6"/>
      <c r="C306" s="3" t="s">
        <v>149</v>
      </c>
      <c r="D306" s="86">
        <v>1</v>
      </c>
      <c r="E306" s="108">
        <v>0.21</v>
      </c>
      <c r="F306" s="87">
        <f>$D$297*E306</f>
      </c>
      <c r="G306" s="87">
        <f>$K$2*F306</f>
      </c>
      <c r="H306" s="108">
        <v>97.6</v>
      </c>
      <c r="I306" s="87">
        <f>$D$297*H306</f>
      </c>
      <c r="J306" s="87">
        <f>SUM(G306,I306)</f>
      </c>
      <c r="K306" s="89"/>
    </row>
    <row x14ac:dyDescent="0.25" r="307" customHeight="1" ht="18.75" hidden="1">
      <c r="A307" s="6" t="s">
        <v>915</v>
      </c>
      <c r="B307" s="6"/>
      <c r="C307" s="3" t="s">
        <v>153</v>
      </c>
      <c r="D307" s="86">
        <v>0.72</v>
      </c>
      <c r="E307" s="108">
        <v>0.08</v>
      </c>
      <c r="F307" s="87">
        <f>$D$297*E307</f>
      </c>
      <c r="G307" s="87">
        <f>$K$2*F307</f>
      </c>
      <c r="H307" s="108">
        <v>74.49</v>
      </c>
      <c r="I307" s="87">
        <f>$D$297*H307</f>
      </c>
      <c r="J307" s="87">
        <f>SUM(G307,I307)</f>
      </c>
      <c r="K307" s="89"/>
    </row>
    <row x14ac:dyDescent="0.25" r="308" customHeight="1" ht="18.75" hidden="1">
      <c r="A308" s="6" t="s">
        <v>781</v>
      </c>
      <c r="B308" s="6"/>
      <c r="C308" s="3" t="s">
        <v>113</v>
      </c>
      <c r="D308" s="86">
        <v>1</v>
      </c>
      <c r="E308" s="108">
        <v>0.4</v>
      </c>
      <c r="F308" s="87">
        <f>$D$297*E308</f>
      </c>
      <c r="G308" s="87">
        <f>$K$2*F308</f>
      </c>
      <c r="H308" s="108">
        <v>559.17</v>
      </c>
      <c r="I308" s="87">
        <f>$D$297*H308</f>
      </c>
      <c r="J308" s="87">
        <f>SUM(G308,I308)</f>
      </c>
      <c r="K308" s="89"/>
    </row>
    <row x14ac:dyDescent="0.25" r="309" customHeight="1" ht="18.75" hidden="1">
      <c r="A309" s="6" t="s">
        <v>790</v>
      </c>
      <c r="B309" s="6"/>
      <c r="C309" s="3" t="s">
        <v>149</v>
      </c>
      <c r="D309" s="86">
        <v>6.8</v>
      </c>
      <c r="E309" s="108">
        <v>0.78</v>
      </c>
      <c r="F309" s="87">
        <f>$D$297*E309</f>
      </c>
      <c r="G309" s="87">
        <f>$K$2*F309</f>
      </c>
      <c r="H309" s="108">
        <v>325.78</v>
      </c>
      <c r="I309" s="87">
        <f>$D$297*H309</f>
      </c>
      <c r="J309" s="87">
        <f>SUM(G309,I309)</f>
      </c>
      <c r="K309" s="89"/>
    </row>
    <row x14ac:dyDescent="0.25" r="310" customHeight="1" ht="18.75" hidden="1">
      <c r="A310" s="6" t="s">
        <v>941</v>
      </c>
      <c r="B310" s="6"/>
      <c r="C310" s="3" t="s">
        <v>113</v>
      </c>
      <c r="D310" s="86">
        <v>1</v>
      </c>
      <c r="E310" s="108">
        <v>1.13</v>
      </c>
      <c r="F310" s="87">
        <f>$D$297*E310</f>
      </c>
      <c r="G310" s="87">
        <f>$K$2*F310</f>
      </c>
      <c r="H310" s="108">
        <v>10402.21</v>
      </c>
      <c r="I310" s="87">
        <f>$D$297*H310</f>
      </c>
      <c r="J310" s="87">
        <f>SUM(G310,I310)</f>
      </c>
      <c r="K310" s="89"/>
    </row>
    <row x14ac:dyDescent="0.25" r="311" customHeight="1" ht="12.199999999999998">
      <c r="A311" s="29" t="s">
        <v>214</v>
      </c>
      <c r="B311" s="29"/>
      <c r="C311" s="3"/>
      <c r="D311" s="109"/>
      <c r="E311" s="94">
        <f>SUM(E298:E310)</f>
      </c>
      <c r="F311" s="110">
        <f>SUM(F298:F310)</f>
      </c>
      <c r="G311" s="110">
        <f>$K$2*F311</f>
      </c>
      <c r="H311" s="94">
        <v>13669.37</v>
      </c>
      <c r="I311" s="110">
        <f>SUM(I298:I310)</f>
      </c>
      <c r="J311" s="88">
        <f>SUM(J298:J310)</f>
      </c>
      <c r="K311" s="89"/>
    </row>
    <row x14ac:dyDescent="0.25" r="312" customHeight="1" ht="12.199999999999998">
      <c r="A312" s="29" t="s">
        <v>945</v>
      </c>
      <c r="B312" s="29"/>
      <c r="C312" s="93" t="s">
        <v>113</v>
      </c>
      <c r="D312" s="57">
        <v>0</v>
      </c>
      <c r="E312" s="53"/>
      <c r="F312" s="53"/>
      <c r="G312" s="53"/>
      <c r="H312" s="53"/>
      <c r="I312" s="53"/>
      <c r="J312" s="53"/>
      <c r="K312" s="89"/>
    </row>
    <row x14ac:dyDescent="0.25" r="313" customHeight="1" ht="18.75" hidden="1">
      <c r="A313" s="6" t="s">
        <v>794</v>
      </c>
      <c r="B313" s="6"/>
      <c r="C313" s="3" t="s">
        <v>113</v>
      </c>
      <c r="D313" s="86">
        <v>1</v>
      </c>
      <c r="E313" s="108">
        <v>0.4</v>
      </c>
      <c r="F313" s="87">
        <f>$D$312*E313</f>
      </c>
      <c r="G313" s="87">
        <f>$K$2*F313</f>
      </c>
      <c r="H313" s="108">
        <v>392.32</v>
      </c>
      <c r="I313" s="87">
        <f>$D$312*H313</f>
      </c>
      <c r="J313" s="87">
        <f>SUM(G313,I313)</f>
      </c>
      <c r="K313" s="89"/>
    </row>
    <row x14ac:dyDescent="0.25" r="314" customHeight="1" ht="18.75" hidden="1">
      <c r="A314" s="6" t="s">
        <v>914</v>
      </c>
      <c r="B314" s="6"/>
      <c r="C314" s="3" t="s">
        <v>149</v>
      </c>
      <c r="D314" s="86">
        <v>0.72</v>
      </c>
      <c r="E314" s="108">
        <v>0.15</v>
      </c>
      <c r="F314" s="87">
        <f>$D$312*E314</f>
      </c>
      <c r="G314" s="87">
        <f>$K$2*F314</f>
      </c>
      <c r="H314" s="108">
        <v>93.31</v>
      </c>
      <c r="I314" s="87">
        <f>$D$312*H314</f>
      </c>
      <c r="J314" s="87">
        <f>SUM(G314,I314)</f>
      </c>
      <c r="K314" s="89"/>
    </row>
    <row x14ac:dyDescent="0.25" r="315" customHeight="1" ht="18.75" hidden="1">
      <c r="A315" s="6" t="s">
        <v>782</v>
      </c>
      <c r="B315" s="6"/>
      <c r="C315" s="3" t="s">
        <v>153</v>
      </c>
      <c r="D315" s="86">
        <v>7.4</v>
      </c>
      <c r="E315" s="108">
        <v>0.85</v>
      </c>
      <c r="F315" s="87">
        <f>$D$312*E315</f>
      </c>
      <c r="G315" s="87">
        <f>$K$2*F315</f>
      </c>
      <c r="H315" s="108">
        <v>1151.88</v>
      </c>
      <c r="I315" s="87">
        <f>$D$312*H315</f>
      </c>
      <c r="J315" s="87">
        <f>SUM(G315,I315)</f>
      </c>
      <c r="K315" s="89"/>
    </row>
    <row x14ac:dyDescent="0.25" r="316" customHeight="1" ht="18.75" hidden="1">
      <c r="A316" s="6" t="s">
        <v>946</v>
      </c>
      <c r="B316" s="6"/>
      <c r="C316" s="3" t="s">
        <v>149</v>
      </c>
      <c r="D316" s="86">
        <v>7.8</v>
      </c>
      <c r="E316" s="108">
        <v>0.9</v>
      </c>
      <c r="F316" s="87">
        <f>$D$312*E316</f>
      </c>
      <c r="G316" s="87">
        <f>$K$2*F316</f>
      </c>
      <c r="H316" s="108">
        <v>786.31</v>
      </c>
      <c r="I316" s="87">
        <f>$D$312*H316</f>
      </c>
      <c r="J316" s="87">
        <f>SUM(G316,I316)</f>
      </c>
      <c r="K316" s="89"/>
    </row>
    <row x14ac:dyDescent="0.25" r="317" customHeight="1" ht="18.75" hidden="1">
      <c r="A317" s="6" t="s">
        <v>913</v>
      </c>
      <c r="B317" s="6"/>
      <c r="C317" s="3" t="s">
        <v>153</v>
      </c>
      <c r="D317" s="86">
        <v>7.8</v>
      </c>
      <c r="E317" s="108">
        <v>0.72</v>
      </c>
      <c r="F317" s="87">
        <f>$D$312*E317</f>
      </c>
      <c r="G317" s="87">
        <f>$K$2*F317</f>
      </c>
      <c r="H317" s="108">
        <v>150.08</v>
      </c>
      <c r="I317" s="87">
        <f>$D$312*H317</f>
      </c>
      <c r="J317" s="87">
        <f>SUM(G317,I317)</f>
      </c>
      <c r="K317" s="89"/>
    </row>
    <row x14ac:dyDescent="0.25" r="318" customHeight="1" ht="18.75" hidden="1">
      <c r="A318" s="6" t="s">
        <v>786</v>
      </c>
      <c r="B318" s="6"/>
      <c r="C318" s="3" t="s">
        <v>149</v>
      </c>
      <c r="D318" s="86">
        <v>7.4</v>
      </c>
      <c r="E318" s="108">
        <v>1.11</v>
      </c>
      <c r="F318" s="87">
        <f>$D$312*E318</f>
      </c>
      <c r="G318" s="87">
        <f>$K$2*F318</f>
      </c>
      <c r="H318" s="108">
        <v>502.61</v>
      </c>
      <c r="I318" s="87">
        <f>$D$312*H318</f>
      </c>
      <c r="J318" s="87">
        <f>SUM(G318,I318)</f>
      </c>
      <c r="K318" s="89"/>
    </row>
    <row x14ac:dyDescent="0.25" r="319" customHeight="1" ht="18.75" hidden="1">
      <c r="A319" s="6" t="s">
        <v>917</v>
      </c>
      <c r="B319" s="6"/>
      <c r="C319" s="3" t="s">
        <v>149</v>
      </c>
      <c r="D319" s="86">
        <v>7.8</v>
      </c>
      <c r="E319" s="108">
        <v>0.18</v>
      </c>
      <c r="F319" s="87">
        <f>$D$312*E319</f>
      </c>
      <c r="G319" s="87">
        <f>$K$2*F319</f>
      </c>
      <c r="H319" s="108">
        <v>141.02</v>
      </c>
      <c r="I319" s="87">
        <f>$D$312*H319</f>
      </c>
      <c r="J319" s="87">
        <f>SUM(G319,I319)</f>
      </c>
      <c r="K319" s="89"/>
    </row>
    <row x14ac:dyDescent="0.25" r="320" customHeight="1" ht="18.75" hidden="1">
      <c r="A320" s="6" t="s">
        <v>916</v>
      </c>
      <c r="B320" s="6"/>
      <c r="C320" s="3" t="s">
        <v>149</v>
      </c>
      <c r="D320" s="86">
        <v>0.72</v>
      </c>
      <c r="E320" s="108">
        <v>0.15</v>
      </c>
      <c r="F320" s="87">
        <f>$D$312*E320</f>
      </c>
      <c r="G320" s="87">
        <f>$K$2*F320</f>
      </c>
      <c r="H320" s="108">
        <v>70.27</v>
      </c>
      <c r="I320" s="87">
        <f>$D$312*H320</f>
      </c>
      <c r="J320" s="87">
        <f>SUM(G320,I320)</f>
      </c>
      <c r="K320" s="89"/>
    </row>
    <row x14ac:dyDescent="0.25" r="321" customHeight="1" ht="18.75" hidden="1">
      <c r="A321" s="6" t="s">
        <v>921</v>
      </c>
      <c r="B321" s="6"/>
      <c r="C321" s="3" t="s">
        <v>149</v>
      </c>
      <c r="D321" s="86">
        <v>29.6</v>
      </c>
      <c r="E321" s="108">
        <v>0.34</v>
      </c>
      <c r="F321" s="87">
        <f>$D$312*E321</f>
      </c>
      <c r="G321" s="87">
        <f>$K$2*F321</f>
      </c>
      <c r="H321" s="108">
        <v>210.75</v>
      </c>
      <c r="I321" s="87">
        <f>$D$312*H321</f>
      </c>
      <c r="J321" s="87">
        <f>SUM(G321,I321)</f>
      </c>
      <c r="K321" s="89"/>
    </row>
    <row x14ac:dyDescent="0.25" r="322" customHeight="1" ht="18.75" hidden="1">
      <c r="A322" s="6" t="s">
        <v>915</v>
      </c>
      <c r="B322" s="6"/>
      <c r="C322" s="3" t="s">
        <v>153</v>
      </c>
      <c r="D322" s="86">
        <v>0.7</v>
      </c>
      <c r="E322" s="108">
        <v>0.08</v>
      </c>
      <c r="F322" s="87">
        <f>$D$312*E322</f>
      </c>
      <c r="G322" s="87">
        <f>$K$2*F322</f>
      </c>
      <c r="H322" s="108">
        <v>21.22</v>
      </c>
      <c r="I322" s="87">
        <f>$D$312*H322</f>
      </c>
      <c r="J322" s="87">
        <f>SUM(G322,I322)</f>
      </c>
      <c r="K322" s="89"/>
    </row>
    <row x14ac:dyDescent="0.25" r="323" customHeight="1" ht="18.75" hidden="1">
      <c r="A323" s="6" t="s">
        <v>915</v>
      </c>
      <c r="B323" s="6"/>
      <c r="C323" s="3" t="s">
        <v>153</v>
      </c>
      <c r="D323" s="86">
        <v>0.8</v>
      </c>
      <c r="E323" s="108">
        <v>0.09</v>
      </c>
      <c r="F323" s="87">
        <f>$D$312*E323</f>
      </c>
      <c r="G323" s="87">
        <f>$K$2*F323</f>
      </c>
      <c r="H323" s="108">
        <v>82.77</v>
      </c>
      <c r="I323" s="87">
        <f>$D$312*H323</f>
      </c>
      <c r="J323" s="87">
        <f>SUM(G323,I323)</f>
      </c>
      <c r="K323" s="89"/>
    </row>
    <row x14ac:dyDescent="0.25" r="324" customHeight="1" ht="18.75" hidden="1">
      <c r="A324" s="6" t="s">
        <v>939</v>
      </c>
      <c r="B324" s="6"/>
      <c r="C324" s="3" t="s">
        <v>153</v>
      </c>
      <c r="D324" s="86">
        <v>7.4</v>
      </c>
      <c r="E324" s="108">
        <v>0.43</v>
      </c>
      <c r="F324" s="87">
        <f>$D$312*E324</f>
      </c>
      <c r="G324" s="87">
        <f>$K$2*F324</f>
      </c>
      <c r="H324" s="108">
        <v>29.97</v>
      </c>
      <c r="I324" s="87">
        <f>$D$312*H324</f>
      </c>
      <c r="J324" s="87">
        <f>SUM(G324,I324)</f>
      </c>
      <c r="K324" s="89"/>
    </row>
    <row x14ac:dyDescent="0.25" r="325" customHeight="1" ht="18.75" hidden="1">
      <c r="A325" s="6" t="s">
        <v>947</v>
      </c>
      <c r="B325" s="6"/>
      <c r="C325" s="3" t="s">
        <v>113</v>
      </c>
      <c r="D325" s="86">
        <v>1</v>
      </c>
      <c r="E325" s="108">
        <v>1.13</v>
      </c>
      <c r="F325" s="87">
        <f>$D$312*E325</f>
      </c>
      <c r="G325" s="87">
        <f>$K$2*F325</f>
      </c>
      <c r="H325" s="108">
        <v>14202.21</v>
      </c>
      <c r="I325" s="87">
        <f>$D$312*H325</f>
      </c>
      <c r="J325" s="87">
        <f>SUM(G325,I325)</f>
      </c>
      <c r="K325" s="89"/>
    </row>
    <row x14ac:dyDescent="0.25" r="326" customHeight="1" ht="12.199999999999998">
      <c r="A326" s="29" t="s">
        <v>214</v>
      </c>
      <c r="B326" s="29"/>
      <c r="C326" s="3"/>
      <c r="D326" s="109"/>
      <c r="E326" s="94">
        <f>SUM(E313:E325)</f>
      </c>
      <c r="F326" s="110">
        <f>SUM(F313:F325)</f>
      </c>
      <c r="G326" s="110">
        <f>$K$2*F326</f>
      </c>
      <c r="H326" s="94">
        <v>17834.72</v>
      </c>
      <c r="I326" s="110">
        <f>SUM(I313:I325)</f>
      </c>
      <c r="J326" s="88">
        <f>SUM(J313:J325)</f>
      </c>
      <c r="K326" s="89"/>
    </row>
    <row x14ac:dyDescent="0.25" r="327" customHeight="1" ht="12.199999999999998">
      <c r="A327" s="29" t="s">
        <v>948</v>
      </c>
      <c r="B327" s="29"/>
      <c r="C327" s="93" t="s">
        <v>113</v>
      </c>
      <c r="D327" s="57">
        <v>0</v>
      </c>
      <c r="E327" s="53"/>
      <c r="F327" s="53"/>
      <c r="G327" s="53"/>
      <c r="H327" s="53"/>
      <c r="I327" s="53"/>
      <c r="J327" s="53"/>
      <c r="K327" s="89"/>
    </row>
    <row x14ac:dyDescent="0.25" r="328" customHeight="1" ht="18.75" hidden="1">
      <c r="A328" s="6" t="s">
        <v>913</v>
      </c>
      <c r="B328" s="6"/>
      <c r="C328" s="3" t="s">
        <v>153</v>
      </c>
      <c r="D328" s="86">
        <v>6.4</v>
      </c>
      <c r="E328" s="108">
        <v>0.59</v>
      </c>
      <c r="F328" s="87">
        <f>$D$327*E328</f>
      </c>
      <c r="G328" s="87">
        <f>$K$2*F328</f>
      </c>
      <c r="H328" s="108">
        <v>123.14</v>
      </c>
      <c r="I328" s="87">
        <f>$D$327*H328</f>
      </c>
      <c r="J328" s="87">
        <f>SUM(G328,I328)</f>
      </c>
      <c r="K328" s="89"/>
    </row>
    <row x14ac:dyDescent="0.25" r="329" customHeight="1" ht="18.75" hidden="1">
      <c r="A329" s="6" t="s">
        <v>915</v>
      </c>
      <c r="B329" s="6"/>
      <c r="C329" s="3" t="s">
        <v>153</v>
      </c>
      <c r="D329" s="86">
        <v>1.4</v>
      </c>
      <c r="E329" s="108">
        <v>0.16</v>
      </c>
      <c r="F329" s="87">
        <f>$D$327*E329</f>
      </c>
      <c r="G329" s="87">
        <f>$K$2*F329</f>
      </c>
      <c r="H329" s="108">
        <v>42.44</v>
      </c>
      <c r="I329" s="87">
        <f>$D$327*H329</f>
      </c>
      <c r="J329" s="87">
        <f>SUM(G329,I329)</f>
      </c>
      <c r="K329" s="89"/>
    </row>
    <row x14ac:dyDescent="0.25" r="330" customHeight="1" ht="18.75" hidden="1">
      <c r="A330" s="6" t="s">
        <v>680</v>
      </c>
      <c r="B330" s="6"/>
      <c r="C330" s="3" t="s">
        <v>113</v>
      </c>
      <c r="D330" s="86">
        <v>6.4</v>
      </c>
      <c r="E330" s="108">
        <v>0.37</v>
      </c>
      <c r="F330" s="87">
        <f>$D$327*E330</f>
      </c>
      <c r="G330" s="87">
        <f>$K$2*F330</f>
      </c>
      <c r="H330" s="108">
        <v>224.71</v>
      </c>
      <c r="I330" s="87">
        <f>$D$327*H330</f>
      </c>
      <c r="J330" s="87">
        <f>SUM(G330,I330)</f>
      </c>
      <c r="K330" s="89"/>
    </row>
    <row x14ac:dyDescent="0.25" r="331" customHeight="1" ht="18.75" hidden="1">
      <c r="A331" s="6" t="s">
        <v>917</v>
      </c>
      <c r="B331" s="6"/>
      <c r="C331" s="3" t="s">
        <v>149</v>
      </c>
      <c r="D331" s="86">
        <v>6.4</v>
      </c>
      <c r="E331" s="108">
        <v>0.15</v>
      </c>
      <c r="F331" s="87">
        <f>$D$327*E331</f>
      </c>
      <c r="G331" s="87">
        <f>$K$2*F331</f>
      </c>
      <c r="H331" s="108">
        <v>115.71</v>
      </c>
      <c r="I331" s="87">
        <f>$D$327*H331</f>
      </c>
      <c r="J331" s="87">
        <f>SUM(G331,I331)</f>
      </c>
      <c r="K331" s="89"/>
    </row>
    <row x14ac:dyDescent="0.25" r="332" customHeight="1" ht="18.75" hidden="1">
      <c r="A332" s="6" t="s">
        <v>914</v>
      </c>
      <c r="B332" s="6"/>
      <c r="C332" s="3" t="s">
        <v>149</v>
      </c>
      <c r="D332" s="86">
        <v>0.8</v>
      </c>
      <c r="E332" s="108">
        <v>0.17</v>
      </c>
      <c r="F332" s="87">
        <f>$D$327*E332</f>
      </c>
      <c r="G332" s="87">
        <f>$K$2*F332</f>
      </c>
      <c r="H332" s="108">
        <v>103.68</v>
      </c>
      <c r="I332" s="87">
        <f>$D$327*H332</f>
      </c>
      <c r="J332" s="87">
        <f>SUM(G332,I332)</f>
      </c>
      <c r="K332" s="89"/>
    </row>
    <row x14ac:dyDescent="0.25" r="333" customHeight="1" ht="18.75" hidden="1">
      <c r="A333" s="6" t="s">
        <v>915</v>
      </c>
      <c r="B333" s="6"/>
      <c r="C333" s="3" t="s">
        <v>153</v>
      </c>
      <c r="D333" s="86">
        <v>1.3</v>
      </c>
      <c r="E333" s="108">
        <v>0.15</v>
      </c>
      <c r="F333" s="87">
        <f>$D$327*E333</f>
      </c>
      <c r="G333" s="87">
        <f>$K$2*F333</f>
      </c>
      <c r="H333" s="108">
        <v>134.51</v>
      </c>
      <c r="I333" s="87">
        <f>$D$327*H333</f>
      </c>
      <c r="J333" s="87">
        <f>SUM(G333,I333)</f>
      </c>
      <c r="K333" s="89"/>
    </row>
    <row x14ac:dyDescent="0.25" r="334" customHeight="1" ht="18.75" hidden="1">
      <c r="A334" s="6" t="s">
        <v>916</v>
      </c>
      <c r="B334" s="6"/>
      <c r="C334" s="3" t="s">
        <v>149</v>
      </c>
      <c r="D334" s="86">
        <v>0.8</v>
      </c>
      <c r="E334" s="108">
        <v>0.17</v>
      </c>
      <c r="F334" s="87">
        <f>$D$327*E334</f>
      </c>
      <c r="G334" s="87">
        <f>$K$2*F334</f>
      </c>
      <c r="H334" s="108">
        <v>78.08</v>
      </c>
      <c r="I334" s="87">
        <f>$D$327*H334</f>
      </c>
      <c r="J334" s="87">
        <f>SUM(G334,I334)</f>
      </c>
      <c r="K334" s="89"/>
    </row>
    <row x14ac:dyDescent="0.25" r="335" customHeight="1" ht="18.75" hidden="1">
      <c r="A335" s="6" t="s">
        <v>781</v>
      </c>
      <c r="B335" s="6"/>
      <c r="C335" s="3" t="s">
        <v>113</v>
      </c>
      <c r="D335" s="86">
        <v>1</v>
      </c>
      <c r="E335" s="108">
        <v>0.4</v>
      </c>
      <c r="F335" s="87">
        <f>$D$327*E335</f>
      </c>
      <c r="G335" s="87">
        <f>$K$2*F335</f>
      </c>
      <c r="H335" s="108">
        <v>559.17</v>
      </c>
      <c r="I335" s="87">
        <f>$D$327*H335</f>
      </c>
      <c r="J335" s="87">
        <f>SUM(G335,I335)</f>
      </c>
      <c r="K335" s="89"/>
    </row>
    <row x14ac:dyDescent="0.25" r="336" customHeight="1" ht="18.75" hidden="1">
      <c r="A336" s="6" t="s">
        <v>941</v>
      </c>
      <c r="B336" s="6"/>
      <c r="C336" s="3" t="s">
        <v>113</v>
      </c>
      <c r="D336" s="86">
        <v>1</v>
      </c>
      <c r="E336" s="108">
        <v>1.13</v>
      </c>
      <c r="F336" s="87">
        <f>$D$327*E336</f>
      </c>
      <c r="G336" s="87">
        <f>$K$2*F336</f>
      </c>
      <c r="H336" s="108">
        <v>9191.33</v>
      </c>
      <c r="I336" s="87">
        <f>$D$327*H336</f>
      </c>
      <c r="J336" s="87">
        <f>SUM(G336,I336)</f>
      </c>
      <c r="K336" s="89"/>
    </row>
    <row x14ac:dyDescent="0.25" r="337" customHeight="1" ht="18.75" hidden="1">
      <c r="A337" s="6" t="s">
        <v>786</v>
      </c>
      <c r="B337" s="6"/>
      <c r="C337" s="3" t="s">
        <v>149</v>
      </c>
      <c r="D337" s="86">
        <v>6</v>
      </c>
      <c r="E337" s="108">
        <v>0.9</v>
      </c>
      <c r="F337" s="87">
        <f>$D$327*E337</f>
      </c>
      <c r="G337" s="87">
        <f>$K$2*F337</f>
      </c>
      <c r="H337" s="108">
        <v>407.52</v>
      </c>
      <c r="I337" s="87">
        <f>$D$327*H337</f>
      </c>
      <c r="J337" s="87">
        <f>SUM(G337,I337)</f>
      </c>
      <c r="K337" s="89"/>
    </row>
    <row x14ac:dyDescent="0.25" r="338" customHeight="1" ht="18.75" hidden="1">
      <c r="A338" s="6" t="s">
        <v>949</v>
      </c>
      <c r="B338" s="6"/>
      <c r="C338" s="3" t="s">
        <v>149</v>
      </c>
      <c r="D338" s="86">
        <v>24</v>
      </c>
      <c r="E338" s="108">
        <v>0.28</v>
      </c>
      <c r="F338" s="87">
        <f>$D$327*E338</f>
      </c>
      <c r="G338" s="87">
        <f>$K$2*F338</f>
      </c>
      <c r="H338" s="108">
        <v>170.88</v>
      </c>
      <c r="I338" s="87">
        <f>$D$327*H338</f>
      </c>
      <c r="J338" s="87">
        <f>SUM(G338,I338)</f>
      </c>
      <c r="K338" s="89"/>
    </row>
    <row x14ac:dyDescent="0.25" r="339" customHeight="1" ht="18.75" hidden="1">
      <c r="A339" s="6" t="s">
        <v>790</v>
      </c>
      <c r="B339" s="6"/>
      <c r="C339" s="3" t="s">
        <v>149</v>
      </c>
      <c r="D339" s="86">
        <v>6.4</v>
      </c>
      <c r="E339" s="108">
        <v>0.74</v>
      </c>
      <c r="F339" s="87">
        <f>$D$327*E339</f>
      </c>
      <c r="G339" s="87">
        <f>$K$2*F339</f>
      </c>
      <c r="H339" s="108">
        <v>306.62</v>
      </c>
      <c r="I339" s="87">
        <f>$D$327*H339</f>
      </c>
      <c r="J339" s="87">
        <f>SUM(G339,I339)</f>
      </c>
      <c r="K339" s="89"/>
    </row>
    <row x14ac:dyDescent="0.25" r="340" customHeight="1" ht="18.75" hidden="1">
      <c r="A340" s="6" t="s">
        <v>782</v>
      </c>
      <c r="B340" s="6"/>
      <c r="C340" s="3" t="s">
        <v>153</v>
      </c>
      <c r="D340" s="86">
        <v>6</v>
      </c>
      <c r="E340" s="108">
        <v>0.69</v>
      </c>
      <c r="F340" s="87">
        <f>$D$327*E340</f>
      </c>
      <c r="G340" s="87">
        <f>$K$2*F340</f>
      </c>
      <c r="H340" s="108">
        <v>933.96</v>
      </c>
      <c r="I340" s="87">
        <f>$D$327*H340</f>
      </c>
      <c r="J340" s="87">
        <f>SUM(G340,I340)</f>
      </c>
      <c r="K340" s="89"/>
    </row>
    <row x14ac:dyDescent="0.25" r="341" customHeight="1" ht="12.199999999999998">
      <c r="A341" s="29" t="s">
        <v>214</v>
      </c>
      <c r="B341" s="29"/>
      <c r="C341" s="3"/>
      <c r="D341" s="109"/>
      <c r="E341" s="94">
        <f>SUM(E328:E340)</f>
      </c>
      <c r="F341" s="110">
        <f>SUM(F328:F340)</f>
      </c>
      <c r="G341" s="110">
        <f>$K$2*F341</f>
      </c>
      <c r="H341" s="94">
        <v>12391.75</v>
      </c>
      <c r="I341" s="110">
        <f>SUM(I328:I340)</f>
      </c>
      <c r="J341" s="88">
        <f>SUM(J328:J340)</f>
      </c>
      <c r="K341" s="89"/>
    </row>
    <row x14ac:dyDescent="0.25" r="342" customHeight="1" ht="12.199999999999998">
      <c r="A342" s="29" t="s">
        <v>950</v>
      </c>
      <c r="B342" s="29"/>
      <c r="C342" s="93" t="s">
        <v>113</v>
      </c>
      <c r="D342" s="57">
        <v>0</v>
      </c>
      <c r="E342" s="53"/>
      <c r="F342" s="53"/>
      <c r="G342" s="53"/>
      <c r="H342" s="53"/>
      <c r="I342" s="53"/>
      <c r="J342" s="53"/>
      <c r="K342" s="89"/>
    </row>
    <row x14ac:dyDescent="0.25" r="343" customHeight="1" ht="18.75" hidden="1">
      <c r="A343" s="6" t="s">
        <v>913</v>
      </c>
      <c r="B343" s="6"/>
      <c r="C343" s="3" t="s">
        <v>153</v>
      </c>
      <c r="D343" s="86">
        <v>2.8</v>
      </c>
      <c r="E343" s="108">
        <v>0.26</v>
      </c>
      <c r="F343" s="87">
        <f>$D$342*E343</f>
      </c>
      <c r="G343" s="87">
        <f>$K$2*F343</f>
      </c>
      <c r="H343" s="108">
        <v>53.88</v>
      </c>
      <c r="I343" s="87">
        <f>$D$342*H343</f>
      </c>
      <c r="J343" s="87">
        <f>SUM(G343,I343)</f>
      </c>
      <c r="K343" s="89"/>
    </row>
    <row x14ac:dyDescent="0.25" r="344" customHeight="1" ht="18.75" hidden="1">
      <c r="A344" s="6" t="s">
        <v>914</v>
      </c>
      <c r="B344" s="6"/>
      <c r="C344" s="3" t="s">
        <v>149</v>
      </c>
      <c r="D344" s="86">
        <v>0.32</v>
      </c>
      <c r="E344" s="108">
        <v>0.07</v>
      </c>
      <c r="F344" s="87">
        <f>$D$342*E344</f>
      </c>
      <c r="G344" s="87">
        <f>$K$2*F344</f>
      </c>
      <c r="H344" s="108">
        <v>41.47</v>
      </c>
      <c r="I344" s="87">
        <f>$D$342*H344</f>
      </c>
      <c r="J344" s="87">
        <f>SUM(G344,I344)</f>
      </c>
      <c r="K344" s="89"/>
    </row>
    <row x14ac:dyDescent="0.25" r="345" customHeight="1" ht="18.75" hidden="1">
      <c r="A345" s="6" t="s">
        <v>915</v>
      </c>
      <c r="B345" s="6"/>
      <c r="C345" s="3" t="s">
        <v>153</v>
      </c>
      <c r="D345" s="86">
        <v>0.8</v>
      </c>
      <c r="E345" s="108">
        <v>0.09</v>
      </c>
      <c r="F345" s="87">
        <f>$D$342*E345</f>
      </c>
      <c r="G345" s="87">
        <f>$K$2*F345</f>
      </c>
      <c r="H345" s="108">
        <v>82.77</v>
      </c>
      <c r="I345" s="87">
        <f>$D$342*H345</f>
      </c>
      <c r="J345" s="87">
        <f>SUM(G345,I345)</f>
      </c>
      <c r="K345" s="89"/>
    </row>
    <row x14ac:dyDescent="0.25" r="346" customHeight="1" ht="18.75" hidden="1">
      <c r="A346" s="6" t="s">
        <v>916</v>
      </c>
      <c r="B346" s="6"/>
      <c r="C346" s="3" t="s">
        <v>149</v>
      </c>
      <c r="D346" s="86">
        <v>0.32</v>
      </c>
      <c r="E346" s="108">
        <v>0.07</v>
      </c>
      <c r="F346" s="87">
        <f>$D$342*E346</f>
      </c>
      <c r="G346" s="87">
        <f>$K$2*F346</f>
      </c>
      <c r="H346" s="108">
        <v>31.23</v>
      </c>
      <c r="I346" s="87">
        <f>$D$342*H346</f>
      </c>
      <c r="J346" s="87">
        <f>SUM(G346,I346)</f>
      </c>
      <c r="K346" s="89"/>
    </row>
    <row x14ac:dyDescent="0.25" r="347" customHeight="1" ht="18.75" hidden="1">
      <c r="A347" s="6" t="s">
        <v>915</v>
      </c>
      <c r="B347" s="6"/>
      <c r="C347" s="3" t="s">
        <v>153</v>
      </c>
      <c r="D347" s="86">
        <v>0.7</v>
      </c>
      <c r="E347" s="108">
        <v>0.08</v>
      </c>
      <c r="F347" s="87">
        <f>$D$342*E347</f>
      </c>
      <c r="G347" s="87">
        <f>$K$2*F347</f>
      </c>
      <c r="H347" s="108">
        <v>21.22</v>
      </c>
      <c r="I347" s="87">
        <f>$D$342*H347</f>
      </c>
      <c r="J347" s="87">
        <f>SUM(G347,I347)</f>
      </c>
      <c r="K347" s="89"/>
    </row>
    <row x14ac:dyDescent="0.25" r="348" customHeight="1" ht="18.75" hidden="1">
      <c r="A348" s="6" t="s">
        <v>680</v>
      </c>
      <c r="B348" s="6"/>
      <c r="C348" s="3" t="s">
        <v>153</v>
      </c>
      <c r="D348" s="86">
        <v>2.4</v>
      </c>
      <c r="E348" s="108">
        <v>0.14</v>
      </c>
      <c r="F348" s="87">
        <f>$D$342*E348</f>
      </c>
      <c r="G348" s="87">
        <f>$K$2*F348</f>
      </c>
      <c r="H348" s="108">
        <v>10.78</v>
      </c>
      <c r="I348" s="87">
        <f>$D$342*H348</f>
      </c>
      <c r="J348" s="87">
        <f>SUM(G348,I348)</f>
      </c>
      <c r="K348" s="89"/>
    </row>
    <row x14ac:dyDescent="0.25" r="349" customHeight="1" ht="18.75" hidden="1">
      <c r="A349" s="6" t="s">
        <v>917</v>
      </c>
      <c r="B349" s="6"/>
      <c r="C349" s="3" t="s">
        <v>149</v>
      </c>
      <c r="D349" s="86">
        <v>2.8</v>
      </c>
      <c r="E349" s="108">
        <v>0.06</v>
      </c>
      <c r="F349" s="87">
        <f>$D$342*E349</f>
      </c>
      <c r="G349" s="87">
        <f>$K$2*F349</f>
      </c>
      <c r="H349" s="108">
        <v>50.62</v>
      </c>
      <c r="I349" s="87">
        <f>$D$342*H349</f>
      </c>
      <c r="J349" s="87">
        <f>SUM(G349,I349)</f>
      </c>
      <c r="K349" s="89"/>
    </row>
    <row x14ac:dyDescent="0.25" r="350" customHeight="1" ht="18.75" hidden="1">
      <c r="A350" s="6" t="s">
        <v>920</v>
      </c>
      <c r="B350" s="6"/>
      <c r="C350" s="3" t="s">
        <v>113</v>
      </c>
      <c r="D350" s="86">
        <v>1</v>
      </c>
      <c r="E350" s="108">
        <v>1.13</v>
      </c>
      <c r="F350" s="87">
        <f>$D$342*E350</f>
      </c>
      <c r="G350" s="87">
        <f>$K$2*F350</f>
      </c>
      <c r="H350" s="108">
        <v>5031.33</v>
      </c>
      <c r="I350" s="87">
        <f>$D$342*H350</f>
      </c>
      <c r="J350" s="87">
        <f>SUM(G350,I350)</f>
      </c>
      <c r="K350" s="89"/>
    </row>
    <row x14ac:dyDescent="0.25" r="351" customHeight="1" ht="18.75" hidden="1">
      <c r="A351" s="6" t="s">
        <v>918</v>
      </c>
      <c r="B351" s="6"/>
      <c r="C351" s="3" t="s">
        <v>113</v>
      </c>
      <c r="D351" s="86">
        <v>1</v>
      </c>
      <c r="E351" s="108">
        <v>0.4</v>
      </c>
      <c r="F351" s="87">
        <f>$D$342*E351</f>
      </c>
      <c r="G351" s="87">
        <f>$K$2*F351</f>
      </c>
      <c r="H351" s="108">
        <v>246.33</v>
      </c>
      <c r="I351" s="87">
        <f>$D$342*H351</f>
      </c>
      <c r="J351" s="87">
        <f>SUM(G351,I351)</f>
      </c>
      <c r="K351" s="89"/>
    </row>
    <row x14ac:dyDescent="0.25" r="352" customHeight="1" ht="18.75" hidden="1">
      <c r="A352" s="6" t="s">
        <v>919</v>
      </c>
      <c r="B352" s="6"/>
      <c r="C352" s="3" t="s">
        <v>96</v>
      </c>
      <c r="D352" s="86">
        <v>0.8</v>
      </c>
      <c r="E352" s="108">
        <v>0.07</v>
      </c>
      <c r="F352" s="87">
        <f>$D$342*E352</f>
      </c>
      <c r="G352" s="87">
        <f>$K$2*F352</f>
      </c>
      <c r="H352" s="108">
        <v>117.29</v>
      </c>
      <c r="I352" s="87">
        <f>$D$342*H352</f>
      </c>
      <c r="J352" s="87">
        <f>SUM(G352,I352)</f>
      </c>
      <c r="K352" s="89"/>
    </row>
    <row x14ac:dyDescent="0.25" r="353" customHeight="1" ht="18.75" hidden="1">
      <c r="A353" s="6" t="s">
        <v>921</v>
      </c>
      <c r="B353" s="6"/>
      <c r="C353" s="3" t="s">
        <v>149</v>
      </c>
      <c r="D353" s="86">
        <v>9.6</v>
      </c>
      <c r="E353" s="108">
        <v>0.11</v>
      </c>
      <c r="F353" s="87">
        <f>$D$342*E353</f>
      </c>
      <c r="G353" s="87">
        <f>$K$2*F353</f>
      </c>
      <c r="H353" s="108">
        <v>68.35</v>
      </c>
      <c r="I353" s="87">
        <f>$D$342*H353</f>
      </c>
      <c r="J353" s="87">
        <f>SUM(G353,I353)</f>
      </c>
      <c r="K353" s="89"/>
    </row>
    <row x14ac:dyDescent="0.25" r="354" customHeight="1" ht="18.75" hidden="1">
      <c r="A354" s="6" t="s">
        <v>786</v>
      </c>
      <c r="B354" s="6"/>
      <c r="C354" s="3" t="s">
        <v>149</v>
      </c>
      <c r="D354" s="86">
        <v>2.4</v>
      </c>
      <c r="E354" s="108">
        <v>0.36</v>
      </c>
      <c r="F354" s="87">
        <f>$D$342*E354</f>
      </c>
      <c r="G354" s="87">
        <f>$K$2*F354</f>
      </c>
      <c r="H354" s="108">
        <v>163.01</v>
      </c>
      <c r="I354" s="87">
        <f>$D$342*H354</f>
      </c>
      <c r="J354" s="87">
        <f>SUM(G354,I354)</f>
      </c>
      <c r="K354" s="89"/>
    </row>
    <row x14ac:dyDescent="0.25" r="355" customHeight="1" ht="18.75" hidden="1">
      <c r="A355" s="6" t="s">
        <v>782</v>
      </c>
      <c r="B355" s="6"/>
      <c r="C355" s="3" t="s">
        <v>153</v>
      </c>
      <c r="D355" s="86">
        <v>2.4</v>
      </c>
      <c r="E355" s="108">
        <v>0.28</v>
      </c>
      <c r="F355" s="87">
        <f>$D$342*E355</f>
      </c>
      <c r="G355" s="87">
        <f>$K$2*F355</f>
      </c>
      <c r="H355" s="108">
        <v>373.58</v>
      </c>
      <c r="I355" s="87">
        <f>$D$342*H355</f>
      </c>
      <c r="J355" s="87">
        <f>SUM(G355,I355)</f>
      </c>
      <c r="K355" s="89"/>
    </row>
    <row x14ac:dyDescent="0.25" r="356" customHeight="1" ht="18.75" hidden="1">
      <c r="A356" s="6" t="s">
        <v>790</v>
      </c>
      <c r="B356" s="6"/>
      <c r="C356" s="3" t="s">
        <v>149</v>
      </c>
      <c r="D356" s="86">
        <v>2.8</v>
      </c>
      <c r="E356" s="108">
        <v>0.32</v>
      </c>
      <c r="F356" s="87">
        <f>$D$342*E356</f>
      </c>
      <c r="G356" s="87">
        <f>$K$2*F356</f>
      </c>
      <c r="H356" s="108">
        <v>134.14</v>
      </c>
      <c r="I356" s="87">
        <f>$D$342*H356</f>
      </c>
      <c r="J356" s="87">
        <f>SUM(G356,I356)</f>
      </c>
      <c r="K356" s="89"/>
    </row>
    <row x14ac:dyDescent="0.25" r="357" customHeight="1" ht="12.199999999999998">
      <c r="A357" s="29" t="s">
        <v>214</v>
      </c>
      <c r="B357" s="29"/>
      <c r="C357" s="3"/>
      <c r="D357" s="109"/>
      <c r="E357" s="94">
        <f>SUM(E343:E356)</f>
      </c>
      <c r="F357" s="110">
        <f>SUM(F343:F356)</f>
      </c>
      <c r="G357" s="110">
        <f>$K$2*F357</f>
      </c>
      <c r="H357" s="94">
        <v>6426</v>
      </c>
      <c r="I357" s="110">
        <f>SUM(I343:I356)</f>
      </c>
      <c r="J357" s="88">
        <f>SUM(J343:J356)</f>
      </c>
      <c r="K357" s="89"/>
    </row>
    <row x14ac:dyDescent="0.25" r="358" customHeight="1" ht="12.199999999999998">
      <c r="A358" s="29" t="s">
        <v>951</v>
      </c>
      <c r="B358" s="29"/>
      <c r="C358" s="93" t="s">
        <v>113</v>
      </c>
      <c r="D358" s="57">
        <v>0</v>
      </c>
      <c r="E358" s="53"/>
      <c r="F358" s="53"/>
      <c r="G358" s="53"/>
      <c r="H358" s="53"/>
      <c r="I358" s="53"/>
      <c r="J358" s="53"/>
      <c r="K358" s="89"/>
    </row>
    <row x14ac:dyDescent="0.25" r="359" customHeight="1" ht="18.75" hidden="1">
      <c r="A359" s="6" t="s">
        <v>913</v>
      </c>
      <c r="B359" s="6"/>
      <c r="C359" s="3" t="s">
        <v>153</v>
      </c>
      <c r="D359" s="86">
        <v>4</v>
      </c>
      <c r="E359" s="108">
        <v>0.37</v>
      </c>
      <c r="F359" s="87">
        <f>$D$358*E359</f>
      </c>
      <c r="G359" s="87">
        <f>$K$2*F359</f>
      </c>
      <c r="H359" s="108">
        <v>76.96</v>
      </c>
      <c r="I359" s="87">
        <f>$D$358*H359</f>
      </c>
      <c r="J359" s="87">
        <f>SUM(G359,I359)</f>
      </c>
      <c r="K359" s="89"/>
    </row>
    <row x14ac:dyDescent="0.25" r="360" customHeight="1" ht="18.75" hidden="1">
      <c r="A360" s="6" t="s">
        <v>915</v>
      </c>
      <c r="B360" s="6"/>
      <c r="C360" s="3" t="s">
        <v>153</v>
      </c>
      <c r="D360" s="86">
        <v>0.8</v>
      </c>
      <c r="E360" s="108">
        <v>0.09</v>
      </c>
      <c r="F360" s="87">
        <f>$D$358*E360</f>
      </c>
      <c r="G360" s="87">
        <f>$K$2*F360</f>
      </c>
      <c r="H360" s="108">
        <v>82.77</v>
      </c>
      <c r="I360" s="87">
        <f>$D$358*H360</f>
      </c>
      <c r="J360" s="87">
        <f>SUM(G360,I360)</f>
      </c>
      <c r="K360" s="89"/>
    </row>
    <row x14ac:dyDescent="0.25" r="361" customHeight="1" ht="18.75" hidden="1">
      <c r="A361" s="6" t="s">
        <v>916</v>
      </c>
      <c r="B361" s="6"/>
      <c r="C361" s="3" t="s">
        <v>149</v>
      </c>
      <c r="D361" s="86">
        <v>0.32</v>
      </c>
      <c r="E361" s="108">
        <v>0.07</v>
      </c>
      <c r="F361" s="87">
        <f>$D$358*E361</f>
      </c>
      <c r="G361" s="87">
        <f>$K$2*F361</f>
      </c>
      <c r="H361" s="108">
        <v>31.23</v>
      </c>
      <c r="I361" s="87">
        <f>$D$358*H361</f>
      </c>
      <c r="J361" s="87">
        <f>SUM(G361,I361)</f>
      </c>
      <c r="K361" s="89"/>
    </row>
    <row x14ac:dyDescent="0.25" r="362" customHeight="1" ht="18.75" hidden="1">
      <c r="A362" s="6" t="s">
        <v>914</v>
      </c>
      <c r="B362" s="6"/>
      <c r="C362" s="3" t="s">
        <v>149</v>
      </c>
      <c r="D362" s="86">
        <v>0.32</v>
      </c>
      <c r="E362" s="108">
        <v>0.07</v>
      </c>
      <c r="F362" s="87">
        <f>$D$358*E362</f>
      </c>
      <c r="G362" s="87">
        <f>$K$2*F362</f>
      </c>
      <c r="H362" s="108">
        <v>41.47</v>
      </c>
      <c r="I362" s="87">
        <f>$D$358*H362</f>
      </c>
      <c r="J362" s="87">
        <f>SUM(G362,I362)</f>
      </c>
      <c r="K362" s="89"/>
    </row>
    <row x14ac:dyDescent="0.25" r="363" customHeight="1" ht="18.75" hidden="1">
      <c r="A363" s="6" t="s">
        <v>915</v>
      </c>
      <c r="B363" s="6"/>
      <c r="C363" s="3" t="s">
        <v>153</v>
      </c>
      <c r="D363" s="86">
        <v>0.7</v>
      </c>
      <c r="E363" s="108">
        <v>0.08</v>
      </c>
      <c r="F363" s="87">
        <f>$D$358*E363</f>
      </c>
      <c r="G363" s="87">
        <f>$K$2*F363</f>
      </c>
      <c r="H363" s="108">
        <v>21.22</v>
      </c>
      <c r="I363" s="87">
        <f>$D$358*H363</f>
      </c>
      <c r="J363" s="87">
        <f>SUM(G363,I363)</f>
      </c>
      <c r="K363" s="89"/>
    </row>
    <row x14ac:dyDescent="0.25" r="364" customHeight="1" ht="18.75" hidden="1">
      <c r="A364" s="6" t="s">
        <v>920</v>
      </c>
      <c r="B364" s="6"/>
      <c r="C364" s="3" t="s">
        <v>113</v>
      </c>
      <c r="D364" s="86">
        <v>1</v>
      </c>
      <c r="E364" s="108">
        <v>1.13</v>
      </c>
      <c r="F364" s="87">
        <f>$D$358*E364</f>
      </c>
      <c r="G364" s="87">
        <f>$K$2*F364</f>
      </c>
      <c r="H364" s="108">
        <v>6167.33</v>
      </c>
      <c r="I364" s="87">
        <f>$D$358*H364</f>
      </c>
      <c r="J364" s="87">
        <f>SUM(G364,I364)</f>
      </c>
      <c r="K364" s="89"/>
    </row>
    <row x14ac:dyDescent="0.25" r="365" customHeight="1" ht="18.75" hidden="1">
      <c r="A365" s="6" t="s">
        <v>918</v>
      </c>
      <c r="B365" s="6"/>
      <c r="C365" s="3" t="s">
        <v>113</v>
      </c>
      <c r="D365" s="86">
        <v>1</v>
      </c>
      <c r="E365" s="108">
        <v>0.4</v>
      </c>
      <c r="F365" s="87">
        <f>$D$358*E365</f>
      </c>
      <c r="G365" s="87">
        <f>$K$2*F365</f>
      </c>
      <c r="H365" s="108">
        <v>246.33</v>
      </c>
      <c r="I365" s="87">
        <f>$D$358*H365</f>
      </c>
      <c r="J365" s="87">
        <f>SUM(G365,I365)</f>
      </c>
      <c r="K365" s="89"/>
    </row>
    <row x14ac:dyDescent="0.25" r="366" customHeight="1" ht="18.75" hidden="1">
      <c r="A366" s="6" t="s">
        <v>919</v>
      </c>
      <c r="B366" s="6"/>
      <c r="C366" s="3" t="s">
        <v>96</v>
      </c>
      <c r="D366" s="86">
        <v>0.8</v>
      </c>
      <c r="E366" s="108">
        <v>0.07</v>
      </c>
      <c r="F366" s="87">
        <f>$D$358*E366</f>
      </c>
      <c r="G366" s="87">
        <f>$K$2*F366</f>
      </c>
      <c r="H366" s="108">
        <v>117.29</v>
      </c>
      <c r="I366" s="87">
        <f>$D$358*H366</f>
      </c>
      <c r="J366" s="87">
        <f>SUM(G366,I366)</f>
      </c>
      <c r="K366" s="89"/>
    </row>
    <row x14ac:dyDescent="0.25" r="367" customHeight="1" ht="18.75" hidden="1">
      <c r="A367" s="6" t="s">
        <v>680</v>
      </c>
      <c r="B367" s="6"/>
      <c r="C367" s="3" t="s">
        <v>153</v>
      </c>
      <c r="D367" s="86">
        <v>3.6</v>
      </c>
      <c r="E367" s="108">
        <v>0.21</v>
      </c>
      <c r="F367" s="87">
        <f>$D$358*E367</f>
      </c>
      <c r="G367" s="87">
        <f>$K$2*F367</f>
      </c>
      <c r="H367" s="108">
        <v>16.16</v>
      </c>
      <c r="I367" s="87">
        <f>$D$358*H367</f>
      </c>
      <c r="J367" s="87">
        <f>SUM(G367,I367)</f>
      </c>
      <c r="K367" s="89"/>
    </row>
    <row x14ac:dyDescent="0.25" r="368" customHeight="1" ht="18.75" hidden="1">
      <c r="A368" s="6" t="s">
        <v>917</v>
      </c>
      <c r="B368" s="6"/>
      <c r="C368" s="3" t="s">
        <v>149</v>
      </c>
      <c r="D368" s="86">
        <v>4</v>
      </c>
      <c r="E368" s="108">
        <v>0.09</v>
      </c>
      <c r="F368" s="87">
        <f>$D$358*E368</f>
      </c>
      <c r="G368" s="87">
        <f>$K$2*F368</f>
      </c>
      <c r="H368" s="108">
        <v>72.32</v>
      </c>
      <c r="I368" s="87">
        <f>$D$358*H368</f>
      </c>
      <c r="J368" s="87">
        <f>SUM(G368,I368)</f>
      </c>
      <c r="K368" s="89"/>
    </row>
    <row x14ac:dyDescent="0.25" r="369" customHeight="1" ht="18.75" hidden="1">
      <c r="A369" s="6" t="s">
        <v>786</v>
      </c>
      <c r="B369" s="6"/>
      <c r="C369" s="3" t="s">
        <v>149</v>
      </c>
      <c r="D369" s="86">
        <v>3.6</v>
      </c>
      <c r="E369" s="108">
        <v>0.54</v>
      </c>
      <c r="F369" s="87">
        <f>$D$358*E369</f>
      </c>
      <c r="G369" s="87">
        <f>$K$2*F369</f>
      </c>
      <c r="H369" s="108">
        <v>244.51</v>
      </c>
      <c r="I369" s="87">
        <f>$D$358*H369</f>
      </c>
      <c r="J369" s="87">
        <f>SUM(G369,I369)</f>
      </c>
      <c r="K369" s="89"/>
    </row>
    <row x14ac:dyDescent="0.25" r="370" customHeight="1" ht="18.75" hidden="1">
      <c r="A370" s="6" t="s">
        <v>921</v>
      </c>
      <c r="B370" s="6"/>
      <c r="C370" s="3" t="s">
        <v>149</v>
      </c>
      <c r="D370" s="86">
        <v>10.8</v>
      </c>
      <c r="E370" s="108">
        <v>0.12</v>
      </c>
      <c r="F370" s="87">
        <f>$D$358*E370</f>
      </c>
      <c r="G370" s="87">
        <f>$K$2*F370</f>
      </c>
      <c r="H370" s="108">
        <v>76.9</v>
      </c>
      <c r="I370" s="87">
        <f>$D$358*H370</f>
      </c>
      <c r="J370" s="87">
        <f>SUM(G370,I370)</f>
      </c>
      <c r="K370" s="89"/>
    </row>
    <row x14ac:dyDescent="0.25" r="371" customHeight="1" ht="18.75" hidden="1">
      <c r="A371" s="6" t="s">
        <v>782</v>
      </c>
      <c r="B371" s="6"/>
      <c r="C371" s="3" t="s">
        <v>153</v>
      </c>
      <c r="D371" s="86">
        <v>3.6</v>
      </c>
      <c r="E371" s="108">
        <v>0.41</v>
      </c>
      <c r="F371" s="87">
        <f>$D$358*E371</f>
      </c>
      <c r="G371" s="87">
        <f>$K$2*F371</f>
      </c>
      <c r="H371" s="108">
        <v>560.38</v>
      </c>
      <c r="I371" s="87">
        <f>$D$358*H371</f>
      </c>
      <c r="J371" s="87">
        <f>SUM(G371,I371)</f>
      </c>
      <c r="K371" s="89"/>
    </row>
    <row x14ac:dyDescent="0.25" r="372" customHeight="1" ht="18.75" hidden="1">
      <c r="A372" s="6" t="s">
        <v>790</v>
      </c>
      <c r="B372" s="6"/>
      <c r="C372" s="3" t="s">
        <v>149</v>
      </c>
      <c r="D372" s="86">
        <v>4</v>
      </c>
      <c r="E372" s="108">
        <v>0.46</v>
      </c>
      <c r="F372" s="87">
        <f>$D$358*E372</f>
      </c>
      <c r="G372" s="87">
        <f>$K$2*F372</f>
      </c>
      <c r="H372" s="108">
        <v>191.64</v>
      </c>
      <c r="I372" s="87">
        <f>$D$358*H372</f>
      </c>
      <c r="J372" s="87">
        <f>SUM(G372,I372)</f>
      </c>
      <c r="K372" s="89"/>
    </row>
    <row x14ac:dyDescent="0.25" r="373" customHeight="1" ht="12.199999999999998">
      <c r="A373" s="29" t="s">
        <v>214</v>
      </c>
      <c r="B373" s="29"/>
      <c r="C373" s="3"/>
      <c r="D373" s="109"/>
      <c r="E373" s="94">
        <f>SUM(E359:E372)</f>
      </c>
      <c r="F373" s="110">
        <f>SUM(F359:F372)</f>
      </c>
      <c r="G373" s="110">
        <f>$K$2*F373</f>
      </c>
      <c r="H373" s="94">
        <v>7946.51</v>
      </c>
      <c r="I373" s="110">
        <f>SUM(I359:I372)</f>
      </c>
      <c r="J373" s="88">
        <f>SUM(J359:J372)</f>
      </c>
      <c r="K373" s="89"/>
    </row>
    <row x14ac:dyDescent="0.25" r="374" customHeight="1" ht="12.199999999999998">
      <c r="A374" s="29" t="s">
        <v>952</v>
      </c>
      <c r="B374" s="29"/>
      <c r="C374" s="93" t="s">
        <v>113</v>
      </c>
      <c r="D374" s="57">
        <v>0</v>
      </c>
      <c r="E374" s="53"/>
      <c r="F374" s="53"/>
      <c r="G374" s="53"/>
      <c r="H374" s="53"/>
      <c r="I374" s="53"/>
      <c r="J374" s="53"/>
      <c r="K374" s="89"/>
    </row>
    <row x14ac:dyDescent="0.25" r="375" customHeight="1" ht="18.75" hidden="1">
      <c r="A375" s="6" t="s">
        <v>915</v>
      </c>
      <c r="B375" s="6"/>
      <c r="C375" s="3" t="s">
        <v>153</v>
      </c>
      <c r="D375" s="86">
        <v>0.8</v>
      </c>
      <c r="E375" s="108">
        <v>0.09</v>
      </c>
      <c r="F375" s="87">
        <f>$D$374*E375</f>
      </c>
      <c r="G375" s="87">
        <f>$K$2*F375</f>
      </c>
      <c r="H375" s="108">
        <v>82.77</v>
      </c>
      <c r="I375" s="87">
        <f>$D$374*H375</f>
      </c>
      <c r="J375" s="87">
        <f>SUM(G375,I375)</f>
      </c>
      <c r="K375" s="89"/>
    </row>
    <row x14ac:dyDescent="0.25" r="376" customHeight="1" ht="18.75" hidden="1">
      <c r="A376" s="6" t="s">
        <v>782</v>
      </c>
      <c r="B376" s="6"/>
      <c r="C376" s="3" t="s">
        <v>153</v>
      </c>
      <c r="D376" s="86">
        <v>4.2</v>
      </c>
      <c r="E376" s="108">
        <v>0.48</v>
      </c>
      <c r="F376" s="87">
        <f>$D$374*E376</f>
      </c>
      <c r="G376" s="87">
        <f>$K$2*F376</f>
      </c>
      <c r="H376" s="108">
        <v>653.77</v>
      </c>
      <c r="I376" s="87">
        <f>$D$374*H376</f>
      </c>
      <c r="J376" s="87">
        <f>SUM(G376,I376)</f>
      </c>
      <c r="K376" s="89"/>
    </row>
    <row x14ac:dyDescent="0.25" r="377" customHeight="1" ht="18.75" hidden="1">
      <c r="A377" s="6" t="s">
        <v>786</v>
      </c>
      <c r="B377" s="6"/>
      <c r="C377" s="3" t="s">
        <v>149</v>
      </c>
      <c r="D377" s="86">
        <v>4.2</v>
      </c>
      <c r="E377" s="108">
        <v>0.63</v>
      </c>
      <c r="F377" s="87">
        <f>$D$374*E377</f>
      </c>
      <c r="G377" s="87">
        <f>$K$2*F377</f>
      </c>
      <c r="H377" s="108">
        <v>285.26</v>
      </c>
      <c r="I377" s="87">
        <f>$D$374*H377</f>
      </c>
      <c r="J377" s="87">
        <f>SUM(G377,I377)</f>
      </c>
      <c r="K377" s="89"/>
    </row>
    <row x14ac:dyDescent="0.25" r="378" customHeight="1" ht="18.75" hidden="1">
      <c r="A378" s="6" t="s">
        <v>680</v>
      </c>
      <c r="B378" s="6"/>
      <c r="C378" s="3" t="s">
        <v>153</v>
      </c>
      <c r="D378" s="86">
        <v>4.2</v>
      </c>
      <c r="E378" s="108">
        <v>0.24</v>
      </c>
      <c r="F378" s="87">
        <f>$D$374*E378</f>
      </c>
      <c r="G378" s="87">
        <f>$K$2*F378</f>
      </c>
      <c r="H378" s="108">
        <v>18.85</v>
      </c>
      <c r="I378" s="87">
        <f>$D$374*H378</f>
      </c>
      <c r="J378" s="87">
        <f>SUM(G378,I378)</f>
      </c>
      <c r="K378" s="89"/>
    </row>
    <row x14ac:dyDescent="0.25" r="379" customHeight="1" ht="18.75" hidden="1">
      <c r="A379" s="6" t="s">
        <v>916</v>
      </c>
      <c r="B379" s="6"/>
      <c r="C379" s="3" t="s">
        <v>149</v>
      </c>
      <c r="D379" s="86">
        <v>0.32</v>
      </c>
      <c r="E379" s="108">
        <v>0.07</v>
      </c>
      <c r="F379" s="87">
        <f>$D$374*E379</f>
      </c>
      <c r="G379" s="87">
        <f>$K$2*F379</f>
      </c>
      <c r="H379" s="108">
        <v>31.23</v>
      </c>
      <c r="I379" s="87">
        <f>$D$374*H379</f>
      </c>
      <c r="J379" s="87">
        <f>SUM(G379,I379)</f>
      </c>
      <c r="K379" s="89"/>
    </row>
    <row x14ac:dyDescent="0.25" r="380" customHeight="1" ht="18.75" hidden="1">
      <c r="A380" s="6" t="s">
        <v>917</v>
      </c>
      <c r="B380" s="6"/>
      <c r="C380" s="3" t="s">
        <v>149</v>
      </c>
      <c r="D380" s="86">
        <v>4.6</v>
      </c>
      <c r="E380" s="108">
        <v>0.11</v>
      </c>
      <c r="F380" s="87">
        <f>$D$374*E380</f>
      </c>
      <c r="G380" s="87">
        <f>$K$2*F380</f>
      </c>
      <c r="H380" s="108">
        <v>83.17</v>
      </c>
      <c r="I380" s="87">
        <f>$D$374*H380</f>
      </c>
      <c r="J380" s="87">
        <f>SUM(G380,I380)</f>
      </c>
      <c r="K380" s="89"/>
    </row>
    <row x14ac:dyDescent="0.25" r="381" customHeight="1" ht="18.75" hidden="1">
      <c r="A381" s="6" t="s">
        <v>913</v>
      </c>
      <c r="B381" s="6"/>
      <c r="C381" s="3" t="s">
        <v>153</v>
      </c>
      <c r="D381" s="86">
        <v>4.6</v>
      </c>
      <c r="E381" s="108">
        <v>0.42</v>
      </c>
      <c r="F381" s="87">
        <f>$D$374*E381</f>
      </c>
      <c r="G381" s="87">
        <f>$K$2*F381</f>
      </c>
      <c r="H381" s="108">
        <v>88.5</v>
      </c>
      <c r="I381" s="87">
        <f>$D$374*H381</f>
      </c>
      <c r="J381" s="87">
        <f>SUM(G381,I381)</f>
      </c>
      <c r="K381" s="89"/>
    </row>
    <row x14ac:dyDescent="0.25" r="382" customHeight="1" ht="18.75" hidden="1">
      <c r="A382" s="6" t="s">
        <v>794</v>
      </c>
      <c r="B382" s="6"/>
      <c r="C382" s="3" t="s">
        <v>113</v>
      </c>
      <c r="D382" s="86">
        <v>1</v>
      </c>
      <c r="E382" s="108">
        <v>0.4</v>
      </c>
      <c r="F382" s="87">
        <f>$D$374*E382</f>
      </c>
      <c r="G382" s="87">
        <f>$K$2*F382</f>
      </c>
      <c r="H382" s="108">
        <v>392.32</v>
      </c>
      <c r="I382" s="87">
        <f>$D$374*H382</f>
      </c>
      <c r="J382" s="87">
        <f>SUM(G382,I382)</f>
      </c>
      <c r="K382" s="89"/>
    </row>
    <row x14ac:dyDescent="0.25" r="383" customHeight="1" ht="18.75" hidden="1">
      <c r="A383" s="6" t="s">
        <v>919</v>
      </c>
      <c r="B383" s="6"/>
      <c r="C383" s="3" t="s">
        <v>96</v>
      </c>
      <c r="D383" s="86">
        <v>0.8</v>
      </c>
      <c r="E383" s="108">
        <v>0.07</v>
      </c>
      <c r="F383" s="87">
        <f>$D$374*E383</f>
      </c>
      <c r="G383" s="87">
        <f>$K$2*F383</f>
      </c>
      <c r="H383" s="108">
        <v>117.29</v>
      </c>
      <c r="I383" s="87">
        <f>$D$374*H383</f>
      </c>
      <c r="J383" s="87">
        <f>SUM(G383,I383)</f>
      </c>
      <c r="K383" s="89"/>
    </row>
    <row x14ac:dyDescent="0.25" r="384" customHeight="1" ht="18.75" hidden="1">
      <c r="A384" s="6" t="s">
        <v>790</v>
      </c>
      <c r="B384" s="6"/>
      <c r="C384" s="3" t="s">
        <v>149</v>
      </c>
      <c r="D384" s="86">
        <v>4.6</v>
      </c>
      <c r="E384" s="108">
        <v>0.53</v>
      </c>
      <c r="F384" s="87">
        <f>$D$374*E384</f>
      </c>
      <c r="G384" s="87">
        <f>$K$2*F384</f>
      </c>
      <c r="H384" s="108">
        <v>220.39</v>
      </c>
      <c r="I384" s="87">
        <f>$D$374*H384</f>
      </c>
      <c r="J384" s="87">
        <f>SUM(G384,I384)</f>
      </c>
      <c r="K384" s="89"/>
    </row>
    <row x14ac:dyDescent="0.25" r="385" customHeight="1" ht="18.75" hidden="1">
      <c r="A385" s="6" t="s">
        <v>925</v>
      </c>
      <c r="B385" s="6"/>
      <c r="C385" s="3" t="s">
        <v>113</v>
      </c>
      <c r="D385" s="86">
        <v>1</v>
      </c>
      <c r="E385" s="108">
        <v>1.07</v>
      </c>
      <c r="F385" s="87">
        <f>$D$374*E385</f>
      </c>
      <c r="G385" s="87">
        <f>$K$2*F385</f>
      </c>
      <c r="H385" s="108">
        <v>5151.33</v>
      </c>
      <c r="I385" s="87">
        <f>$D$374*H385</f>
      </c>
      <c r="J385" s="87">
        <f>SUM(G385,I385)</f>
      </c>
      <c r="K385" s="89"/>
    </row>
    <row x14ac:dyDescent="0.25" r="386" customHeight="1" ht="18.75" hidden="1">
      <c r="A386" s="6" t="s">
        <v>914</v>
      </c>
      <c r="B386" s="6"/>
      <c r="C386" s="3" t="s">
        <v>149</v>
      </c>
      <c r="D386" s="86">
        <v>0.32</v>
      </c>
      <c r="E386" s="108">
        <v>0.07</v>
      </c>
      <c r="F386" s="87">
        <f>$D$374*E386</f>
      </c>
      <c r="G386" s="87">
        <f>$K$2*F386</f>
      </c>
      <c r="H386" s="108">
        <v>41.47</v>
      </c>
      <c r="I386" s="87">
        <f>$D$374*H386</f>
      </c>
      <c r="J386" s="87">
        <f>SUM(G386,I386)</f>
      </c>
      <c r="K386" s="89"/>
    </row>
    <row x14ac:dyDescent="0.25" r="387" customHeight="1" ht="18.75" hidden="1">
      <c r="A387" s="6" t="s">
        <v>921</v>
      </c>
      <c r="B387" s="6"/>
      <c r="C387" s="3" t="s">
        <v>149</v>
      </c>
      <c r="D387" s="86">
        <v>12.6</v>
      </c>
      <c r="E387" s="108">
        <v>0.14</v>
      </c>
      <c r="F387" s="87">
        <f>$D$374*E387</f>
      </c>
      <c r="G387" s="87">
        <f>$K$2*F387</f>
      </c>
      <c r="H387" s="108">
        <v>89.71</v>
      </c>
      <c r="I387" s="87">
        <f>$D$374*H387</f>
      </c>
      <c r="J387" s="87">
        <f>SUM(G387,I387)</f>
      </c>
      <c r="K387" s="89"/>
    </row>
    <row x14ac:dyDescent="0.25" r="388" customHeight="1" ht="18.75" hidden="1">
      <c r="A388" s="6" t="s">
        <v>915</v>
      </c>
      <c r="B388" s="6"/>
      <c r="C388" s="3" t="s">
        <v>153</v>
      </c>
      <c r="D388" s="86">
        <v>0.7</v>
      </c>
      <c r="E388" s="108">
        <v>0.08</v>
      </c>
      <c r="F388" s="87">
        <f>$D$374*E388</f>
      </c>
      <c r="G388" s="87">
        <f>$K$2*F388</f>
      </c>
      <c r="H388" s="108">
        <v>21.22</v>
      </c>
      <c r="I388" s="87">
        <f>$D$374*H388</f>
      </c>
      <c r="J388" s="87">
        <f>SUM(G388,I388)</f>
      </c>
      <c r="K388" s="89"/>
    </row>
    <row x14ac:dyDescent="0.25" r="389" customHeight="1" ht="12.199999999999998">
      <c r="A389" s="29" t="s">
        <v>214</v>
      </c>
      <c r="B389" s="29"/>
      <c r="C389" s="3"/>
      <c r="D389" s="109"/>
      <c r="E389" s="94">
        <f>SUM(E375:E388)</f>
      </c>
      <c r="F389" s="110">
        <f>SUM(F375:F388)</f>
      </c>
      <c r="G389" s="110">
        <f>$K$2*F389</f>
      </c>
      <c r="H389" s="94">
        <v>7277.28</v>
      </c>
      <c r="I389" s="110">
        <f>SUM(I375:I388)</f>
      </c>
      <c r="J389" s="88">
        <f>SUM(J375:J388)</f>
      </c>
      <c r="K389" s="89"/>
    </row>
    <row x14ac:dyDescent="0.25" r="390" customHeight="1" ht="12.199999999999998">
      <c r="A390" s="29" t="s">
        <v>953</v>
      </c>
      <c r="B390" s="29"/>
      <c r="C390" s="93" t="s">
        <v>113</v>
      </c>
      <c r="D390" s="57">
        <v>0</v>
      </c>
      <c r="E390" s="53"/>
      <c r="F390" s="53"/>
      <c r="G390" s="53"/>
      <c r="H390" s="53"/>
      <c r="I390" s="53"/>
      <c r="J390" s="53"/>
      <c r="K390" s="89"/>
    </row>
    <row x14ac:dyDescent="0.25" r="391" customHeight="1" ht="18.75" hidden="1">
      <c r="A391" s="6" t="s">
        <v>915</v>
      </c>
      <c r="B391" s="6"/>
      <c r="C391" s="3" t="s">
        <v>153</v>
      </c>
      <c r="D391" s="86">
        <v>0.8</v>
      </c>
      <c r="E391" s="108">
        <v>0.09</v>
      </c>
      <c r="F391" s="87">
        <f>$D$390*E391</f>
      </c>
      <c r="G391" s="87">
        <f>$K$2*F391</f>
      </c>
      <c r="H391" s="108">
        <v>82.77</v>
      </c>
      <c r="I391" s="87">
        <f>$D$390*H391</f>
      </c>
      <c r="J391" s="87">
        <f>SUM(G391,I391)</f>
      </c>
      <c r="K391" s="89"/>
    </row>
    <row x14ac:dyDescent="0.25" r="392" customHeight="1" ht="18.75" hidden="1">
      <c r="A392" s="6" t="s">
        <v>916</v>
      </c>
      <c r="B392" s="6"/>
      <c r="C392" s="3" t="s">
        <v>149</v>
      </c>
      <c r="D392" s="86">
        <v>0.32</v>
      </c>
      <c r="E392" s="108">
        <v>0.07</v>
      </c>
      <c r="F392" s="87">
        <f>$D$390*E392</f>
      </c>
      <c r="G392" s="87">
        <f>$K$2*F392</f>
      </c>
      <c r="H392" s="108">
        <v>31.23</v>
      </c>
      <c r="I392" s="87">
        <f>$D$390*H392</f>
      </c>
      <c r="J392" s="87">
        <f>SUM(G392,I392)</f>
      </c>
      <c r="K392" s="89"/>
    </row>
    <row x14ac:dyDescent="0.25" r="393" customHeight="1" ht="18.75" hidden="1">
      <c r="A393" s="6" t="s">
        <v>914</v>
      </c>
      <c r="B393" s="6"/>
      <c r="C393" s="3" t="s">
        <v>149</v>
      </c>
      <c r="D393" s="86">
        <v>0.32</v>
      </c>
      <c r="E393" s="108">
        <v>0.07</v>
      </c>
      <c r="F393" s="87">
        <f>$D$390*E393</f>
      </c>
      <c r="G393" s="87">
        <f>$K$2*F393</f>
      </c>
      <c r="H393" s="108">
        <v>41.47</v>
      </c>
      <c r="I393" s="87">
        <f>$D$390*H393</f>
      </c>
      <c r="J393" s="87">
        <f>SUM(G393,I393)</f>
      </c>
      <c r="K393" s="89"/>
    </row>
    <row x14ac:dyDescent="0.25" r="394" customHeight="1" ht="18.75" hidden="1">
      <c r="A394" s="6" t="s">
        <v>915</v>
      </c>
      <c r="B394" s="6"/>
      <c r="C394" s="3" t="s">
        <v>153</v>
      </c>
      <c r="D394" s="86">
        <v>0.7</v>
      </c>
      <c r="E394" s="108">
        <v>0.08</v>
      </c>
      <c r="F394" s="87">
        <f>$D$390*E394</f>
      </c>
      <c r="G394" s="87">
        <f>$K$2*F394</f>
      </c>
      <c r="H394" s="108">
        <v>21.22</v>
      </c>
      <c r="I394" s="87">
        <f>$D$390*H394</f>
      </c>
      <c r="J394" s="87">
        <f>SUM(G394,I394)</f>
      </c>
      <c r="K394" s="89"/>
    </row>
    <row x14ac:dyDescent="0.25" r="395" customHeight="1" ht="18.75" hidden="1">
      <c r="A395" s="6" t="s">
        <v>786</v>
      </c>
      <c r="B395" s="6"/>
      <c r="C395" s="3" t="s">
        <v>149</v>
      </c>
      <c r="D395" s="86">
        <v>4.8</v>
      </c>
      <c r="E395" s="108">
        <v>0.72</v>
      </c>
      <c r="F395" s="87">
        <f>$D$390*E395</f>
      </c>
      <c r="G395" s="87">
        <f>$K$2*F395</f>
      </c>
      <c r="H395" s="108">
        <v>326.02</v>
      </c>
      <c r="I395" s="87">
        <f>$D$390*H395</f>
      </c>
      <c r="J395" s="87">
        <f>SUM(G395,I395)</f>
      </c>
      <c r="K395" s="89"/>
    </row>
    <row x14ac:dyDescent="0.25" r="396" customHeight="1" ht="18.75" hidden="1">
      <c r="A396" s="6" t="s">
        <v>954</v>
      </c>
      <c r="B396" s="6"/>
      <c r="C396" s="3" t="s">
        <v>113</v>
      </c>
      <c r="D396" s="86">
        <v>1</v>
      </c>
      <c r="E396" s="108">
        <v>1.07</v>
      </c>
      <c r="F396" s="87">
        <f>$D$390*E396</f>
      </c>
      <c r="G396" s="87">
        <f>$K$2*F396</f>
      </c>
      <c r="H396" s="108">
        <v>5815.33</v>
      </c>
      <c r="I396" s="87">
        <f>$D$390*H396</f>
      </c>
      <c r="J396" s="87">
        <f>SUM(G396,I396)</f>
      </c>
      <c r="K396" s="89"/>
    </row>
    <row x14ac:dyDescent="0.25" r="397" customHeight="1" ht="18.75" hidden="1">
      <c r="A397" s="6" t="s">
        <v>794</v>
      </c>
      <c r="B397" s="6"/>
      <c r="C397" s="3" t="s">
        <v>113</v>
      </c>
      <c r="D397" s="86">
        <v>1</v>
      </c>
      <c r="E397" s="108">
        <v>0.4</v>
      </c>
      <c r="F397" s="87">
        <f>$D$390*E397</f>
      </c>
      <c r="G397" s="87">
        <f>$K$2*F397</f>
      </c>
      <c r="H397" s="108">
        <v>392.32</v>
      </c>
      <c r="I397" s="87">
        <f>$D$390*H397</f>
      </c>
      <c r="J397" s="87">
        <f>SUM(G397,I397)</f>
      </c>
      <c r="K397" s="89"/>
    </row>
    <row x14ac:dyDescent="0.25" r="398" customHeight="1" ht="18.75" hidden="1">
      <c r="A398" s="6" t="s">
        <v>919</v>
      </c>
      <c r="B398" s="6"/>
      <c r="C398" s="3" t="s">
        <v>96</v>
      </c>
      <c r="D398" s="86">
        <v>0.8</v>
      </c>
      <c r="E398" s="108">
        <v>0.07</v>
      </c>
      <c r="F398" s="87">
        <f>$D$390*E398</f>
      </c>
      <c r="G398" s="87">
        <f>$K$2*F398</f>
      </c>
      <c r="H398" s="108">
        <v>117.29</v>
      </c>
      <c r="I398" s="87">
        <f>$D$390*H398</f>
      </c>
      <c r="J398" s="87">
        <f>SUM(G398,I398)</f>
      </c>
      <c r="K398" s="89"/>
    </row>
    <row x14ac:dyDescent="0.25" r="399" customHeight="1" ht="18.75" hidden="1">
      <c r="A399" s="6" t="s">
        <v>680</v>
      </c>
      <c r="B399" s="6"/>
      <c r="C399" s="3" t="s">
        <v>153</v>
      </c>
      <c r="D399" s="86">
        <v>4.8</v>
      </c>
      <c r="E399" s="108">
        <v>0.28</v>
      </c>
      <c r="F399" s="87">
        <f>$D$390*E399</f>
      </c>
      <c r="G399" s="87">
        <f>$K$2*F399</f>
      </c>
      <c r="H399" s="108">
        <v>21.56</v>
      </c>
      <c r="I399" s="87">
        <f>$D$390*H399</f>
      </c>
      <c r="J399" s="87">
        <f>SUM(G399,I399)</f>
      </c>
      <c r="K399" s="89"/>
    </row>
    <row x14ac:dyDescent="0.25" r="400" customHeight="1" ht="18.75" hidden="1">
      <c r="A400" s="6" t="s">
        <v>917</v>
      </c>
      <c r="B400" s="6"/>
      <c r="C400" s="3" t="s">
        <v>149</v>
      </c>
      <c r="D400" s="86">
        <v>5.2</v>
      </c>
      <c r="E400" s="108">
        <v>0.12</v>
      </c>
      <c r="F400" s="87">
        <f>$D$390*E400</f>
      </c>
      <c r="G400" s="87">
        <f>$K$2*F400</f>
      </c>
      <c r="H400" s="108">
        <v>94.02</v>
      </c>
      <c r="I400" s="87">
        <f>$D$390*H400</f>
      </c>
      <c r="J400" s="87">
        <f>SUM(G400,I400)</f>
      </c>
      <c r="K400" s="89"/>
    </row>
    <row x14ac:dyDescent="0.25" r="401" customHeight="1" ht="18.75" hidden="1">
      <c r="A401" s="6" t="s">
        <v>913</v>
      </c>
      <c r="B401" s="6"/>
      <c r="C401" s="3" t="s">
        <v>153</v>
      </c>
      <c r="D401" s="86">
        <v>5.2</v>
      </c>
      <c r="E401" s="108">
        <v>0.48</v>
      </c>
      <c r="F401" s="87">
        <f>$D$390*E401</f>
      </c>
      <c r="G401" s="87">
        <f>$K$2*F401</f>
      </c>
      <c r="H401" s="108">
        <v>100.04</v>
      </c>
      <c r="I401" s="87">
        <f>$D$390*H401</f>
      </c>
      <c r="J401" s="87">
        <f>SUM(G401,I401)</f>
      </c>
      <c r="K401" s="89"/>
    </row>
    <row x14ac:dyDescent="0.25" r="402" customHeight="1" ht="18.75" hidden="1">
      <c r="A402" s="6" t="s">
        <v>921</v>
      </c>
      <c r="B402" s="6"/>
      <c r="C402" s="3" t="s">
        <v>149</v>
      </c>
      <c r="D402" s="86">
        <v>19.2</v>
      </c>
      <c r="E402" s="108">
        <v>0.22</v>
      </c>
      <c r="F402" s="87">
        <f>$D$390*E402</f>
      </c>
      <c r="G402" s="87">
        <f>$K$2*F402</f>
      </c>
      <c r="H402" s="108">
        <v>136.7</v>
      </c>
      <c r="I402" s="87">
        <f>$D$390*H402</f>
      </c>
      <c r="J402" s="87">
        <f>SUM(G402,I402)</f>
      </c>
      <c r="K402" s="89"/>
    </row>
    <row x14ac:dyDescent="0.25" r="403" customHeight="1" ht="18.75" hidden="1">
      <c r="A403" s="6" t="s">
        <v>782</v>
      </c>
      <c r="B403" s="6"/>
      <c r="C403" s="3" t="s">
        <v>153</v>
      </c>
      <c r="D403" s="86">
        <v>4.8</v>
      </c>
      <c r="E403" s="108">
        <v>0.55</v>
      </c>
      <c r="F403" s="87">
        <f>$D$390*E403</f>
      </c>
      <c r="G403" s="87">
        <f>$K$2*F403</f>
      </c>
      <c r="H403" s="108">
        <v>747.17</v>
      </c>
      <c r="I403" s="87">
        <f>$D$390*H403</f>
      </c>
      <c r="J403" s="87">
        <f>SUM(G403,I403)</f>
      </c>
      <c r="K403" s="89"/>
    </row>
    <row x14ac:dyDescent="0.25" r="404" customHeight="1" ht="18.75" hidden="1">
      <c r="A404" s="6" t="s">
        <v>790</v>
      </c>
      <c r="B404" s="6"/>
      <c r="C404" s="3" t="s">
        <v>149</v>
      </c>
      <c r="D404" s="86">
        <v>5.2</v>
      </c>
      <c r="E404" s="108">
        <v>0.6</v>
      </c>
      <c r="F404" s="87">
        <f>$D$390*E404</f>
      </c>
      <c r="G404" s="87">
        <f>$K$2*F404</f>
      </c>
      <c r="H404" s="108">
        <v>249.14</v>
      </c>
      <c r="I404" s="87">
        <f>$D$390*H404</f>
      </c>
      <c r="J404" s="87">
        <f>SUM(G404,I404)</f>
      </c>
      <c r="K404" s="89"/>
    </row>
    <row x14ac:dyDescent="0.25" r="405" customHeight="1" ht="12.199999999999998">
      <c r="A405" s="29" t="s">
        <v>214</v>
      </c>
      <c r="B405" s="29"/>
      <c r="C405" s="3"/>
      <c r="D405" s="109"/>
      <c r="E405" s="94">
        <f>SUM(E391:E404)</f>
      </c>
      <c r="F405" s="110">
        <f>SUM(F391:F404)</f>
      </c>
      <c r="G405" s="110">
        <f>$K$2*F405</f>
      </c>
      <c r="H405" s="94">
        <v>8176.28</v>
      </c>
      <c r="I405" s="110">
        <f>SUM(I391:I404)</f>
      </c>
      <c r="J405" s="88">
        <f>SUM(J391:J404)</f>
      </c>
      <c r="K405" s="89"/>
    </row>
    <row x14ac:dyDescent="0.25" r="406" customHeight="1" ht="12.199999999999998">
      <c r="A406" s="29" t="s">
        <v>955</v>
      </c>
      <c r="B406" s="29"/>
      <c r="C406" s="93" t="s">
        <v>113</v>
      </c>
      <c r="D406" s="57">
        <v>0</v>
      </c>
      <c r="E406" s="53"/>
      <c r="F406" s="53"/>
      <c r="G406" s="53"/>
      <c r="H406" s="53"/>
      <c r="I406" s="53"/>
      <c r="J406" s="53"/>
      <c r="K406" s="89"/>
    </row>
    <row x14ac:dyDescent="0.25" r="407" customHeight="1" ht="18.75" hidden="1">
      <c r="A407" s="6" t="s">
        <v>913</v>
      </c>
      <c r="B407" s="6"/>
      <c r="C407" s="3" t="s">
        <v>153</v>
      </c>
      <c r="D407" s="86">
        <v>5.6</v>
      </c>
      <c r="E407" s="108">
        <v>0.52</v>
      </c>
      <c r="F407" s="87">
        <f>$D$406*E407</f>
      </c>
      <c r="G407" s="87">
        <f>$K$2*F407</f>
      </c>
      <c r="H407" s="108">
        <v>107.74</v>
      </c>
      <c r="I407" s="87">
        <f>$D$406*H407</f>
      </c>
      <c r="J407" s="87">
        <f>SUM(G407,I407)</f>
      </c>
      <c r="K407" s="89"/>
    </row>
    <row x14ac:dyDescent="0.25" r="408" customHeight="1" ht="18.75" hidden="1">
      <c r="A408" s="6" t="s">
        <v>915</v>
      </c>
      <c r="B408" s="6"/>
      <c r="C408" s="3" t="s">
        <v>153</v>
      </c>
      <c r="D408" s="86">
        <v>0.8</v>
      </c>
      <c r="E408" s="108">
        <v>0.09</v>
      </c>
      <c r="F408" s="87">
        <f>$D$406*E408</f>
      </c>
      <c r="G408" s="87">
        <f>$K$2*F408</f>
      </c>
      <c r="H408" s="108">
        <v>82.77</v>
      </c>
      <c r="I408" s="87">
        <f>$D$406*H408</f>
      </c>
      <c r="J408" s="87">
        <f>SUM(G408,I408)</f>
      </c>
      <c r="K408" s="89"/>
    </row>
    <row x14ac:dyDescent="0.25" r="409" customHeight="1" ht="18.75" hidden="1">
      <c r="A409" s="6" t="s">
        <v>916</v>
      </c>
      <c r="B409" s="6"/>
      <c r="C409" s="3" t="s">
        <v>149</v>
      </c>
      <c r="D409" s="86">
        <v>0.32</v>
      </c>
      <c r="E409" s="108">
        <v>0.07</v>
      </c>
      <c r="F409" s="87">
        <f>$D$406*E409</f>
      </c>
      <c r="G409" s="87">
        <f>$K$2*F409</f>
      </c>
      <c r="H409" s="108">
        <v>31.23</v>
      </c>
      <c r="I409" s="87">
        <f>$D$406*H409</f>
      </c>
      <c r="J409" s="87">
        <f>SUM(G409,I409)</f>
      </c>
      <c r="K409" s="89"/>
    </row>
    <row x14ac:dyDescent="0.25" r="410" customHeight="1" ht="18.75" hidden="1">
      <c r="A410" s="6" t="s">
        <v>914</v>
      </c>
      <c r="B410" s="6"/>
      <c r="C410" s="3" t="s">
        <v>149</v>
      </c>
      <c r="D410" s="86">
        <v>0.32</v>
      </c>
      <c r="E410" s="108">
        <v>0.07</v>
      </c>
      <c r="F410" s="87">
        <f>$D$406*E410</f>
      </c>
      <c r="G410" s="87">
        <f>$K$2*F410</f>
      </c>
      <c r="H410" s="108">
        <v>41.47</v>
      </c>
      <c r="I410" s="87">
        <f>$D$406*H410</f>
      </c>
      <c r="J410" s="87">
        <f>SUM(G410,I410)</f>
      </c>
      <c r="K410" s="89"/>
    </row>
    <row x14ac:dyDescent="0.25" r="411" customHeight="1" ht="18.75" hidden="1">
      <c r="A411" s="6" t="s">
        <v>915</v>
      </c>
      <c r="B411" s="6"/>
      <c r="C411" s="3" t="s">
        <v>153</v>
      </c>
      <c r="D411" s="86">
        <v>0.7</v>
      </c>
      <c r="E411" s="108">
        <v>0.08</v>
      </c>
      <c r="F411" s="87">
        <f>$D$406*E411</f>
      </c>
      <c r="G411" s="87">
        <f>$K$2*F411</f>
      </c>
      <c r="H411" s="108">
        <v>21.22</v>
      </c>
      <c r="I411" s="87">
        <f>$D$406*H411</f>
      </c>
      <c r="J411" s="87">
        <f>SUM(G411,I411)</f>
      </c>
      <c r="K411" s="89"/>
    </row>
    <row x14ac:dyDescent="0.25" r="412" customHeight="1" ht="18.75" hidden="1">
      <c r="A412" s="6" t="s">
        <v>925</v>
      </c>
      <c r="B412" s="6"/>
      <c r="C412" s="3" t="s">
        <v>113</v>
      </c>
      <c r="D412" s="86">
        <v>1</v>
      </c>
      <c r="E412" s="108">
        <v>1.07</v>
      </c>
      <c r="F412" s="87">
        <f>$D$406*E412</f>
      </c>
      <c r="G412" s="87">
        <f>$K$2*F412</f>
      </c>
      <c r="H412" s="108">
        <v>6279.33</v>
      </c>
      <c r="I412" s="87">
        <f>$D$406*H412</f>
      </c>
      <c r="J412" s="87">
        <f>SUM(G412,I412)</f>
      </c>
      <c r="K412" s="89"/>
    </row>
    <row x14ac:dyDescent="0.25" r="413" customHeight="1" ht="18.75" hidden="1">
      <c r="A413" s="6" t="s">
        <v>919</v>
      </c>
      <c r="B413" s="6"/>
      <c r="C413" s="3" t="s">
        <v>96</v>
      </c>
      <c r="D413" s="86">
        <v>0.8</v>
      </c>
      <c r="E413" s="108">
        <v>0.07</v>
      </c>
      <c r="F413" s="87">
        <f>$D$406*E413</f>
      </c>
      <c r="G413" s="87">
        <f>$K$2*F413</f>
      </c>
      <c r="H413" s="108">
        <v>117.29</v>
      </c>
      <c r="I413" s="87">
        <f>$D$406*H413</f>
      </c>
      <c r="J413" s="87">
        <f>SUM(G413,I413)</f>
      </c>
      <c r="K413" s="89"/>
    </row>
    <row x14ac:dyDescent="0.25" r="414" customHeight="1" ht="18.75" hidden="1">
      <c r="A414" s="6" t="s">
        <v>794</v>
      </c>
      <c r="B414" s="6"/>
      <c r="C414" s="3" t="s">
        <v>113</v>
      </c>
      <c r="D414" s="86">
        <v>1</v>
      </c>
      <c r="E414" s="108">
        <v>0.4</v>
      </c>
      <c r="F414" s="87">
        <f>$D$406*E414</f>
      </c>
      <c r="G414" s="87">
        <f>$K$2*F414</f>
      </c>
      <c r="H414" s="108">
        <v>392.32</v>
      </c>
      <c r="I414" s="87">
        <f>$D$406*H414</f>
      </c>
      <c r="J414" s="87">
        <f>SUM(G414,I414)</f>
      </c>
      <c r="K414" s="89"/>
    </row>
    <row x14ac:dyDescent="0.25" r="415" customHeight="1" ht="18.75" hidden="1">
      <c r="A415" s="6" t="s">
        <v>786</v>
      </c>
      <c r="B415" s="6"/>
      <c r="C415" s="3" t="s">
        <v>149</v>
      </c>
      <c r="D415" s="86">
        <v>5.2</v>
      </c>
      <c r="E415" s="108">
        <v>0.78</v>
      </c>
      <c r="F415" s="87">
        <f>$D$406*E415</f>
      </c>
      <c r="G415" s="87">
        <f>$K$2*F415</f>
      </c>
      <c r="H415" s="108">
        <v>353.18</v>
      </c>
      <c r="I415" s="87">
        <f>$D$406*H415</f>
      </c>
      <c r="J415" s="87">
        <f>SUM(G415,I415)</f>
      </c>
      <c r="K415" s="89"/>
    </row>
    <row x14ac:dyDescent="0.25" r="416" customHeight="1" ht="18.75" hidden="1">
      <c r="A416" s="6" t="s">
        <v>680</v>
      </c>
      <c r="B416" s="6"/>
      <c r="C416" s="3" t="s">
        <v>153</v>
      </c>
      <c r="D416" s="86">
        <v>5.2</v>
      </c>
      <c r="E416" s="108">
        <v>0.3</v>
      </c>
      <c r="F416" s="87">
        <f>$D$406*E416</f>
      </c>
      <c r="G416" s="87">
        <f>$K$2*F416</f>
      </c>
      <c r="H416" s="108">
        <v>23.34</v>
      </c>
      <c r="I416" s="87">
        <f>$D$406*H416</f>
      </c>
      <c r="J416" s="87">
        <f>SUM(G416,I416)</f>
      </c>
      <c r="K416" s="89"/>
    </row>
    <row x14ac:dyDescent="0.25" r="417" customHeight="1" ht="18.75" hidden="1">
      <c r="A417" s="6" t="s">
        <v>917</v>
      </c>
      <c r="B417" s="6"/>
      <c r="C417" s="3" t="s">
        <v>149</v>
      </c>
      <c r="D417" s="86">
        <v>5.6</v>
      </c>
      <c r="E417" s="108">
        <v>0.13</v>
      </c>
      <c r="F417" s="87">
        <f>$D$406*E417</f>
      </c>
      <c r="G417" s="87">
        <f>$K$2*F417</f>
      </c>
      <c r="H417" s="108">
        <v>101.25</v>
      </c>
      <c r="I417" s="87">
        <f>$D$406*H417</f>
      </c>
      <c r="J417" s="87">
        <f>SUM(G417,I417)</f>
      </c>
      <c r="K417" s="89"/>
    </row>
    <row x14ac:dyDescent="0.25" r="418" customHeight="1" ht="18.75" hidden="1">
      <c r="A418" s="6" t="s">
        <v>921</v>
      </c>
      <c r="B418" s="6"/>
      <c r="C418" s="3" t="s">
        <v>149</v>
      </c>
      <c r="D418" s="86">
        <v>20.8</v>
      </c>
      <c r="E418" s="108">
        <v>0.24</v>
      </c>
      <c r="F418" s="87">
        <f>$D$406*E418</f>
      </c>
      <c r="G418" s="87">
        <f>$K$2*F418</f>
      </c>
      <c r="H418" s="108">
        <v>148.1</v>
      </c>
      <c r="I418" s="87">
        <f>$D$406*H418</f>
      </c>
      <c r="J418" s="87">
        <f>SUM(G418,I418)</f>
      </c>
      <c r="K418" s="89"/>
    </row>
    <row x14ac:dyDescent="0.25" r="419" customHeight="1" ht="18.75" hidden="1">
      <c r="A419" s="6" t="s">
        <v>782</v>
      </c>
      <c r="B419" s="6"/>
      <c r="C419" s="3" t="s">
        <v>153</v>
      </c>
      <c r="D419" s="86">
        <v>5.2</v>
      </c>
      <c r="E419" s="108">
        <v>0.6</v>
      </c>
      <c r="F419" s="87">
        <f>$D$406*E419</f>
      </c>
      <c r="G419" s="87">
        <f>$K$2*F419</f>
      </c>
      <c r="H419" s="108">
        <v>809.43</v>
      </c>
      <c r="I419" s="87">
        <f>$D$406*H419</f>
      </c>
      <c r="J419" s="87">
        <f>SUM(G419,I419)</f>
      </c>
      <c r="K419" s="89"/>
    </row>
    <row x14ac:dyDescent="0.25" r="420" customHeight="1" ht="18.75" hidden="1">
      <c r="A420" s="6" t="s">
        <v>790</v>
      </c>
      <c r="B420" s="6"/>
      <c r="C420" s="3" t="s">
        <v>149</v>
      </c>
      <c r="D420" s="86">
        <v>5.6</v>
      </c>
      <c r="E420" s="108">
        <v>0.64</v>
      </c>
      <c r="F420" s="87">
        <f>$D$406*E420</f>
      </c>
      <c r="G420" s="87">
        <f>$K$2*F420</f>
      </c>
      <c r="H420" s="108">
        <v>268.3</v>
      </c>
      <c r="I420" s="87">
        <f>$D$406*H420</f>
      </c>
      <c r="J420" s="87">
        <f>SUM(G420,I420)</f>
      </c>
      <c r="K420" s="89"/>
    </row>
    <row x14ac:dyDescent="0.25" r="421" customHeight="1" ht="12.199999999999998">
      <c r="A421" s="29" t="s">
        <v>214</v>
      </c>
      <c r="B421" s="29"/>
      <c r="C421" s="3"/>
      <c r="D421" s="109"/>
      <c r="E421" s="94">
        <f>SUM(E407:E420)</f>
      </c>
      <c r="F421" s="110">
        <f>SUM(F407:F420)</f>
      </c>
      <c r="G421" s="110">
        <f>$K$2*F421</f>
      </c>
      <c r="H421" s="94">
        <v>8776.97</v>
      </c>
      <c r="I421" s="110">
        <f>SUM(I407:I420)</f>
      </c>
      <c r="J421" s="88">
        <f>SUM(J407:J420)</f>
      </c>
      <c r="K421" s="89"/>
    </row>
    <row x14ac:dyDescent="0.25" r="422" customHeight="1" ht="12.199999999999998">
      <c r="A422" s="29" t="s">
        <v>956</v>
      </c>
      <c r="B422" s="29"/>
      <c r="C422" s="93" t="s">
        <v>113</v>
      </c>
      <c r="D422" s="57">
        <v>0</v>
      </c>
      <c r="E422" s="53"/>
      <c r="F422" s="53"/>
      <c r="G422" s="53"/>
      <c r="H422" s="53"/>
      <c r="I422" s="53"/>
      <c r="J422" s="53"/>
      <c r="K422" s="89"/>
    </row>
    <row x14ac:dyDescent="0.25" r="423" customHeight="1" ht="18.75" hidden="1">
      <c r="A423" s="6" t="s">
        <v>913</v>
      </c>
      <c r="B423" s="6"/>
      <c r="C423" s="3" t="s">
        <v>153</v>
      </c>
      <c r="D423" s="86">
        <v>3.2</v>
      </c>
      <c r="E423" s="108">
        <v>0.29</v>
      </c>
      <c r="F423" s="87">
        <f>$D$422*E423</f>
      </c>
      <c r="G423" s="87">
        <f>$K$2*F423</f>
      </c>
      <c r="H423" s="108">
        <v>61.56</v>
      </c>
      <c r="I423" s="87">
        <f>$D$422*H423</f>
      </c>
      <c r="J423" s="87">
        <f>SUM(G423,I423)</f>
      </c>
      <c r="K423" s="89"/>
    </row>
    <row x14ac:dyDescent="0.25" r="424" customHeight="1" ht="18.75" hidden="1">
      <c r="A424" s="6" t="s">
        <v>915</v>
      </c>
      <c r="B424" s="6"/>
      <c r="C424" s="3" t="s">
        <v>153</v>
      </c>
      <c r="D424" s="86">
        <v>1</v>
      </c>
      <c r="E424" s="108">
        <v>0.12</v>
      </c>
      <c r="F424" s="87">
        <f>$D$422*E424</f>
      </c>
      <c r="G424" s="87">
        <f>$K$2*F424</f>
      </c>
      <c r="H424" s="108">
        <v>30.31</v>
      </c>
      <c r="I424" s="87">
        <f>$D$422*H424</f>
      </c>
      <c r="J424" s="87">
        <f>SUM(G424,I424)</f>
      </c>
      <c r="K424" s="89"/>
    </row>
    <row x14ac:dyDescent="0.25" r="425" customHeight="1" ht="18.75" hidden="1">
      <c r="A425" s="6" t="s">
        <v>916</v>
      </c>
      <c r="B425" s="6"/>
      <c r="C425" s="3" t="s">
        <v>149</v>
      </c>
      <c r="D425" s="86">
        <v>0.4</v>
      </c>
      <c r="E425" s="108">
        <v>0.08</v>
      </c>
      <c r="F425" s="87">
        <f>$D$422*E425</f>
      </c>
      <c r="G425" s="87">
        <f>$K$2*F425</f>
      </c>
      <c r="H425" s="108">
        <v>39.04</v>
      </c>
      <c r="I425" s="87">
        <f>$D$422*H425</f>
      </c>
      <c r="J425" s="87">
        <f>SUM(G425,I425)</f>
      </c>
      <c r="K425" s="89"/>
    </row>
    <row x14ac:dyDescent="0.25" r="426" customHeight="1" ht="18.75" hidden="1">
      <c r="A426" s="6" t="s">
        <v>915</v>
      </c>
      <c r="B426" s="6"/>
      <c r="C426" s="3" t="s">
        <v>153</v>
      </c>
      <c r="D426" s="86">
        <v>1</v>
      </c>
      <c r="E426" s="108">
        <v>0.12</v>
      </c>
      <c r="F426" s="87">
        <f>$D$422*E426</f>
      </c>
      <c r="G426" s="87">
        <f>$K$2*F426</f>
      </c>
      <c r="H426" s="108">
        <v>103.47</v>
      </c>
      <c r="I426" s="87">
        <f>$D$422*H426</f>
      </c>
      <c r="J426" s="87">
        <f>SUM(G426,I426)</f>
      </c>
      <c r="K426" s="89"/>
    </row>
    <row x14ac:dyDescent="0.25" r="427" customHeight="1" ht="18.75" hidden="1">
      <c r="A427" s="6" t="s">
        <v>914</v>
      </c>
      <c r="B427" s="6"/>
      <c r="C427" s="3" t="s">
        <v>149</v>
      </c>
      <c r="D427" s="86">
        <v>0.4</v>
      </c>
      <c r="E427" s="108">
        <v>0.08</v>
      </c>
      <c r="F427" s="87">
        <f>$D$422*E427</f>
      </c>
      <c r="G427" s="87">
        <f>$K$2*F427</f>
      </c>
      <c r="H427" s="108">
        <v>51.84</v>
      </c>
      <c r="I427" s="87">
        <f>$D$422*H427</f>
      </c>
      <c r="J427" s="87">
        <f>SUM(G427,I427)</f>
      </c>
      <c r="K427" s="89"/>
    </row>
    <row x14ac:dyDescent="0.25" r="428" customHeight="1" ht="18.75" hidden="1">
      <c r="A428" s="6" t="s">
        <v>680</v>
      </c>
      <c r="B428" s="6"/>
      <c r="C428" s="3" t="s">
        <v>153</v>
      </c>
      <c r="D428" s="86">
        <v>2.8</v>
      </c>
      <c r="E428" s="108">
        <v>0.16</v>
      </c>
      <c r="F428" s="87">
        <f>$D$422*E428</f>
      </c>
      <c r="G428" s="87">
        <f>$K$2*F428</f>
      </c>
      <c r="H428" s="108">
        <v>12.58</v>
      </c>
      <c r="I428" s="87">
        <f>$D$422*H428</f>
      </c>
      <c r="J428" s="87">
        <f>SUM(G428,I428)</f>
      </c>
      <c r="K428" s="89"/>
    </row>
    <row x14ac:dyDescent="0.25" r="429" customHeight="1" ht="18.75" hidden="1">
      <c r="A429" s="6" t="s">
        <v>917</v>
      </c>
      <c r="B429" s="6"/>
      <c r="C429" s="3" t="s">
        <v>149</v>
      </c>
      <c r="D429" s="86">
        <v>3.2</v>
      </c>
      <c r="E429" s="108">
        <v>0.07</v>
      </c>
      <c r="F429" s="87">
        <f>$D$422*E429</f>
      </c>
      <c r="G429" s="87">
        <f>$K$2*F429</f>
      </c>
      <c r="H429" s="108">
        <v>57.86</v>
      </c>
      <c r="I429" s="87">
        <f>$D$422*H429</f>
      </c>
      <c r="J429" s="87">
        <f>SUM(G429,I429)</f>
      </c>
      <c r="K429" s="89"/>
    </row>
    <row x14ac:dyDescent="0.25" r="430" customHeight="1" ht="18.75" hidden="1">
      <c r="A430" s="6" t="s">
        <v>918</v>
      </c>
      <c r="B430" s="6"/>
      <c r="C430" s="3" t="s">
        <v>113</v>
      </c>
      <c r="D430" s="86">
        <v>1</v>
      </c>
      <c r="E430" s="108">
        <v>0.4</v>
      </c>
      <c r="F430" s="87">
        <f>$D$422*E430</f>
      </c>
      <c r="G430" s="87">
        <f>$K$2*F430</f>
      </c>
      <c r="H430" s="108">
        <v>246.33</v>
      </c>
      <c r="I430" s="87">
        <f>$D$422*H430</f>
      </c>
      <c r="J430" s="87">
        <f>SUM(G430,I430)</f>
      </c>
      <c r="K430" s="89"/>
    </row>
    <row x14ac:dyDescent="0.25" r="431" customHeight="1" ht="18.75" hidden="1">
      <c r="A431" s="6" t="s">
        <v>919</v>
      </c>
      <c r="B431" s="6"/>
      <c r="C431" s="3" t="s">
        <v>96</v>
      </c>
      <c r="D431" s="86">
        <v>1</v>
      </c>
      <c r="E431" s="108">
        <v>0.09</v>
      </c>
      <c r="F431" s="87">
        <f>$D$422*E431</f>
      </c>
      <c r="G431" s="87">
        <f>$K$2*F431</f>
      </c>
      <c r="H431" s="108">
        <v>146.61</v>
      </c>
      <c r="I431" s="87">
        <f>$D$422*H431</f>
      </c>
      <c r="J431" s="87">
        <f>SUM(G431,I431)</f>
      </c>
      <c r="K431" s="89"/>
    </row>
    <row x14ac:dyDescent="0.25" r="432" customHeight="1" ht="18.75" hidden="1">
      <c r="A432" s="6" t="s">
        <v>920</v>
      </c>
      <c r="B432" s="6"/>
      <c r="C432" s="3" t="s">
        <v>113</v>
      </c>
      <c r="D432" s="86">
        <v>1</v>
      </c>
      <c r="E432" s="108">
        <v>1.13</v>
      </c>
      <c r="F432" s="87">
        <f>$D$422*E432</f>
      </c>
      <c r="G432" s="87">
        <f>$K$2*F432</f>
      </c>
      <c r="H432" s="108">
        <v>5031.33</v>
      </c>
      <c r="I432" s="87">
        <f>$D$422*H432</f>
      </c>
      <c r="J432" s="87">
        <f>SUM(G432,I432)</f>
      </c>
      <c r="K432" s="89"/>
    </row>
    <row x14ac:dyDescent="0.25" r="433" customHeight="1" ht="18.75" hidden="1">
      <c r="A433" s="6" t="s">
        <v>786</v>
      </c>
      <c r="B433" s="6"/>
      <c r="C433" s="3" t="s">
        <v>149</v>
      </c>
      <c r="D433" s="86">
        <v>2.8</v>
      </c>
      <c r="E433" s="108">
        <v>0.42</v>
      </c>
      <c r="F433" s="87">
        <f>$D$422*E433</f>
      </c>
      <c r="G433" s="87">
        <f>$K$2*F433</f>
      </c>
      <c r="H433" s="108">
        <v>190.18</v>
      </c>
      <c r="I433" s="87">
        <f>$D$422*H433</f>
      </c>
      <c r="J433" s="87">
        <f>SUM(G433,I433)</f>
      </c>
      <c r="K433" s="89"/>
    </row>
    <row x14ac:dyDescent="0.25" r="434" customHeight="1" ht="18.75" hidden="1">
      <c r="A434" s="6" t="s">
        <v>921</v>
      </c>
      <c r="B434" s="6"/>
      <c r="C434" s="3" t="s">
        <v>149</v>
      </c>
      <c r="D434" s="86">
        <v>11.2</v>
      </c>
      <c r="E434" s="108">
        <v>0.13</v>
      </c>
      <c r="F434" s="87">
        <f>$D$422*E434</f>
      </c>
      <c r="G434" s="87">
        <f>$K$2*F434</f>
      </c>
      <c r="H434" s="108">
        <v>79.74</v>
      </c>
      <c r="I434" s="87">
        <f>$D$422*H434</f>
      </c>
      <c r="J434" s="87">
        <f>SUM(G434,I434)</f>
      </c>
      <c r="K434" s="89"/>
    </row>
    <row x14ac:dyDescent="0.25" r="435" customHeight="1" ht="18.75" hidden="1">
      <c r="A435" s="6" t="s">
        <v>782</v>
      </c>
      <c r="B435" s="6"/>
      <c r="C435" s="3" t="s">
        <v>153</v>
      </c>
      <c r="D435" s="86">
        <v>2.8</v>
      </c>
      <c r="E435" s="108">
        <v>0.32</v>
      </c>
      <c r="F435" s="87">
        <f>$D$422*E435</f>
      </c>
      <c r="G435" s="87">
        <f>$K$2*F435</f>
      </c>
      <c r="H435" s="108">
        <v>435.85</v>
      </c>
      <c r="I435" s="87">
        <f>$D$422*H435</f>
      </c>
      <c r="J435" s="87">
        <f>SUM(G435,I435)</f>
      </c>
      <c r="K435" s="89"/>
    </row>
    <row x14ac:dyDescent="0.25" r="436" customHeight="1" ht="18.75" hidden="1">
      <c r="A436" s="6" t="s">
        <v>790</v>
      </c>
      <c r="B436" s="6"/>
      <c r="C436" s="3" t="s">
        <v>149</v>
      </c>
      <c r="D436" s="86">
        <v>3.2</v>
      </c>
      <c r="E436" s="108">
        <v>0.37</v>
      </c>
      <c r="F436" s="87">
        <f>$D$422*E436</f>
      </c>
      <c r="G436" s="87">
        <f>$K$2*F436</f>
      </c>
      <c r="H436" s="108">
        <v>153.32</v>
      </c>
      <c r="I436" s="87">
        <f>$D$422*H436</f>
      </c>
      <c r="J436" s="87">
        <f>SUM(G436,I436)</f>
      </c>
      <c r="K436" s="89"/>
    </row>
    <row x14ac:dyDescent="0.25" r="437" customHeight="1" ht="12.199999999999998">
      <c r="A437" s="29" t="s">
        <v>214</v>
      </c>
      <c r="B437" s="29"/>
      <c r="C437" s="3"/>
      <c r="D437" s="109"/>
      <c r="E437" s="94">
        <f>SUM(E423:E436)</f>
      </c>
      <c r="F437" s="110">
        <f>SUM(F423:F436)</f>
      </c>
      <c r="G437" s="110">
        <f>$K$2*F437</f>
      </c>
      <c r="H437" s="94">
        <v>6640.02</v>
      </c>
      <c r="I437" s="110">
        <f>SUM(I423:I436)</f>
      </c>
      <c r="J437" s="88">
        <f>SUM(J423:J436)</f>
      </c>
      <c r="K437" s="89"/>
    </row>
    <row x14ac:dyDescent="0.25" r="438" customHeight="1" ht="12.199999999999998">
      <c r="A438" s="29" t="s">
        <v>957</v>
      </c>
      <c r="B438" s="29"/>
      <c r="C438" s="93" t="s">
        <v>113</v>
      </c>
      <c r="D438" s="57">
        <v>0</v>
      </c>
      <c r="E438" s="53"/>
      <c r="F438" s="53"/>
      <c r="G438" s="53"/>
      <c r="H438" s="53"/>
      <c r="I438" s="53"/>
      <c r="J438" s="53"/>
      <c r="K438" s="89"/>
    </row>
    <row x14ac:dyDescent="0.25" r="439" customHeight="1" ht="18.75" hidden="1">
      <c r="A439" s="6" t="s">
        <v>913</v>
      </c>
      <c r="B439" s="6"/>
      <c r="C439" s="3" t="s">
        <v>153</v>
      </c>
      <c r="D439" s="86">
        <v>3.6</v>
      </c>
      <c r="E439" s="108">
        <v>0.33</v>
      </c>
      <c r="F439" s="87">
        <f>$D$438*E439</f>
      </c>
      <c r="G439" s="87">
        <f>$K$2*F439</f>
      </c>
      <c r="H439" s="108">
        <v>69.26</v>
      </c>
      <c r="I439" s="87">
        <f>$D$438*H439</f>
      </c>
      <c r="J439" s="87">
        <f>SUM(G439,I439)</f>
      </c>
      <c r="K439" s="89"/>
    </row>
    <row x14ac:dyDescent="0.25" r="440" customHeight="1" ht="18.75" hidden="1">
      <c r="A440" s="6" t="s">
        <v>915</v>
      </c>
      <c r="B440" s="6"/>
      <c r="C440" s="3" t="s">
        <v>153</v>
      </c>
      <c r="D440" s="86">
        <v>1</v>
      </c>
      <c r="E440" s="108">
        <v>0.12</v>
      </c>
      <c r="F440" s="87">
        <f>$D$438*E440</f>
      </c>
      <c r="G440" s="87">
        <f>$K$2*F440</f>
      </c>
      <c r="H440" s="108">
        <v>30.31</v>
      </c>
      <c r="I440" s="87">
        <f>$D$438*H440</f>
      </c>
      <c r="J440" s="87">
        <f>SUM(G440,I440)</f>
      </c>
      <c r="K440" s="89"/>
    </row>
    <row x14ac:dyDescent="0.25" r="441" customHeight="1" ht="18.75" hidden="1">
      <c r="A441" s="6" t="s">
        <v>916</v>
      </c>
      <c r="B441" s="6"/>
      <c r="C441" s="3" t="s">
        <v>149</v>
      </c>
      <c r="D441" s="86">
        <v>0.4</v>
      </c>
      <c r="E441" s="108">
        <v>0.08</v>
      </c>
      <c r="F441" s="87">
        <f>$D$438*E441</f>
      </c>
      <c r="G441" s="87">
        <f>$K$2*F441</f>
      </c>
      <c r="H441" s="108">
        <v>39.04</v>
      </c>
      <c r="I441" s="87">
        <f>$D$438*H441</f>
      </c>
      <c r="J441" s="87">
        <f>SUM(G441,I441)</f>
      </c>
      <c r="K441" s="89"/>
    </row>
    <row x14ac:dyDescent="0.25" r="442" customHeight="1" ht="18.75" hidden="1">
      <c r="A442" s="6" t="s">
        <v>914</v>
      </c>
      <c r="B442" s="6"/>
      <c r="C442" s="3" t="s">
        <v>149</v>
      </c>
      <c r="D442" s="86">
        <v>0.4</v>
      </c>
      <c r="E442" s="108">
        <v>0.08</v>
      </c>
      <c r="F442" s="87">
        <f>$D$438*E442</f>
      </c>
      <c r="G442" s="87">
        <f>$K$2*F442</f>
      </c>
      <c r="H442" s="108">
        <v>51.84</v>
      </c>
      <c r="I442" s="87">
        <f>$D$438*H442</f>
      </c>
      <c r="J442" s="87">
        <f>SUM(G442,I442)</f>
      </c>
      <c r="K442" s="89"/>
    </row>
    <row x14ac:dyDescent="0.25" r="443" customHeight="1" ht="18.75" hidden="1">
      <c r="A443" s="6" t="s">
        <v>915</v>
      </c>
      <c r="B443" s="6"/>
      <c r="C443" s="3" t="s">
        <v>153</v>
      </c>
      <c r="D443" s="86">
        <v>1</v>
      </c>
      <c r="E443" s="108">
        <v>0.12</v>
      </c>
      <c r="F443" s="87">
        <f>$D$438*E443</f>
      </c>
      <c r="G443" s="87">
        <f>$K$2*F443</f>
      </c>
      <c r="H443" s="108">
        <v>103.47</v>
      </c>
      <c r="I443" s="87">
        <f>$D$438*H443</f>
      </c>
      <c r="J443" s="87">
        <f>SUM(G443,I443)</f>
      </c>
      <c r="K443" s="89"/>
    </row>
    <row x14ac:dyDescent="0.25" r="444" customHeight="1" ht="18.75" hidden="1">
      <c r="A444" s="6" t="s">
        <v>680</v>
      </c>
      <c r="B444" s="6"/>
      <c r="C444" s="3" t="s">
        <v>153</v>
      </c>
      <c r="D444" s="86">
        <v>3.2</v>
      </c>
      <c r="E444" s="108">
        <v>0.18</v>
      </c>
      <c r="F444" s="87">
        <f>$D$438*E444</f>
      </c>
      <c r="G444" s="87">
        <f>$K$2*F444</f>
      </c>
      <c r="H444" s="108">
        <v>14.36</v>
      </c>
      <c r="I444" s="87">
        <f>$D$438*H444</f>
      </c>
      <c r="J444" s="87">
        <f>SUM(G444,I444)</f>
      </c>
      <c r="K444" s="89"/>
    </row>
    <row x14ac:dyDescent="0.25" r="445" customHeight="1" ht="18.75" hidden="1">
      <c r="A445" s="6" t="s">
        <v>917</v>
      </c>
      <c r="B445" s="6"/>
      <c r="C445" s="3" t="s">
        <v>149</v>
      </c>
      <c r="D445" s="86">
        <v>3.6</v>
      </c>
      <c r="E445" s="108">
        <v>0.08</v>
      </c>
      <c r="F445" s="87">
        <f>$D$438*E445</f>
      </c>
      <c r="G445" s="87">
        <f>$K$2*F445</f>
      </c>
      <c r="H445" s="108">
        <v>65.09</v>
      </c>
      <c r="I445" s="87">
        <f>$D$438*H445</f>
      </c>
      <c r="J445" s="87">
        <f>SUM(G445,I445)</f>
      </c>
      <c r="K445" s="89"/>
    </row>
    <row x14ac:dyDescent="0.25" r="446" customHeight="1" ht="18.75" hidden="1">
      <c r="A446" s="6" t="s">
        <v>918</v>
      </c>
      <c r="B446" s="6"/>
      <c r="C446" s="3" t="s">
        <v>113</v>
      </c>
      <c r="D446" s="86">
        <v>1</v>
      </c>
      <c r="E446" s="108">
        <v>0.4</v>
      </c>
      <c r="F446" s="87">
        <f>$D$438*E446</f>
      </c>
      <c r="G446" s="87">
        <f>$K$2*F446</f>
      </c>
      <c r="H446" s="108">
        <v>246.33</v>
      </c>
      <c r="I446" s="87">
        <f>$D$438*H446</f>
      </c>
      <c r="J446" s="87">
        <f>SUM(G446,I446)</f>
      </c>
      <c r="K446" s="89"/>
    </row>
    <row x14ac:dyDescent="0.25" r="447" customHeight="1" ht="18.75" hidden="1">
      <c r="A447" s="6" t="s">
        <v>919</v>
      </c>
      <c r="B447" s="6"/>
      <c r="C447" s="3" t="s">
        <v>96</v>
      </c>
      <c r="D447" s="86">
        <v>1</v>
      </c>
      <c r="E447" s="108">
        <v>0.09</v>
      </c>
      <c r="F447" s="87">
        <f>$D$438*E447</f>
      </c>
      <c r="G447" s="87">
        <f>$K$2*F447</f>
      </c>
      <c r="H447" s="108">
        <v>146.61</v>
      </c>
      <c r="I447" s="87">
        <f>$D$438*H447</f>
      </c>
      <c r="J447" s="87">
        <f>SUM(G447,I447)</f>
      </c>
      <c r="K447" s="89"/>
    </row>
    <row x14ac:dyDescent="0.25" r="448" customHeight="1" ht="18.75" hidden="1">
      <c r="A448" s="6" t="s">
        <v>920</v>
      </c>
      <c r="B448" s="6"/>
      <c r="C448" s="3" t="s">
        <v>113</v>
      </c>
      <c r="D448" s="86">
        <v>1</v>
      </c>
      <c r="E448" s="108">
        <v>1.13</v>
      </c>
      <c r="F448" s="87">
        <f>$D$438*E448</f>
      </c>
      <c r="G448" s="87">
        <f>$K$2*F448</f>
      </c>
      <c r="H448" s="108">
        <v>5895.33</v>
      </c>
      <c r="I448" s="87">
        <f>$D$438*H448</f>
      </c>
      <c r="J448" s="87">
        <f>SUM(G448,I448)</f>
      </c>
      <c r="K448" s="89"/>
    </row>
    <row x14ac:dyDescent="0.25" r="449" customHeight="1" ht="18.75" hidden="1">
      <c r="A449" s="6" t="s">
        <v>786</v>
      </c>
      <c r="B449" s="6"/>
      <c r="C449" s="3" t="s">
        <v>149</v>
      </c>
      <c r="D449" s="86">
        <v>3.2</v>
      </c>
      <c r="E449" s="108">
        <v>0.48</v>
      </c>
      <c r="F449" s="87">
        <f>$D$438*E449</f>
      </c>
      <c r="G449" s="87">
        <f>$K$2*F449</f>
      </c>
      <c r="H449" s="108">
        <v>217.34</v>
      </c>
      <c r="I449" s="87">
        <f>$D$438*H449</f>
      </c>
      <c r="J449" s="87">
        <f>SUM(G449,I449)</f>
      </c>
      <c r="K449" s="89"/>
    </row>
    <row x14ac:dyDescent="0.25" r="450" customHeight="1" ht="18.75" hidden="1">
      <c r="A450" s="6" t="s">
        <v>921</v>
      </c>
      <c r="B450" s="6"/>
      <c r="C450" s="3" t="s">
        <v>149</v>
      </c>
      <c r="D450" s="86">
        <v>12.8</v>
      </c>
      <c r="E450" s="108">
        <v>0.15</v>
      </c>
      <c r="F450" s="87">
        <f>$D$438*E450</f>
      </c>
      <c r="G450" s="87">
        <f>$K$2*F450</f>
      </c>
      <c r="H450" s="108">
        <v>91.14</v>
      </c>
      <c r="I450" s="87">
        <f>$D$438*H450</f>
      </c>
      <c r="J450" s="87">
        <f>SUM(G450,I450)</f>
      </c>
      <c r="K450" s="89"/>
    </row>
    <row x14ac:dyDescent="0.25" r="451" customHeight="1" ht="18.75" hidden="1">
      <c r="A451" s="6" t="s">
        <v>782</v>
      </c>
      <c r="B451" s="6"/>
      <c r="C451" s="3" t="s">
        <v>153</v>
      </c>
      <c r="D451" s="86">
        <v>3.2</v>
      </c>
      <c r="E451" s="108">
        <v>0.37</v>
      </c>
      <c r="F451" s="87">
        <f>$D$438*E451</f>
      </c>
      <c r="G451" s="87">
        <f>$K$2*F451</f>
      </c>
      <c r="H451" s="108">
        <v>498.11</v>
      </c>
      <c r="I451" s="87">
        <f>$D$438*H451</f>
      </c>
      <c r="J451" s="87">
        <f>SUM(G451,I451)</f>
      </c>
      <c r="K451" s="89"/>
    </row>
    <row x14ac:dyDescent="0.25" r="452" customHeight="1" ht="18.75" hidden="1">
      <c r="A452" s="6" t="s">
        <v>790</v>
      </c>
      <c r="B452" s="6"/>
      <c r="C452" s="3" t="s">
        <v>149</v>
      </c>
      <c r="D452" s="86">
        <v>3.6</v>
      </c>
      <c r="E452" s="108">
        <v>0.41</v>
      </c>
      <c r="F452" s="87">
        <f>$D$438*E452</f>
      </c>
      <c r="G452" s="87">
        <f>$K$2*F452</f>
      </c>
      <c r="H452" s="108">
        <v>172.48</v>
      </c>
      <c r="I452" s="87">
        <f>$D$438*H452</f>
      </c>
      <c r="J452" s="87">
        <f>SUM(G452,I452)</f>
      </c>
      <c r="K452" s="89"/>
    </row>
    <row x14ac:dyDescent="0.25" r="453" customHeight="1" ht="12.199999999999998">
      <c r="A453" s="29" t="s">
        <v>214</v>
      </c>
      <c r="B453" s="29"/>
      <c r="C453" s="3"/>
      <c r="D453" s="109"/>
      <c r="E453" s="94">
        <f>SUM(E439:E452)</f>
      </c>
      <c r="F453" s="110">
        <f>SUM(F439:F452)</f>
      </c>
      <c r="G453" s="110">
        <f>$K$2*F453</f>
      </c>
      <c r="H453" s="94">
        <v>7640.71</v>
      </c>
      <c r="I453" s="110">
        <f>SUM(I439:I452)</f>
      </c>
      <c r="J453" s="88">
        <f>SUM(J439:J452)</f>
      </c>
      <c r="K453" s="89"/>
    </row>
    <row x14ac:dyDescent="0.25" r="454" customHeight="1" ht="12.199999999999998">
      <c r="A454" s="29" t="s">
        <v>958</v>
      </c>
      <c r="B454" s="29"/>
      <c r="C454" s="93" t="s">
        <v>113</v>
      </c>
      <c r="D454" s="57">
        <v>0</v>
      </c>
      <c r="E454" s="53"/>
      <c r="F454" s="53"/>
      <c r="G454" s="53"/>
      <c r="H454" s="53"/>
      <c r="I454" s="53"/>
      <c r="J454" s="53"/>
      <c r="K454" s="89"/>
    </row>
    <row x14ac:dyDescent="0.25" r="455" customHeight="1" ht="18.75" hidden="1">
      <c r="A455" s="6" t="s">
        <v>913</v>
      </c>
      <c r="B455" s="6"/>
      <c r="C455" s="3" t="s">
        <v>153</v>
      </c>
      <c r="D455" s="86">
        <v>4</v>
      </c>
      <c r="E455" s="108">
        <v>0.37</v>
      </c>
      <c r="F455" s="87">
        <f>$D$454*E455</f>
      </c>
      <c r="G455" s="87">
        <f>$K$2*F455</f>
      </c>
      <c r="H455" s="108">
        <v>76.96</v>
      </c>
      <c r="I455" s="87">
        <f>$D$454*H455</f>
      </c>
      <c r="J455" s="87">
        <f>SUM(G455,I455)</f>
      </c>
      <c r="K455" s="89"/>
    </row>
    <row x14ac:dyDescent="0.25" r="456" customHeight="1" ht="18.75" hidden="1">
      <c r="A456" s="6" t="s">
        <v>915</v>
      </c>
      <c r="B456" s="6"/>
      <c r="C456" s="3" t="s">
        <v>153</v>
      </c>
      <c r="D456" s="86">
        <v>1</v>
      </c>
      <c r="E456" s="108">
        <v>0.12</v>
      </c>
      <c r="F456" s="87">
        <f>$D$454*E456</f>
      </c>
      <c r="G456" s="87">
        <f>$K$2*F456</f>
      </c>
      <c r="H456" s="108">
        <v>103.47</v>
      </c>
      <c r="I456" s="87">
        <f>$D$454*H456</f>
      </c>
      <c r="J456" s="87">
        <f>SUM(G456,I456)</f>
      </c>
      <c r="K456" s="89"/>
    </row>
    <row x14ac:dyDescent="0.25" r="457" customHeight="1" ht="18.75" hidden="1">
      <c r="A457" s="6" t="s">
        <v>914</v>
      </c>
      <c r="B457" s="6"/>
      <c r="C457" s="3" t="s">
        <v>149</v>
      </c>
      <c r="D457" s="86">
        <v>0.4</v>
      </c>
      <c r="E457" s="108">
        <v>0.08</v>
      </c>
      <c r="F457" s="87">
        <f>$D$454*E457</f>
      </c>
      <c r="G457" s="87">
        <f>$K$2*F457</f>
      </c>
      <c r="H457" s="108">
        <v>51.84</v>
      </c>
      <c r="I457" s="87">
        <f>$D$454*H457</f>
      </c>
      <c r="J457" s="87">
        <f>SUM(G457,I457)</f>
      </c>
      <c r="K457" s="89"/>
    </row>
    <row x14ac:dyDescent="0.25" r="458" customHeight="1" ht="18.75" hidden="1">
      <c r="A458" s="6" t="s">
        <v>916</v>
      </c>
      <c r="B458" s="6"/>
      <c r="C458" s="3" t="s">
        <v>149</v>
      </c>
      <c r="D458" s="86">
        <v>0.4</v>
      </c>
      <c r="E458" s="108">
        <v>0.08</v>
      </c>
      <c r="F458" s="87">
        <f>$D$454*E458</f>
      </c>
      <c r="G458" s="87">
        <f>$K$2*F458</f>
      </c>
      <c r="H458" s="108">
        <v>39.04</v>
      </c>
      <c r="I458" s="87">
        <f>$D$454*H458</f>
      </c>
      <c r="J458" s="87">
        <f>SUM(G458,I458)</f>
      </c>
      <c r="K458" s="89"/>
    </row>
    <row x14ac:dyDescent="0.25" r="459" customHeight="1" ht="18.75" hidden="1">
      <c r="A459" s="6" t="s">
        <v>915</v>
      </c>
      <c r="B459" s="6"/>
      <c r="C459" s="3" t="s">
        <v>153</v>
      </c>
      <c r="D459" s="86">
        <v>1</v>
      </c>
      <c r="E459" s="108">
        <v>0.12</v>
      </c>
      <c r="F459" s="87">
        <f>$D$454*E459</f>
      </c>
      <c r="G459" s="87">
        <f>$K$2*F459</f>
      </c>
      <c r="H459" s="108">
        <v>30.31</v>
      </c>
      <c r="I459" s="87">
        <f>$D$454*H459</f>
      </c>
      <c r="J459" s="87">
        <f>SUM(G459,I459)</f>
      </c>
      <c r="K459" s="89"/>
    </row>
    <row x14ac:dyDescent="0.25" r="460" customHeight="1" ht="18.75" hidden="1">
      <c r="A460" s="6" t="s">
        <v>680</v>
      </c>
      <c r="B460" s="6"/>
      <c r="C460" s="3" t="s">
        <v>153</v>
      </c>
      <c r="D460" s="86">
        <v>3.6</v>
      </c>
      <c r="E460" s="108">
        <v>0.21</v>
      </c>
      <c r="F460" s="87">
        <f>$D$454*E460</f>
      </c>
      <c r="G460" s="87">
        <f>$K$2*F460</f>
      </c>
      <c r="H460" s="108">
        <v>16.16</v>
      </c>
      <c r="I460" s="87">
        <f>$D$454*H460</f>
      </c>
      <c r="J460" s="87">
        <f>SUM(G460,I460)</f>
      </c>
      <c r="K460" s="89"/>
    </row>
    <row x14ac:dyDescent="0.25" r="461" customHeight="1" ht="18.75" hidden="1">
      <c r="A461" s="6" t="s">
        <v>917</v>
      </c>
      <c r="B461" s="6"/>
      <c r="C461" s="3" t="s">
        <v>149</v>
      </c>
      <c r="D461" s="86">
        <v>4</v>
      </c>
      <c r="E461" s="108">
        <v>0.09</v>
      </c>
      <c r="F461" s="87">
        <f>$D$454*E461</f>
      </c>
      <c r="G461" s="87">
        <f>$K$2*F461</f>
      </c>
      <c r="H461" s="108">
        <v>72.32</v>
      </c>
      <c r="I461" s="87">
        <f>$D$454*H461</f>
      </c>
      <c r="J461" s="87">
        <f>SUM(G461,I461)</f>
      </c>
      <c r="K461" s="89"/>
    </row>
    <row x14ac:dyDescent="0.25" r="462" customHeight="1" ht="18.75" hidden="1">
      <c r="A462" s="6" t="s">
        <v>918</v>
      </c>
      <c r="B462" s="6"/>
      <c r="C462" s="3" t="s">
        <v>113</v>
      </c>
      <c r="D462" s="86">
        <v>1</v>
      </c>
      <c r="E462" s="108">
        <v>0.4</v>
      </c>
      <c r="F462" s="87">
        <f>$D$454*E462</f>
      </c>
      <c r="G462" s="87">
        <f>$K$2*F462</f>
      </c>
      <c r="H462" s="108">
        <v>246.33</v>
      </c>
      <c r="I462" s="87">
        <f>$D$454*H462</f>
      </c>
      <c r="J462" s="87">
        <f>SUM(G462,I462)</f>
      </c>
      <c r="K462" s="89"/>
    </row>
    <row x14ac:dyDescent="0.25" r="463" customHeight="1" ht="18.75" hidden="1">
      <c r="A463" s="6" t="s">
        <v>919</v>
      </c>
      <c r="B463" s="6"/>
      <c r="C463" s="3" t="s">
        <v>96</v>
      </c>
      <c r="D463" s="86">
        <v>1</v>
      </c>
      <c r="E463" s="108">
        <v>0.09</v>
      </c>
      <c r="F463" s="87">
        <f>$D$454*E463</f>
      </c>
      <c r="G463" s="87">
        <f>$K$2*F463</f>
      </c>
      <c r="H463" s="108">
        <v>146.61</v>
      </c>
      <c r="I463" s="87">
        <f>$D$454*H463</f>
      </c>
      <c r="J463" s="87">
        <f>SUM(G463,I463)</f>
      </c>
      <c r="K463" s="89"/>
    </row>
    <row x14ac:dyDescent="0.25" r="464" customHeight="1" ht="18.75" hidden="1">
      <c r="A464" s="6" t="s">
        <v>920</v>
      </c>
      <c r="B464" s="6"/>
      <c r="C464" s="3" t="s">
        <v>113</v>
      </c>
      <c r="D464" s="86">
        <v>1</v>
      </c>
      <c r="E464" s="108">
        <v>1.13</v>
      </c>
      <c r="F464" s="87">
        <f>$D$454*E464</f>
      </c>
      <c r="G464" s="87">
        <f>$K$2*F464</f>
      </c>
      <c r="H464" s="108">
        <v>6567.33</v>
      </c>
      <c r="I464" s="87">
        <f>$D$454*H464</f>
      </c>
      <c r="J464" s="87">
        <f>SUM(G464,I464)</f>
      </c>
      <c r="K464" s="89"/>
    </row>
    <row x14ac:dyDescent="0.25" r="465" customHeight="1" ht="18.75" hidden="1">
      <c r="A465" s="6" t="s">
        <v>921</v>
      </c>
      <c r="B465" s="6"/>
      <c r="C465" s="3" t="s">
        <v>149</v>
      </c>
      <c r="D465" s="86">
        <v>14.4</v>
      </c>
      <c r="E465" s="108">
        <v>0.17</v>
      </c>
      <c r="F465" s="87">
        <f>$D$454*E465</f>
      </c>
      <c r="G465" s="87">
        <f>$K$2*F465</f>
      </c>
      <c r="H465" s="108">
        <v>102.53</v>
      </c>
      <c r="I465" s="87">
        <f>$D$454*H465</f>
      </c>
      <c r="J465" s="87">
        <f>SUM(G465,I465)</f>
      </c>
      <c r="K465" s="89"/>
    </row>
    <row x14ac:dyDescent="0.25" r="466" customHeight="1" ht="18.75" hidden="1">
      <c r="A466" s="6" t="s">
        <v>786</v>
      </c>
      <c r="B466" s="6"/>
      <c r="C466" s="3" t="s">
        <v>149</v>
      </c>
      <c r="D466" s="86">
        <v>3.6</v>
      </c>
      <c r="E466" s="108">
        <v>0.54</v>
      </c>
      <c r="F466" s="87">
        <f>$D$454*E466</f>
      </c>
      <c r="G466" s="87">
        <f>$K$2*F466</f>
      </c>
      <c r="H466" s="108">
        <v>244.51</v>
      </c>
      <c r="I466" s="87">
        <f>$D$454*H466</f>
      </c>
      <c r="J466" s="87">
        <f>SUM(G466,I466)</f>
      </c>
      <c r="K466" s="89"/>
    </row>
    <row x14ac:dyDescent="0.25" r="467" customHeight="1" ht="18.75" hidden="1">
      <c r="A467" s="6" t="s">
        <v>782</v>
      </c>
      <c r="B467" s="6"/>
      <c r="C467" s="3" t="s">
        <v>153</v>
      </c>
      <c r="D467" s="86">
        <v>3.6</v>
      </c>
      <c r="E467" s="108">
        <v>0.41</v>
      </c>
      <c r="F467" s="87">
        <f>$D$454*E467</f>
      </c>
      <c r="G467" s="87">
        <f>$K$2*F467</f>
      </c>
      <c r="H467" s="108">
        <v>560.38</v>
      </c>
      <c r="I467" s="87">
        <f>$D$454*H467</f>
      </c>
      <c r="J467" s="87">
        <f>SUM(G467,I467)</f>
      </c>
      <c r="K467" s="89"/>
    </row>
    <row x14ac:dyDescent="0.25" r="468" customHeight="1" ht="18.75" hidden="1">
      <c r="A468" s="6" t="s">
        <v>790</v>
      </c>
      <c r="B468" s="6"/>
      <c r="C468" s="3" t="s">
        <v>149</v>
      </c>
      <c r="D468" s="86">
        <v>4</v>
      </c>
      <c r="E468" s="108">
        <v>0.46</v>
      </c>
      <c r="F468" s="87">
        <f>$D$454*E468</f>
      </c>
      <c r="G468" s="87">
        <f>$K$2*F468</f>
      </c>
      <c r="H468" s="108">
        <v>191.64</v>
      </c>
      <c r="I468" s="87">
        <f>$D$454*H468</f>
      </c>
      <c r="J468" s="87">
        <f>SUM(G468,I468)</f>
      </c>
      <c r="K468" s="89"/>
    </row>
    <row x14ac:dyDescent="0.25" r="469" customHeight="1" ht="12.199999999999998">
      <c r="A469" s="29" t="s">
        <v>214</v>
      </c>
      <c r="B469" s="29"/>
      <c r="C469" s="3"/>
      <c r="D469" s="109"/>
      <c r="E469" s="94">
        <f>SUM(E455:E468)</f>
      </c>
      <c r="F469" s="110">
        <f>SUM(F455:F468)</f>
      </c>
      <c r="G469" s="110">
        <f>$K$2*F469</f>
      </c>
      <c r="H469" s="94">
        <v>8449.43</v>
      </c>
      <c r="I469" s="110">
        <f>SUM(I455:I468)</f>
      </c>
      <c r="J469" s="88">
        <f>SUM(J455:J468)</f>
      </c>
      <c r="K469" s="89"/>
    </row>
    <row x14ac:dyDescent="0.25" r="470" customHeight="1" ht="12.199999999999998">
      <c r="A470" s="29" t="s">
        <v>959</v>
      </c>
      <c r="B470" s="29"/>
      <c r="C470" s="93" t="s">
        <v>113</v>
      </c>
      <c r="D470" s="57">
        <v>0</v>
      </c>
      <c r="E470" s="53"/>
      <c r="F470" s="53"/>
      <c r="G470" s="53"/>
      <c r="H470" s="53"/>
      <c r="I470" s="53"/>
      <c r="J470" s="53"/>
      <c r="K470" s="89"/>
    </row>
    <row x14ac:dyDescent="0.25" r="471" customHeight="1" ht="18.75" hidden="1">
      <c r="A471" s="6" t="s">
        <v>913</v>
      </c>
      <c r="B471" s="6"/>
      <c r="C471" s="3" t="s">
        <v>153</v>
      </c>
      <c r="D471" s="86">
        <v>4.4</v>
      </c>
      <c r="E471" s="108">
        <v>0.4</v>
      </c>
      <c r="F471" s="87">
        <f>$D$470*E471</f>
      </c>
      <c r="G471" s="87">
        <f>$K$2*F471</f>
      </c>
      <c r="H471" s="108">
        <v>84.66</v>
      </c>
      <c r="I471" s="87">
        <f>$D$470*H471</f>
      </c>
      <c r="J471" s="87">
        <f>SUM(G471,I471)</f>
      </c>
      <c r="K471" s="89"/>
    </row>
    <row x14ac:dyDescent="0.25" r="472" customHeight="1" ht="18.75" hidden="1">
      <c r="A472" s="6" t="s">
        <v>915</v>
      </c>
      <c r="B472" s="6"/>
      <c r="C472" s="3" t="s">
        <v>153</v>
      </c>
      <c r="D472" s="86">
        <v>1</v>
      </c>
      <c r="E472" s="108">
        <v>0.12</v>
      </c>
      <c r="F472" s="87">
        <f>$D$470*E472</f>
      </c>
      <c r="G472" s="87">
        <f>$K$2*F472</f>
      </c>
      <c r="H472" s="108">
        <v>30.31</v>
      </c>
      <c r="I472" s="87">
        <f>$D$470*H472</f>
      </c>
      <c r="J472" s="87">
        <f>SUM(G472,I472)</f>
      </c>
      <c r="K472" s="89"/>
    </row>
    <row x14ac:dyDescent="0.25" r="473" customHeight="1" ht="18.75" hidden="1">
      <c r="A473" s="6" t="s">
        <v>915</v>
      </c>
      <c r="B473" s="6"/>
      <c r="C473" s="3" t="s">
        <v>153</v>
      </c>
      <c r="D473" s="86">
        <v>1</v>
      </c>
      <c r="E473" s="108">
        <v>0.12</v>
      </c>
      <c r="F473" s="87">
        <f>$D$470*E473</f>
      </c>
      <c r="G473" s="87">
        <f>$K$2*F473</f>
      </c>
      <c r="H473" s="108">
        <v>103.47</v>
      </c>
      <c r="I473" s="87">
        <f>$D$470*H473</f>
      </c>
      <c r="J473" s="87">
        <f>SUM(G473,I473)</f>
      </c>
      <c r="K473" s="89"/>
    </row>
    <row x14ac:dyDescent="0.25" r="474" customHeight="1" ht="18.75" hidden="1">
      <c r="A474" s="6" t="s">
        <v>914</v>
      </c>
      <c r="B474" s="6"/>
      <c r="C474" s="3" t="s">
        <v>149</v>
      </c>
      <c r="D474" s="86">
        <v>0.4</v>
      </c>
      <c r="E474" s="108">
        <v>0.08</v>
      </c>
      <c r="F474" s="87">
        <f>$D$470*E474</f>
      </c>
      <c r="G474" s="87">
        <f>$K$2*F474</f>
      </c>
      <c r="H474" s="108">
        <v>51.84</v>
      </c>
      <c r="I474" s="87">
        <f>$D$470*H474</f>
      </c>
      <c r="J474" s="87">
        <f>SUM(G474,I474)</f>
      </c>
      <c r="K474" s="89"/>
    </row>
    <row x14ac:dyDescent="0.25" r="475" customHeight="1" ht="18.75" hidden="1">
      <c r="A475" s="6" t="s">
        <v>916</v>
      </c>
      <c r="B475" s="6"/>
      <c r="C475" s="3" t="s">
        <v>149</v>
      </c>
      <c r="D475" s="86">
        <v>0.4</v>
      </c>
      <c r="E475" s="108">
        <v>0.08</v>
      </c>
      <c r="F475" s="87">
        <f>$D$470*E475</f>
      </c>
      <c r="G475" s="87">
        <f>$K$2*F475</f>
      </c>
      <c r="H475" s="108">
        <v>39.04</v>
      </c>
      <c r="I475" s="87">
        <f>$D$470*H475</f>
      </c>
      <c r="J475" s="87">
        <f>SUM(G475,I475)</f>
      </c>
      <c r="K475" s="89"/>
    </row>
    <row x14ac:dyDescent="0.25" r="476" customHeight="1" ht="18.75" hidden="1">
      <c r="A476" s="6" t="s">
        <v>680</v>
      </c>
      <c r="B476" s="6"/>
      <c r="C476" s="3" t="s">
        <v>153</v>
      </c>
      <c r="D476" s="86">
        <v>4</v>
      </c>
      <c r="E476" s="108">
        <v>0.23</v>
      </c>
      <c r="F476" s="87">
        <f>$D$470*E476</f>
      </c>
      <c r="G476" s="87">
        <f>$K$2*F476</f>
      </c>
      <c r="H476" s="108">
        <v>17.96</v>
      </c>
      <c r="I476" s="87">
        <f>$D$470*H476</f>
      </c>
      <c r="J476" s="87">
        <f>SUM(G476,I476)</f>
      </c>
      <c r="K476" s="89"/>
    </row>
    <row x14ac:dyDescent="0.25" r="477" customHeight="1" ht="18.75" hidden="1">
      <c r="A477" s="6" t="s">
        <v>917</v>
      </c>
      <c r="B477" s="6"/>
      <c r="C477" s="3" t="s">
        <v>149</v>
      </c>
      <c r="D477" s="86">
        <v>4.4</v>
      </c>
      <c r="E477" s="108">
        <v>0.1</v>
      </c>
      <c r="F477" s="87">
        <f>$D$470*E477</f>
      </c>
      <c r="G477" s="87">
        <f>$K$2*F477</f>
      </c>
      <c r="H477" s="108">
        <v>79.55</v>
      </c>
      <c r="I477" s="87">
        <f>$D$470*H477</f>
      </c>
      <c r="J477" s="87">
        <f>SUM(G477,I477)</f>
      </c>
      <c r="K477" s="89"/>
    </row>
    <row x14ac:dyDescent="0.25" r="478" customHeight="1" ht="18.75" hidden="1">
      <c r="A478" s="6" t="s">
        <v>794</v>
      </c>
      <c r="B478" s="6"/>
      <c r="C478" s="3" t="s">
        <v>113</v>
      </c>
      <c r="D478" s="86">
        <v>1</v>
      </c>
      <c r="E478" s="108">
        <v>0.4</v>
      </c>
      <c r="F478" s="87">
        <f>$D$470*E478</f>
      </c>
      <c r="G478" s="87">
        <f>$K$2*F478</f>
      </c>
      <c r="H478" s="108">
        <v>392.32</v>
      </c>
      <c r="I478" s="87">
        <f>$D$470*H478</f>
      </c>
      <c r="J478" s="87">
        <f>SUM(G478,I478)</f>
      </c>
      <c r="K478" s="89"/>
    </row>
    <row x14ac:dyDescent="0.25" r="479" customHeight="1" ht="18.75" hidden="1">
      <c r="A479" s="6" t="s">
        <v>920</v>
      </c>
      <c r="B479" s="6"/>
      <c r="C479" s="3" t="s">
        <v>113</v>
      </c>
      <c r="D479" s="86">
        <v>1</v>
      </c>
      <c r="E479" s="108">
        <v>1.13</v>
      </c>
      <c r="F479" s="87">
        <f>$D$470*E479</f>
      </c>
      <c r="G479" s="87">
        <f>$K$2*F479</f>
      </c>
      <c r="H479" s="108">
        <v>7271.33</v>
      </c>
      <c r="I479" s="87">
        <f>$D$470*H479</f>
      </c>
      <c r="J479" s="87">
        <f>SUM(G479,I479)</f>
      </c>
      <c r="K479" s="89"/>
    </row>
    <row x14ac:dyDescent="0.25" r="480" customHeight="1" ht="18.75" hidden="1">
      <c r="A480" s="6" t="s">
        <v>919</v>
      </c>
      <c r="B480" s="6"/>
      <c r="C480" s="3" t="s">
        <v>96</v>
      </c>
      <c r="D480" s="86">
        <v>1</v>
      </c>
      <c r="E480" s="108">
        <v>0.09</v>
      </c>
      <c r="F480" s="87">
        <f>$D$470*E480</f>
      </c>
      <c r="G480" s="87">
        <f>$K$2*F480</f>
      </c>
      <c r="H480" s="108">
        <v>146.61</v>
      </c>
      <c r="I480" s="87">
        <f>$D$470*H480</f>
      </c>
      <c r="J480" s="87">
        <f>SUM(G480,I480)</f>
      </c>
      <c r="K480" s="89"/>
    </row>
    <row x14ac:dyDescent="0.25" r="481" customHeight="1" ht="18.75" hidden="1">
      <c r="A481" s="6" t="s">
        <v>921</v>
      </c>
      <c r="B481" s="6"/>
      <c r="C481" s="3" t="s">
        <v>149</v>
      </c>
      <c r="D481" s="86">
        <v>16</v>
      </c>
      <c r="E481" s="108">
        <v>0.18</v>
      </c>
      <c r="F481" s="87">
        <f>$D$470*E481</f>
      </c>
      <c r="G481" s="87">
        <f>$K$2*F481</f>
      </c>
      <c r="H481" s="108">
        <v>113.92</v>
      </c>
      <c r="I481" s="87">
        <f>$D$470*H481</f>
      </c>
      <c r="J481" s="87">
        <f>SUM(G481,I481)</f>
      </c>
      <c r="K481" s="89"/>
    </row>
    <row x14ac:dyDescent="0.25" r="482" customHeight="1" ht="18.75" hidden="1">
      <c r="A482" s="6" t="s">
        <v>786</v>
      </c>
      <c r="B482" s="6"/>
      <c r="C482" s="3" t="s">
        <v>149</v>
      </c>
      <c r="D482" s="86">
        <v>4</v>
      </c>
      <c r="E482" s="108">
        <v>0.6</v>
      </c>
      <c r="F482" s="87">
        <f>$D$470*E482</f>
      </c>
      <c r="G482" s="87">
        <f>$K$2*F482</f>
      </c>
      <c r="H482" s="108">
        <v>271.68</v>
      </c>
      <c r="I482" s="87">
        <f>$D$470*H482</f>
      </c>
      <c r="J482" s="87">
        <f>SUM(G482,I482)</f>
      </c>
      <c r="K482" s="89"/>
    </row>
    <row x14ac:dyDescent="0.25" r="483" customHeight="1" ht="18.75" hidden="1">
      <c r="A483" s="6" t="s">
        <v>782</v>
      </c>
      <c r="B483" s="6"/>
      <c r="C483" s="3" t="s">
        <v>153</v>
      </c>
      <c r="D483" s="86">
        <v>4</v>
      </c>
      <c r="E483" s="108">
        <v>0.46</v>
      </c>
      <c r="F483" s="87">
        <f>$D$470*E483</f>
      </c>
      <c r="G483" s="87">
        <f>$K$2*F483</f>
      </c>
      <c r="H483" s="108">
        <v>622.64</v>
      </c>
      <c r="I483" s="87">
        <f>$D$470*H483</f>
      </c>
      <c r="J483" s="87">
        <f>SUM(G483,I483)</f>
      </c>
      <c r="K483" s="89"/>
    </row>
    <row x14ac:dyDescent="0.25" r="484" customHeight="1" ht="18.75" hidden="1">
      <c r="A484" s="6" t="s">
        <v>790</v>
      </c>
      <c r="B484" s="6"/>
      <c r="C484" s="3" t="s">
        <v>149</v>
      </c>
      <c r="D484" s="86">
        <v>4.4</v>
      </c>
      <c r="E484" s="108">
        <v>0.51</v>
      </c>
      <c r="F484" s="87">
        <f>$D$470*E484</f>
      </c>
      <c r="G484" s="87">
        <f>$K$2*F484</f>
      </c>
      <c r="H484" s="108">
        <v>210.8</v>
      </c>
      <c r="I484" s="87">
        <f>$D$470*H484</f>
      </c>
      <c r="J484" s="87">
        <f>SUM(G484,I484)</f>
      </c>
      <c r="K484" s="89"/>
    </row>
    <row x14ac:dyDescent="0.25" r="485" customHeight="1" ht="12.199999999999998">
      <c r="A485" s="29" t="s">
        <v>214</v>
      </c>
      <c r="B485" s="29"/>
      <c r="C485" s="3"/>
      <c r="D485" s="109"/>
      <c r="E485" s="94">
        <f>SUM(E471:E484)</f>
      </c>
      <c r="F485" s="110">
        <f>SUM(F471:F484)</f>
      </c>
      <c r="G485" s="110">
        <f>$K$2*F485</f>
      </c>
      <c r="H485" s="94">
        <v>9436.13</v>
      </c>
      <c r="I485" s="110">
        <f>SUM(I471:I484)</f>
      </c>
      <c r="J485" s="88">
        <f>SUM(J471:J484)</f>
      </c>
      <c r="K485" s="89"/>
    </row>
    <row x14ac:dyDescent="0.25" r="486" customHeight="1" ht="12.199999999999998">
      <c r="A486" s="29" t="s">
        <v>960</v>
      </c>
      <c r="B486" s="29"/>
      <c r="C486" s="93" t="s">
        <v>113</v>
      </c>
      <c r="D486" s="57">
        <v>0</v>
      </c>
      <c r="E486" s="53"/>
      <c r="F486" s="53"/>
      <c r="G486" s="53"/>
      <c r="H486" s="53"/>
      <c r="I486" s="53"/>
      <c r="J486" s="53"/>
      <c r="K486" s="89"/>
    </row>
    <row x14ac:dyDescent="0.25" r="487" customHeight="1" ht="18.75" hidden="1">
      <c r="A487" s="6" t="s">
        <v>913</v>
      </c>
      <c r="B487" s="6"/>
      <c r="C487" s="3" t="s">
        <v>153</v>
      </c>
      <c r="D487" s="86">
        <v>4.8</v>
      </c>
      <c r="E487" s="108">
        <v>0.44</v>
      </c>
      <c r="F487" s="87">
        <f>$D$486*E487</f>
      </c>
      <c r="G487" s="87">
        <f>$K$2*F487</f>
      </c>
      <c r="H487" s="108">
        <v>92.36</v>
      </c>
      <c r="I487" s="87">
        <f>$D$486*H487</f>
      </c>
      <c r="J487" s="87">
        <f>SUM(G487,I487)</f>
      </c>
      <c r="K487" s="89"/>
    </row>
    <row x14ac:dyDescent="0.25" r="488" customHeight="1" ht="18.75" hidden="1">
      <c r="A488" s="6" t="s">
        <v>915</v>
      </c>
      <c r="B488" s="6"/>
      <c r="C488" s="3" t="s">
        <v>153</v>
      </c>
      <c r="D488" s="86">
        <v>1</v>
      </c>
      <c r="E488" s="108">
        <v>0.12</v>
      </c>
      <c r="F488" s="87">
        <f>$D$486*E488</f>
      </c>
      <c r="G488" s="87">
        <f>$K$2*F488</f>
      </c>
      <c r="H488" s="108">
        <v>30.31</v>
      </c>
      <c r="I488" s="87">
        <f>$D$486*H488</f>
      </c>
      <c r="J488" s="87">
        <f>SUM(G488,I488)</f>
      </c>
      <c r="K488" s="89"/>
    </row>
    <row x14ac:dyDescent="0.25" r="489" customHeight="1" ht="18.75" hidden="1">
      <c r="A489" s="6" t="s">
        <v>916</v>
      </c>
      <c r="B489" s="6"/>
      <c r="C489" s="3" t="s">
        <v>149</v>
      </c>
      <c r="D489" s="86">
        <v>0.4</v>
      </c>
      <c r="E489" s="108">
        <v>0.08</v>
      </c>
      <c r="F489" s="87">
        <f>$D$486*E489</f>
      </c>
      <c r="G489" s="87">
        <f>$K$2*F489</f>
      </c>
      <c r="H489" s="108">
        <v>39.04</v>
      </c>
      <c r="I489" s="87">
        <f>$D$486*H489</f>
      </c>
      <c r="J489" s="87">
        <f>SUM(G489,I489)</f>
      </c>
      <c r="K489" s="89"/>
    </row>
    <row x14ac:dyDescent="0.25" r="490" customHeight="1" ht="18.75" hidden="1">
      <c r="A490" s="6" t="s">
        <v>915</v>
      </c>
      <c r="B490" s="6"/>
      <c r="C490" s="3" t="s">
        <v>153</v>
      </c>
      <c r="D490" s="86">
        <v>1</v>
      </c>
      <c r="E490" s="108">
        <v>0.12</v>
      </c>
      <c r="F490" s="87">
        <f>$D$486*E490</f>
      </c>
      <c r="G490" s="87">
        <f>$K$2*F490</f>
      </c>
      <c r="H490" s="108">
        <v>103.47</v>
      </c>
      <c r="I490" s="87">
        <f>$D$486*H490</f>
      </c>
      <c r="J490" s="87">
        <f>SUM(G490,I490)</f>
      </c>
      <c r="K490" s="89"/>
    </row>
    <row x14ac:dyDescent="0.25" r="491" customHeight="1" ht="18.75" hidden="1">
      <c r="A491" s="6" t="s">
        <v>914</v>
      </c>
      <c r="B491" s="6"/>
      <c r="C491" s="3" t="s">
        <v>149</v>
      </c>
      <c r="D491" s="86">
        <v>0.4</v>
      </c>
      <c r="E491" s="108">
        <v>0.08</v>
      </c>
      <c r="F491" s="87">
        <f>$D$486*E491</f>
      </c>
      <c r="G491" s="87">
        <f>$K$2*F491</f>
      </c>
      <c r="H491" s="108">
        <v>51.84</v>
      </c>
      <c r="I491" s="87">
        <f>$D$486*H491</f>
      </c>
      <c r="J491" s="87">
        <f>SUM(G491,I491)</f>
      </c>
      <c r="K491" s="89"/>
    </row>
    <row x14ac:dyDescent="0.25" r="492" customHeight="1" ht="18.75" hidden="1">
      <c r="A492" s="6" t="s">
        <v>917</v>
      </c>
      <c r="B492" s="6"/>
      <c r="C492" s="3" t="s">
        <v>149</v>
      </c>
      <c r="D492" s="86">
        <v>4.8</v>
      </c>
      <c r="E492" s="108">
        <v>0.11</v>
      </c>
      <c r="F492" s="87">
        <f>$D$486*E492</f>
      </c>
      <c r="G492" s="87">
        <f>$K$2*F492</f>
      </c>
      <c r="H492" s="108">
        <v>86.78</v>
      </c>
      <c r="I492" s="87">
        <f>$D$486*H492</f>
      </c>
      <c r="J492" s="87">
        <f>SUM(G492,I492)</f>
      </c>
      <c r="K492" s="89"/>
    </row>
    <row x14ac:dyDescent="0.25" r="493" customHeight="1" ht="18.75" hidden="1">
      <c r="A493" s="6" t="s">
        <v>680</v>
      </c>
      <c r="B493" s="6"/>
      <c r="C493" s="3" t="s">
        <v>153</v>
      </c>
      <c r="D493" s="86">
        <v>4.4</v>
      </c>
      <c r="E493" s="108">
        <v>0.25</v>
      </c>
      <c r="F493" s="87">
        <f>$D$486*E493</f>
      </c>
      <c r="G493" s="87">
        <f>$K$2*F493</f>
      </c>
      <c r="H493" s="108">
        <v>19.76</v>
      </c>
      <c r="I493" s="87">
        <f>$D$486*H493</f>
      </c>
      <c r="J493" s="87">
        <f>SUM(G493,I493)</f>
      </c>
      <c r="K493" s="89"/>
    </row>
    <row x14ac:dyDescent="0.25" r="494" customHeight="1" ht="18.75" hidden="1">
      <c r="A494" s="6" t="s">
        <v>794</v>
      </c>
      <c r="B494" s="6"/>
      <c r="C494" s="3" t="s">
        <v>113</v>
      </c>
      <c r="D494" s="86">
        <v>1</v>
      </c>
      <c r="E494" s="108">
        <v>0.4</v>
      </c>
      <c r="F494" s="87">
        <f>$D$486*E494</f>
      </c>
      <c r="G494" s="87">
        <f>$K$2*F494</f>
      </c>
      <c r="H494" s="108">
        <v>392.32</v>
      </c>
      <c r="I494" s="87">
        <f>$D$486*H494</f>
      </c>
      <c r="J494" s="87">
        <f>SUM(G494,I494)</f>
      </c>
      <c r="K494" s="89"/>
    </row>
    <row x14ac:dyDescent="0.25" r="495" customHeight="1" ht="18.75" hidden="1">
      <c r="A495" s="6" t="s">
        <v>919</v>
      </c>
      <c r="B495" s="6"/>
      <c r="C495" s="3" t="s">
        <v>96</v>
      </c>
      <c r="D495" s="86">
        <v>1</v>
      </c>
      <c r="E495" s="108">
        <v>0.09</v>
      </c>
      <c r="F495" s="87">
        <f>$D$486*E495</f>
      </c>
      <c r="G495" s="87">
        <f>$K$2*F495</f>
      </c>
      <c r="H495" s="108">
        <v>146.61</v>
      </c>
      <c r="I495" s="87">
        <f>$D$486*H495</f>
      </c>
      <c r="J495" s="87">
        <f>SUM(G495,I495)</f>
      </c>
      <c r="K495" s="89"/>
    </row>
    <row x14ac:dyDescent="0.25" r="496" customHeight="1" ht="18.75" hidden="1">
      <c r="A496" s="6" t="s">
        <v>920</v>
      </c>
      <c r="B496" s="6"/>
      <c r="C496" s="3" t="s">
        <v>113</v>
      </c>
      <c r="D496" s="86">
        <v>1</v>
      </c>
      <c r="E496" s="108">
        <v>1.13</v>
      </c>
      <c r="F496" s="87">
        <f>$D$486*E496</f>
      </c>
      <c r="G496" s="87">
        <f>$K$2*F496</f>
      </c>
      <c r="H496" s="108">
        <v>7903.33</v>
      </c>
      <c r="I496" s="87">
        <f>$D$486*H496</f>
      </c>
      <c r="J496" s="87">
        <f>SUM(G496,I496)</f>
      </c>
      <c r="K496" s="89"/>
    </row>
    <row x14ac:dyDescent="0.25" r="497" customHeight="1" ht="18.75" hidden="1">
      <c r="A497" s="6" t="s">
        <v>921</v>
      </c>
      <c r="B497" s="6"/>
      <c r="C497" s="3" t="s">
        <v>149</v>
      </c>
      <c r="D497" s="86">
        <v>17.6</v>
      </c>
      <c r="E497" s="108">
        <v>0.2</v>
      </c>
      <c r="F497" s="87">
        <f>$D$486*E497</f>
      </c>
      <c r="G497" s="87">
        <f>$K$2*F497</f>
      </c>
      <c r="H497" s="108">
        <v>125.31</v>
      </c>
      <c r="I497" s="87">
        <f>$D$486*H497</f>
      </c>
      <c r="J497" s="87">
        <f>SUM(G497,I497)</f>
      </c>
      <c r="K497" s="89"/>
    </row>
    <row x14ac:dyDescent="0.25" r="498" customHeight="1" ht="18.75" hidden="1">
      <c r="A498" s="6" t="s">
        <v>786</v>
      </c>
      <c r="B498" s="6"/>
      <c r="C498" s="3" t="s">
        <v>149</v>
      </c>
      <c r="D498" s="86">
        <v>4.4</v>
      </c>
      <c r="E498" s="108">
        <v>0.66</v>
      </c>
      <c r="F498" s="87">
        <f>$D$486*E498</f>
      </c>
      <c r="G498" s="87">
        <f>$K$2*F498</f>
      </c>
      <c r="H498" s="108">
        <v>298.85</v>
      </c>
      <c r="I498" s="87">
        <f>$D$486*H498</f>
      </c>
      <c r="J498" s="87">
        <f>SUM(G498,I498)</f>
      </c>
      <c r="K498" s="89"/>
    </row>
    <row x14ac:dyDescent="0.25" r="499" customHeight="1" ht="18.75" hidden="1">
      <c r="A499" s="6" t="s">
        <v>782</v>
      </c>
      <c r="B499" s="6"/>
      <c r="C499" s="3" t="s">
        <v>153</v>
      </c>
      <c r="D499" s="86">
        <v>4.4</v>
      </c>
      <c r="E499" s="108">
        <v>0.51</v>
      </c>
      <c r="F499" s="87">
        <f>$D$486*E499</f>
      </c>
      <c r="G499" s="87">
        <f>$K$2*F499</f>
      </c>
      <c r="H499" s="108">
        <v>684.9</v>
      </c>
      <c r="I499" s="87">
        <f>$D$486*H499</f>
      </c>
      <c r="J499" s="87">
        <f>SUM(G499,I499)</f>
      </c>
      <c r="K499" s="89"/>
    </row>
    <row x14ac:dyDescent="0.25" r="500" customHeight="1" ht="18.75" hidden="1">
      <c r="A500" s="6" t="s">
        <v>790</v>
      </c>
      <c r="B500" s="6"/>
      <c r="C500" s="3" t="s">
        <v>149</v>
      </c>
      <c r="D500" s="86">
        <v>4.8</v>
      </c>
      <c r="E500" s="108">
        <v>0.55</v>
      </c>
      <c r="F500" s="87">
        <f>$D$486*E500</f>
      </c>
      <c r="G500" s="87">
        <f>$K$2*F500</f>
      </c>
      <c r="H500" s="108">
        <v>229.96</v>
      </c>
      <c r="I500" s="87">
        <f>$D$486*H500</f>
      </c>
      <c r="J500" s="87">
        <f>SUM(G500,I500)</f>
      </c>
      <c r="K500" s="89"/>
    </row>
    <row x14ac:dyDescent="0.25" r="501" customHeight="1" ht="12.199999999999998">
      <c r="A501" s="29" t="s">
        <v>214</v>
      </c>
      <c r="B501" s="29"/>
      <c r="C501" s="3"/>
      <c r="D501" s="109"/>
      <c r="E501" s="94">
        <f>SUM(E487:E500)</f>
      </c>
      <c r="F501" s="110">
        <f>SUM(F487:F500)</f>
      </c>
      <c r="G501" s="110">
        <f>$K$2*F501</f>
      </c>
      <c r="H501" s="94">
        <v>10204.84</v>
      </c>
      <c r="I501" s="110">
        <f>SUM(I487:I500)</f>
      </c>
      <c r="J501" s="88">
        <f>SUM(J487:J500)</f>
      </c>
      <c r="K501" s="89"/>
    </row>
    <row x14ac:dyDescent="0.25" r="502" customHeight="1" ht="12.199999999999998">
      <c r="A502" s="29" t="s">
        <v>961</v>
      </c>
      <c r="B502" s="29"/>
      <c r="C502" s="93" t="s">
        <v>113</v>
      </c>
      <c r="D502" s="57">
        <v>0</v>
      </c>
      <c r="E502" s="53"/>
      <c r="F502" s="53"/>
      <c r="G502" s="53"/>
      <c r="H502" s="53"/>
      <c r="I502" s="53"/>
      <c r="J502" s="53"/>
      <c r="K502" s="89"/>
    </row>
    <row x14ac:dyDescent="0.25" r="503" customHeight="1" ht="18.75" hidden="1">
      <c r="A503" s="6" t="s">
        <v>962</v>
      </c>
      <c r="B503" s="6"/>
      <c r="C503" s="3" t="s">
        <v>149</v>
      </c>
      <c r="D503" s="86">
        <v>1.8</v>
      </c>
      <c r="E503" s="108">
        <v>0.17</v>
      </c>
      <c r="F503" s="87">
        <f>$D$502*E503</f>
      </c>
      <c r="G503" s="87">
        <f>$K$2*F503</f>
      </c>
      <c r="H503" s="108">
        <v>23.71</v>
      </c>
      <c r="I503" s="87">
        <f>$D$502*H503</f>
      </c>
      <c r="J503" s="87">
        <f>SUM(G503,I503)</f>
      </c>
      <c r="K503" s="89"/>
    </row>
    <row x14ac:dyDescent="0.25" r="504" customHeight="1" ht="18.75" hidden="1">
      <c r="A504" s="6" t="s">
        <v>963</v>
      </c>
      <c r="B504" s="6"/>
      <c r="C504" s="3" t="s">
        <v>113</v>
      </c>
      <c r="D504" s="86">
        <v>0.8</v>
      </c>
      <c r="E504" s="108">
        <v>0.26</v>
      </c>
      <c r="F504" s="87">
        <f>$D$502*E504</f>
      </c>
      <c r="G504" s="87">
        <f>$K$2*F504</f>
      </c>
      <c r="H504" s="108">
        <v>87.4</v>
      </c>
      <c r="I504" s="87">
        <f>$D$502*H504</f>
      </c>
      <c r="J504" s="87">
        <f>SUM(G504,I504)</f>
      </c>
      <c r="K504" s="89"/>
    </row>
    <row x14ac:dyDescent="0.25" r="505" customHeight="1" ht="18.75" hidden="1">
      <c r="A505" s="6" t="s">
        <v>964</v>
      </c>
      <c r="B505" s="6"/>
      <c r="C505" s="3" t="s">
        <v>113</v>
      </c>
      <c r="D505" s="86">
        <v>1</v>
      </c>
      <c r="E505" s="108">
        <v>2.3</v>
      </c>
      <c r="F505" s="87">
        <f>$D$502*E505</f>
      </c>
      <c r="G505" s="87">
        <f>$K$2*F505</f>
      </c>
      <c r="H505" s="108">
        <v>244.08</v>
      </c>
      <c r="I505" s="87">
        <f>$D$502*H505</f>
      </c>
      <c r="J505" s="87">
        <f>SUM(G505,I505)</f>
      </c>
      <c r="K505" s="89"/>
    </row>
    <row x14ac:dyDescent="0.25" r="506" customHeight="1" ht="18.75" hidden="1">
      <c r="A506" s="6" t="s">
        <v>920</v>
      </c>
      <c r="B506" s="6"/>
      <c r="C506" s="3" t="s">
        <v>113</v>
      </c>
      <c r="D506" s="86">
        <v>1</v>
      </c>
      <c r="E506" s="108">
        <v>1.13</v>
      </c>
      <c r="F506" s="87">
        <f>$D$502*E506</f>
      </c>
      <c r="G506" s="87">
        <f>$K$2*F506</f>
      </c>
      <c r="H506" s="108">
        <v>5031.33</v>
      </c>
      <c r="I506" s="87">
        <f>$D$502*H506</f>
      </c>
      <c r="J506" s="87">
        <f>SUM(G506,I506)</f>
      </c>
      <c r="K506" s="89"/>
    </row>
    <row x14ac:dyDescent="0.25" r="507" customHeight="1" ht="18.75" hidden="1">
      <c r="A507" s="6" t="s">
        <v>929</v>
      </c>
      <c r="B507" s="6"/>
      <c r="C507" s="3" t="s">
        <v>153</v>
      </c>
      <c r="D507" s="86">
        <v>2.4</v>
      </c>
      <c r="E507" s="108">
        <v>0.28</v>
      </c>
      <c r="F507" s="87">
        <f>$D$502*E507</f>
      </c>
      <c r="G507" s="87">
        <f>$K$2*F507</f>
      </c>
      <c r="H507" s="108">
        <v>523.2</v>
      </c>
      <c r="I507" s="87">
        <f>$D$502*H507</f>
      </c>
      <c r="J507" s="87">
        <f>SUM(G507,I507)</f>
      </c>
      <c r="K507" s="89"/>
    </row>
    <row x14ac:dyDescent="0.25" r="508" customHeight="1" ht="18.75" hidden="1">
      <c r="A508" s="6" t="s">
        <v>783</v>
      </c>
      <c r="B508" s="6"/>
      <c r="C508" s="3" t="s">
        <v>149</v>
      </c>
      <c r="D508" s="86">
        <v>9.6</v>
      </c>
      <c r="E508" s="108">
        <v>0.11</v>
      </c>
      <c r="F508" s="87">
        <f>$D$502*E508</f>
      </c>
      <c r="G508" s="87">
        <f>$K$2*F508</f>
      </c>
      <c r="H508" s="108">
        <v>68.35</v>
      </c>
      <c r="I508" s="87">
        <f>$D$502*H508</f>
      </c>
      <c r="J508" s="87">
        <f>SUM(G508,I508)</f>
      </c>
      <c r="K508" s="89"/>
    </row>
    <row x14ac:dyDescent="0.25" r="509" customHeight="1" ht="18.75" hidden="1">
      <c r="A509" s="6" t="s">
        <v>790</v>
      </c>
      <c r="B509" s="6"/>
      <c r="C509" s="3" t="s">
        <v>149</v>
      </c>
      <c r="D509" s="86">
        <v>2.8</v>
      </c>
      <c r="E509" s="108">
        <v>0.32</v>
      </c>
      <c r="F509" s="87">
        <f>$D$502*E509</f>
      </c>
      <c r="G509" s="87">
        <f>$K$2*F509</f>
      </c>
      <c r="H509" s="108">
        <v>252.87</v>
      </c>
      <c r="I509" s="87">
        <f>$D$502*H509</f>
      </c>
      <c r="J509" s="87">
        <f>SUM(G509,I509)</f>
      </c>
      <c r="K509" s="89"/>
    </row>
    <row x14ac:dyDescent="0.25" r="510" customHeight="1" ht="18.75" hidden="1">
      <c r="A510" s="6" t="s">
        <v>786</v>
      </c>
      <c r="B510" s="6"/>
      <c r="C510" s="3" t="s">
        <v>149</v>
      </c>
      <c r="D510" s="86">
        <v>2.4</v>
      </c>
      <c r="E510" s="108">
        <v>0.36</v>
      </c>
      <c r="F510" s="87">
        <f>$D$502*E510</f>
      </c>
      <c r="G510" s="87">
        <f>$K$2*F510</f>
      </c>
      <c r="H510" s="108">
        <v>163.01</v>
      </c>
      <c r="I510" s="87">
        <f>$D$502*H510</f>
      </c>
      <c r="J510" s="87">
        <f>SUM(G510,I510)</f>
      </c>
      <c r="K510" s="89"/>
    </row>
    <row x14ac:dyDescent="0.25" r="511" customHeight="1" ht="12.199999999999998">
      <c r="A511" s="29" t="s">
        <v>214</v>
      </c>
      <c r="B511" s="29"/>
      <c r="C511" s="3"/>
      <c r="D511" s="109"/>
      <c r="E511" s="94">
        <f>SUM(E503:E510)</f>
      </c>
      <c r="F511" s="110">
        <f>SUM(F503:F510)</f>
      </c>
      <c r="G511" s="110">
        <f>$K$2*F511</f>
      </c>
      <c r="H511" s="94">
        <v>6393.95</v>
      </c>
      <c r="I511" s="110">
        <f>SUM(I503:I510)</f>
      </c>
      <c r="J511" s="88">
        <f>SUM(J503:J510)</f>
      </c>
      <c r="K511" s="89"/>
    </row>
    <row x14ac:dyDescent="0.25" r="512" customHeight="1" ht="12.199999999999998">
      <c r="A512" s="29" t="s">
        <v>965</v>
      </c>
      <c r="B512" s="29"/>
      <c r="C512" s="93" t="s">
        <v>113</v>
      </c>
      <c r="D512" s="57">
        <v>0</v>
      </c>
      <c r="E512" s="53"/>
      <c r="F512" s="53"/>
      <c r="G512" s="53"/>
      <c r="H512" s="53"/>
      <c r="I512" s="53"/>
      <c r="J512" s="53"/>
      <c r="K512" s="89"/>
    </row>
    <row x14ac:dyDescent="0.25" r="513" customHeight="1" ht="18.75" hidden="1">
      <c r="A513" s="6" t="s">
        <v>962</v>
      </c>
      <c r="B513" s="6"/>
      <c r="C513" s="3" t="s">
        <v>149</v>
      </c>
      <c r="D513" s="86">
        <v>2</v>
      </c>
      <c r="E513" s="108">
        <v>0.18</v>
      </c>
      <c r="F513" s="87">
        <f>$D$512*E513</f>
      </c>
      <c r="G513" s="87">
        <f>$K$2*F513</f>
      </c>
      <c r="H513" s="108">
        <v>26.34</v>
      </c>
      <c r="I513" s="87">
        <f>$D$512*H513</f>
      </c>
      <c r="J513" s="87">
        <f>SUM(G513,I513)</f>
      </c>
      <c r="K513" s="89"/>
    </row>
    <row x14ac:dyDescent="0.25" r="514" customHeight="1" ht="18.75" hidden="1">
      <c r="A514" s="6" t="s">
        <v>963</v>
      </c>
      <c r="B514" s="6"/>
      <c r="C514" s="3" t="s">
        <v>113</v>
      </c>
      <c r="D514" s="86">
        <v>0.8</v>
      </c>
      <c r="E514" s="108">
        <v>0.26</v>
      </c>
      <c r="F514" s="87">
        <f>$D$512*E514</f>
      </c>
      <c r="G514" s="87">
        <f>$K$2*F514</f>
      </c>
      <c r="H514" s="108">
        <v>87.4</v>
      </c>
      <c r="I514" s="87">
        <f>$D$512*H514</f>
      </c>
      <c r="J514" s="87">
        <f>SUM(G514,I514)</f>
      </c>
      <c r="K514" s="89"/>
    </row>
    <row x14ac:dyDescent="0.25" r="515" customHeight="1" ht="18.75" hidden="1">
      <c r="A515" s="6" t="s">
        <v>964</v>
      </c>
      <c r="B515" s="6"/>
      <c r="C515" s="3" t="s">
        <v>113</v>
      </c>
      <c r="D515" s="86">
        <v>1</v>
      </c>
      <c r="E515" s="108">
        <v>2.3</v>
      </c>
      <c r="F515" s="87">
        <f>$D$512*E515</f>
      </c>
      <c r="G515" s="87">
        <f>$K$2*F515</f>
      </c>
      <c r="H515" s="108">
        <v>244.08</v>
      </c>
      <c r="I515" s="87">
        <f>$D$512*H515</f>
      </c>
      <c r="J515" s="87">
        <f>SUM(G515,I515)</f>
      </c>
      <c r="K515" s="89"/>
    </row>
    <row x14ac:dyDescent="0.25" r="516" customHeight="1" ht="18.75" hidden="1">
      <c r="A516" s="6" t="s">
        <v>920</v>
      </c>
      <c r="B516" s="6"/>
      <c r="C516" s="3" t="s">
        <v>113</v>
      </c>
      <c r="D516" s="86">
        <v>1</v>
      </c>
      <c r="E516" s="108">
        <v>1.13</v>
      </c>
      <c r="F516" s="87">
        <f>$D$512*E516</f>
      </c>
      <c r="G516" s="87">
        <f>$K$2*F516</f>
      </c>
      <c r="H516" s="108">
        <v>5503.33</v>
      </c>
      <c r="I516" s="87">
        <f>$D$512*H516</f>
      </c>
      <c r="J516" s="87">
        <f>SUM(G516,I516)</f>
      </c>
      <c r="K516" s="89"/>
    </row>
    <row x14ac:dyDescent="0.25" r="517" customHeight="1" ht="18.75" hidden="1">
      <c r="A517" s="6" t="s">
        <v>783</v>
      </c>
      <c r="B517" s="6"/>
      <c r="C517" s="3" t="s">
        <v>149</v>
      </c>
      <c r="D517" s="86">
        <v>9.6</v>
      </c>
      <c r="E517" s="108">
        <v>0.11</v>
      </c>
      <c r="F517" s="87">
        <f>$D$512*E517</f>
      </c>
      <c r="G517" s="87">
        <f>$K$2*F517</f>
      </c>
      <c r="H517" s="108">
        <v>68.35</v>
      </c>
      <c r="I517" s="87">
        <f>$D$512*H517</f>
      </c>
      <c r="J517" s="87">
        <f>SUM(G517,I517)</f>
      </c>
      <c r="K517" s="89"/>
    </row>
    <row x14ac:dyDescent="0.25" r="518" customHeight="1" ht="18.75" hidden="1">
      <c r="A518" s="6" t="s">
        <v>929</v>
      </c>
      <c r="B518" s="6"/>
      <c r="C518" s="3" t="s">
        <v>153</v>
      </c>
      <c r="D518" s="86">
        <v>2.8</v>
      </c>
      <c r="E518" s="108">
        <v>0.32</v>
      </c>
      <c r="F518" s="87">
        <f>$D$512*E518</f>
      </c>
      <c r="G518" s="87">
        <f>$K$2*F518</f>
      </c>
      <c r="H518" s="108">
        <v>610.4</v>
      </c>
      <c r="I518" s="87">
        <f>$D$512*H518</f>
      </c>
      <c r="J518" s="87">
        <f>SUM(G518,I518)</f>
      </c>
      <c r="K518" s="89"/>
    </row>
    <row x14ac:dyDescent="0.25" r="519" customHeight="1" ht="18.75" hidden="1">
      <c r="A519" s="6" t="s">
        <v>786</v>
      </c>
      <c r="B519" s="6"/>
      <c r="C519" s="3" t="s">
        <v>149</v>
      </c>
      <c r="D519" s="86">
        <v>2.8</v>
      </c>
      <c r="E519" s="108">
        <v>0.42</v>
      </c>
      <c r="F519" s="87">
        <f>$D$512*E519</f>
      </c>
      <c r="G519" s="87">
        <f>$K$2*F519</f>
      </c>
      <c r="H519" s="108">
        <v>190.18</v>
      </c>
      <c r="I519" s="87">
        <f>$D$512*H519</f>
      </c>
      <c r="J519" s="87">
        <f>SUM(G519,I519)</f>
      </c>
      <c r="K519" s="89"/>
    </row>
    <row x14ac:dyDescent="0.25" r="520" customHeight="1" ht="18.75" hidden="1">
      <c r="A520" s="6" t="s">
        <v>790</v>
      </c>
      <c r="B520" s="6"/>
      <c r="C520" s="3" t="s">
        <v>149</v>
      </c>
      <c r="D520" s="86">
        <v>3.2</v>
      </c>
      <c r="E520" s="108">
        <v>0.37</v>
      </c>
      <c r="F520" s="87">
        <f>$D$512*E520</f>
      </c>
      <c r="G520" s="87">
        <f>$K$2*F520</f>
      </c>
      <c r="H520" s="108">
        <v>288.99</v>
      </c>
      <c r="I520" s="87">
        <f>$D$512*H520</f>
      </c>
      <c r="J520" s="87">
        <f>SUM(G520,I520)</f>
      </c>
      <c r="K520" s="89"/>
    </row>
    <row x14ac:dyDescent="0.25" r="521" customHeight="1" ht="12.199999999999998">
      <c r="A521" s="29" t="s">
        <v>214</v>
      </c>
      <c r="B521" s="29"/>
      <c r="C521" s="3"/>
      <c r="D521" s="53"/>
      <c r="E521" s="94">
        <f>SUM(E513:E520)</f>
      </c>
      <c r="F521" s="110">
        <f>SUM(F513:F520)</f>
      </c>
      <c r="G521" s="110">
        <f>$K$2*F521</f>
      </c>
      <c r="H521" s="94">
        <v>7019.07</v>
      </c>
      <c r="I521" s="110">
        <f>SUM(I513:I520)</f>
      </c>
      <c r="J521" s="88">
        <f>SUM(J513:J520)</f>
      </c>
      <c r="K521" s="89"/>
    </row>
    <row x14ac:dyDescent="0.25" r="522" customHeight="1" ht="12.199999999999998">
      <c r="A522" s="29" t="s">
        <v>966</v>
      </c>
      <c r="B522" s="29"/>
      <c r="C522" s="93" t="s">
        <v>113</v>
      </c>
      <c r="D522" s="57">
        <v>0</v>
      </c>
      <c r="E522" s="53"/>
      <c r="F522" s="53"/>
      <c r="G522" s="53"/>
      <c r="H522" s="53"/>
      <c r="I522" s="53"/>
      <c r="J522" s="53"/>
      <c r="K522" s="89"/>
    </row>
    <row x14ac:dyDescent="0.25" r="523" customHeight="1" ht="18.75" hidden="1">
      <c r="A523" s="6" t="s">
        <v>962</v>
      </c>
      <c r="B523" s="6"/>
      <c r="C523" s="3" t="s">
        <v>149</v>
      </c>
      <c r="D523" s="86">
        <v>2.2</v>
      </c>
      <c r="E523" s="108">
        <v>0.2</v>
      </c>
      <c r="F523" s="87">
        <f>$D$522*E523</f>
      </c>
      <c r="G523" s="87">
        <f>$K$2*F523</f>
      </c>
      <c r="H523" s="108">
        <v>28.97</v>
      </c>
      <c r="I523" s="87">
        <f>$D$522*H523</f>
      </c>
      <c r="J523" s="87">
        <f>SUM(G523,I523)</f>
      </c>
      <c r="K523" s="89"/>
    </row>
    <row x14ac:dyDescent="0.25" r="524" customHeight="1" ht="18.75" hidden="1">
      <c r="A524" s="6" t="s">
        <v>963</v>
      </c>
      <c r="B524" s="6"/>
      <c r="C524" s="3" t="s">
        <v>113</v>
      </c>
      <c r="D524" s="86">
        <v>0.8</v>
      </c>
      <c r="E524" s="108">
        <v>0.26</v>
      </c>
      <c r="F524" s="87">
        <f>$D$522*E524</f>
      </c>
      <c r="G524" s="87">
        <f>$K$2*F524</f>
      </c>
      <c r="H524" s="108">
        <v>87.4</v>
      </c>
      <c r="I524" s="87">
        <f>$D$522*H524</f>
      </c>
      <c r="J524" s="87">
        <f>SUM(G524,I524)</f>
      </c>
      <c r="K524" s="89"/>
    </row>
    <row x14ac:dyDescent="0.25" r="525" customHeight="1" ht="18.75" hidden="1">
      <c r="A525" s="6" t="s">
        <v>964</v>
      </c>
      <c r="B525" s="6"/>
      <c r="C525" s="3" t="s">
        <v>113</v>
      </c>
      <c r="D525" s="86">
        <v>1</v>
      </c>
      <c r="E525" s="108">
        <v>2.3</v>
      </c>
      <c r="F525" s="87">
        <f>$D$522*E525</f>
      </c>
      <c r="G525" s="87">
        <f>$K$2*F525</f>
      </c>
      <c r="H525" s="108">
        <v>244.08</v>
      </c>
      <c r="I525" s="87">
        <f>$D$522*H525</f>
      </c>
      <c r="J525" s="87">
        <f>SUM(G525,I525)</f>
      </c>
      <c r="K525" s="89"/>
    </row>
    <row x14ac:dyDescent="0.25" r="526" customHeight="1" ht="18.75" hidden="1">
      <c r="A526" s="6" t="s">
        <v>920</v>
      </c>
      <c r="B526" s="6"/>
      <c r="C526" s="3" t="s">
        <v>113</v>
      </c>
      <c r="D526" s="86">
        <v>1</v>
      </c>
      <c r="E526" s="108">
        <v>1.13</v>
      </c>
      <c r="F526" s="87">
        <f>$D$522*E526</f>
      </c>
      <c r="G526" s="87">
        <f>$K$2*F526</f>
      </c>
      <c r="H526" s="108">
        <v>5967.33</v>
      </c>
      <c r="I526" s="87">
        <f>$D$522*H526</f>
      </c>
      <c r="J526" s="87">
        <f>SUM(G526,I526)</f>
      </c>
      <c r="K526" s="89"/>
    </row>
    <row x14ac:dyDescent="0.25" r="527" customHeight="1" ht="18.75" hidden="1">
      <c r="A527" s="6" t="s">
        <v>929</v>
      </c>
      <c r="B527" s="6"/>
      <c r="C527" s="3" t="s">
        <v>153</v>
      </c>
      <c r="D527" s="86">
        <v>3.2</v>
      </c>
      <c r="E527" s="108">
        <v>0.37</v>
      </c>
      <c r="F527" s="87">
        <f>$D$522*E527</f>
      </c>
      <c r="G527" s="87">
        <f>$K$2*F527</f>
      </c>
      <c r="H527" s="108">
        <v>697.6</v>
      </c>
      <c r="I527" s="87">
        <f>$D$522*H527</f>
      </c>
      <c r="J527" s="87">
        <f>SUM(G527,I527)</f>
      </c>
      <c r="K527" s="89"/>
    </row>
    <row x14ac:dyDescent="0.25" r="528" customHeight="1" ht="18.75" hidden="1">
      <c r="A528" s="6" t="s">
        <v>783</v>
      </c>
      <c r="B528" s="6"/>
      <c r="C528" s="3" t="s">
        <v>149</v>
      </c>
      <c r="D528" s="86">
        <v>12.8</v>
      </c>
      <c r="E528" s="108">
        <v>0.15</v>
      </c>
      <c r="F528" s="87">
        <f>$D$522*E528</f>
      </c>
      <c r="G528" s="87">
        <f>$K$2*F528</f>
      </c>
      <c r="H528" s="108">
        <v>91.14</v>
      </c>
      <c r="I528" s="87">
        <f>$D$522*H528</f>
      </c>
      <c r="J528" s="87">
        <f>SUM(G528,I528)</f>
      </c>
      <c r="K528" s="89"/>
    </row>
    <row x14ac:dyDescent="0.25" r="529" customHeight="1" ht="18.75" hidden="1">
      <c r="A529" s="6" t="s">
        <v>786</v>
      </c>
      <c r="B529" s="6"/>
      <c r="C529" s="3" t="s">
        <v>149</v>
      </c>
      <c r="D529" s="86">
        <v>3.2</v>
      </c>
      <c r="E529" s="108">
        <v>0.48</v>
      </c>
      <c r="F529" s="87">
        <f>$D$522*E529</f>
      </c>
      <c r="G529" s="87">
        <f>$K$2*F529</f>
      </c>
      <c r="H529" s="108">
        <v>217.34</v>
      </c>
      <c r="I529" s="87">
        <f>$D$522*H529</f>
      </c>
      <c r="J529" s="87">
        <f>SUM(G529,I529)</f>
      </c>
      <c r="K529" s="89"/>
    </row>
    <row x14ac:dyDescent="0.25" r="530" customHeight="1" ht="18.75" hidden="1">
      <c r="A530" s="6" t="s">
        <v>790</v>
      </c>
      <c r="B530" s="6"/>
      <c r="C530" s="3" t="s">
        <v>149</v>
      </c>
      <c r="D530" s="86">
        <v>3.6</v>
      </c>
      <c r="E530" s="108">
        <v>0.41</v>
      </c>
      <c r="F530" s="87">
        <f>$D$522*E530</f>
      </c>
      <c r="G530" s="87">
        <f>$K$2*F530</f>
      </c>
      <c r="H530" s="108">
        <v>325.12</v>
      </c>
      <c r="I530" s="87">
        <f>$D$522*H530</f>
      </c>
      <c r="J530" s="87">
        <f>SUM(G530,I530)</f>
      </c>
      <c r="K530" s="89"/>
    </row>
    <row x14ac:dyDescent="0.25" r="531" customHeight="1" ht="12.199999999999998">
      <c r="A531" s="29" t="s">
        <v>214</v>
      </c>
      <c r="B531" s="29"/>
      <c r="C531" s="3"/>
      <c r="D531" s="109"/>
      <c r="E531" s="94">
        <f>SUM(E523:E530)</f>
      </c>
      <c r="F531" s="110">
        <f>SUM(F523:F530)</f>
      </c>
      <c r="G531" s="110">
        <f>$K$2*F531</f>
      </c>
      <c r="H531" s="94">
        <v>7658.98</v>
      </c>
      <c r="I531" s="110">
        <f>SUM(I523:I530)</f>
      </c>
      <c r="J531" s="88">
        <f>SUM(J523:J530)</f>
      </c>
      <c r="K531" s="89"/>
    </row>
    <row x14ac:dyDescent="0.25" r="532" customHeight="1" ht="12.199999999999998">
      <c r="A532" s="29" t="s">
        <v>967</v>
      </c>
      <c r="B532" s="29"/>
      <c r="C532" s="93" t="s">
        <v>113</v>
      </c>
      <c r="D532" s="57">
        <v>0</v>
      </c>
      <c r="E532" s="53"/>
      <c r="F532" s="53"/>
      <c r="G532" s="53"/>
      <c r="H532" s="53"/>
      <c r="I532" s="53"/>
      <c r="J532" s="53"/>
      <c r="K532" s="89"/>
    </row>
    <row x14ac:dyDescent="0.25" r="533" customHeight="1" ht="18.75" hidden="1">
      <c r="A533" s="6" t="s">
        <v>962</v>
      </c>
      <c r="B533" s="6"/>
      <c r="C533" s="3" t="s">
        <v>149</v>
      </c>
      <c r="D533" s="86">
        <v>2.5</v>
      </c>
      <c r="E533" s="108">
        <v>0.23</v>
      </c>
      <c r="F533" s="87">
        <f>$D$532*E533</f>
      </c>
      <c r="G533" s="87">
        <f>$K$2*F533</f>
      </c>
      <c r="H533" s="108">
        <v>32.92</v>
      </c>
      <c r="I533" s="87">
        <f>$D$532*H533</f>
      </c>
      <c r="J533" s="87">
        <f>SUM(G533,I533)</f>
      </c>
      <c r="K533" s="89"/>
    </row>
    <row x14ac:dyDescent="0.25" r="534" customHeight="1" ht="18.75" hidden="1">
      <c r="A534" s="6" t="s">
        <v>963</v>
      </c>
      <c r="B534" s="6"/>
      <c r="C534" s="3" t="s">
        <v>113</v>
      </c>
      <c r="D534" s="86">
        <v>0.8</v>
      </c>
      <c r="E534" s="108">
        <v>0.26</v>
      </c>
      <c r="F534" s="87">
        <f>$D$532*E534</f>
      </c>
      <c r="G534" s="87">
        <f>$K$2*F534</f>
      </c>
      <c r="H534" s="108">
        <v>87.4</v>
      </c>
      <c r="I534" s="87">
        <f>$D$532*H534</f>
      </c>
      <c r="J534" s="87">
        <f>SUM(G534,I534)</f>
      </c>
      <c r="K534" s="89"/>
    </row>
    <row x14ac:dyDescent="0.25" r="535" customHeight="1" ht="18.75" hidden="1">
      <c r="A535" s="6" t="s">
        <v>964</v>
      </c>
      <c r="B535" s="6"/>
      <c r="C535" s="3" t="s">
        <v>113</v>
      </c>
      <c r="D535" s="86">
        <v>1</v>
      </c>
      <c r="E535" s="108">
        <v>2.3</v>
      </c>
      <c r="F535" s="87">
        <f>$D$532*E535</f>
      </c>
      <c r="G535" s="87">
        <f>$K$2*F535</f>
      </c>
      <c r="H535" s="108">
        <v>244.08</v>
      </c>
      <c r="I535" s="87">
        <f>$D$532*H535</f>
      </c>
      <c r="J535" s="87">
        <f>SUM(G535,I535)</f>
      </c>
      <c r="K535" s="89"/>
    </row>
    <row x14ac:dyDescent="0.25" r="536" customHeight="1" ht="18.75" hidden="1">
      <c r="A536" s="6" t="s">
        <v>920</v>
      </c>
      <c r="B536" s="6"/>
      <c r="C536" s="3" t="s">
        <v>113</v>
      </c>
      <c r="D536" s="86">
        <v>1</v>
      </c>
      <c r="E536" s="108">
        <v>1.13</v>
      </c>
      <c r="F536" s="87">
        <f>$D$532*E536</f>
      </c>
      <c r="G536" s="87">
        <f>$K$2*F536</f>
      </c>
      <c r="H536" s="108">
        <v>6167.33</v>
      </c>
      <c r="I536" s="87">
        <f>$D$532*H536</f>
      </c>
      <c r="J536" s="87">
        <f>SUM(G536,I536)</f>
      </c>
      <c r="K536" s="89"/>
    </row>
    <row x14ac:dyDescent="0.25" r="537" customHeight="1" ht="18.75" hidden="1">
      <c r="A537" s="6" t="s">
        <v>929</v>
      </c>
      <c r="B537" s="6"/>
      <c r="C537" s="3" t="s">
        <v>153</v>
      </c>
      <c r="D537" s="86">
        <v>3.6</v>
      </c>
      <c r="E537" s="108">
        <v>0.41</v>
      </c>
      <c r="F537" s="87">
        <f>$D$532*E537</f>
      </c>
      <c r="G537" s="87">
        <f>$K$2*F537</f>
      </c>
      <c r="H537" s="108">
        <v>784.8</v>
      </c>
      <c r="I537" s="87">
        <f>$D$532*H537</f>
      </c>
      <c r="J537" s="87">
        <f>SUM(G537,I537)</f>
      </c>
      <c r="K537" s="89"/>
    </row>
    <row x14ac:dyDescent="0.25" r="538" customHeight="1" ht="18.75" hidden="1">
      <c r="A538" s="6" t="s">
        <v>783</v>
      </c>
      <c r="B538" s="6"/>
      <c r="C538" s="3" t="s">
        <v>149</v>
      </c>
      <c r="D538" s="86">
        <v>14.4</v>
      </c>
      <c r="E538" s="108">
        <v>0.17</v>
      </c>
      <c r="F538" s="87">
        <f>$D$532*E538</f>
      </c>
      <c r="G538" s="87">
        <f>$K$2*F538</f>
      </c>
      <c r="H538" s="108">
        <v>102.53</v>
      </c>
      <c r="I538" s="87">
        <f>$D$532*H538</f>
      </c>
      <c r="J538" s="87">
        <f>SUM(G538,I538)</f>
      </c>
      <c r="K538" s="89"/>
    </row>
    <row x14ac:dyDescent="0.25" r="539" customHeight="1" ht="18.75" hidden="1">
      <c r="A539" s="6" t="s">
        <v>786</v>
      </c>
      <c r="B539" s="6"/>
      <c r="C539" s="3" t="s">
        <v>149</v>
      </c>
      <c r="D539" s="86">
        <v>3.6</v>
      </c>
      <c r="E539" s="108">
        <v>0.54</v>
      </c>
      <c r="F539" s="87">
        <f>$D$532*E539</f>
      </c>
      <c r="G539" s="87">
        <f>$K$2*F539</f>
      </c>
      <c r="H539" s="108">
        <v>244.51</v>
      </c>
      <c r="I539" s="87">
        <f>$D$532*H539</f>
      </c>
      <c r="J539" s="87">
        <f>SUM(G539,I539)</f>
      </c>
      <c r="K539" s="89"/>
    </row>
    <row x14ac:dyDescent="0.25" r="540" customHeight="1" ht="18.75" hidden="1">
      <c r="A540" s="6" t="s">
        <v>790</v>
      </c>
      <c r="B540" s="6"/>
      <c r="C540" s="3" t="s">
        <v>149</v>
      </c>
      <c r="D540" s="86">
        <v>4</v>
      </c>
      <c r="E540" s="108">
        <v>0.46</v>
      </c>
      <c r="F540" s="87">
        <f>$D$532*E540</f>
      </c>
      <c r="G540" s="87">
        <f>$K$2*F540</f>
      </c>
      <c r="H540" s="108">
        <v>361.24</v>
      </c>
      <c r="I540" s="87">
        <f>$D$532*H540</f>
      </c>
      <c r="J540" s="87">
        <f>SUM(G540,I540)</f>
      </c>
      <c r="K540" s="89"/>
    </row>
    <row x14ac:dyDescent="0.25" r="541" customHeight="1" ht="12.199999999999998">
      <c r="A541" s="29" t="s">
        <v>214</v>
      </c>
      <c r="B541" s="29"/>
      <c r="C541" s="3"/>
      <c r="D541" s="109"/>
      <c r="E541" s="94">
        <f>SUM(E533:E540)</f>
      </c>
      <c r="F541" s="110">
        <f>SUM(F533:F540)</f>
      </c>
      <c r="G541" s="110">
        <f>$K$2*F541</f>
      </c>
      <c r="H541" s="94">
        <v>8024.81</v>
      </c>
      <c r="I541" s="110">
        <f>SUM(I533:I540)</f>
      </c>
      <c r="J541" s="88">
        <f>SUM(J533:J540)</f>
      </c>
      <c r="K541" s="89"/>
    </row>
    <row x14ac:dyDescent="0.25" r="542" customHeight="1" ht="12.199999999999998">
      <c r="A542" s="29" t="s">
        <v>968</v>
      </c>
      <c r="B542" s="29"/>
      <c r="C542" s="93" t="s">
        <v>113</v>
      </c>
      <c r="D542" s="57">
        <v>0</v>
      </c>
      <c r="E542" s="53"/>
      <c r="F542" s="53"/>
      <c r="G542" s="53"/>
      <c r="H542" s="53"/>
      <c r="I542" s="53"/>
      <c r="J542" s="53"/>
      <c r="K542" s="89"/>
    </row>
    <row x14ac:dyDescent="0.25" r="543" customHeight="1" ht="18.75" hidden="1">
      <c r="A543" s="6" t="s">
        <v>962</v>
      </c>
      <c r="B543" s="6"/>
      <c r="C543" s="3" t="s">
        <v>149</v>
      </c>
      <c r="D543" s="86">
        <v>2.8</v>
      </c>
      <c r="E543" s="108">
        <v>0.26</v>
      </c>
      <c r="F543" s="87">
        <f>$D$542*E543</f>
      </c>
      <c r="G543" s="87">
        <f>$K$2*F543</f>
      </c>
      <c r="H543" s="108">
        <v>36.88</v>
      </c>
      <c r="I543" s="87">
        <f>$D$542*H543</f>
      </c>
      <c r="J543" s="87">
        <f>SUM(G543,I543)</f>
      </c>
      <c r="K543" s="89"/>
    </row>
    <row x14ac:dyDescent="0.25" r="544" customHeight="1" ht="18.75" hidden="1">
      <c r="A544" s="6" t="s">
        <v>963</v>
      </c>
      <c r="B544" s="6"/>
      <c r="C544" s="3" t="s">
        <v>113</v>
      </c>
      <c r="D544" s="86">
        <v>0.8</v>
      </c>
      <c r="E544" s="108">
        <v>0.26</v>
      </c>
      <c r="F544" s="87">
        <f>$D$542*E544</f>
      </c>
      <c r="G544" s="87">
        <f>$K$2*F544</f>
      </c>
      <c r="H544" s="108">
        <v>87.4</v>
      </c>
      <c r="I544" s="87">
        <f>$D$542*H544</f>
      </c>
      <c r="J544" s="87">
        <f>SUM(G544,I544)</f>
      </c>
      <c r="K544" s="89"/>
    </row>
    <row x14ac:dyDescent="0.25" r="545" customHeight="1" ht="18.75" hidden="1">
      <c r="A545" s="6" t="s">
        <v>964</v>
      </c>
      <c r="B545" s="6"/>
      <c r="C545" s="3" t="s">
        <v>113</v>
      </c>
      <c r="D545" s="86">
        <v>1</v>
      </c>
      <c r="E545" s="108">
        <v>2.3</v>
      </c>
      <c r="F545" s="87">
        <f>$D$542*E545</f>
      </c>
      <c r="G545" s="87">
        <f>$K$2*F545</f>
      </c>
      <c r="H545" s="108">
        <v>244.08</v>
      </c>
      <c r="I545" s="87">
        <f>$D$542*H545</f>
      </c>
      <c r="J545" s="87">
        <f>SUM(G545,I545)</f>
      </c>
      <c r="K545" s="89"/>
    </row>
    <row x14ac:dyDescent="0.25" r="546" customHeight="1" ht="18.75" hidden="1">
      <c r="A546" s="6" t="s">
        <v>920</v>
      </c>
      <c r="B546" s="6"/>
      <c r="C546" s="3" t="s">
        <v>113</v>
      </c>
      <c r="D546" s="86">
        <v>1</v>
      </c>
      <c r="E546" s="108">
        <v>1.13</v>
      </c>
      <c r="F546" s="87">
        <f>$D$542*E546</f>
      </c>
      <c r="G546" s="87">
        <f>$K$2*F546</f>
      </c>
      <c r="H546" s="108">
        <v>6599.33</v>
      </c>
      <c r="I546" s="87">
        <f>$D$542*H546</f>
      </c>
      <c r="J546" s="87">
        <f>SUM(G546,I546)</f>
      </c>
      <c r="K546" s="89"/>
    </row>
    <row x14ac:dyDescent="0.25" r="547" customHeight="1" ht="18.75" hidden="1">
      <c r="A547" s="6" t="s">
        <v>929</v>
      </c>
      <c r="B547" s="6"/>
      <c r="C547" s="3" t="s">
        <v>153</v>
      </c>
      <c r="D547" s="86">
        <v>4</v>
      </c>
      <c r="E547" s="108">
        <v>0.46</v>
      </c>
      <c r="F547" s="87">
        <f>$D$542*E547</f>
      </c>
      <c r="G547" s="87">
        <f>$K$2*F547</f>
      </c>
      <c r="H547" s="108">
        <v>872</v>
      </c>
      <c r="I547" s="87">
        <f>$D$542*H547</f>
      </c>
      <c r="J547" s="87">
        <f>SUM(G547,I547)</f>
      </c>
      <c r="K547" s="89"/>
    </row>
    <row x14ac:dyDescent="0.25" r="548" customHeight="1" ht="18.75" hidden="1">
      <c r="A548" s="6" t="s">
        <v>783</v>
      </c>
      <c r="B548" s="6"/>
      <c r="C548" s="3" t="s">
        <v>149</v>
      </c>
      <c r="D548" s="86">
        <v>14.4</v>
      </c>
      <c r="E548" s="108">
        <v>0.17</v>
      </c>
      <c r="F548" s="87">
        <f>$D$542*E548</f>
      </c>
      <c r="G548" s="87">
        <f>$K$2*F548</f>
      </c>
      <c r="H548" s="108">
        <v>102.53</v>
      </c>
      <c r="I548" s="87">
        <f>$D$542*H548</f>
      </c>
      <c r="J548" s="87">
        <f>SUM(G548,I548)</f>
      </c>
      <c r="K548" s="89"/>
    </row>
    <row x14ac:dyDescent="0.25" r="549" customHeight="1" ht="18.75" hidden="1">
      <c r="A549" s="6" t="s">
        <v>786</v>
      </c>
      <c r="B549" s="6"/>
      <c r="C549" s="3" t="s">
        <v>149</v>
      </c>
      <c r="D549" s="86">
        <v>4</v>
      </c>
      <c r="E549" s="108">
        <v>0.6</v>
      </c>
      <c r="F549" s="87">
        <f>$D$542*E549</f>
      </c>
      <c r="G549" s="87">
        <f>$K$2*F549</f>
      </c>
      <c r="H549" s="108">
        <v>271.68</v>
      </c>
      <c r="I549" s="87">
        <f>$D$542*H549</f>
      </c>
      <c r="J549" s="87">
        <f>SUM(G549,I549)</f>
      </c>
      <c r="K549" s="89"/>
    </row>
    <row x14ac:dyDescent="0.25" r="550" customHeight="1" ht="18.75" hidden="1">
      <c r="A550" s="6" t="s">
        <v>790</v>
      </c>
      <c r="B550" s="6"/>
      <c r="C550" s="3" t="s">
        <v>149</v>
      </c>
      <c r="D550" s="86">
        <v>4.4</v>
      </c>
      <c r="E550" s="108">
        <v>0.51</v>
      </c>
      <c r="F550" s="87">
        <f>$D$542*E550</f>
      </c>
      <c r="G550" s="87">
        <f>$K$2*F550</f>
      </c>
      <c r="H550" s="108">
        <v>397.36</v>
      </c>
      <c r="I550" s="87">
        <f>$D$542*H550</f>
      </c>
      <c r="J550" s="87">
        <f>SUM(G550,I550)</f>
      </c>
      <c r="K550" s="89"/>
    </row>
    <row x14ac:dyDescent="0.25" r="551" customHeight="1" ht="12.199999999999998">
      <c r="A551" s="29" t="s">
        <v>214</v>
      </c>
      <c r="B551" s="29"/>
      <c r="C551" s="3"/>
      <c r="D551" s="109"/>
      <c r="E551" s="94">
        <f>SUM(E543:E550)</f>
      </c>
      <c r="F551" s="110">
        <f>SUM(F543:F550)</f>
      </c>
      <c r="G551" s="110">
        <f>$K$2*F551</f>
      </c>
      <c r="H551" s="94">
        <v>8611.26</v>
      </c>
      <c r="I551" s="110">
        <f>SUM(I543:I550)</f>
      </c>
      <c r="J551" s="88">
        <f>SUM(J543:J550)</f>
      </c>
      <c r="K551" s="89"/>
    </row>
    <row x14ac:dyDescent="0.25" r="552" customHeight="1" ht="12.199999999999998">
      <c r="A552" s="29" t="s">
        <v>969</v>
      </c>
      <c r="B552" s="29"/>
      <c r="C552" s="93" t="s">
        <v>113</v>
      </c>
      <c r="D552" s="57">
        <v>0</v>
      </c>
      <c r="E552" s="53"/>
      <c r="F552" s="53"/>
      <c r="G552" s="53"/>
      <c r="H552" s="53"/>
      <c r="I552" s="53"/>
      <c r="J552" s="53"/>
      <c r="K552" s="89"/>
    </row>
    <row x14ac:dyDescent="0.25" r="553" customHeight="1" ht="18.75" hidden="1">
      <c r="A553" s="6" t="s">
        <v>962</v>
      </c>
      <c r="B553" s="6"/>
      <c r="C553" s="3" t="s">
        <v>149</v>
      </c>
      <c r="D553" s="86">
        <v>2.2</v>
      </c>
      <c r="E553" s="108">
        <v>0.2</v>
      </c>
      <c r="F553" s="87">
        <f>$D$552*E553</f>
      </c>
      <c r="G553" s="87">
        <f>$K$2*F553</f>
      </c>
      <c r="H553" s="108">
        <v>28.97</v>
      </c>
      <c r="I553" s="87">
        <f>$D$552*H553</f>
      </c>
      <c r="J553" s="87">
        <f>SUM(G553,I553)</f>
      </c>
      <c r="K553" s="89"/>
    </row>
    <row x14ac:dyDescent="0.25" r="554" customHeight="1" ht="18.75" hidden="1">
      <c r="A554" s="6" t="s">
        <v>963</v>
      </c>
      <c r="B554" s="6"/>
      <c r="C554" s="3" t="s">
        <v>113</v>
      </c>
      <c r="D554" s="86">
        <v>1</v>
      </c>
      <c r="E554" s="108">
        <v>0.32</v>
      </c>
      <c r="F554" s="87">
        <f>$D$552*E554</f>
      </c>
      <c r="G554" s="87">
        <f>$K$2*F554</f>
      </c>
      <c r="H554" s="108">
        <v>109.25</v>
      </c>
      <c r="I554" s="87">
        <f>$D$552*H554</f>
      </c>
      <c r="J554" s="87">
        <f>SUM(G554,I554)</f>
      </c>
      <c r="K554" s="89"/>
    </row>
    <row x14ac:dyDescent="0.25" r="555" customHeight="1" ht="18.75" hidden="1">
      <c r="A555" s="6" t="s">
        <v>964</v>
      </c>
      <c r="B555" s="6"/>
      <c r="C555" s="3" t="s">
        <v>113</v>
      </c>
      <c r="D555" s="86">
        <v>1</v>
      </c>
      <c r="E555" s="108">
        <v>2.3</v>
      </c>
      <c r="F555" s="87">
        <f>$D$552*E555</f>
      </c>
      <c r="G555" s="87">
        <f>$K$2*F555</f>
      </c>
      <c r="H555" s="108">
        <v>244.08</v>
      </c>
      <c r="I555" s="87">
        <f>$D$552*H555</f>
      </c>
      <c r="J555" s="87">
        <f>SUM(G555,I555)</f>
      </c>
      <c r="K555" s="89"/>
    </row>
    <row x14ac:dyDescent="0.25" r="556" customHeight="1" ht="18.75" hidden="1">
      <c r="A556" s="6" t="s">
        <v>920</v>
      </c>
      <c r="B556" s="6"/>
      <c r="C556" s="3" t="s">
        <v>113</v>
      </c>
      <c r="D556" s="86">
        <v>1</v>
      </c>
      <c r="E556" s="108">
        <v>1.13</v>
      </c>
      <c r="F556" s="87">
        <f>$D$552*E556</f>
      </c>
      <c r="G556" s="87">
        <f>$K$2*F556</f>
      </c>
      <c r="H556" s="108">
        <v>5031.33</v>
      </c>
      <c r="I556" s="87">
        <f>$D$552*H556</f>
      </c>
      <c r="J556" s="87">
        <f>SUM(G556,I556)</f>
      </c>
      <c r="K556" s="89"/>
    </row>
    <row x14ac:dyDescent="0.25" r="557" customHeight="1" ht="18.75" hidden="1">
      <c r="A557" s="6" t="s">
        <v>929</v>
      </c>
      <c r="B557" s="6"/>
      <c r="C557" s="3" t="s">
        <v>153</v>
      </c>
      <c r="D557" s="86">
        <v>2.8</v>
      </c>
      <c r="E557" s="108">
        <v>0.32</v>
      </c>
      <c r="F557" s="87">
        <f>$D$552*E557</f>
      </c>
      <c r="G557" s="87">
        <f>$K$2*F557</f>
      </c>
      <c r="H557" s="108">
        <v>610.4</v>
      </c>
      <c r="I557" s="87">
        <f>$D$552*H557</f>
      </c>
      <c r="J557" s="87">
        <f>SUM(G557,I557)</f>
      </c>
      <c r="K557" s="89"/>
    </row>
    <row x14ac:dyDescent="0.25" r="558" customHeight="1" ht="18.75" hidden="1">
      <c r="A558" s="6" t="s">
        <v>783</v>
      </c>
      <c r="B558" s="6"/>
      <c r="C558" s="3" t="s">
        <v>149</v>
      </c>
      <c r="D558" s="86">
        <v>11.2</v>
      </c>
      <c r="E558" s="108">
        <v>0.13</v>
      </c>
      <c r="F558" s="87">
        <f>$D$552*E558</f>
      </c>
      <c r="G558" s="87">
        <f>$K$2*F558</f>
      </c>
      <c r="H558" s="108">
        <v>79.74</v>
      </c>
      <c r="I558" s="87">
        <f>$D$552*H558</f>
      </c>
      <c r="J558" s="87">
        <f>SUM(G558,I558)</f>
      </c>
      <c r="K558" s="89"/>
    </row>
    <row x14ac:dyDescent="0.25" r="559" customHeight="1" ht="18.75" hidden="1">
      <c r="A559" s="6" t="s">
        <v>786</v>
      </c>
      <c r="B559" s="6"/>
      <c r="C559" s="3" t="s">
        <v>149</v>
      </c>
      <c r="D559" s="86">
        <v>2.8</v>
      </c>
      <c r="E559" s="108">
        <v>0.42</v>
      </c>
      <c r="F559" s="87">
        <f>$D$552*E559</f>
      </c>
      <c r="G559" s="87">
        <f>$K$2*F559</f>
      </c>
      <c r="H559" s="108">
        <v>190.18</v>
      </c>
      <c r="I559" s="87">
        <f>$D$552*H559</f>
      </c>
      <c r="J559" s="87">
        <f>SUM(G559,I559)</f>
      </c>
      <c r="K559" s="89"/>
    </row>
    <row x14ac:dyDescent="0.25" r="560" customHeight="1" ht="18.75" hidden="1">
      <c r="A560" s="6" t="s">
        <v>790</v>
      </c>
      <c r="B560" s="6"/>
      <c r="C560" s="3" t="s">
        <v>149</v>
      </c>
      <c r="D560" s="86">
        <v>3.2</v>
      </c>
      <c r="E560" s="108">
        <v>0.37</v>
      </c>
      <c r="F560" s="87">
        <f>$D$552*E560</f>
      </c>
      <c r="G560" s="87">
        <f>$K$2*F560</f>
      </c>
      <c r="H560" s="108">
        <v>288.99</v>
      </c>
      <c r="I560" s="87">
        <f>$D$552*H560</f>
      </c>
      <c r="J560" s="87">
        <f>SUM(G560,I560)</f>
      </c>
      <c r="K560" s="89"/>
    </row>
    <row x14ac:dyDescent="0.25" r="561" customHeight="1" ht="12.199999999999998">
      <c r="A561" s="29" t="s">
        <v>214</v>
      </c>
      <c r="B561" s="29"/>
      <c r="C561" s="3"/>
      <c r="D561" s="109"/>
      <c r="E561" s="94">
        <f>SUM(E553:E560)</f>
      </c>
      <c r="F561" s="110">
        <f>SUM(F553:F560)</f>
      </c>
      <c r="G561" s="110">
        <f>$K$2*F561</f>
      </c>
      <c r="H561" s="94">
        <v>6582.94</v>
      </c>
      <c r="I561" s="110">
        <f>SUM(I553:I560)</f>
      </c>
      <c r="J561" s="88">
        <f>SUM(J553:J560)</f>
      </c>
      <c r="K561" s="89"/>
    </row>
    <row x14ac:dyDescent="0.25" r="562" customHeight="1" ht="12.199999999999998">
      <c r="A562" s="29" t="s">
        <v>970</v>
      </c>
      <c r="B562" s="29"/>
      <c r="C562" s="93" t="s">
        <v>113</v>
      </c>
      <c r="D562" s="57">
        <v>0</v>
      </c>
      <c r="E562" s="53"/>
      <c r="F562" s="53"/>
      <c r="G562" s="53"/>
      <c r="H562" s="53"/>
      <c r="I562" s="53"/>
      <c r="J562" s="53"/>
      <c r="K562" s="89"/>
    </row>
    <row x14ac:dyDescent="0.25" r="563" customHeight="1" ht="18.75" hidden="1">
      <c r="A563" s="6" t="s">
        <v>962</v>
      </c>
      <c r="B563" s="6"/>
      <c r="C563" s="3" t="s">
        <v>149</v>
      </c>
      <c r="D563" s="86">
        <v>2.2</v>
      </c>
      <c r="E563" s="108">
        <v>0.2</v>
      </c>
      <c r="F563" s="87">
        <f>$D$562*E563</f>
      </c>
      <c r="G563" s="87">
        <f>$K$2*F563</f>
      </c>
      <c r="H563" s="108">
        <v>28.97</v>
      </c>
      <c r="I563" s="87">
        <f>$D$562*H563</f>
      </c>
      <c r="J563" s="87">
        <f>SUM(G563,I563)</f>
      </c>
      <c r="K563" s="89"/>
    </row>
    <row x14ac:dyDescent="0.25" r="564" customHeight="1" ht="18.75" hidden="1">
      <c r="A564" s="6" t="s">
        <v>963</v>
      </c>
      <c r="B564" s="6"/>
      <c r="C564" s="3" t="s">
        <v>113</v>
      </c>
      <c r="D564" s="86">
        <v>1</v>
      </c>
      <c r="E564" s="108">
        <v>0.32</v>
      </c>
      <c r="F564" s="87">
        <f>$D$562*E564</f>
      </c>
      <c r="G564" s="87">
        <f>$K$2*F564</f>
      </c>
      <c r="H564" s="108">
        <v>109.25</v>
      </c>
      <c r="I564" s="87">
        <f>$D$562*H564</f>
      </c>
      <c r="J564" s="87">
        <f>SUM(G564,I564)</f>
      </c>
      <c r="K564" s="89"/>
    </row>
    <row x14ac:dyDescent="0.25" r="565" customHeight="1" ht="18.75" hidden="1">
      <c r="A565" s="6" t="s">
        <v>964</v>
      </c>
      <c r="B565" s="6"/>
      <c r="C565" s="3" t="s">
        <v>113</v>
      </c>
      <c r="D565" s="86">
        <v>1</v>
      </c>
      <c r="E565" s="108">
        <v>2.3</v>
      </c>
      <c r="F565" s="87">
        <f>$D$562*E565</f>
      </c>
      <c r="G565" s="87">
        <f>$K$2*F565</f>
      </c>
      <c r="H565" s="108">
        <v>244.08</v>
      </c>
      <c r="I565" s="87">
        <f>$D$562*H565</f>
      </c>
      <c r="J565" s="87">
        <f>SUM(G565,I565)</f>
      </c>
      <c r="K565" s="89"/>
    </row>
    <row x14ac:dyDescent="0.25" r="566" customHeight="1" ht="18.75" hidden="1">
      <c r="A566" s="6" t="s">
        <v>920</v>
      </c>
      <c r="B566" s="6"/>
      <c r="C566" s="3" t="s">
        <v>113</v>
      </c>
      <c r="D566" s="86">
        <v>1</v>
      </c>
      <c r="E566" s="108">
        <v>1.13</v>
      </c>
      <c r="F566" s="87">
        <f>$D$562*E566</f>
      </c>
      <c r="G566" s="87">
        <f>$K$2*F566</f>
      </c>
      <c r="H566" s="108">
        <v>5895.33</v>
      </c>
      <c r="I566" s="87">
        <f>$D$562*H566</f>
      </c>
      <c r="J566" s="87">
        <f>SUM(G566,I566)</f>
      </c>
      <c r="K566" s="89"/>
    </row>
    <row x14ac:dyDescent="0.25" r="567" customHeight="1" ht="18.75" hidden="1">
      <c r="A567" s="6" t="s">
        <v>929</v>
      </c>
      <c r="B567" s="6"/>
      <c r="C567" s="3" t="s">
        <v>153</v>
      </c>
      <c r="D567" s="86">
        <v>2.8</v>
      </c>
      <c r="E567" s="108">
        <v>0.32</v>
      </c>
      <c r="F567" s="87">
        <f>$D$562*E567</f>
      </c>
      <c r="G567" s="87">
        <f>$K$2*F567</f>
      </c>
      <c r="H567" s="108">
        <v>610.4</v>
      </c>
      <c r="I567" s="87">
        <f>$D$562*H567</f>
      </c>
      <c r="J567" s="87">
        <f>SUM(G567,I567)</f>
      </c>
      <c r="K567" s="89"/>
    </row>
    <row x14ac:dyDescent="0.25" r="568" customHeight="1" ht="18.75" hidden="1">
      <c r="A568" s="6" t="s">
        <v>783</v>
      </c>
      <c r="B568" s="6"/>
      <c r="C568" s="3" t="s">
        <v>149</v>
      </c>
      <c r="D568" s="86">
        <v>11.2</v>
      </c>
      <c r="E568" s="108">
        <v>0.13</v>
      </c>
      <c r="F568" s="87">
        <f>$D$562*E568</f>
      </c>
      <c r="G568" s="87">
        <f>$K$2*F568</f>
      </c>
      <c r="H568" s="108">
        <v>79.74</v>
      </c>
      <c r="I568" s="87">
        <f>$D$562*H568</f>
      </c>
      <c r="J568" s="87">
        <f>SUM(G568,I568)</f>
      </c>
      <c r="K568" s="89"/>
    </row>
    <row x14ac:dyDescent="0.25" r="569" customHeight="1" ht="18.75" hidden="1">
      <c r="A569" s="6" t="s">
        <v>786</v>
      </c>
      <c r="B569" s="6"/>
      <c r="C569" s="3" t="s">
        <v>149</v>
      </c>
      <c r="D569" s="86">
        <v>2.8</v>
      </c>
      <c r="E569" s="108">
        <v>0.42</v>
      </c>
      <c r="F569" s="87">
        <f>$D$562*E569</f>
      </c>
      <c r="G569" s="87">
        <f>$K$2*F569</f>
      </c>
      <c r="H569" s="108">
        <v>190.18</v>
      </c>
      <c r="I569" s="87">
        <f>$D$562*H569</f>
      </c>
      <c r="J569" s="87">
        <f>SUM(G569,I569)</f>
      </c>
      <c r="K569" s="89"/>
    </row>
    <row x14ac:dyDescent="0.25" r="570" customHeight="1" ht="18.75" hidden="1">
      <c r="A570" s="6" t="s">
        <v>790</v>
      </c>
      <c r="B570" s="6"/>
      <c r="C570" s="3" t="s">
        <v>149</v>
      </c>
      <c r="D570" s="86">
        <v>3.2</v>
      </c>
      <c r="E570" s="108">
        <v>0.37</v>
      </c>
      <c r="F570" s="87">
        <f>$D$562*E570</f>
      </c>
      <c r="G570" s="87">
        <f>$K$2*F570</f>
      </c>
      <c r="H570" s="108">
        <v>288.99</v>
      </c>
      <c r="I570" s="87">
        <f>$D$562*H570</f>
      </c>
      <c r="J570" s="87">
        <f>SUM(G570,I570)</f>
      </c>
      <c r="K570" s="89"/>
    </row>
    <row x14ac:dyDescent="0.25" r="571" customHeight="1" ht="12.199999999999998">
      <c r="A571" s="29" t="s">
        <v>214</v>
      </c>
      <c r="B571" s="29"/>
      <c r="C571" s="3"/>
      <c r="D571" s="109"/>
      <c r="E571" s="94">
        <f>SUM(E563:E570)</f>
      </c>
      <c r="F571" s="110">
        <f>SUM(F563:F570)</f>
      </c>
      <c r="G571" s="110">
        <f>$K$2*F571</f>
      </c>
      <c r="H571" s="94">
        <v>7446.94</v>
      </c>
      <c r="I571" s="110">
        <f>SUM(I563:I570)</f>
      </c>
      <c r="J571" s="88">
        <f>SUM(J563:J570)</f>
      </c>
      <c r="K571" s="89"/>
    </row>
    <row x14ac:dyDescent="0.25" r="572" customHeight="1" ht="12.199999999999998">
      <c r="A572" s="29" t="s">
        <v>971</v>
      </c>
      <c r="B572" s="29"/>
      <c r="C572" s="93" t="s">
        <v>113</v>
      </c>
      <c r="D572" s="57">
        <v>0</v>
      </c>
      <c r="E572" s="53"/>
      <c r="F572" s="53"/>
      <c r="G572" s="53"/>
      <c r="H572" s="53"/>
      <c r="I572" s="53"/>
      <c r="J572" s="53"/>
      <c r="K572" s="89"/>
    </row>
    <row x14ac:dyDescent="0.25" r="573" customHeight="1" ht="18.75" hidden="1">
      <c r="A573" s="6" t="s">
        <v>962</v>
      </c>
      <c r="B573" s="6"/>
      <c r="C573" s="3" t="s">
        <v>149</v>
      </c>
      <c r="D573" s="86">
        <v>2.6</v>
      </c>
      <c r="E573" s="108">
        <v>0.24</v>
      </c>
      <c r="F573" s="87">
        <f>$D$572*E573</f>
      </c>
      <c r="G573" s="87">
        <f>$K$2*F573</f>
      </c>
      <c r="H573" s="108">
        <v>34.24</v>
      </c>
      <c r="I573" s="87">
        <f>$D$572*H573</f>
      </c>
      <c r="J573" s="87">
        <f>SUM(G573,I573)</f>
      </c>
      <c r="K573" s="89"/>
    </row>
    <row x14ac:dyDescent="0.25" r="574" customHeight="1" ht="18.75" hidden="1">
      <c r="A574" s="6" t="s">
        <v>963</v>
      </c>
      <c r="B574" s="6"/>
      <c r="C574" s="3" t="s">
        <v>113</v>
      </c>
      <c r="D574" s="86">
        <v>1</v>
      </c>
      <c r="E574" s="108">
        <v>0.32</v>
      </c>
      <c r="F574" s="87">
        <f>$D$572*E574</f>
      </c>
      <c r="G574" s="87">
        <f>$K$2*F574</f>
      </c>
      <c r="H574" s="108">
        <v>109.25</v>
      </c>
      <c r="I574" s="87">
        <f>$D$572*H574</f>
      </c>
      <c r="J574" s="87">
        <f>SUM(G574,I574)</f>
      </c>
      <c r="K574" s="89"/>
    </row>
    <row x14ac:dyDescent="0.25" r="575" customHeight="1" ht="18.75" hidden="1">
      <c r="A575" s="6" t="s">
        <v>964</v>
      </c>
      <c r="B575" s="6"/>
      <c r="C575" s="3" t="s">
        <v>113</v>
      </c>
      <c r="D575" s="86">
        <v>1</v>
      </c>
      <c r="E575" s="108">
        <v>2.3</v>
      </c>
      <c r="F575" s="87">
        <f>$D$572*E575</f>
      </c>
      <c r="G575" s="87">
        <f>$K$2*F575</f>
      </c>
      <c r="H575" s="108">
        <v>244.08</v>
      </c>
      <c r="I575" s="87">
        <f>$D$572*H575</f>
      </c>
      <c r="J575" s="87">
        <f>SUM(G575,I575)</f>
      </c>
      <c r="K575" s="89"/>
    </row>
    <row x14ac:dyDescent="0.25" r="576" customHeight="1" ht="18.75" hidden="1">
      <c r="A576" s="6" t="s">
        <v>920</v>
      </c>
      <c r="B576" s="6"/>
      <c r="C576" s="3" t="s">
        <v>113</v>
      </c>
      <c r="D576" s="86">
        <v>1</v>
      </c>
      <c r="E576" s="108">
        <v>1.13</v>
      </c>
      <c r="F576" s="87">
        <f>$D$572*E576</f>
      </c>
      <c r="G576" s="87">
        <f>$K$2*F576</f>
      </c>
      <c r="H576" s="108">
        <v>6567.33</v>
      </c>
      <c r="I576" s="87">
        <f>$D$572*H576</f>
      </c>
      <c r="J576" s="87">
        <f>SUM(G576,I576)</f>
      </c>
      <c r="K576" s="89"/>
    </row>
    <row x14ac:dyDescent="0.25" r="577" customHeight="1" ht="18.75" hidden="1">
      <c r="A577" s="6" t="s">
        <v>929</v>
      </c>
      <c r="B577" s="6"/>
      <c r="C577" s="3" t="s">
        <v>153</v>
      </c>
      <c r="D577" s="86">
        <v>3.6</v>
      </c>
      <c r="E577" s="108">
        <v>0.41</v>
      </c>
      <c r="F577" s="87">
        <f>$D$572*E577</f>
      </c>
      <c r="G577" s="87">
        <f>$K$2*F577</f>
      </c>
      <c r="H577" s="108">
        <v>784.8</v>
      </c>
      <c r="I577" s="87">
        <f>$D$572*H577</f>
      </c>
      <c r="J577" s="87">
        <f>SUM(G577,I577)</f>
      </c>
      <c r="K577" s="89"/>
    </row>
    <row x14ac:dyDescent="0.25" r="578" customHeight="1" ht="18.75" hidden="1">
      <c r="A578" s="6" t="s">
        <v>783</v>
      </c>
      <c r="B578" s="6"/>
      <c r="C578" s="3" t="s">
        <v>149</v>
      </c>
      <c r="D578" s="86">
        <v>14.4</v>
      </c>
      <c r="E578" s="108">
        <v>0.17</v>
      </c>
      <c r="F578" s="87">
        <f>$D$572*E578</f>
      </c>
      <c r="G578" s="87">
        <f>$K$2*F578</f>
      </c>
      <c r="H578" s="108">
        <v>102.53</v>
      </c>
      <c r="I578" s="87">
        <f>$D$572*H578</f>
      </c>
      <c r="J578" s="87">
        <f>SUM(G578,I578)</f>
      </c>
      <c r="K578" s="89"/>
    </row>
    <row x14ac:dyDescent="0.25" r="579" customHeight="1" ht="18.75" hidden="1">
      <c r="A579" s="6" t="s">
        <v>786</v>
      </c>
      <c r="B579" s="6"/>
      <c r="C579" s="3" t="s">
        <v>149</v>
      </c>
      <c r="D579" s="86">
        <v>3.6</v>
      </c>
      <c r="E579" s="108">
        <v>0.54</v>
      </c>
      <c r="F579" s="87">
        <f>$D$572*E579</f>
      </c>
      <c r="G579" s="87">
        <f>$K$2*F579</f>
      </c>
      <c r="H579" s="108">
        <v>244.51</v>
      </c>
      <c r="I579" s="87">
        <f>$D$572*H579</f>
      </c>
      <c r="J579" s="87">
        <f>SUM(G579,I579)</f>
      </c>
      <c r="K579" s="89"/>
    </row>
    <row x14ac:dyDescent="0.25" r="580" customHeight="1" ht="18.75" hidden="1">
      <c r="A580" s="6" t="s">
        <v>790</v>
      </c>
      <c r="B580" s="6"/>
      <c r="C580" s="3" t="s">
        <v>149</v>
      </c>
      <c r="D580" s="86">
        <v>4</v>
      </c>
      <c r="E580" s="108">
        <v>0.46</v>
      </c>
      <c r="F580" s="87">
        <f>$D$572*E580</f>
      </c>
      <c r="G580" s="87">
        <f>$K$2*F580</f>
      </c>
      <c r="H580" s="108">
        <v>361.24</v>
      </c>
      <c r="I580" s="87">
        <f>$D$572*H580</f>
      </c>
      <c r="J580" s="87">
        <f>SUM(G580,I580)</f>
      </c>
      <c r="K580" s="89"/>
    </row>
    <row x14ac:dyDescent="0.25" r="581" customHeight="1" ht="12.199999999999998">
      <c r="A581" s="29" t="s">
        <v>214</v>
      </c>
      <c r="B581" s="29"/>
      <c r="C581" s="3"/>
      <c r="D581" s="109"/>
      <c r="E581" s="94">
        <f>SUM(E573:E580)</f>
      </c>
      <c r="F581" s="110">
        <f>SUM(F573:F580)</f>
      </c>
      <c r="G581" s="110">
        <f>$K$2*F581</f>
      </c>
      <c r="H581" s="94">
        <v>8447.98</v>
      </c>
      <c r="I581" s="110">
        <f>SUM(I573:I580)</f>
      </c>
      <c r="J581" s="88">
        <f>SUM(J573:J580)</f>
      </c>
      <c r="K581" s="89"/>
    </row>
    <row x14ac:dyDescent="0.25" r="582" customHeight="1" ht="12.199999999999998">
      <c r="A582" s="29" t="s">
        <v>972</v>
      </c>
      <c r="B582" s="29"/>
      <c r="C582" s="93" t="s">
        <v>113</v>
      </c>
      <c r="D582" s="57">
        <v>0</v>
      </c>
      <c r="E582" s="53"/>
      <c r="F582" s="53"/>
      <c r="G582" s="53"/>
      <c r="H582" s="53"/>
      <c r="I582" s="53"/>
      <c r="J582" s="53"/>
      <c r="K582" s="89"/>
    </row>
    <row x14ac:dyDescent="0.25" r="583" customHeight="1" ht="18.75" hidden="1">
      <c r="A583" s="6" t="s">
        <v>962</v>
      </c>
      <c r="B583" s="6"/>
      <c r="C583" s="3" t="s">
        <v>149</v>
      </c>
      <c r="D583" s="86">
        <v>2.8</v>
      </c>
      <c r="E583" s="108">
        <v>0.26</v>
      </c>
      <c r="F583" s="87">
        <f>$D$582*E583</f>
      </c>
      <c r="G583" s="87">
        <f>$K$2*F583</f>
      </c>
      <c r="H583" s="108">
        <v>36.88</v>
      </c>
      <c r="I583" s="87">
        <f>$D$582*H583</f>
      </c>
      <c r="J583" s="87">
        <f>SUM(G583,I583)</f>
      </c>
      <c r="K583" s="89"/>
    </row>
    <row x14ac:dyDescent="0.25" r="584" customHeight="1" ht="18.75" hidden="1">
      <c r="A584" s="6" t="s">
        <v>963</v>
      </c>
      <c r="B584" s="6"/>
      <c r="C584" s="3" t="s">
        <v>113</v>
      </c>
      <c r="D584" s="86">
        <v>1</v>
      </c>
      <c r="E584" s="108">
        <v>0.32</v>
      </c>
      <c r="F584" s="87">
        <f>$D$582*E584</f>
      </c>
      <c r="G584" s="87">
        <f>$K$2*F584</f>
      </c>
      <c r="H584" s="108">
        <v>109.25</v>
      </c>
      <c r="I584" s="87">
        <f>$D$582*H584</f>
      </c>
      <c r="J584" s="87">
        <f>SUM(G584,I584)</f>
      </c>
      <c r="K584" s="89"/>
    </row>
    <row x14ac:dyDescent="0.25" r="585" customHeight="1" ht="18.75" hidden="1">
      <c r="A585" s="6" t="s">
        <v>964</v>
      </c>
      <c r="B585" s="6"/>
      <c r="C585" s="3" t="s">
        <v>113</v>
      </c>
      <c r="D585" s="86">
        <v>1</v>
      </c>
      <c r="E585" s="108">
        <v>2.3</v>
      </c>
      <c r="F585" s="87">
        <f>$D$582*E585</f>
      </c>
      <c r="G585" s="87">
        <f>$K$2*F585</f>
      </c>
      <c r="H585" s="108">
        <v>244.08</v>
      </c>
      <c r="I585" s="87">
        <f>$D$582*H585</f>
      </c>
      <c r="J585" s="87">
        <f>SUM(G585,I585)</f>
      </c>
      <c r="K585" s="89"/>
    </row>
    <row x14ac:dyDescent="0.25" r="586" customHeight="1" ht="18.75" hidden="1">
      <c r="A586" s="6" t="s">
        <v>920</v>
      </c>
      <c r="B586" s="6"/>
      <c r="C586" s="3" t="s">
        <v>113</v>
      </c>
      <c r="D586" s="86">
        <v>1</v>
      </c>
      <c r="E586" s="108">
        <v>1.13</v>
      </c>
      <c r="F586" s="87">
        <f>$D$582*E586</f>
      </c>
      <c r="G586" s="87">
        <f>$K$2*F586</f>
      </c>
      <c r="H586" s="108">
        <v>7271.33</v>
      </c>
      <c r="I586" s="87">
        <f>$D$582*H586</f>
      </c>
      <c r="J586" s="87">
        <f>SUM(G586,I586)</f>
      </c>
      <c r="K586" s="89"/>
    </row>
    <row x14ac:dyDescent="0.25" r="587" customHeight="1" ht="18.75" hidden="1">
      <c r="A587" s="6" t="s">
        <v>929</v>
      </c>
      <c r="B587" s="6"/>
      <c r="C587" s="3" t="s">
        <v>153</v>
      </c>
      <c r="D587" s="86">
        <v>4</v>
      </c>
      <c r="E587" s="108">
        <v>0.46</v>
      </c>
      <c r="F587" s="87">
        <f>$D$582*E587</f>
      </c>
      <c r="G587" s="87">
        <f>$K$2*F587</f>
      </c>
      <c r="H587" s="108">
        <v>872</v>
      </c>
      <c r="I587" s="87">
        <f>$D$582*H587</f>
      </c>
      <c r="J587" s="87">
        <f>SUM(G587,I587)</f>
      </c>
      <c r="K587" s="89"/>
    </row>
    <row x14ac:dyDescent="0.25" r="588" customHeight="1" ht="18.75" hidden="1">
      <c r="A588" s="6" t="s">
        <v>783</v>
      </c>
      <c r="B588" s="6"/>
      <c r="C588" s="3" t="s">
        <v>149</v>
      </c>
      <c r="D588" s="86">
        <v>15.2</v>
      </c>
      <c r="E588" s="108">
        <v>0.17</v>
      </c>
      <c r="F588" s="87">
        <f>$D$582*E588</f>
      </c>
      <c r="G588" s="87">
        <f>$K$2*F588</f>
      </c>
      <c r="H588" s="108">
        <v>108.22</v>
      </c>
      <c r="I588" s="87">
        <f>$D$582*H588</f>
      </c>
      <c r="J588" s="87">
        <f>SUM(G588,I588)</f>
      </c>
      <c r="K588" s="89"/>
    </row>
    <row x14ac:dyDescent="0.25" r="589" customHeight="1" ht="18.75" hidden="1">
      <c r="A589" s="6" t="s">
        <v>786</v>
      </c>
      <c r="B589" s="6"/>
      <c r="C589" s="3" t="s">
        <v>149</v>
      </c>
      <c r="D589" s="86">
        <v>4</v>
      </c>
      <c r="E589" s="108">
        <v>0.6</v>
      </c>
      <c r="F589" s="87">
        <f>$D$582*E589</f>
      </c>
      <c r="G589" s="87">
        <f>$K$2*F589</f>
      </c>
      <c r="H589" s="108">
        <v>271.68</v>
      </c>
      <c r="I589" s="87">
        <f>$D$582*H589</f>
      </c>
      <c r="J589" s="87">
        <f>SUM(G589,I589)</f>
      </c>
      <c r="K589" s="89"/>
    </row>
    <row x14ac:dyDescent="0.25" r="590" customHeight="1" ht="18.75" hidden="1">
      <c r="A590" s="6" t="s">
        <v>790</v>
      </c>
      <c r="B590" s="6"/>
      <c r="C590" s="3" t="s">
        <v>149</v>
      </c>
      <c r="D590" s="86">
        <v>4.4</v>
      </c>
      <c r="E590" s="108">
        <v>0.51</v>
      </c>
      <c r="F590" s="87">
        <f>$D$582*E590</f>
      </c>
      <c r="G590" s="87">
        <f>$K$2*F590</f>
      </c>
      <c r="H590" s="108">
        <v>397.36</v>
      </c>
      <c r="I590" s="87">
        <f>$D$582*H590</f>
      </c>
      <c r="J590" s="87">
        <f>SUM(G590,I590)</f>
      </c>
      <c r="K590" s="89"/>
    </row>
    <row x14ac:dyDescent="0.25" r="591" customHeight="1" ht="12.199999999999998">
      <c r="A591" s="29" t="s">
        <v>214</v>
      </c>
      <c r="B591" s="29"/>
      <c r="C591" s="3"/>
      <c r="D591" s="109"/>
      <c r="E591" s="94">
        <f>SUM(E583:E590)</f>
      </c>
      <c r="F591" s="110">
        <f>SUM(F583:F590)</f>
      </c>
      <c r="G591" s="110">
        <f>$K$2*F591</f>
      </c>
      <c r="H591" s="94">
        <v>9310.8</v>
      </c>
      <c r="I591" s="110">
        <f>SUM(I583:I590)</f>
      </c>
      <c r="J591" s="88">
        <f>SUM(J583:J590)</f>
      </c>
      <c r="K591" s="89"/>
    </row>
    <row x14ac:dyDescent="0.25" r="592" customHeight="1" ht="12.199999999999998">
      <c r="A592" s="29" t="s">
        <v>973</v>
      </c>
      <c r="B592" s="29"/>
      <c r="C592" s="93" t="s">
        <v>113</v>
      </c>
      <c r="D592" s="57">
        <v>0</v>
      </c>
      <c r="E592" s="53"/>
      <c r="F592" s="53"/>
      <c r="G592" s="53"/>
      <c r="H592" s="53"/>
      <c r="I592" s="53"/>
      <c r="J592" s="53"/>
      <c r="K592" s="89"/>
    </row>
    <row x14ac:dyDescent="0.25" r="593" customHeight="1" ht="18.75" hidden="1">
      <c r="A593" s="6" t="s">
        <v>962</v>
      </c>
      <c r="B593" s="6"/>
      <c r="C593" s="3" t="s">
        <v>149</v>
      </c>
      <c r="D593" s="86">
        <v>3.1</v>
      </c>
      <c r="E593" s="108">
        <v>0.29</v>
      </c>
      <c r="F593" s="87">
        <f>$D$592*E593</f>
      </c>
      <c r="G593" s="87">
        <f>$K$2*F593</f>
      </c>
      <c r="H593" s="108">
        <v>40.83</v>
      </c>
      <c r="I593" s="87">
        <f>$D$592*H593</f>
      </c>
      <c r="J593" s="87">
        <f>SUM(G593,I593)</f>
      </c>
      <c r="K593" s="89"/>
    </row>
    <row x14ac:dyDescent="0.25" r="594" customHeight="1" ht="18.75" hidden="1">
      <c r="A594" s="6" t="s">
        <v>963</v>
      </c>
      <c r="B594" s="6"/>
      <c r="C594" s="3" t="s">
        <v>113</v>
      </c>
      <c r="D594" s="86">
        <v>1</v>
      </c>
      <c r="E594" s="108">
        <v>0.32</v>
      </c>
      <c r="F594" s="87">
        <f>$D$592*E594</f>
      </c>
      <c r="G594" s="87">
        <f>$K$2*F594</f>
      </c>
      <c r="H594" s="108">
        <v>109.25</v>
      </c>
      <c r="I594" s="87">
        <f>$D$592*H594</f>
      </c>
      <c r="J594" s="87">
        <f>SUM(G594,I594)</f>
      </c>
      <c r="K594" s="89"/>
    </row>
    <row x14ac:dyDescent="0.25" r="595" customHeight="1" ht="18.75" hidden="1">
      <c r="A595" s="6" t="s">
        <v>964</v>
      </c>
      <c r="B595" s="6"/>
      <c r="C595" s="3" t="s">
        <v>113</v>
      </c>
      <c r="D595" s="86">
        <v>1</v>
      </c>
      <c r="E595" s="108">
        <v>2.3</v>
      </c>
      <c r="F595" s="87">
        <f>$D$592*E595</f>
      </c>
      <c r="G595" s="87">
        <f>$K$2*F595</f>
      </c>
      <c r="H595" s="108">
        <v>244.08</v>
      </c>
      <c r="I595" s="87">
        <f>$D$592*H595</f>
      </c>
      <c r="J595" s="87">
        <f>SUM(G595,I595)</f>
      </c>
      <c r="K595" s="89"/>
    </row>
    <row x14ac:dyDescent="0.25" r="596" customHeight="1" ht="18.75" hidden="1">
      <c r="A596" s="6" t="s">
        <v>920</v>
      </c>
      <c r="B596" s="6"/>
      <c r="C596" s="3" t="s">
        <v>113</v>
      </c>
      <c r="D596" s="86">
        <v>1</v>
      </c>
      <c r="E596" s="108">
        <v>1.13</v>
      </c>
      <c r="F596" s="87">
        <f>$D$592*E596</f>
      </c>
      <c r="G596" s="87">
        <f>$K$2*F596</f>
      </c>
      <c r="H596" s="108">
        <v>7903.33</v>
      </c>
      <c r="I596" s="87">
        <f>$D$592*H596</f>
      </c>
      <c r="J596" s="87">
        <f>SUM(G596,I596)</f>
      </c>
      <c r="K596" s="89"/>
    </row>
    <row x14ac:dyDescent="0.25" r="597" customHeight="1" ht="18.75" hidden="1">
      <c r="A597" s="6" t="s">
        <v>929</v>
      </c>
      <c r="B597" s="6"/>
      <c r="C597" s="3" t="s">
        <v>153</v>
      </c>
      <c r="D597" s="86">
        <v>4.4</v>
      </c>
      <c r="E597" s="108">
        <v>0.51</v>
      </c>
      <c r="F597" s="87">
        <f>$D$592*E597</f>
      </c>
      <c r="G597" s="87">
        <f>$K$2*F597</f>
      </c>
      <c r="H597" s="108">
        <v>959.2</v>
      </c>
      <c r="I597" s="87">
        <f>$D$592*H597</f>
      </c>
      <c r="J597" s="87">
        <f>SUM(G597,I597)</f>
      </c>
      <c r="K597" s="89"/>
    </row>
    <row x14ac:dyDescent="0.25" r="598" customHeight="1" ht="18.75" hidden="1">
      <c r="A598" s="6" t="s">
        <v>783</v>
      </c>
      <c r="B598" s="6"/>
      <c r="C598" s="3" t="s">
        <v>149</v>
      </c>
      <c r="D598" s="86">
        <v>15.2</v>
      </c>
      <c r="E598" s="108">
        <v>0.17</v>
      </c>
      <c r="F598" s="87">
        <f>$D$592*E598</f>
      </c>
      <c r="G598" s="87">
        <f>$K$2*F598</f>
      </c>
      <c r="H598" s="108">
        <v>108.22</v>
      </c>
      <c r="I598" s="87">
        <f>$D$592*H598</f>
      </c>
      <c r="J598" s="87">
        <f>SUM(G598,I598)</f>
      </c>
      <c r="K598" s="89"/>
    </row>
    <row x14ac:dyDescent="0.25" r="599" customHeight="1" ht="18.75" hidden="1">
      <c r="A599" s="6" t="s">
        <v>786</v>
      </c>
      <c r="B599" s="6"/>
      <c r="C599" s="3" t="s">
        <v>149</v>
      </c>
      <c r="D599" s="86">
        <v>4.4</v>
      </c>
      <c r="E599" s="108">
        <v>0.66</v>
      </c>
      <c r="F599" s="87">
        <f>$D$592*E599</f>
      </c>
      <c r="G599" s="87">
        <f>$K$2*F599</f>
      </c>
      <c r="H599" s="108">
        <v>298.85</v>
      </c>
      <c r="I599" s="87">
        <f>$D$592*H599</f>
      </c>
      <c r="J599" s="87">
        <f>SUM(G599,I599)</f>
      </c>
      <c r="K599" s="89"/>
    </row>
    <row x14ac:dyDescent="0.25" r="600" customHeight="1" ht="18.75" hidden="1">
      <c r="A600" s="6" t="s">
        <v>790</v>
      </c>
      <c r="B600" s="6"/>
      <c r="C600" s="3" t="s">
        <v>149</v>
      </c>
      <c r="D600" s="86">
        <v>4.8</v>
      </c>
      <c r="E600" s="108">
        <v>0.55</v>
      </c>
      <c r="F600" s="87">
        <f>$D$592*E600</f>
      </c>
      <c r="G600" s="87">
        <f>$K$2*F600</f>
      </c>
      <c r="H600" s="108">
        <v>433.49</v>
      </c>
      <c r="I600" s="87">
        <f>$D$592*H600</f>
      </c>
      <c r="J600" s="87">
        <f>SUM(G600,I600)</f>
      </c>
      <c r="K600" s="89"/>
    </row>
    <row x14ac:dyDescent="0.25" r="601" customHeight="1" ht="12.199999999999998">
      <c r="A601" s="29" t="s">
        <v>214</v>
      </c>
      <c r="B601" s="29"/>
      <c r="C601" s="3"/>
      <c r="D601" s="109"/>
      <c r="E601" s="94">
        <f>SUM(E593:E600)</f>
      </c>
      <c r="F601" s="110">
        <f>SUM(F593:F600)</f>
      </c>
      <c r="G601" s="110">
        <f>$K$2*F601</f>
      </c>
      <c r="H601" s="94">
        <v>10097.25</v>
      </c>
      <c r="I601" s="110">
        <f>SUM(I593:I600)</f>
      </c>
      <c r="J601" s="88">
        <f>SUM(J593:J600)</f>
      </c>
      <c r="K601" s="89"/>
    </row>
    <row x14ac:dyDescent="0.25" r="602" customHeight="1" ht="12.199999999999998">
      <c r="A602" s="29" t="s">
        <v>974</v>
      </c>
      <c r="B602" s="29"/>
      <c r="C602" s="93" t="s">
        <v>113</v>
      </c>
      <c r="D602" s="57">
        <v>0</v>
      </c>
      <c r="E602" s="53"/>
      <c r="F602" s="53"/>
      <c r="G602" s="53"/>
      <c r="H602" s="53"/>
      <c r="I602" s="53"/>
      <c r="J602" s="53"/>
      <c r="K602" s="89"/>
    </row>
    <row x14ac:dyDescent="0.25" r="603" customHeight="1" ht="18.75" hidden="1">
      <c r="A603" s="6" t="s">
        <v>962</v>
      </c>
      <c r="B603" s="6"/>
      <c r="C603" s="3" t="s">
        <v>149</v>
      </c>
      <c r="D603" s="86">
        <v>2.4</v>
      </c>
      <c r="E603" s="108">
        <v>0.22</v>
      </c>
      <c r="F603" s="87">
        <f>$D$602*E603</f>
      </c>
      <c r="G603" s="87">
        <f>$K$2*F603</f>
      </c>
      <c r="H603" s="108">
        <v>31.61</v>
      </c>
      <c r="I603" s="87">
        <f>$D$602*H603</f>
      </c>
      <c r="J603" s="87">
        <f>SUM(G603,I603)</f>
      </c>
      <c r="K603" s="89"/>
    </row>
    <row x14ac:dyDescent="0.25" r="604" customHeight="1" ht="18.75" hidden="1">
      <c r="A604" s="6" t="s">
        <v>963</v>
      </c>
      <c r="B604" s="6"/>
      <c r="C604" s="3" t="s">
        <v>113</v>
      </c>
      <c r="D604" s="86">
        <v>1.2</v>
      </c>
      <c r="E604" s="108">
        <v>0.39</v>
      </c>
      <c r="F604" s="87">
        <f>$D$602*E604</f>
      </c>
      <c r="G604" s="87">
        <f>$K$2*F604</f>
      </c>
      <c r="H604" s="108">
        <v>131.1</v>
      </c>
      <c r="I604" s="87">
        <f>$D$602*H604</f>
      </c>
      <c r="J604" s="87">
        <f>SUM(G604,I604)</f>
      </c>
      <c r="K604" s="89"/>
    </row>
    <row x14ac:dyDescent="0.25" r="605" customHeight="1" ht="18.75" hidden="1">
      <c r="A605" s="6" t="s">
        <v>964</v>
      </c>
      <c r="B605" s="6"/>
      <c r="C605" s="3" t="s">
        <v>113</v>
      </c>
      <c r="D605" s="86">
        <v>1</v>
      </c>
      <c r="E605" s="108">
        <v>2.3</v>
      </c>
      <c r="F605" s="87">
        <f>$D$602*E605</f>
      </c>
      <c r="G605" s="87">
        <f>$K$2*F605</f>
      </c>
      <c r="H605" s="108">
        <v>244.08</v>
      </c>
      <c r="I605" s="87">
        <f>$D$602*H605</f>
      </c>
      <c r="J605" s="87">
        <f>SUM(G605,I605)</f>
      </c>
      <c r="K605" s="89"/>
    </row>
    <row x14ac:dyDescent="0.25" r="606" customHeight="1" ht="18.75" hidden="1">
      <c r="A606" s="6" t="s">
        <v>920</v>
      </c>
      <c r="B606" s="6"/>
      <c r="C606" s="3" t="s">
        <v>113</v>
      </c>
      <c r="D606" s="86">
        <v>1</v>
      </c>
      <c r="E606" s="108">
        <v>1.13</v>
      </c>
      <c r="F606" s="87">
        <f>$D$602*E606</f>
      </c>
      <c r="G606" s="87">
        <f>$K$2*F606</f>
      </c>
      <c r="H606" s="108">
        <v>5311.33</v>
      </c>
      <c r="I606" s="87">
        <f>$D$602*H606</f>
      </c>
      <c r="J606" s="87">
        <f>SUM(G606,I606)</f>
      </c>
      <c r="K606" s="89"/>
    </row>
    <row x14ac:dyDescent="0.25" r="607" customHeight="1" ht="18.75" hidden="1">
      <c r="A607" s="6" t="s">
        <v>929</v>
      </c>
      <c r="B607" s="6"/>
      <c r="C607" s="3" t="s">
        <v>153</v>
      </c>
      <c r="D607" s="86">
        <v>3.6</v>
      </c>
      <c r="E607" s="108">
        <v>0.41</v>
      </c>
      <c r="F607" s="87">
        <f>$D$602*E607</f>
      </c>
      <c r="G607" s="87">
        <f>$K$2*F607</f>
      </c>
      <c r="H607" s="108">
        <v>784.8</v>
      </c>
      <c r="I607" s="87">
        <f>$D$602*H607</f>
      </c>
      <c r="J607" s="87">
        <f>SUM(G607,I607)</f>
      </c>
      <c r="K607" s="89"/>
    </row>
    <row x14ac:dyDescent="0.25" r="608" customHeight="1" ht="18.75" hidden="1">
      <c r="A608" s="6" t="s">
        <v>783</v>
      </c>
      <c r="B608" s="6"/>
      <c r="C608" s="3" t="s">
        <v>149</v>
      </c>
      <c r="D608" s="86">
        <v>14.4</v>
      </c>
      <c r="E608" s="108">
        <v>0.17</v>
      </c>
      <c r="F608" s="87">
        <f>$D$602*E608</f>
      </c>
      <c r="G608" s="87">
        <f>$K$2*F608</f>
      </c>
      <c r="H608" s="108">
        <v>102.53</v>
      </c>
      <c r="I608" s="87">
        <f>$D$602*H608</f>
      </c>
      <c r="J608" s="87">
        <f>SUM(G608,I608)</f>
      </c>
      <c r="K608" s="89"/>
    </row>
    <row x14ac:dyDescent="0.25" r="609" customHeight="1" ht="18.75" hidden="1">
      <c r="A609" s="6" t="s">
        <v>786</v>
      </c>
      <c r="B609" s="6"/>
      <c r="C609" s="3" t="s">
        <v>149</v>
      </c>
      <c r="D609" s="86">
        <v>3.6</v>
      </c>
      <c r="E609" s="108">
        <v>0.54</v>
      </c>
      <c r="F609" s="87">
        <f>$D$602*E609</f>
      </c>
      <c r="G609" s="87">
        <f>$K$2*F609</f>
      </c>
      <c r="H609" s="108">
        <v>244.51</v>
      </c>
      <c r="I609" s="87">
        <f>$D$602*H609</f>
      </c>
      <c r="J609" s="87">
        <f>SUM(G609,I609)</f>
      </c>
      <c r="K609" s="89"/>
    </row>
    <row x14ac:dyDescent="0.25" r="610" customHeight="1" ht="18.75" hidden="1">
      <c r="A610" s="6" t="s">
        <v>790</v>
      </c>
      <c r="B610" s="6"/>
      <c r="C610" s="3" t="s">
        <v>149</v>
      </c>
      <c r="D610" s="86">
        <v>4</v>
      </c>
      <c r="E610" s="108">
        <v>0.46</v>
      </c>
      <c r="F610" s="87">
        <f>$D$602*E610</f>
      </c>
      <c r="G610" s="87">
        <f>$K$2*F610</f>
      </c>
      <c r="H610" s="108">
        <v>361.24</v>
      </c>
      <c r="I610" s="87">
        <f>$D$602*H610</f>
      </c>
      <c r="J610" s="87">
        <f>SUM(G610,I610)</f>
      </c>
      <c r="K610" s="89"/>
    </row>
    <row x14ac:dyDescent="0.25" r="611" customHeight="1" ht="12.199999999999998">
      <c r="A611" s="29" t="s">
        <v>214</v>
      </c>
      <c r="B611" s="29"/>
      <c r="C611" s="3"/>
      <c r="D611" s="109"/>
      <c r="E611" s="94">
        <f>SUM(E603:E610)</f>
      </c>
      <c r="F611" s="110">
        <f>SUM(F603:F610)</f>
      </c>
      <c r="G611" s="110">
        <f>$K$2*F611</f>
      </c>
      <c r="H611" s="94">
        <v>7211.2</v>
      </c>
      <c r="I611" s="110">
        <f>SUM(I603:I610)</f>
      </c>
      <c r="J611" s="88">
        <f>SUM(J603:J610)</f>
      </c>
      <c r="K611" s="89"/>
    </row>
    <row x14ac:dyDescent="0.25" r="612" customHeight="1" ht="12.199999999999998">
      <c r="A612" s="29" t="s">
        <v>975</v>
      </c>
      <c r="B612" s="29"/>
      <c r="C612" s="93" t="s">
        <v>113</v>
      </c>
      <c r="D612" s="57">
        <v>0</v>
      </c>
      <c r="E612" s="53"/>
      <c r="F612" s="53"/>
      <c r="G612" s="53"/>
      <c r="H612" s="53"/>
      <c r="I612" s="53"/>
      <c r="J612" s="53"/>
      <c r="K612" s="89"/>
    </row>
    <row x14ac:dyDescent="0.25" r="613" customHeight="1" ht="18.75" hidden="1">
      <c r="A613" s="6" t="s">
        <v>962</v>
      </c>
      <c r="B613" s="6"/>
      <c r="C613" s="3" t="s">
        <v>149</v>
      </c>
      <c r="D613" s="86">
        <v>2.4</v>
      </c>
      <c r="E613" s="108">
        <v>0.22</v>
      </c>
      <c r="F613" s="87">
        <f>$D$612*E613</f>
      </c>
      <c r="G613" s="87">
        <f>$K$2*F613</f>
      </c>
      <c r="H613" s="108">
        <v>31.61</v>
      </c>
      <c r="I613" s="87">
        <f>$D$612*H613</f>
      </c>
      <c r="J613" s="87">
        <f>SUM(G613,I613)</f>
      </c>
      <c r="K613" s="89"/>
    </row>
    <row x14ac:dyDescent="0.25" r="614" customHeight="1" ht="18.75" hidden="1">
      <c r="A614" s="6" t="s">
        <v>963</v>
      </c>
      <c r="B614" s="6"/>
      <c r="C614" s="3" t="s">
        <v>113</v>
      </c>
      <c r="D614" s="86">
        <v>1.2</v>
      </c>
      <c r="E614" s="108">
        <v>0.39</v>
      </c>
      <c r="F614" s="87">
        <f>$D$612*E614</f>
      </c>
      <c r="G614" s="87">
        <f>$K$2*F614</f>
      </c>
      <c r="H614" s="108">
        <v>131.1</v>
      </c>
      <c r="I614" s="87">
        <f>$D$612*H614</f>
      </c>
      <c r="J614" s="87">
        <f>SUM(G614,I614)</f>
      </c>
      <c r="K614" s="89"/>
    </row>
    <row x14ac:dyDescent="0.25" r="615" customHeight="1" ht="18.75" hidden="1">
      <c r="A615" s="6" t="s">
        <v>964</v>
      </c>
      <c r="B615" s="6"/>
      <c r="C615" s="3" t="s">
        <v>113</v>
      </c>
      <c r="D615" s="86">
        <v>1</v>
      </c>
      <c r="E615" s="108">
        <v>2.3</v>
      </c>
      <c r="F615" s="87">
        <f>$D$612*E615</f>
      </c>
      <c r="G615" s="87">
        <f>$K$2*F615</f>
      </c>
      <c r="H615" s="108">
        <v>244.08</v>
      </c>
      <c r="I615" s="87">
        <f>$D$612*H615</f>
      </c>
      <c r="J615" s="87">
        <f>SUM(G615,I615)</f>
      </c>
      <c r="K615" s="89"/>
    </row>
    <row x14ac:dyDescent="0.25" r="616" customHeight="1" ht="18.75" hidden="1">
      <c r="A616" s="6" t="s">
        <v>920</v>
      </c>
      <c r="B616" s="6"/>
      <c r="C616" s="3" t="s">
        <v>113</v>
      </c>
      <c r="D616" s="86">
        <v>1</v>
      </c>
      <c r="E616" s="108">
        <v>1.13</v>
      </c>
      <c r="F616" s="87">
        <f>$D$612*E616</f>
      </c>
      <c r="G616" s="87">
        <f>$K$2*F616</f>
      </c>
      <c r="H616" s="108">
        <v>6335.33</v>
      </c>
      <c r="I616" s="87">
        <f>$D$612*H616</f>
      </c>
      <c r="J616" s="87">
        <f>SUM(G616,I616)</f>
      </c>
      <c r="K616" s="89"/>
    </row>
    <row x14ac:dyDescent="0.25" r="617" customHeight="1" ht="18.75" hidden="1">
      <c r="A617" s="6" t="s">
        <v>783</v>
      </c>
      <c r="B617" s="6"/>
      <c r="C617" s="3" t="s">
        <v>149</v>
      </c>
      <c r="D617" s="86">
        <v>14.4</v>
      </c>
      <c r="E617" s="108">
        <v>0.17</v>
      </c>
      <c r="F617" s="87">
        <f>$D$612*E617</f>
      </c>
      <c r="G617" s="87">
        <f>$K$2*F617</f>
      </c>
      <c r="H617" s="108">
        <v>102.53</v>
      </c>
      <c r="I617" s="87">
        <f>$D$612*H617</f>
      </c>
      <c r="J617" s="87">
        <f>SUM(G617,I617)</f>
      </c>
      <c r="K617" s="89"/>
    </row>
    <row x14ac:dyDescent="0.25" r="618" customHeight="1" ht="18.75" hidden="1">
      <c r="A618" s="6" t="s">
        <v>929</v>
      </c>
      <c r="B618" s="6"/>
      <c r="C618" s="3" t="s">
        <v>153</v>
      </c>
      <c r="D618" s="86">
        <v>3.6</v>
      </c>
      <c r="E618" s="108">
        <v>0.41</v>
      </c>
      <c r="F618" s="87">
        <f>$D$612*E618</f>
      </c>
      <c r="G618" s="87">
        <f>$K$2*F618</f>
      </c>
      <c r="H618" s="108">
        <v>784.8</v>
      </c>
      <c r="I618" s="87">
        <f>$D$612*H618</f>
      </c>
      <c r="J618" s="87">
        <f>SUM(G618,I618)</f>
      </c>
      <c r="K618" s="89"/>
    </row>
    <row x14ac:dyDescent="0.25" r="619" customHeight="1" ht="18.75" hidden="1">
      <c r="A619" s="6" t="s">
        <v>786</v>
      </c>
      <c r="B619" s="6"/>
      <c r="C619" s="3" t="s">
        <v>149</v>
      </c>
      <c r="D619" s="86">
        <v>3.6</v>
      </c>
      <c r="E619" s="108">
        <v>0.54</v>
      </c>
      <c r="F619" s="87">
        <f>$D$612*E619</f>
      </c>
      <c r="G619" s="87">
        <f>$K$2*F619</f>
      </c>
      <c r="H619" s="108">
        <v>244.51</v>
      </c>
      <c r="I619" s="87">
        <f>$D$612*H619</f>
      </c>
      <c r="J619" s="87">
        <f>SUM(G619,I619)</f>
      </c>
      <c r="K619" s="89"/>
    </row>
    <row x14ac:dyDescent="0.25" r="620" customHeight="1" ht="18.75" hidden="1">
      <c r="A620" s="6" t="s">
        <v>790</v>
      </c>
      <c r="B620" s="6"/>
      <c r="C620" s="3" t="s">
        <v>149</v>
      </c>
      <c r="D620" s="86">
        <v>4</v>
      </c>
      <c r="E620" s="108">
        <v>0.46</v>
      </c>
      <c r="F620" s="87">
        <f>$D$612*E620</f>
      </c>
      <c r="G620" s="87">
        <f>$K$2*F620</f>
      </c>
      <c r="H620" s="108">
        <v>361.24</v>
      </c>
      <c r="I620" s="87">
        <f>$D$612*H620</f>
      </c>
      <c r="J620" s="87">
        <f>SUM(G620,I620)</f>
      </c>
      <c r="K620" s="89"/>
    </row>
    <row x14ac:dyDescent="0.25" r="621" customHeight="1" ht="12.199999999999998">
      <c r="A621" s="29" t="s">
        <v>214</v>
      </c>
      <c r="B621" s="29"/>
      <c r="C621" s="3"/>
      <c r="D621" s="109"/>
      <c r="E621" s="94">
        <f>SUM(E613:E620)</f>
      </c>
      <c r="F621" s="110">
        <f>SUM(F613:F620)</f>
      </c>
      <c r="G621" s="110">
        <f>$K$2*F621</f>
      </c>
      <c r="H621" s="94">
        <v>8235.2</v>
      </c>
      <c r="I621" s="110">
        <f>SUM(I613:I620)</f>
      </c>
      <c r="J621" s="88">
        <f>SUM(J613:J620)</f>
      </c>
      <c r="K621" s="89"/>
    </row>
    <row x14ac:dyDescent="0.25" r="622" customHeight="1" ht="12.199999999999998">
      <c r="A622" s="29" t="s">
        <v>976</v>
      </c>
      <c r="B622" s="29"/>
      <c r="C622" s="93" t="s">
        <v>113</v>
      </c>
      <c r="D622" s="57">
        <v>0</v>
      </c>
      <c r="E622" s="53"/>
      <c r="F622" s="53"/>
      <c r="G622" s="53"/>
      <c r="H622" s="53"/>
      <c r="I622" s="53"/>
      <c r="J622" s="53"/>
      <c r="K622" s="89"/>
    </row>
    <row x14ac:dyDescent="0.25" r="623" customHeight="1" ht="18.75" hidden="1">
      <c r="A623" s="6" t="s">
        <v>962</v>
      </c>
      <c r="B623" s="6"/>
      <c r="C623" s="3" t="s">
        <v>149</v>
      </c>
      <c r="D623" s="86">
        <v>3</v>
      </c>
      <c r="E623" s="108">
        <v>0.28</v>
      </c>
      <c r="F623" s="87">
        <f>$D$622*E623</f>
      </c>
      <c r="G623" s="87">
        <f>$K$2*F623</f>
      </c>
      <c r="H623" s="108">
        <v>39.51</v>
      </c>
      <c r="I623" s="87">
        <f>$D$622*H623</f>
      </c>
      <c r="J623" s="87">
        <f>SUM(G623,I623)</f>
      </c>
      <c r="K623" s="89"/>
    </row>
    <row x14ac:dyDescent="0.25" r="624" customHeight="1" ht="18.75" hidden="1">
      <c r="A624" s="6" t="s">
        <v>964</v>
      </c>
      <c r="B624" s="6"/>
      <c r="C624" s="3" t="s">
        <v>113</v>
      </c>
      <c r="D624" s="86">
        <v>1</v>
      </c>
      <c r="E624" s="108">
        <v>2.3</v>
      </c>
      <c r="F624" s="87">
        <f>$D$622*E624</f>
      </c>
      <c r="G624" s="87">
        <f>$K$2*F624</f>
      </c>
      <c r="H624" s="108">
        <v>244.08</v>
      </c>
      <c r="I624" s="87">
        <f>$D$622*H624</f>
      </c>
      <c r="J624" s="87">
        <f>SUM(G624,I624)</f>
      </c>
      <c r="K624" s="89"/>
    </row>
    <row x14ac:dyDescent="0.25" r="625" customHeight="1" ht="18.75" hidden="1">
      <c r="A625" s="6" t="s">
        <v>963</v>
      </c>
      <c r="B625" s="6"/>
      <c r="C625" s="3" t="s">
        <v>113</v>
      </c>
      <c r="D625" s="86">
        <v>1.2</v>
      </c>
      <c r="E625" s="108">
        <v>0.39</v>
      </c>
      <c r="F625" s="87">
        <f>$D$622*E625</f>
      </c>
      <c r="G625" s="87">
        <f>$K$2*F625</f>
      </c>
      <c r="H625" s="108">
        <v>131.1</v>
      </c>
      <c r="I625" s="87">
        <f>$D$622*H625</f>
      </c>
      <c r="J625" s="87">
        <f>SUM(G625,I625)</f>
      </c>
      <c r="K625" s="89"/>
    </row>
    <row x14ac:dyDescent="0.25" r="626" customHeight="1" ht="18.75" hidden="1">
      <c r="A626" s="6" t="s">
        <v>920</v>
      </c>
      <c r="B626" s="6"/>
      <c r="C626" s="3" t="s">
        <v>113</v>
      </c>
      <c r="D626" s="86">
        <v>1</v>
      </c>
      <c r="E626" s="108">
        <v>1.13</v>
      </c>
      <c r="F626" s="87">
        <f>$D$622*E626</f>
      </c>
      <c r="G626" s="87">
        <f>$K$2*F626</f>
      </c>
      <c r="H626" s="108">
        <v>7111.33</v>
      </c>
      <c r="I626" s="87">
        <f>$D$622*H626</f>
      </c>
      <c r="J626" s="87">
        <f>SUM(G626,I626)</f>
      </c>
      <c r="K626" s="89"/>
    </row>
    <row x14ac:dyDescent="0.25" r="627" customHeight="1" ht="18.75" hidden="1">
      <c r="A627" s="6" t="s">
        <v>929</v>
      </c>
      <c r="B627" s="6"/>
      <c r="C627" s="3" t="s">
        <v>153</v>
      </c>
      <c r="D627" s="86">
        <v>4</v>
      </c>
      <c r="E627" s="108">
        <v>0.46</v>
      </c>
      <c r="F627" s="87">
        <f>$D$622*E627</f>
      </c>
      <c r="G627" s="87">
        <f>$K$2*F627</f>
      </c>
      <c r="H627" s="108">
        <v>872</v>
      </c>
      <c r="I627" s="87">
        <f>$D$622*H627</f>
      </c>
      <c r="J627" s="87">
        <f>SUM(G627,I627)</f>
      </c>
      <c r="K627" s="89"/>
    </row>
    <row x14ac:dyDescent="0.25" r="628" customHeight="1" ht="18.75" hidden="1">
      <c r="A628" s="6" t="s">
        <v>783</v>
      </c>
      <c r="B628" s="6"/>
      <c r="C628" s="3" t="s">
        <v>149</v>
      </c>
      <c r="D628" s="86">
        <v>16</v>
      </c>
      <c r="E628" s="108">
        <v>0.18</v>
      </c>
      <c r="F628" s="87">
        <f>$D$622*E628</f>
      </c>
      <c r="G628" s="87">
        <f>$K$2*F628</f>
      </c>
      <c r="H628" s="108">
        <v>113.92</v>
      </c>
      <c r="I628" s="87">
        <f>$D$622*H628</f>
      </c>
      <c r="J628" s="87">
        <f>SUM(G628,I628)</f>
      </c>
      <c r="K628" s="89"/>
    </row>
    <row x14ac:dyDescent="0.25" r="629" customHeight="1" ht="18.75" hidden="1">
      <c r="A629" s="6" t="s">
        <v>786</v>
      </c>
      <c r="B629" s="6"/>
      <c r="C629" s="3" t="s">
        <v>149</v>
      </c>
      <c r="D629" s="86">
        <v>4</v>
      </c>
      <c r="E629" s="108">
        <v>0.6</v>
      </c>
      <c r="F629" s="87">
        <f>$D$622*E629</f>
      </c>
      <c r="G629" s="87">
        <f>$K$2*F629</f>
      </c>
      <c r="H629" s="108">
        <v>271.68</v>
      </c>
      <c r="I629" s="87">
        <f>$D$622*H629</f>
      </c>
      <c r="J629" s="87">
        <f>SUM(G629,I629)</f>
      </c>
      <c r="K629" s="89"/>
    </row>
    <row x14ac:dyDescent="0.25" r="630" customHeight="1" ht="18.75" hidden="1">
      <c r="A630" s="6" t="s">
        <v>790</v>
      </c>
      <c r="B630" s="6"/>
      <c r="C630" s="3" t="s">
        <v>149</v>
      </c>
      <c r="D630" s="86">
        <v>4.4</v>
      </c>
      <c r="E630" s="108">
        <v>0.51</v>
      </c>
      <c r="F630" s="87">
        <f>$D$622*E630</f>
      </c>
      <c r="G630" s="87">
        <f>$K$2*F630</f>
      </c>
      <c r="H630" s="108">
        <v>397.36</v>
      </c>
      <c r="I630" s="87">
        <f>$D$622*H630</f>
      </c>
      <c r="J630" s="87">
        <f>SUM(G630,I630)</f>
      </c>
      <c r="K630" s="89"/>
    </row>
    <row x14ac:dyDescent="0.25" r="631" customHeight="1" ht="12.199999999999998">
      <c r="A631" s="29" t="s">
        <v>214</v>
      </c>
      <c r="B631" s="29"/>
      <c r="C631" s="3"/>
      <c r="D631" s="109"/>
      <c r="E631" s="94">
        <f>SUM(E623:E630)</f>
      </c>
      <c r="F631" s="110">
        <f>SUM(F623:F630)</f>
      </c>
      <c r="G631" s="110">
        <f>$K$2*F631</f>
      </c>
      <c r="H631" s="94">
        <v>9180.98</v>
      </c>
      <c r="I631" s="110">
        <f>SUM(I623:I630)</f>
      </c>
      <c r="J631" s="88">
        <f>SUM(J623:J630)</f>
      </c>
      <c r="K631" s="89"/>
    </row>
    <row x14ac:dyDescent="0.25" r="632" customHeight="1" ht="12.199999999999998">
      <c r="A632" s="29" t="s">
        <v>977</v>
      </c>
      <c r="B632" s="29"/>
      <c r="C632" s="93" t="s">
        <v>113</v>
      </c>
      <c r="D632" s="57">
        <v>0</v>
      </c>
      <c r="E632" s="53"/>
      <c r="F632" s="53"/>
      <c r="G632" s="53"/>
      <c r="H632" s="53"/>
      <c r="I632" s="53"/>
      <c r="J632" s="53"/>
      <c r="K632" s="89"/>
    </row>
    <row x14ac:dyDescent="0.25" r="633" customHeight="1" ht="18.75" hidden="1">
      <c r="A633" s="6" t="s">
        <v>962</v>
      </c>
      <c r="B633" s="6"/>
      <c r="C633" s="3" t="s">
        <v>149</v>
      </c>
      <c r="D633" s="86">
        <v>3.1</v>
      </c>
      <c r="E633" s="108">
        <v>0.29</v>
      </c>
      <c r="F633" s="87">
        <f>$D$632*E633</f>
      </c>
      <c r="G633" s="87">
        <f>$K$2*F633</f>
      </c>
      <c r="H633" s="108">
        <v>40.83</v>
      </c>
      <c r="I633" s="87">
        <f>$D$632*H633</f>
      </c>
      <c r="J633" s="87">
        <f>SUM(G633,I633)</f>
      </c>
      <c r="K633" s="89"/>
    </row>
    <row x14ac:dyDescent="0.25" r="634" customHeight="1" ht="18.75" hidden="1">
      <c r="A634" s="6" t="s">
        <v>963</v>
      </c>
      <c r="B634" s="6"/>
      <c r="C634" s="3" t="s">
        <v>113</v>
      </c>
      <c r="D634" s="86">
        <v>1</v>
      </c>
      <c r="E634" s="108">
        <v>0.32</v>
      </c>
      <c r="F634" s="87">
        <f>$D$632*E634</f>
      </c>
      <c r="G634" s="87">
        <f>$K$2*F634</f>
      </c>
      <c r="H634" s="108">
        <v>109.25</v>
      </c>
      <c r="I634" s="87">
        <f>$D$632*H634</f>
      </c>
      <c r="J634" s="87">
        <f>SUM(G634,I634)</f>
      </c>
      <c r="K634" s="89"/>
    </row>
    <row x14ac:dyDescent="0.25" r="635" customHeight="1" ht="18.75" hidden="1">
      <c r="A635" s="6" t="s">
        <v>964</v>
      </c>
      <c r="B635" s="6"/>
      <c r="C635" s="3" t="s">
        <v>113</v>
      </c>
      <c r="D635" s="86">
        <v>1</v>
      </c>
      <c r="E635" s="108">
        <v>2.3</v>
      </c>
      <c r="F635" s="87">
        <f>$D$632*E635</f>
      </c>
      <c r="G635" s="87">
        <f>$K$2*F635</f>
      </c>
      <c r="H635" s="108">
        <v>244.08</v>
      </c>
      <c r="I635" s="87">
        <f>$D$632*H635</f>
      </c>
      <c r="J635" s="87">
        <f>SUM(G635,I635)</f>
      </c>
      <c r="K635" s="89"/>
    </row>
    <row x14ac:dyDescent="0.25" r="636" customHeight="1" ht="18.75" hidden="1">
      <c r="A636" s="6" t="s">
        <v>920</v>
      </c>
      <c r="B636" s="6"/>
      <c r="C636" s="3" t="s">
        <v>113</v>
      </c>
      <c r="D636" s="86">
        <v>1</v>
      </c>
      <c r="E636" s="108">
        <v>1.09</v>
      </c>
      <c r="F636" s="87">
        <f>$D$632*E636</f>
      </c>
      <c r="G636" s="87">
        <f>$K$2*F636</f>
      </c>
      <c r="H636" s="108">
        <v>7823.33</v>
      </c>
      <c r="I636" s="87">
        <f>$D$632*H636</f>
      </c>
      <c r="J636" s="87">
        <f>SUM(G636,I636)</f>
      </c>
      <c r="K636" s="89"/>
    </row>
    <row x14ac:dyDescent="0.25" r="637" customHeight="1" ht="18.75" hidden="1">
      <c r="A637" s="6" t="s">
        <v>929</v>
      </c>
      <c r="B637" s="6"/>
      <c r="C637" s="3" t="s">
        <v>153</v>
      </c>
      <c r="D637" s="86">
        <v>4.2</v>
      </c>
      <c r="E637" s="108">
        <v>0.48</v>
      </c>
      <c r="F637" s="87">
        <f>$D$632*E637</f>
      </c>
      <c r="G637" s="87">
        <f>$K$2*F637</f>
      </c>
      <c r="H637" s="108">
        <v>915.6</v>
      </c>
      <c r="I637" s="87">
        <f>$D$632*H637</f>
      </c>
      <c r="J637" s="87">
        <f>SUM(G637,I637)</f>
      </c>
      <c r="K637" s="89"/>
    </row>
    <row x14ac:dyDescent="0.25" r="638" customHeight="1" ht="18.75" hidden="1">
      <c r="A638" s="6" t="s">
        <v>783</v>
      </c>
      <c r="B638" s="6"/>
      <c r="C638" s="3" t="s">
        <v>149</v>
      </c>
      <c r="D638" s="86">
        <v>16</v>
      </c>
      <c r="E638" s="108">
        <v>0.18</v>
      </c>
      <c r="F638" s="87">
        <f>$D$632*E638</f>
      </c>
      <c r="G638" s="87">
        <f>$K$2*F638</f>
      </c>
      <c r="H638" s="108">
        <v>113.92</v>
      </c>
      <c r="I638" s="87">
        <f>$D$632*H638</f>
      </c>
      <c r="J638" s="87">
        <f>SUM(G638,I638)</f>
      </c>
      <c r="K638" s="89"/>
    </row>
    <row x14ac:dyDescent="0.25" r="639" customHeight="1" ht="18.75" hidden="1">
      <c r="A639" s="6" t="s">
        <v>786</v>
      </c>
      <c r="B639" s="6"/>
      <c r="C639" s="3" t="s">
        <v>149</v>
      </c>
      <c r="D639" s="86">
        <v>4.2</v>
      </c>
      <c r="E639" s="108">
        <v>0.63</v>
      </c>
      <c r="F639" s="87">
        <f>$D$632*E639</f>
      </c>
      <c r="G639" s="87">
        <f>$K$2*F639</f>
      </c>
      <c r="H639" s="108">
        <v>285.26</v>
      </c>
      <c r="I639" s="87">
        <f>$D$632*H639</f>
      </c>
      <c r="J639" s="87">
        <f>SUM(G639,I639)</f>
      </c>
      <c r="K639" s="89"/>
    </row>
    <row x14ac:dyDescent="0.25" r="640" customHeight="1" ht="18.75" hidden="1">
      <c r="A640" s="6" t="s">
        <v>790</v>
      </c>
      <c r="B640" s="6"/>
      <c r="C640" s="3" t="s">
        <v>149</v>
      </c>
      <c r="D640" s="86">
        <v>4.6</v>
      </c>
      <c r="E640" s="108">
        <v>0.53</v>
      </c>
      <c r="F640" s="87">
        <f>$D$632*E640</f>
      </c>
      <c r="G640" s="87">
        <f>$K$2*F640</f>
      </c>
      <c r="H640" s="108">
        <v>415.43</v>
      </c>
      <c r="I640" s="87">
        <f>$D$632*H640</f>
      </c>
      <c r="J640" s="87">
        <f>SUM(G640,I640)</f>
      </c>
      <c r="K640" s="89"/>
    </row>
    <row x14ac:dyDescent="0.25" r="641" customHeight="1" ht="12.199999999999998">
      <c r="A641" s="29" t="s">
        <v>214</v>
      </c>
      <c r="B641" s="29"/>
      <c r="C641" s="3"/>
      <c r="D641" s="109"/>
      <c r="E641" s="94">
        <f>SUM(E633:E640)</f>
      </c>
      <c r="F641" s="110">
        <f>SUM(F633:F640)</f>
      </c>
      <c r="G641" s="110">
        <f>$K$2*F641</f>
      </c>
      <c r="H641" s="94">
        <v>9947.7</v>
      </c>
      <c r="I641" s="110">
        <f>SUM(I633:I640)</f>
      </c>
      <c r="J641" s="88">
        <f>SUM(J633:J640)</f>
      </c>
      <c r="K641" s="89"/>
    </row>
    <row x14ac:dyDescent="0.25" r="642" customHeight="1" ht="12.199999999999998">
      <c r="A642" s="29" t="s">
        <v>978</v>
      </c>
      <c r="B642" s="29"/>
      <c r="C642" s="93" t="s">
        <v>113</v>
      </c>
      <c r="D642" s="57">
        <v>0</v>
      </c>
      <c r="E642" s="53"/>
      <c r="F642" s="53"/>
      <c r="G642" s="53"/>
      <c r="H642" s="53"/>
      <c r="I642" s="53"/>
      <c r="J642" s="53"/>
      <c r="K642" s="89"/>
    </row>
    <row x14ac:dyDescent="0.25" r="643" customHeight="1" ht="18.75" hidden="1">
      <c r="A643" s="6" t="s">
        <v>962</v>
      </c>
      <c r="B643" s="6"/>
      <c r="C643" s="3" t="s">
        <v>149</v>
      </c>
      <c r="D643" s="86">
        <v>2.4</v>
      </c>
      <c r="E643" s="108">
        <v>0.22</v>
      </c>
      <c r="F643" s="87">
        <f>$D$642*E643</f>
      </c>
      <c r="G643" s="87">
        <f>$K$2*F643</f>
      </c>
      <c r="H643" s="108">
        <v>31.61</v>
      </c>
      <c r="I643" s="87">
        <f>$D$642*H643</f>
      </c>
      <c r="J643" s="87">
        <f>SUM(G643,I643)</f>
      </c>
      <c r="K643" s="89"/>
    </row>
    <row x14ac:dyDescent="0.25" r="644" customHeight="1" ht="18.75" hidden="1">
      <c r="A644" s="6" t="s">
        <v>963</v>
      </c>
      <c r="B644" s="6"/>
      <c r="C644" s="3" t="s">
        <v>113</v>
      </c>
      <c r="D644" s="86">
        <v>1.4</v>
      </c>
      <c r="E644" s="108">
        <v>0.45</v>
      </c>
      <c r="F644" s="87">
        <f>$D$642*E644</f>
      </c>
      <c r="G644" s="87">
        <f>$K$2*F644</f>
      </c>
      <c r="H644" s="108">
        <v>152.95</v>
      </c>
      <c r="I644" s="87">
        <f>$D$642*H644</f>
      </c>
      <c r="J644" s="87">
        <f>SUM(G644,I644)</f>
      </c>
      <c r="K644" s="89"/>
    </row>
    <row x14ac:dyDescent="0.25" r="645" customHeight="1" ht="18.75" hidden="1">
      <c r="A645" s="6" t="s">
        <v>964</v>
      </c>
      <c r="B645" s="6"/>
      <c r="C645" s="3" t="s">
        <v>113</v>
      </c>
      <c r="D645" s="86">
        <v>1</v>
      </c>
      <c r="E645" s="108">
        <v>2.3</v>
      </c>
      <c r="F645" s="87">
        <f>$D$642*E645</f>
      </c>
      <c r="G645" s="87">
        <f>$K$2*F645</f>
      </c>
      <c r="H645" s="108">
        <v>244.08</v>
      </c>
      <c r="I645" s="87">
        <f>$D$642*H645</f>
      </c>
      <c r="J645" s="87">
        <f>SUM(G645,I645)</f>
      </c>
      <c r="K645" s="89"/>
    </row>
    <row x14ac:dyDescent="0.25" r="646" customHeight="1" ht="18.75" hidden="1">
      <c r="A646" s="6" t="s">
        <v>920</v>
      </c>
      <c r="B646" s="6"/>
      <c r="C646" s="3" t="s">
        <v>113</v>
      </c>
      <c r="D646" s="86">
        <v>1</v>
      </c>
      <c r="E646" s="108">
        <v>1.13</v>
      </c>
      <c r="F646" s="87">
        <f>$D$642*E646</f>
      </c>
      <c r="G646" s="87">
        <f>$K$2*F646</f>
      </c>
      <c r="H646" s="108">
        <v>5815.33</v>
      </c>
      <c r="I646" s="87">
        <f>$D$642*H646</f>
      </c>
      <c r="J646" s="87">
        <f>SUM(G646,I646)</f>
      </c>
      <c r="K646" s="89"/>
    </row>
    <row x14ac:dyDescent="0.25" r="647" customHeight="1" ht="18.75" hidden="1">
      <c r="A647" s="6" t="s">
        <v>929</v>
      </c>
      <c r="B647" s="6"/>
      <c r="C647" s="3" t="s">
        <v>153</v>
      </c>
      <c r="D647" s="86">
        <v>3.6</v>
      </c>
      <c r="E647" s="108">
        <v>0.41</v>
      </c>
      <c r="F647" s="87">
        <f>$D$642*E647</f>
      </c>
      <c r="G647" s="87">
        <f>$K$2*F647</f>
      </c>
      <c r="H647" s="108">
        <v>784.8</v>
      </c>
      <c r="I647" s="87">
        <f>$D$642*H647</f>
      </c>
      <c r="J647" s="87">
        <f>SUM(G647,I647)</f>
      </c>
      <c r="K647" s="89"/>
    </row>
    <row x14ac:dyDescent="0.25" r="648" customHeight="1" ht="18.75" hidden="1">
      <c r="A648" s="6" t="s">
        <v>783</v>
      </c>
      <c r="B648" s="6"/>
      <c r="C648" s="3" t="s">
        <v>149</v>
      </c>
      <c r="D648" s="86">
        <v>22.4</v>
      </c>
      <c r="E648" s="108">
        <v>0.26</v>
      </c>
      <c r="F648" s="87">
        <f>$D$642*E648</f>
      </c>
      <c r="G648" s="87">
        <f>$K$2*F648</f>
      </c>
      <c r="H648" s="108">
        <v>159.49</v>
      </c>
      <c r="I648" s="87">
        <f>$D$642*H648</f>
      </c>
      <c r="J648" s="87">
        <f>SUM(G648,I648)</f>
      </c>
      <c r="K648" s="89"/>
    </row>
    <row x14ac:dyDescent="0.25" r="649" customHeight="1" ht="18.75" hidden="1">
      <c r="A649" s="6" t="s">
        <v>786</v>
      </c>
      <c r="B649" s="6"/>
      <c r="C649" s="3" t="s">
        <v>149</v>
      </c>
      <c r="D649" s="86">
        <v>3.6</v>
      </c>
      <c r="E649" s="108">
        <v>0.54</v>
      </c>
      <c r="F649" s="87">
        <f>$D$642*E649</f>
      </c>
      <c r="G649" s="87">
        <f>$K$2*F649</f>
      </c>
      <c r="H649" s="108">
        <v>244.51</v>
      </c>
      <c r="I649" s="87">
        <f>$D$642*H649</f>
      </c>
      <c r="J649" s="87">
        <f>SUM(G649,I649)</f>
      </c>
      <c r="K649" s="89"/>
    </row>
    <row x14ac:dyDescent="0.25" r="650" customHeight="1" ht="18.75" hidden="1">
      <c r="A650" s="6" t="s">
        <v>790</v>
      </c>
      <c r="B650" s="6"/>
      <c r="C650" s="3" t="s">
        <v>149</v>
      </c>
      <c r="D650" s="86">
        <v>4</v>
      </c>
      <c r="E650" s="108">
        <v>0.46</v>
      </c>
      <c r="F650" s="87">
        <f>$D$642*E650</f>
      </c>
      <c r="G650" s="87">
        <f>$K$2*F650</f>
      </c>
      <c r="H650" s="108">
        <v>361.24</v>
      </c>
      <c r="I650" s="87">
        <f>$D$642*H650</f>
      </c>
      <c r="J650" s="87">
        <f>SUM(G650,I650)</f>
      </c>
      <c r="K650" s="89"/>
    </row>
    <row x14ac:dyDescent="0.25" r="651" customHeight="1" ht="12.199999999999998">
      <c r="A651" s="29" t="s">
        <v>214</v>
      </c>
      <c r="B651" s="29"/>
      <c r="C651" s="3"/>
      <c r="D651" s="109"/>
      <c r="E651" s="94">
        <f>SUM(E643:E650)</f>
      </c>
      <c r="F651" s="110">
        <f>SUM(F643:F650)</f>
      </c>
      <c r="G651" s="110">
        <f>$K$2*F651</f>
      </c>
      <c r="H651" s="94">
        <v>7794.01</v>
      </c>
      <c r="I651" s="110">
        <f>SUM(I643:I650)</f>
      </c>
      <c r="J651" s="88">
        <f>SUM(J643:J650)</f>
      </c>
      <c r="K651" s="89"/>
    </row>
    <row x14ac:dyDescent="0.25" r="652" customHeight="1" ht="12.199999999999998">
      <c r="A652" s="29" t="s">
        <v>979</v>
      </c>
      <c r="B652" s="29"/>
      <c r="C652" s="93" t="s">
        <v>113</v>
      </c>
      <c r="D652" s="57">
        <v>0</v>
      </c>
      <c r="E652" s="53"/>
      <c r="F652" s="53"/>
      <c r="G652" s="53"/>
      <c r="H652" s="53"/>
      <c r="I652" s="53"/>
      <c r="J652" s="53"/>
      <c r="K652" s="89"/>
    </row>
    <row x14ac:dyDescent="0.25" r="653" customHeight="1" ht="18.75" hidden="1">
      <c r="A653" s="6" t="s">
        <v>962</v>
      </c>
      <c r="B653" s="6"/>
      <c r="C653" s="3" t="s">
        <v>149</v>
      </c>
      <c r="D653" s="86">
        <v>3</v>
      </c>
      <c r="E653" s="108">
        <v>0.28</v>
      </c>
      <c r="F653" s="87">
        <f>$D$652*E653</f>
      </c>
      <c r="G653" s="87">
        <f>$K$2*F653</f>
      </c>
      <c r="H653" s="108">
        <v>39.51</v>
      </c>
      <c r="I653" s="87">
        <f>$D$652*H653</f>
      </c>
      <c r="J653" s="87">
        <f>SUM(G653,I653)</f>
      </c>
      <c r="K653" s="89"/>
    </row>
    <row x14ac:dyDescent="0.25" r="654" customHeight="1" ht="18.75" hidden="1">
      <c r="A654" s="6" t="s">
        <v>963</v>
      </c>
      <c r="B654" s="6"/>
      <c r="C654" s="3" t="s">
        <v>113</v>
      </c>
      <c r="D654" s="86">
        <v>1.4</v>
      </c>
      <c r="E654" s="108">
        <v>0.45</v>
      </c>
      <c r="F654" s="87">
        <f>$D$652*E654</f>
      </c>
      <c r="G654" s="87">
        <f>$K$2*F654</f>
      </c>
      <c r="H654" s="108">
        <v>152.95</v>
      </c>
      <c r="I654" s="87">
        <f>$D$652*H654</f>
      </c>
      <c r="J654" s="87">
        <f>SUM(G654,I654)</f>
      </c>
      <c r="K654" s="89"/>
    </row>
    <row x14ac:dyDescent="0.25" r="655" customHeight="1" ht="18.75" hidden="1">
      <c r="A655" s="6" t="s">
        <v>964</v>
      </c>
      <c r="B655" s="6"/>
      <c r="C655" s="3" t="s">
        <v>113</v>
      </c>
      <c r="D655" s="86">
        <v>1</v>
      </c>
      <c r="E655" s="108">
        <v>2.3</v>
      </c>
      <c r="F655" s="87">
        <f>$D$652*E655</f>
      </c>
      <c r="G655" s="87">
        <f>$K$2*F655</f>
      </c>
      <c r="H655" s="108">
        <v>244.08</v>
      </c>
      <c r="I655" s="87">
        <f>$D$652*H655</f>
      </c>
      <c r="J655" s="87">
        <f>SUM(G655,I655)</f>
      </c>
      <c r="K655" s="89"/>
    </row>
    <row x14ac:dyDescent="0.25" r="656" customHeight="1" ht="18.75" hidden="1">
      <c r="A656" s="6" t="s">
        <v>920</v>
      </c>
      <c r="B656" s="6"/>
      <c r="C656" s="3" t="s">
        <v>113</v>
      </c>
      <c r="D656" s="86">
        <v>1</v>
      </c>
      <c r="E656" s="108">
        <v>1.13</v>
      </c>
      <c r="F656" s="87">
        <f>$D$652*E656</f>
      </c>
      <c r="G656" s="87">
        <f>$K$2*F656</f>
      </c>
      <c r="H656" s="108">
        <v>6759.33</v>
      </c>
      <c r="I656" s="87">
        <f>$D$652*H656</f>
      </c>
      <c r="J656" s="87">
        <f>SUM(G656,I656)</f>
      </c>
      <c r="K656" s="89"/>
    </row>
    <row x14ac:dyDescent="0.25" r="657" customHeight="1" ht="18.75" hidden="1">
      <c r="A657" s="6" t="s">
        <v>929</v>
      </c>
      <c r="B657" s="6"/>
      <c r="C657" s="3" t="s">
        <v>153</v>
      </c>
      <c r="D657" s="86">
        <v>4.4</v>
      </c>
      <c r="E657" s="108">
        <v>0.51</v>
      </c>
      <c r="F657" s="87">
        <f>$D$652*E657</f>
      </c>
      <c r="G657" s="87">
        <f>$K$2*F657</f>
      </c>
      <c r="H657" s="108">
        <v>959.2</v>
      </c>
      <c r="I657" s="87">
        <f>$D$652*H657</f>
      </c>
      <c r="J657" s="87">
        <f>SUM(G657,I657)</f>
      </c>
      <c r="K657" s="89"/>
    </row>
    <row x14ac:dyDescent="0.25" r="658" customHeight="1" ht="18.75" hidden="1">
      <c r="A658" s="6" t="s">
        <v>783</v>
      </c>
      <c r="B658" s="6"/>
      <c r="C658" s="3" t="s">
        <v>149</v>
      </c>
      <c r="D658" s="86">
        <v>16</v>
      </c>
      <c r="E658" s="108">
        <v>0.18</v>
      </c>
      <c r="F658" s="87">
        <f>$D$652*E658</f>
      </c>
      <c r="G658" s="87">
        <f>$K$2*F658</f>
      </c>
      <c r="H658" s="108">
        <v>113.92</v>
      </c>
      <c r="I658" s="87">
        <f>$D$652*H658</f>
      </c>
      <c r="J658" s="87">
        <f>SUM(G658,I658)</f>
      </c>
      <c r="K658" s="89"/>
    </row>
    <row x14ac:dyDescent="0.25" r="659" customHeight="1" ht="18.75" hidden="1">
      <c r="A659" s="6" t="s">
        <v>786</v>
      </c>
      <c r="B659" s="6"/>
      <c r="C659" s="3" t="s">
        <v>149</v>
      </c>
      <c r="D659" s="86">
        <v>4.4</v>
      </c>
      <c r="E659" s="108">
        <v>0.66</v>
      </c>
      <c r="F659" s="87">
        <f>$D$652*E659</f>
      </c>
      <c r="G659" s="87">
        <f>$K$2*F659</f>
      </c>
      <c r="H659" s="108">
        <v>298.85</v>
      </c>
      <c r="I659" s="87">
        <f>$D$652*H659</f>
      </c>
      <c r="J659" s="87">
        <f>SUM(G659,I659)</f>
      </c>
      <c r="K659" s="89"/>
    </row>
    <row x14ac:dyDescent="0.25" r="660" customHeight="1" ht="18.75" hidden="1">
      <c r="A660" s="6" t="s">
        <v>790</v>
      </c>
      <c r="B660" s="6"/>
      <c r="C660" s="3" t="s">
        <v>149</v>
      </c>
      <c r="D660" s="86">
        <v>4.8</v>
      </c>
      <c r="E660" s="108">
        <v>0.55</v>
      </c>
      <c r="F660" s="87">
        <f>$D$652*E660</f>
      </c>
      <c r="G660" s="87">
        <f>$K$2*F660</f>
      </c>
      <c r="H660" s="108">
        <v>433.49</v>
      </c>
      <c r="I660" s="87">
        <f>$D$652*H660</f>
      </c>
      <c r="J660" s="87">
        <f>SUM(G660,I660)</f>
      </c>
      <c r="K660" s="89"/>
    </row>
    <row x14ac:dyDescent="0.25" r="661" customHeight="1" ht="12.199999999999998">
      <c r="A661" s="29" t="s">
        <v>214</v>
      </c>
      <c r="B661" s="29"/>
      <c r="C661" s="3"/>
      <c r="D661" s="109"/>
      <c r="E661" s="94">
        <f>SUM(E653:E660)</f>
      </c>
      <c r="F661" s="110">
        <f>SUM(F653:F660)</f>
      </c>
      <c r="G661" s="110">
        <f>$K$2*F661</f>
      </c>
      <c r="H661" s="94">
        <v>9001.33</v>
      </c>
      <c r="I661" s="110">
        <f>SUM(I653:I660)</f>
      </c>
      <c r="J661" s="88">
        <f>SUM(J653:J660)</f>
      </c>
      <c r="K661" s="89"/>
    </row>
    <row x14ac:dyDescent="0.25" r="662" customHeight="1" ht="12.199999999999998">
      <c r="A662" s="29" t="s">
        <v>980</v>
      </c>
      <c r="B662" s="29"/>
      <c r="C662" s="93" t="s">
        <v>113</v>
      </c>
      <c r="D662" s="57">
        <v>0</v>
      </c>
      <c r="E662" s="53"/>
      <c r="F662" s="53"/>
      <c r="G662" s="53"/>
      <c r="H662" s="53"/>
      <c r="I662" s="53"/>
      <c r="J662" s="53"/>
      <c r="K662" s="89"/>
    </row>
    <row x14ac:dyDescent="0.25" r="663" customHeight="1" ht="18.75" hidden="1">
      <c r="A663" s="6" t="s">
        <v>962</v>
      </c>
      <c r="B663" s="6"/>
      <c r="C663" s="3" t="s">
        <v>149</v>
      </c>
      <c r="D663" s="86">
        <v>3.2</v>
      </c>
      <c r="E663" s="108">
        <v>0.29</v>
      </c>
      <c r="F663" s="87">
        <f>$D$662*E663</f>
      </c>
      <c r="G663" s="87">
        <f>$K$2*F663</f>
      </c>
      <c r="H663" s="108">
        <v>42.14</v>
      </c>
      <c r="I663" s="87">
        <f>$D$662*H663</f>
      </c>
      <c r="J663" s="87">
        <f>SUM(G663,I663)</f>
      </c>
      <c r="K663" s="89"/>
    </row>
    <row x14ac:dyDescent="0.25" r="664" customHeight="1" ht="18.75" hidden="1">
      <c r="A664" s="6" t="s">
        <v>963</v>
      </c>
      <c r="B664" s="6"/>
      <c r="C664" s="3" t="s">
        <v>113</v>
      </c>
      <c r="D664" s="86">
        <v>1.4</v>
      </c>
      <c r="E664" s="108">
        <v>0.45</v>
      </c>
      <c r="F664" s="87">
        <f>$D$662*E664</f>
      </c>
      <c r="G664" s="87">
        <f>$K$2*F664</f>
      </c>
      <c r="H664" s="108">
        <v>152.95</v>
      </c>
      <c r="I664" s="87">
        <f>$D$662*H664</f>
      </c>
      <c r="J664" s="87">
        <f>SUM(G664,I664)</f>
      </c>
      <c r="K664" s="89"/>
    </row>
    <row x14ac:dyDescent="0.25" r="665" customHeight="1" ht="18.75" hidden="1">
      <c r="A665" s="6" t="s">
        <v>964</v>
      </c>
      <c r="B665" s="6"/>
      <c r="C665" s="3" t="s">
        <v>113</v>
      </c>
      <c r="D665" s="86">
        <v>1</v>
      </c>
      <c r="E665" s="108">
        <v>2.3</v>
      </c>
      <c r="F665" s="87">
        <f>$D$662*E665</f>
      </c>
      <c r="G665" s="87">
        <f>$K$2*F665</f>
      </c>
      <c r="H665" s="108">
        <v>244.08</v>
      </c>
      <c r="I665" s="87">
        <f>$D$662*H665</f>
      </c>
      <c r="J665" s="87">
        <f>SUM(G665,I665)</f>
      </c>
      <c r="K665" s="89"/>
    </row>
    <row x14ac:dyDescent="0.25" r="666" customHeight="1" ht="18.75" hidden="1">
      <c r="A666" s="6" t="s">
        <v>920</v>
      </c>
      <c r="B666" s="6"/>
      <c r="C666" s="3" t="s">
        <v>113</v>
      </c>
      <c r="D666" s="86">
        <v>1</v>
      </c>
      <c r="E666" s="108">
        <v>1.06</v>
      </c>
      <c r="F666" s="87">
        <f>$D$662*E666</f>
      </c>
      <c r="G666" s="87">
        <f>$K$2*F666</f>
      </c>
      <c r="H666" s="108">
        <v>12327.33</v>
      </c>
      <c r="I666" s="87">
        <f>$D$662*H666</f>
      </c>
      <c r="J666" s="87">
        <f>SUM(G666,I666)</f>
      </c>
      <c r="K666" s="89"/>
    </row>
    <row x14ac:dyDescent="0.25" r="667" customHeight="1" ht="18.75" hidden="1">
      <c r="A667" s="6" t="s">
        <v>783</v>
      </c>
      <c r="B667" s="6"/>
      <c r="C667" s="3" t="s">
        <v>149</v>
      </c>
      <c r="D667" s="86">
        <v>17.6</v>
      </c>
      <c r="E667" s="108">
        <v>0.2</v>
      </c>
      <c r="F667" s="87">
        <f>$D$662*E667</f>
      </c>
      <c r="G667" s="87">
        <f>$K$2*F667</f>
      </c>
      <c r="H667" s="108">
        <v>125.31</v>
      </c>
      <c r="I667" s="87">
        <f>$D$662*H667</f>
      </c>
      <c r="J667" s="87">
        <f>SUM(G667,I667)</f>
      </c>
      <c r="K667" s="89"/>
    </row>
    <row x14ac:dyDescent="0.25" r="668" customHeight="1" ht="18.75" hidden="1">
      <c r="A668" s="6" t="s">
        <v>981</v>
      </c>
      <c r="B668" s="6"/>
      <c r="C668" s="3" t="s">
        <v>149</v>
      </c>
      <c r="D668" s="86">
        <v>4.4</v>
      </c>
      <c r="E668" s="108">
        <v>0.51</v>
      </c>
      <c r="F668" s="87">
        <f>$D$662*E668</f>
      </c>
      <c r="G668" s="87">
        <f>$K$2*F668</f>
      </c>
      <c r="H668" s="108">
        <v>959.2</v>
      </c>
      <c r="I668" s="87">
        <f>$D$662*H668</f>
      </c>
      <c r="J668" s="87">
        <f>SUM(G668,I668)</f>
      </c>
      <c r="K668" s="89"/>
    </row>
    <row x14ac:dyDescent="0.25" r="669" customHeight="1" ht="18.75" hidden="1">
      <c r="A669" s="6" t="s">
        <v>786</v>
      </c>
      <c r="B669" s="6"/>
      <c r="C669" s="3" t="s">
        <v>149</v>
      </c>
      <c r="D669" s="86">
        <v>4.4</v>
      </c>
      <c r="E669" s="108">
        <v>0.66</v>
      </c>
      <c r="F669" s="87">
        <f>$D$662*E669</f>
      </c>
      <c r="G669" s="87">
        <f>$K$2*F669</f>
      </c>
      <c r="H669" s="108">
        <v>298.85</v>
      </c>
      <c r="I669" s="87">
        <f>$D$662*H669</f>
      </c>
      <c r="J669" s="87">
        <f>SUM(G669,I669)</f>
      </c>
      <c r="K669" s="89"/>
    </row>
    <row x14ac:dyDescent="0.25" r="670" customHeight="1" ht="18.75" hidden="1">
      <c r="A670" s="6" t="s">
        <v>790</v>
      </c>
      <c r="B670" s="6"/>
      <c r="C670" s="3" t="s">
        <v>149</v>
      </c>
      <c r="D670" s="86">
        <v>4.8</v>
      </c>
      <c r="E670" s="108">
        <v>0.55</v>
      </c>
      <c r="F670" s="87">
        <f>$D$662*E670</f>
      </c>
      <c r="G670" s="87">
        <f>$K$2*F670</f>
      </c>
      <c r="H670" s="108">
        <v>433.49</v>
      </c>
      <c r="I670" s="87">
        <f>$D$662*H670</f>
      </c>
      <c r="J670" s="87">
        <f>SUM(G670,I670)</f>
      </c>
      <c r="K670" s="89"/>
    </row>
    <row x14ac:dyDescent="0.25" r="671" customHeight="1" ht="12.199999999999998">
      <c r="A671" s="29" t="s">
        <v>214</v>
      </c>
      <c r="B671" s="29"/>
      <c r="C671" s="3"/>
      <c r="D671" s="109"/>
      <c r="E671" s="94">
        <f>SUM(E663:E670)</f>
      </c>
      <c r="F671" s="110">
        <f>SUM(F663:F670)</f>
      </c>
      <c r="G671" s="110">
        <f>$K$2*F671</f>
      </c>
      <c r="H671" s="94">
        <v>14583.35</v>
      </c>
      <c r="I671" s="110">
        <f>SUM(I663:I670)</f>
      </c>
      <c r="J671" s="88">
        <f>SUM(J663:J670)</f>
      </c>
      <c r="K671" s="89"/>
    </row>
    <row x14ac:dyDescent="0.25" r="672" customHeight="1" ht="12.199999999999998">
      <c r="A672" s="29" t="s">
        <v>982</v>
      </c>
      <c r="B672" s="29"/>
      <c r="C672" s="93" t="s">
        <v>113</v>
      </c>
      <c r="D672" s="57">
        <v>0</v>
      </c>
      <c r="E672" s="53"/>
      <c r="F672" s="53"/>
      <c r="G672" s="53"/>
      <c r="H672" s="53"/>
      <c r="I672" s="53"/>
      <c r="J672" s="53"/>
      <c r="K672" s="89"/>
    </row>
    <row x14ac:dyDescent="0.25" r="673" customHeight="1" ht="18.75" hidden="1">
      <c r="A673" s="6" t="s">
        <v>962</v>
      </c>
      <c r="B673" s="6"/>
      <c r="C673" s="3" t="s">
        <v>149</v>
      </c>
      <c r="D673" s="86">
        <v>3.6</v>
      </c>
      <c r="E673" s="108">
        <v>0.33</v>
      </c>
      <c r="F673" s="87">
        <f>$D$672*E673</f>
      </c>
      <c r="G673" s="87">
        <f>$K$2*F673</f>
      </c>
      <c r="H673" s="108">
        <v>47.41</v>
      </c>
      <c r="I673" s="87">
        <f>$D$672*H673</f>
      </c>
      <c r="J673" s="87">
        <f>SUM(G673,I673)</f>
      </c>
      <c r="K673" s="89"/>
    </row>
    <row x14ac:dyDescent="0.25" r="674" customHeight="1" ht="18.75" hidden="1">
      <c r="A674" s="6" t="s">
        <v>963</v>
      </c>
      <c r="B674" s="6"/>
      <c r="C674" s="3" t="s">
        <v>113</v>
      </c>
      <c r="D674" s="86">
        <v>1.4</v>
      </c>
      <c r="E674" s="108">
        <v>0.45</v>
      </c>
      <c r="F674" s="87">
        <f>$D$672*E674</f>
      </c>
      <c r="G674" s="87">
        <f>$K$2*F674</f>
      </c>
      <c r="H674" s="108">
        <v>152.95</v>
      </c>
      <c r="I674" s="87">
        <f>$D$672*H674</f>
      </c>
      <c r="J674" s="87">
        <f>SUM(G674,I674)</f>
      </c>
      <c r="K674" s="89"/>
    </row>
    <row x14ac:dyDescent="0.25" r="675" customHeight="1" ht="18.75" hidden="1">
      <c r="A675" s="6" t="s">
        <v>964</v>
      </c>
      <c r="B675" s="6"/>
      <c r="C675" s="3" t="s">
        <v>113</v>
      </c>
      <c r="D675" s="86">
        <v>1</v>
      </c>
      <c r="E675" s="108">
        <v>2.3</v>
      </c>
      <c r="F675" s="87">
        <f>$D$672*E675</f>
      </c>
      <c r="G675" s="87">
        <f>$K$2*F675</f>
      </c>
      <c r="H675" s="108">
        <v>244.08</v>
      </c>
      <c r="I675" s="87">
        <f>$D$672*H675</f>
      </c>
      <c r="J675" s="87">
        <f>SUM(G675,I675)</f>
      </c>
      <c r="K675" s="89"/>
    </row>
    <row x14ac:dyDescent="0.25" r="676" customHeight="1" ht="18.75" hidden="1">
      <c r="A676" s="6" t="s">
        <v>920</v>
      </c>
      <c r="B676" s="6"/>
      <c r="C676" s="3" t="s">
        <v>113</v>
      </c>
      <c r="D676" s="86">
        <v>1</v>
      </c>
      <c r="E676" s="108">
        <v>1.06</v>
      </c>
      <c r="F676" s="87">
        <f>$D$672*E676</f>
      </c>
      <c r="G676" s="87">
        <f>$K$2*F676</f>
      </c>
      <c r="H676" s="108">
        <v>8639.33</v>
      </c>
      <c r="I676" s="87">
        <f>$D$672*H676</f>
      </c>
      <c r="J676" s="87">
        <f>SUM(G676,I676)</f>
      </c>
      <c r="K676" s="89"/>
    </row>
    <row x14ac:dyDescent="0.25" r="677" customHeight="1" ht="18.75" hidden="1">
      <c r="A677" s="6" t="s">
        <v>981</v>
      </c>
      <c r="B677" s="6"/>
      <c r="C677" s="3" t="s">
        <v>149</v>
      </c>
      <c r="D677" s="86">
        <v>4.8</v>
      </c>
      <c r="E677" s="108">
        <v>0.55</v>
      </c>
      <c r="F677" s="87">
        <f>$D$672*E677</f>
      </c>
      <c r="G677" s="87">
        <f>$K$2*F677</f>
      </c>
      <c r="H677" s="108">
        <v>1046.4</v>
      </c>
      <c r="I677" s="87">
        <f>$D$672*H677</f>
      </c>
      <c r="J677" s="87">
        <f>SUM(G677,I677)</f>
      </c>
      <c r="K677" s="89"/>
    </row>
    <row x14ac:dyDescent="0.25" r="678" customHeight="1" ht="18.75" hidden="1">
      <c r="A678" s="6" t="s">
        <v>783</v>
      </c>
      <c r="B678" s="6"/>
      <c r="C678" s="3" t="s">
        <v>149</v>
      </c>
      <c r="D678" s="86">
        <v>19.2</v>
      </c>
      <c r="E678" s="108">
        <v>0.22</v>
      </c>
      <c r="F678" s="87">
        <f>$D$672*E678</f>
      </c>
      <c r="G678" s="87">
        <f>$K$2*F678</f>
      </c>
      <c r="H678" s="108">
        <v>136.7</v>
      </c>
      <c r="I678" s="87">
        <f>$D$672*H678</f>
      </c>
      <c r="J678" s="87">
        <f>SUM(G678,I678)</f>
      </c>
      <c r="K678" s="89"/>
    </row>
    <row x14ac:dyDescent="0.25" r="679" customHeight="1" ht="18.75" hidden="1">
      <c r="A679" s="6" t="s">
        <v>786</v>
      </c>
      <c r="B679" s="6"/>
      <c r="C679" s="3" t="s">
        <v>149</v>
      </c>
      <c r="D679" s="86">
        <v>4.8</v>
      </c>
      <c r="E679" s="108">
        <v>0.72</v>
      </c>
      <c r="F679" s="87">
        <f>$D$672*E679</f>
      </c>
      <c r="G679" s="87">
        <f>$K$2*F679</f>
      </c>
      <c r="H679" s="108">
        <v>326.02</v>
      </c>
      <c r="I679" s="87">
        <f>$D$672*H679</f>
      </c>
      <c r="J679" s="87">
        <f>SUM(G679,I679)</f>
      </c>
      <c r="K679" s="89"/>
    </row>
    <row x14ac:dyDescent="0.25" r="680" customHeight="1" ht="18.75" hidden="1">
      <c r="A680" s="6" t="s">
        <v>790</v>
      </c>
      <c r="B680" s="6"/>
      <c r="C680" s="3" t="s">
        <v>149</v>
      </c>
      <c r="D680" s="86">
        <v>5.2</v>
      </c>
      <c r="E680" s="108">
        <v>0.6</v>
      </c>
      <c r="F680" s="87">
        <f>$D$672*E680</f>
      </c>
      <c r="G680" s="87">
        <f>$K$2*F680</f>
      </c>
      <c r="H680" s="108">
        <v>469.61</v>
      </c>
      <c r="I680" s="87">
        <f>$D$672*H680</f>
      </c>
      <c r="J680" s="87">
        <f>SUM(G680,I680)</f>
      </c>
      <c r="K680" s="89"/>
    </row>
    <row x14ac:dyDescent="0.25" r="681" customHeight="1" ht="12.199999999999998">
      <c r="A681" s="29" t="s">
        <v>214</v>
      </c>
      <c r="B681" s="29"/>
      <c r="C681" s="3"/>
      <c r="D681" s="109"/>
      <c r="E681" s="94">
        <f>SUM(E673:E680)</f>
      </c>
      <c r="F681" s="110">
        <f>SUM(F673:F680)</f>
      </c>
      <c r="G681" s="110">
        <f>$K$2*F681</f>
      </c>
      <c r="H681" s="94">
        <v>11062.5</v>
      </c>
      <c r="I681" s="110">
        <f>SUM(I673:I680)</f>
      </c>
      <c r="J681" s="88">
        <f>SUM(J673:J680)</f>
      </c>
      <c r="K681" s="89"/>
    </row>
    <row x14ac:dyDescent="0.25" r="682" customHeight="1" ht="12.199999999999998">
      <c r="A682" s="29" t="s">
        <v>983</v>
      </c>
      <c r="B682" s="29"/>
      <c r="C682" s="93" t="s">
        <v>113</v>
      </c>
      <c r="D682" s="57">
        <v>0</v>
      </c>
      <c r="E682" s="53"/>
      <c r="F682" s="53"/>
      <c r="G682" s="53"/>
      <c r="H682" s="53"/>
      <c r="I682" s="53"/>
      <c r="J682" s="53"/>
      <c r="K682" s="89"/>
    </row>
    <row x14ac:dyDescent="0.25" r="683" customHeight="1" ht="18.75" hidden="1">
      <c r="A683" s="6" t="s">
        <v>962</v>
      </c>
      <c r="B683" s="6"/>
      <c r="C683" s="3" t="s">
        <v>149</v>
      </c>
      <c r="D683" s="86">
        <v>4.4</v>
      </c>
      <c r="E683" s="108">
        <v>0.4</v>
      </c>
      <c r="F683" s="87">
        <f>$D$682*E683</f>
      </c>
      <c r="G683" s="87">
        <f>$K$2*F683</f>
      </c>
      <c r="H683" s="108">
        <v>57.95</v>
      </c>
      <c r="I683" s="87">
        <f>$D$682*H683</f>
      </c>
      <c r="J683" s="87">
        <f>SUM(G683,I683)</f>
      </c>
      <c r="K683" s="89"/>
    </row>
    <row x14ac:dyDescent="0.25" r="684" customHeight="1" ht="18.75" hidden="1">
      <c r="A684" s="6" t="s">
        <v>963</v>
      </c>
      <c r="B684" s="6"/>
      <c r="C684" s="3" t="s">
        <v>113</v>
      </c>
      <c r="D684" s="86">
        <v>1.4</v>
      </c>
      <c r="E684" s="108">
        <v>0.45</v>
      </c>
      <c r="F684" s="87">
        <f>$D$682*E684</f>
      </c>
      <c r="G684" s="87">
        <f>$K$2*F684</f>
      </c>
      <c r="H684" s="108">
        <v>152.95</v>
      </c>
      <c r="I684" s="87">
        <f>$D$682*H684</f>
      </c>
      <c r="J684" s="87">
        <f>SUM(G684,I684)</f>
      </c>
      <c r="K684" s="89"/>
    </row>
    <row x14ac:dyDescent="0.25" r="685" customHeight="1" ht="18.75" hidden="1">
      <c r="A685" s="6" t="s">
        <v>964</v>
      </c>
      <c r="B685" s="6"/>
      <c r="C685" s="3" t="s">
        <v>113</v>
      </c>
      <c r="D685" s="86">
        <v>1</v>
      </c>
      <c r="E685" s="108">
        <v>2.3</v>
      </c>
      <c r="F685" s="87">
        <f>$D$682*E685</f>
      </c>
      <c r="G685" s="87">
        <f>$K$2*F685</f>
      </c>
      <c r="H685" s="108">
        <v>244.08</v>
      </c>
      <c r="I685" s="87">
        <f>$D$682*H685</f>
      </c>
      <c r="J685" s="87">
        <f>SUM(G685,I685)</f>
      </c>
      <c r="K685" s="89"/>
    </row>
    <row x14ac:dyDescent="0.25" r="686" customHeight="1" ht="18.75" hidden="1">
      <c r="A686" s="6" t="s">
        <v>920</v>
      </c>
      <c r="B686" s="6"/>
      <c r="C686" s="3" t="s">
        <v>113</v>
      </c>
      <c r="D686" s="86">
        <v>1</v>
      </c>
      <c r="E686" s="108">
        <v>1.06</v>
      </c>
      <c r="F686" s="87">
        <f>$D$682*E686</f>
      </c>
      <c r="G686" s="87">
        <f>$K$2*F686</f>
      </c>
      <c r="H686" s="108">
        <v>10599.33</v>
      </c>
      <c r="I686" s="87">
        <f>$D$682*H686</f>
      </c>
      <c r="J686" s="87">
        <f>SUM(G686,I686)</f>
      </c>
      <c r="K686" s="89"/>
    </row>
    <row x14ac:dyDescent="0.25" r="687" customHeight="1" ht="18.75" hidden="1">
      <c r="A687" s="6" t="s">
        <v>929</v>
      </c>
      <c r="B687" s="6"/>
      <c r="C687" s="3" t="s">
        <v>153</v>
      </c>
      <c r="D687" s="86">
        <v>5.6</v>
      </c>
      <c r="E687" s="108">
        <v>0.64</v>
      </c>
      <c r="F687" s="87">
        <f>$D$682*E687</f>
      </c>
      <c r="G687" s="87">
        <f>$K$2*F687</f>
      </c>
      <c r="H687" s="108">
        <v>1220.8</v>
      </c>
      <c r="I687" s="87">
        <f>$D$682*H687</f>
      </c>
      <c r="J687" s="87">
        <f>SUM(G687,I687)</f>
      </c>
      <c r="K687" s="89"/>
    </row>
    <row x14ac:dyDescent="0.25" r="688" customHeight="1" ht="18.75" hidden="1">
      <c r="A688" s="6" t="s">
        <v>783</v>
      </c>
      <c r="B688" s="6"/>
      <c r="C688" s="3" t="s">
        <v>149</v>
      </c>
      <c r="D688" s="86">
        <v>22.4</v>
      </c>
      <c r="E688" s="108">
        <v>0.26</v>
      </c>
      <c r="F688" s="87">
        <f>$D$682*E688</f>
      </c>
      <c r="G688" s="87">
        <f>$K$2*F688</f>
      </c>
      <c r="H688" s="108">
        <v>159.49</v>
      </c>
      <c r="I688" s="87">
        <f>$D$682*H688</f>
      </c>
      <c r="J688" s="87">
        <f>SUM(G688,I688)</f>
      </c>
      <c r="K688" s="89"/>
    </row>
    <row x14ac:dyDescent="0.25" r="689" customHeight="1" ht="18.75" hidden="1">
      <c r="A689" s="6" t="s">
        <v>786</v>
      </c>
      <c r="B689" s="6"/>
      <c r="C689" s="3" t="s">
        <v>149</v>
      </c>
      <c r="D689" s="86">
        <v>5.6</v>
      </c>
      <c r="E689" s="108">
        <v>0.84</v>
      </c>
      <c r="F689" s="87">
        <f>$D$682*E689</f>
      </c>
      <c r="G689" s="87">
        <f>$K$2*F689</f>
      </c>
      <c r="H689" s="108">
        <v>380.35</v>
      </c>
      <c r="I689" s="87">
        <f>$D$682*H689</f>
      </c>
      <c r="J689" s="87">
        <f>SUM(G689,I689)</f>
      </c>
      <c r="K689" s="89"/>
    </row>
    <row x14ac:dyDescent="0.25" r="690" customHeight="1" ht="18.75" hidden="1">
      <c r="A690" s="6" t="s">
        <v>790</v>
      </c>
      <c r="B690" s="6"/>
      <c r="C690" s="3" t="s">
        <v>149</v>
      </c>
      <c r="D690" s="86">
        <v>6</v>
      </c>
      <c r="E690" s="108">
        <v>0.69</v>
      </c>
      <c r="F690" s="87">
        <f>$D$682*E690</f>
      </c>
      <c r="G690" s="87">
        <f>$K$2*F690</f>
      </c>
      <c r="H690" s="108">
        <v>541.86</v>
      </c>
      <c r="I690" s="87">
        <f>$D$682*H690</f>
      </c>
      <c r="J690" s="87">
        <f>SUM(G690,I690)</f>
      </c>
      <c r="K690" s="89"/>
    </row>
    <row x14ac:dyDescent="0.25" r="691" customHeight="1" ht="12.199999999999998">
      <c r="A691" s="29" t="s">
        <v>214</v>
      </c>
      <c r="B691" s="29"/>
      <c r="C691" s="3"/>
      <c r="D691" s="109"/>
      <c r="E691" s="94">
        <f>SUM(E683:E690)</f>
      </c>
      <c r="F691" s="110">
        <f>SUM(F683:F690)</f>
      </c>
      <c r="G691" s="110">
        <f>$K$2*F691</f>
      </c>
      <c r="H691" s="94">
        <v>13356.81</v>
      </c>
      <c r="I691" s="110">
        <f>SUM(I683:I690)</f>
      </c>
      <c r="J691" s="88">
        <f>SUM(J683:J690)</f>
      </c>
      <c r="K691" s="89"/>
    </row>
    <row x14ac:dyDescent="0.25" r="692" customHeight="1" ht="12.199999999999998">
      <c r="A692" s="29" t="s">
        <v>984</v>
      </c>
      <c r="B692" s="29"/>
      <c r="C692" s="93" t="s">
        <v>113</v>
      </c>
      <c r="D692" s="57">
        <v>0</v>
      </c>
      <c r="E692" s="53"/>
      <c r="F692" s="53"/>
      <c r="G692" s="53"/>
      <c r="H692" s="53"/>
      <c r="I692" s="53"/>
      <c r="J692" s="53"/>
      <c r="K692" s="89"/>
    </row>
    <row x14ac:dyDescent="0.25" r="693" customHeight="1" ht="18.75" hidden="1">
      <c r="A693" s="6" t="s">
        <v>962</v>
      </c>
      <c r="B693" s="6"/>
      <c r="C693" s="3" t="s">
        <v>149</v>
      </c>
      <c r="D693" s="86">
        <v>3.8</v>
      </c>
      <c r="E693" s="108">
        <v>0.35</v>
      </c>
      <c r="F693" s="87">
        <f>$D$692*E693</f>
      </c>
      <c r="G693" s="87">
        <f>$K$2*F693</f>
      </c>
      <c r="H693" s="108">
        <v>50.05</v>
      </c>
      <c r="I693" s="87">
        <f>$D$692*H693</f>
      </c>
      <c r="J693" s="87">
        <f>SUM(G693,I693)</f>
      </c>
      <c r="K693" s="89"/>
    </row>
    <row x14ac:dyDescent="0.25" r="694" customHeight="1" ht="18.75" hidden="1">
      <c r="A694" s="6" t="s">
        <v>963</v>
      </c>
      <c r="B694" s="6"/>
      <c r="C694" s="3" t="s">
        <v>113</v>
      </c>
      <c r="D694" s="86">
        <v>1.6</v>
      </c>
      <c r="E694" s="108">
        <v>0.52</v>
      </c>
      <c r="F694" s="87">
        <f>$D$692*E694</f>
      </c>
      <c r="G694" s="87">
        <f>$K$2*F694</f>
      </c>
      <c r="H694" s="108">
        <v>174.8</v>
      </c>
      <c r="I694" s="87">
        <f>$D$692*H694</f>
      </c>
      <c r="J694" s="87">
        <f>SUM(G694,I694)</f>
      </c>
      <c r="K694" s="89"/>
    </row>
    <row x14ac:dyDescent="0.25" r="695" customHeight="1" ht="18.75" hidden="1">
      <c r="A695" s="6" t="s">
        <v>964</v>
      </c>
      <c r="B695" s="6"/>
      <c r="C695" s="3" t="s">
        <v>113</v>
      </c>
      <c r="D695" s="86">
        <v>1</v>
      </c>
      <c r="E695" s="108">
        <v>2.3</v>
      </c>
      <c r="F695" s="87">
        <f>$D$692*E695</f>
      </c>
      <c r="G695" s="87">
        <f>$K$2*F695</f>
      </c>
      <c r="H695" s="108">
        <v>244.08</v>
      </c>
      <c r="I695" s="87">
        <f>$D$692*H695</f>
      </c>
      <c r="J695" s="87">
        <f>SUM(G695,I695)</f>
      </c>
      <c r="K695" s="89"/>
    </row>
    <row x14ac:dyDescent="0.25" r="696" customHeight="1" ht="18.75" hidden="1">
      <c r="A696" s="6" t="s">
        <v>920</v>
      </c>
      <c r="B696" s="6"/>
      <c r="C696" s="3" t="s">
        <v>113</v>
      </c>
      <c r="D696" s="86">
        <v>1</v>
      </c>
      <c r="E696" s="108">
        <v>1.09</v>
      </c>
      <c r="F696" s="87">
        <f>$D$692*E696</f>
      </c>
      <c r="G696" s="87">
        <f>$K$2*F696</f>
      </c>
      <c r="H696" s="108">
        <v>6647.33</v>
      </c>
      <c r="I696" s="87">
        <f>$D$692*H696</f>
      </c>
      <c r="J696" s="87">
        <f>SUM(G696,I696)</f>
      </c>
      <c r="K696" s="89"/>
    </row>
    <row x14ac:dyDescent="0.25" r="697" customHeight="1" ht="18.75" hidden="1">
      <c r="A697" s="6" t="s">
        <v>929</v>
      </c>
      <c r="B697" s="6"/>
      <c r="C697" s="3" t="s">
        <v>153</v>
      </c>
      <c r="D697" s="86">
        <v>4</v>
      </c>
      <c r="E697" s="108">
        <v>0.46</v>
      </c>
      <c r="F697" s="87">
        <f>$D$692*E697</f>
      </c>
      <c r="G697" s="87">
        <f>$K$2*F697</f>
      </c>
      <c r="H697" s="108">
        <v>872</v>
      </c>
      <c r="I697" s="87">
        <f>$D$692*H697</f>
      </c>
      <c r="J697" s="87">
        <f>SUM(G697,I697)</f>
      </c>
      <c r="K697" s="89"/>
    </row>
    <row x14ac:dyDescent="0.25" r="698" customHeight="1" ht="18.75" hidden="1">
      <c r="A698" s="6" t="s">
        <v>783</v>
      </c>
      <c r="B698" s="6"/>
      <c r="C698" s="3" t="s">
        <v>149</v>
      </c>
      <c r="D698" s="86">
        <v>16</v>
      </c>
      <c r="E698" s="108">
        <v>0.18</v>
      </c>
      <c r="F698" s="87">
        <f>$D$692*E698</f>
      </c>
      <c r="G698" s="87">
        <f>$K$2*F698</f>
      </c>
      <c r="H698" s="108">
        <v>113.92</v>
      </c>
      <c r="I698" s="87">
        <f>$D$692*H698</f>
      </c>
      <c r="J698" s="87">
        <f>SUM(G698,I698)</f>
      </c>
      <c r="K698" s="89"/>
    </row>
    <row x14ac:dyDescent="0.25" r="699" customHeight="1" ht="18.75" hidden="1">
      <c r="A699" s="6" t="s">
        <v>786</v>
      </c>
      <c r="B699" s="6"/>
      <c r="C699" s="3" t="s">
        <v>149</v>
      </c>
      <c r="D699" s="86">
        <v>4</v>
      </c>
      <c r="E699" s="108">
        <v>0.6</v>
      </c>
      <c r="F699" s="87">
        <f>$D$692*E699</f>
      </c>
      <c r="G699" s="87">
        <f>$K$2*F699</f>
      </c>
      <c r="H699" s="108">
        <v>271.68</v>
      </c>
      <c r="I699" s="87">
        <f>$D$692*H699</f>
      </c>
      <c r="J699" s="87">
        <f>SUM(G699,I699)</f>
      </c>
      <c r="K699" s="89"/>
    </row>
    <row x14ac:dyDescent="0.25" r="700" customHeight="1" ht="18.75" hidden="1">
      <c r="A700" s="6" t="s">
        <v>790</v>
      </c>
      <c r="B700" s="6"/>
      <c r="C700" s="3" t="s">
        <v>149</v>
      </c>
      <c r="D700" s="86">
        <v>4.4</v>
      </c>
      <c r="E700" s="108">
        <v>0.51</v>
      </c>
      <c r="F700" s="87">
        <f>$D$692*E700</f>
      </c>
      <c r="G700" s="87">
        <f>$K$2*F700</f>
      </c>
      <c r="H700" s="108">
        <v>397.36</v>
      </c>
      <c r="I700" s="87">
        <f>$D$692*H700</f>
      </c>
      <c r="J700" s="87">
        <f>SUM(G700,I700)</f>
      </c>
      <c r="K700" s="89"/>
    </row>
    <row x14ac:dyDescent="0.25" r="701" customHeight="1" ht="12.199999999999998">
      <c r="A701" s="29" t="s">
        <v>214</v>
      </c>
      <c r="B701" s="29"/>
      <c r="C701" s="3"/>
      <c r="D701" s="109"/>
      <c r="E701" s="94">
        <f>SUM(E693:E700)</f>
      </c>
      <c r="F701" s="110">
        <f>SUM(F693:F700)</f>
      </c>
      <c r="G701" s="110">
        <f>$K$2*F701</f>
      </c>
      <c r="H701" s="94">
        <v>8771.22</v>
      </c>
      <c r="I701" s="110">
        <f>SUM(I693:I700)</f>
      </c>
      <c r="J701" s="88">
        <f>SUM(J693:J700)</f>
      </c>
      <c r="K701" s="89"/>
    </row>
    <row x14ac:dyDescent="0.25" r="702" customHeight="1" ht="12.199999999999998">
      <c r="A702" s="29" t="s">
        <v>985</v>
      </c>
      <c r="B702" s="29"/>
      <c r="C702" s="93" t="s">
        <v>113</v>
      </c>
      <c r="D702" s="57">
        <v>0</v>
      </c>
      <c r="E702" s="53"/>
      <c r="F702" s="53"/>
      <c r="G702" s="53"/>
      <c r="H702" s="53"/>
      <c r="I702" s="53"/>
      <c r="J702" s="53"/>
      <c r="K702" s="89"/>
    </row>
    <row x14ac:dyDescent="0.25" r="703" customHeight="1" ht="18.75" hidden="1">
      <c r="A703" s="6" t="s">
        <v>962</v>
      </c>
      <c r="B703" s="6"/>
      <c r="C703" s="3" t="s">
        <v>149</v>
      </c>
      <c r="D703" s="86">
        <v>4.2</v>
      </c>
      <c r="E703" s="108">
        <v>0.39</v>
      </c>
      <c r="F703" s="87">
        <f>$D$702*E703</f>
      </c>
      <c r="G703" s="87">
        <f>$K$2*F703</f>
      </c>
      <c r="H703" s="108">
        <v>55.31</v>
      </c>
      <c r="I703" s="87">
        <f>$D$702*H703</f>
      </c>
      <c r="J703" s="87">
        <f>SUM(G703,I703)</f>
      </c>
      <c r="K703" s="89"/>
    </row>
    <row x14ac:dyDescent="0.25" r="704" customHeight="1" ht="18.75" hidden="1">
      <c r="A704" s="6" t="s">
        <v>963</v>
      </c>
      <c r="B704" s="6"/>
      <c r="C704" s="3" t="s">
        <v>113</v>
      </c>
      <c r="D704" s="86">
        <v>1.6</v>
      </c>
      <c r="E704" s="108">
        <v>0.52</v>
      </c>
      <c r="F704" s="87">
        <f>$D$702*E704</f>
      </c>
      <c r="G704" s="87">
        <f>$K$2*F704</f>
      </c>
      <c r="H704" s="108">
        <v>174.8</v>
      </c>
      <c r="I704" s="87">
        <f>$D$702*H704</f>
      </c>
      <c r="J704" s="87">
        <f>SUM(G704,I704)</f>
      </c>
      <c r="K704" s="89"/>
    </row>
    <row x14ac:dyDescent="0.25" r="705" customHeight="1" ht="18.75" hidden="1">
      <c r="A705" s="6" t="s">
        <v>964</v>
      </c>
      <c r="B705" s="6"/>
      <c r="C705" s="3" t="s">
        <v>113</v>
      </c>
      <c r="D705" s="86">
        <v>1</v>
      </c>
      <c r="E705" s="108">
        <v>2.3</v>
      </c>
      <c r="F705" s="87">
        <f>$D$702*E705</f>
      </c>
      <c r="G705" s="87">
        <f>$K$2*F705</f>
      </c>
      <c r="H705" s="108">
        <v>244.08</v>
      </c>
      <c r="I705" s="87">
        <f>$D$702*H705</f>
      </c>
      <c r="J705" s="87">
        <f>SUM(G705,I705)</f>
      </c>
      <c r="K705" s="89"/>
    </row>
    <row x14ac:dyDescent="0.25" r="706" customHeight="1" ht="18.75" hidden="1">
      <c r="A706" s="6" t="s">
        <v>920</v>
      </c>
      <c r="B706" s="6"/>
      <c r="C706" s="3" t="s">
        <v>113</v>
      </c>
      <c r="D706" s="86">
        <v>1</v>
      </c>
      <c r="E706" s="108">
        <v>1.09</v>
      </c>
      <c r="F706" s="87">
        <f>$D$702*E706</f>
      </c>
      <c r="G706" s="87">
        <f>$K$2*F706</f>
      </c>
      <c r="H706" s="108">
        <v>7775.33</v>
      </c>
      <c r="I706" s="87">
        <f>$D$702*H706</f>
      </c>
      <c r="J706" s="87">
        <f>SUM(G706,I706)</f>
      </c>
      <c r="K706" s="89"/>
    </row>
    <row x14ac:dyDescent="0.25" r="707" customHeight="1" ht="18.75" hidden="1">
      <c r="A707" s="6" t="s">
        <v>929</v>
      </c>
      <c r="B707" s="6"/>
      <c r="C707" s="3" t="s">
        <v>153</v>
      </c>
      <c r="D707" s="86">
        <v>4.4</v>
      </c>
      <c r="E707" s="108">
        <v>0.51</v>
      </c>
      <c r="F707" s="87">
        <f>$D$702*E707</f>
      </c>
      <c r="G707" s="87">
        <f>$K$2*F707</f>
      </c>
      <c r="H707" s="108">
        <v>959.2</v>
      </c>
      <c r="I707" s="87">
        <f>$D$702*H707</f>
      </c>
      <c r="J707" s="87">
        <f>SUM(G707,I707)</f>
      </c>
      <c r="K707" s="89"/>
    </row>
    <row x14ac:dyDescent="0.25" r="708" customHeight="1" ht="18.75" hidden="1">
      <c r="A708" s="6" t="s">
        <v>783</v>
      </c>
      <c r="B708" s="6"/>
      <c r="C708" s="3" t="s">
        <v>149</v>
      </c>
      <c r="D708" s="86">
        <v>16</v>
      </c>
      <c r="E708" s="108">
        <v>0.18</v>
      </c>
      <c r="F708" s="87">
        <f>$D$702*E708</f>
      </c>
      <c r="G708" s="87">
        <f>$K$2*F708</f>
      </c>
      <c r="H708" s="108">
        <v>113.92</v>
      </c>
      <c r="I708" s="87">
        <f>$D$702*H708</f>
      </c>
      <c r="J708" s="87">
        <f>SUM(G708,I708)</f>
      </c>
      <c r="K708" s="89"/>
    </row>
    <row x14ac:dyDescent="0.25" r="709" customHeight="1" ht="18.75" hidden="1">
      <c r="A709" s="6" t="s">
        <v>786</v>
      </c>
      <c r="B709" s="6"/>
      <c r="C709" s="3" t="s">
        <v>149</v>
      </c>
      <c r="D709" s="86">
        <v>4.4</v>
      </c>
      <c r="E709" s="108">
        <v>0.66</v>
      </c>
      <c r="F709" s="87">
        <f>$D$702*E709</f>
      </c>
      <c r="G709" s="87">
        <f>$K$2*F709</f>
      </c>
      <c r="H709" s="108">
        <v>298.85</v>
      </c>
      <c r="I709" s="87">
        <f>$D$702*H709</f>
      </c>
      <c r="J709" s="87">
        <f>SUM(G709,I709)</f>
      </c>
      <c r="K709" s="89"/>
    </row>
    <row x14ac:dyDescent="0.25" r="710" customHeight="1" ht="18.75" hidden="1">
      <c r="A710" s="6" t="s">
        <v>790</v>
      </c>
      <c r="B710" s="6"/>
      <c r="C710" s="3" t="s">
        <v>149</v>
      </c>
      <c r="D710" s="86">
        <v>4.8</v>
      </c>
      <c r="E710" s="108">
        <v>0.55</v>
      </c>
      <c r="F710" s="87">
        <f>$D$702*E710</f>
      </c>
      <c r="G710" s="87">
        <f>$K$2*F710</f>
      </c>
      <c r="H710" s="108">
        <v>433.49</v>
      </c>
      <c r="I710" s="87">
        <f>$D$702*H710</f>
      </c>
      <c r="J710" s="87">
        <f>SUM(G710,I710)</f>
      </c>
      <c r="K710" s="89"/>
    </row>
    <row x14ac:dyDescent="0.25" r="711" customHeight="1" ht="12.199999999999998">
      <c r="A711" s="29" t="s">
        <v>214</v>
      </c>
      <c r="B711" s="29"/>
      <c r="C711" s="3"/>
      <c r="D711" s="109"/>
      <c r="E711" s="94">
        <f>SUM(E703:E710)</f>
      </c>
      <c r="F711" s="110">
        <f>SUM(F703:F710)</f>
      </c>
      <c r="G711" s="110">
        <f>$K$2*F711</f>
      </c>
      <c r="H711" s="94">
        <v>10054.98</v>
      </c>
      <c r="I711" s="110">
        <f>SUM(I703:I710)</f>
      </c>
      <c r="J711" s="88">
        <f>SUM(J703:J710)</f>
      </c>
      <c r="K711" s="89"/>
    </row>
    <row x14ac:dyDescent="0.25" r="712" customHeight="1" ht="12.199999999999998">
      <c r="A712" s="29" t="s">
        <v>986</v>
      </c>
      <c r="B712" s="29"/>
      <c r="C712" s="93" t="s">
        <v>113</v>
      </c>
      <c r="D712" s="57">
        <v>0</v>
      </c>
      <c r="E712" s="53"/>
      <c r="F712" s="53"/>
      <c r="G712" s="53"/>
      <c r="H712" s="53"/>
      <c r="I712" s="53"/>
      <c r="J712" s="53"/>
      <c r="K712" s="89"/>
    </row>
    <row x14ac:dyDescent="0.25" r="713" customHeight="1" ht="18.75" hidden="1">
      <c r="A713" s="6" t="s">
        <v>962</v>
      </c>
      <c r="B713" s="6"/>
      <c r="C713" s="3" t="s">
        <v>149</v>
      </c>
      <c r="D713" s="86">
        <v>4.1</v>
      </c>
      <c r="E713" s="108">
        <v>0.38</v>
      </c>
      <c r="F713" s="87">
        <f>$D$712*E713</f>
      </c>
      <c r="G713" s="87">
        <f>$K$2*F713</f>
      </c>
      <c r="H713" s="108">
        <v>54</v>
      </c>
      <c r="I713" s="87">
        <f>$D$712*H713</f>
      </c>
      <c r="J713" s="87">
        <f>SUM(G713,I713)</f>
      </c>
      <c r="K713" s="89"/>
    </row>
    <row x14ac:dyDescent="0.25" r="714" customHeight="1" ht="18.75" hidden="1">
      <c r="A714" s="6" t="s">
        <v>963</v>
      </c>
      <c r="B714" s="6"/>
      <c r="C714" s="3" t="s">
        <v>113</v>
      </c>
      <c r="D714" s="86">
        <v>1</v>
      </c>
      <c r="E714" s="108">
        <v>0.32</v>
      </c>
      <c r="F714" s="87">
        <f>$D$712*E714</f>
      </c>
      <c r="G714" s="87">
        <f>$K$2*F714</f>
      </c>
      <c r="H714" s="108">
        <v>109.25</v>
      </c>
      <c r="I714" s="87">
        <f>$D$712*H714</f>
      </c>
      <c r="J714" s="87">
        <f>SUM(G714,I714)</f>
      </c>
      <c r="K714" s="89"/>
    </row>
    <row x14ac:dyDescent="0.25" r="715" customHeight="1" ht="18.75" hidden="1">
      <c r="A715" s="6" t="s">
        <v>964</v>
      </c>
      <c r="B715" s="6"/>
      <c r="C715" s="3" t="s">
        <v>113</v>
      </c>
      <c r="D715" s="86">
        <v>1.6</v>
      </c>
      <c r="E715" s="108">
        <v>3.68</v>
      </c>
      <c r="F715" s="87">
        <f>$D$712*E715</f>
      </c>
      <c r="G715" s="87">
        <f>$K$2*F715</f>
      </c>
      <c r="H715" s="108">
        <v>390.53</v>
      </c>
      <c r="I715" s="87">
        <f>$D$712*H715</f>
      </c>
      <c r="J715" s="87">
        <f>SUM(G715,I715)</f>
      </c>
      <c r="K715" s="89"/>
    </row>
    <row x14ac:dyDescent="0.25" r="716" customHeight="1" ht="18.75" hidden="1">
      <c r="A716" s="6" t="s">
        <v>920</v>
      </c>
      <c r="B716" s="6"/>
      <c r="C716" s="3" t="s">
        <v>113</v>
      </c>
      <c r="D716" s="86">
        <v>1</v>
      </c>
      <c r="E716" s="108">
        <v>1.09</v>
      </c>
      <c r="F716" s="87">
        <f>$D$712*E716</f>
      </c>
      <c r="G716" s="87">
        <f>$K$2*F716</f>
      </c>
      <c r="H716" s="108">
        <v>9943.33</v>
      </c>
      <c r="I716" s="87">
        <f>$D$712*H716</f>
      </c>
      <c r="J716" s="87">
        <f>SUM(G716,I716)</f>
      </c>
      <c r="K716" s="89"/>
    </row>
    <row x14ac:dyDescent="0.25" r="717" customHeight="1" ht="18.75" hidden="1">
      <c r="A717" s="6" t="s">
        <v>929</v>
      </c>
      <c r="B717" s="6"/>
      <c r="C717" s="3" t="s">
        <v>153</v>
      </c>
      <c r="D717" s="86">
        <v>5.2</v>
      </c>
      <c r="E717" s="108">
        <v>0.6</v>
      </c>
      <c r="F717" s="87">
        <f>$D$712*E717</f>
      </c>
      <c r="G717" s="87">
        <f>$K$2*F717</f>
      </c>
      <c r="H717" s="108">
        <v>1133.6</v>
      </c>
      <c r="I717" s="87">
        <f>$D$712*H717</f>
      </c>
      <c r="J717" s="87">
        <f>SUM(G717,I717)</f>
      </c>
      <c r="K717" s="89"/>
    </row>
    <row x14ac:dyDescent="0.25" r="718" customHeight="1" ht="18.75" hidden="1">
      <c r="A718" s="6" t="s">
        <v>783</v>
      </c>
      <c r="B718" s="6"/>
      <c r="C718" s="3" t="s">
        <v>149</v>
      </c>
      <c r="D718" s="86">
        <v>16</v>
      </c>
      <c r="E718" s="108">
        <v>0.18</v>
      </c>
      <c r="F718" s="87">
        <f>$D$712*E718</f>
      </c>
      <c r="G718" s="87">
        <f>$K$2*F718</f>
      </c>
      <c r="H718" s="108">
        <v>113.92</v>
      </c>
      <c r="I718" s="87">
        <f>$D$712*H718</f>
      </c>
      <c r="J718" s="87">
        <f>SUM(G718,I718)</f>
      </c>
      <c r="K718" s="89"/>
    </row>
    <row x14ac:dyDescent="0.25" r="719" customHeight="1" ht="18.75" hidden="1">
      <c r="A719" s="6" t="s">
        <v>786</v>
      </c>
      <c r="B719" s="6"/>
      <c r="C719" s="3" t="s">
        <v>149</v>
      </c>
      <c r="D719" s="86">
        <v>5.2</v>
      </c>
      <c r="E719" s="108">
        <v>0.78</v>
      </c>
      <c r="F719" s="87">
        <f>$D$712*E719</f>
      </c>
      <c r="G719" s="87">
        <f>$K$2*F719</f>
      </c>
      <c r="H719" s="108">
        <v>353.18</v>
      </c>
      <c r="I719" s="87">
        <f>$D$712*H719</f>
      </c>
      <c r="J719" s="87">
        <f>SUM(G719,I719)</f>
      </c>
      <c r="K719" s="89"/>
    </row>
    <row x14ac:dyDescent="0.25" r="720" customHeight="1" ht="18.75" hidden="1">
      <c r="A720" s="6" t="s">
        <v>790</v>
      </c>
      <c r="B720" s="6"/>
      <c r="C720" s="3" t="s">
        <v>149</v>
      </c>
      <c r="D720" s="86">
        <v>5.6</v>
      </c>
      <c r="E720" s="108">
        <v>0.64</v>
      </c>
      <c r="F720" s="87">
        <f>$D$712*E720</f>
      </c>
      <c r="G720" s="87">
        <f>$K$2*F720</f>
      </c>
      <c r="H720" s="108">
        <v>505.74</v>
      </c>
      <c r="I720" s="87">
        <f>$D$712*H720</f>
      </c>
      <c r="J720" s="87">
        <f>SUM(G720,I720)</f>
      </c>
      <c r="K720" s="89"/>
    </row>
    <row x14ac:dyDescent="0.25" r="721" customHeight="1" ht="12.199999999999998">
      <c r="A721" s="29" t="s">
        <v>214</v>
      </c>
      <c r="B721" s="29"/>
      <c r="C721" s="3"/>
      <c r="D721" s="109"/>
      <c r="E721" s="94">
        <f>SUM(E713:E720)</f>
      </c>
      <c r="F721" s="110">
        <f>SUM(F713:F720)</f>
      </c>
      <c r="G721" s="110">
        <f>$K$2*F721</f>
      </c>
      <c r="H721" s="94">
        <v>12603.55</v>
      </c>
      <c r="I721" s="110">
        <f>SUM(I713:I720)</f>
      </c>
      <c r="J721" s="88">
        <f>SUM(J713:J720)</f>
      </c>
      <c r="K721" s="89"/>
    </row>
    <row x14ac:dyDescent="0.25" r="722" customHeight="1" ht="12.199999999999998">
      <c r="A722" s="29" t="s">
        <v>987</v>
      </c>
      <c r="B722" s="29"/>
      <c r="C722" s="93" t="s">
        <v>113</v>
      </c>
      <c r="D722" s="57">
        <v>0</v>
      </c>
      <c r="E722" s="53"/>
      <c r="F722" s="53"/>
      <c r="G722" s="53"/>
      <c r="H722" s="53"/>
      <c r="I722" s="53"/>
      <c r="J722" s="53"/>
      <c r="K722" s="89"/>
    </row>
    <row x14ac:dyDescent="0.25" r="723" customHeight="1" ht="18.75" hidden="1">
      <c r="A723" s="6" t="s">
        <v>962</v>
      </c>
      <c r="B723" s="6"/>
      <c r="C723" s="3" t="s">
        <v>149</v>
      </c>
      <c r="D723" s="86">
        <v>4.1</v>
      </c>
      <c r="E723" s="108">
        <v>0.38</v>
      </c>
      <c r="F723" s="87">
        <f>$D$722*E723</f>
      </c>
      <c r="G723" s="87">
        <f>$K$2*F723</f>
      </c>
      <c r="H723" s="108">
        <v>54</v>
      </c>
      <c r="I723" s="87">
        <f>$D$722*H723</f>
      </c>
      <c r="J723" s="87">
        <f>SUM(G723,I723)</f>
      </c>
      <c r="K723" s="89"/>
    </row>
    <row x14ac:dyDescent="0.25" r="724" customHeight="1" ht="18.75" hidden="1">
      <c r="A724" s="6" t="s">
        <v>963</v>
      </c>
      <c r="B724" s="6"/>
      <c r="C724" s="3" t="s">
        <v>113</v>
      </c>
      <c r="D724" s="86">
        <v>1</v>
      </c>
      <c r="E724" s="108">
        <v>0.32</v>
      </c>
      <c r="F724" s="87">
        <f>$D$722*E724</f>
      </c>
      <c r="G724" s="87">
        <f>$K$2*F724</f>
      </c>
      <c r="H724" s="108">
        <v>109.25</v>
      </c>
      <c r="I724" s="87">
        <f>$D$722*H724</f>
      </c>
      <c r="J724" s="87">
        <f>SUM(G724,I724)</f>
      </c>
      <c r="K724" s="89"/>
    </row>
    <row x14ac:dyDescent="0.25" r="725" customHeight="1" ht="18.75" hidden="1">
      <c r="A725" s="6" t="s">
        <v>964</v>
      </c>
      <c r="B725" s="6"/>
      <c r="C725" s="3" t="s">
        <v>113</v>
      </c>
      <c r="D725" s="86">
        <v>1.6</v>
      </c>
      <c r="E725" s="108">
        <v>3.68</v>
      </c>
      <c r="F725" s="87">
        <f>$D$722*E725</f>
      </c>
      <c r="G725" s="87">
        <f>$K$2*F725</f>
      </c>
      <c r="H725" s="108">
        <v>390.53</v>
      </c>
      <c r="I725" s="87">
        <f>$D$722*H725</f>
      </c>
      <c r="J725" s="87">
        <f>SUM(G725,I725)</f>
      </c>
      <c r="K725" s="89"/>
    </row>
    <row x14ac:dyDescent="0.25" r="726" customHeight="1" ht="18.75" hidden="1">
      <c r="A726" s="6" t="s">
        <v>920</v>
      </c>
      <c r="B726" s="6"/>
      <c r="C726" s="3" t="s">
        <v>113</v>
      </c>
      <c r="D726" s="86">
        <v>1</v>
      </c>
      <c r="E726" s="108">
        <v>1.13</v>
      </c>
      <c r="F726" s="87">
        <f>$D$722*E726</f>
      </c>
      <c r="G726" s="87">
        <f>$K$2*F726</f>
      </c>
      <c r="H726" s="108">
        <v>11223.33</v>
      </c>
      <c r="I726" s="87">
        <f>$D$722*H726</f>
      </c>
      <c r="J726" s="87">
        <f>SUM(G726,I726)</f>
      </c>
      <c r="K726" s="89"/>
    </row>
    <row x14ac:dyDescent="0.25" r="727" customHeight="1" ht="18.75" hidden="1">
      <c r="A727" s="6" t="s">
        <v>929</v>
      </c>
      <c r="B727" s="6"/>
      <c r="C727" s="3" t="s">
        <v>153</v>
      </c>
      <c r="D727" s="86">
        <v>5.2</v>
      </c>
      <c r="E727" s="108">
        <v>0.6</v>
      </c>
      <c r="F727" s="87">
        <f>$D$722*E727</f>
      </c>
      <c r="G727" s="87">
        <f>$K$2*F727</f>
      </c>
      <c r="H727" s="108">
        <v>1133.6</v>
      </c>
      <c r="I727" s="87">
        <f>$D$722*H727</f>
      </c>
      <c r="J727" s="87">
        <f>SUM(G727,I727)</f>
      </c>
      <c r="K727" s="89"/>
    </row>
    <row x14ac:dyDescent="0.25" r="728" customHeight="1" ht="18.75" hidden="1">
      <c r="A728" s="6" t="s">
        <v>783</v>
      </c>
      <c r="B728" s="6"/>
      <c r="C728" s="3" t="s">
        <v>149</v>
      </c>
      <c r="D728" s="86">
        <v>16</v>
      </c>
      <c r="E728" s="108">
        <v>0.18</v>
      </c>
      <c r="F728" s="87">
        <f>$D$722*E728</f>
      </c>
      <c r="G728" s="87">
        <f>$K$2*F728</f>
      </c>
      <c r="H728" s="108">
        <v>113.92</v>
      </c>
      <c r="I728" s="87">
        <f>$D$722*H728</f>
      </c>
      <c r="J728" s="87">
        <f>SUM(G728,I728)</f>
      </c>
      <c r="K728" s="89"/>
    </row>
    <row x14ac:dyDescent="0.25" r="729" customHeight="1" ht="18.75" hidden="1">
      <c r="A729" s="6" t="s">
        <v>786</v>
      </c>
      <c r="B729" s="6"/>
      <c r="C729" s="3" t="s">
        <v>149</v>
      </c>
      <c r="D729" s="86">
        <v>5.2</v>
      </c>
      <c r="E729" s="108">
        <v>0.78</v>
      </c>
      <c r="F729" s="87">
        <f>$D$722*E729</f>
      </c>
      <c r="G729" s="87">
        <f>$K$2*F729</f>
      </c>
      <c r="H729" s="108">
        <v>353.18</v>
      </c>
      <c r="I729" s="87">
        <f>$D$722*H729</f>
      </c>
      <c r="J729" s="87">
        <f>SUM(G729,I729)</f>
      </c>
      <c r="K729" s="89"/>
    </row>
    <row x14ac:dyDescent="0.25" r="730" customHeight="1" ht="18.75" hidden="1">
      <c r="A730" s="6" t="s">
        <v>790</v>
      </c>
      <c r="B730" s="6"/>
      <c r="C730" s="3" t="s">
        <v>149</v>
      </c>
      <c r="D730" s="86">
        <v>5.6</v>
      </c>
      <c r="E730" s="108">
        <v>0.64</v>
      </c>
      <c r="F730" s="87">
        <f>$D$722*E730</f>
      </c>
      <c r="G730" s="87">
        <f>$K$2*F730</f>
      </c>
      <c r="H730" s="108">
        <v>505.74</v>
      </c>
      <c r="I730" s="87">
        <f>$D$722*H730</f>
      </c>
      <c r="J730" s="87">
        <f>SUM(G730,I730)</f>
      </c>
      <c r="K730" s="89"/>
    </row>
    <row x14ac:dyDescent="0.25" r="731" customHeight="1" ht="12.199999999999998">
      <c r="A731" s="29" t="s">
        <v>214</v>
      </c>
      <c r="B731" s="29"/>
      <c r="C731" s="3"/>
      <c r="D731" s="109"/>
      <c r="E731" s="94">
        <f>SUM(E723:E730)</f>
      </c>
      <c r="F731" s="110">
        <f>SUM(F723:F730)</f>
      </c>
      <c r="G731" s="110">
        <f>$K$2*F731</f>
      </c>
      <c r="H731" s="94">
        <v>13883.55</v>
      </c>
      <c r="I731" s="110">
        <f>SUM(I723:I730)</f>
      </c>
      <c r="J731" s="88">
        <f>SUM(J723:J730)</f>
      </c>
      <c r="K731" s="89"/>
    </row>
    <row x14ac:dyDescent="0.25" r="732" customHeight="1" ht="12.199999999999998">
      <c r="A732" s="29" t="s">
        <v>988</v>
      </c>
      <c r="B732" s="29"/>
      <c r="C732" s="93" t="s">
        <v>113</v>
      </c>
      <c r="D732" s="57">
        <v>0</v>
      </c>
      <c r="E732" s="53"/>
      <c r="F732" s="53"/>
      <c r="G732" s="53"/>
      <c r="H732" s="53"/>
      <c r="I732" s="53"/>
      <c r="J732" s="53"/>
      <c r="K732" s="89"/>
    </row>
    <row x14ac:dyDescent="0.25" r="733" customHeight="1" ht="18.75" hidden="1">
      <c r="A733" s="6" t="s">
        <v>962</v>
      </c>
      <c r="B733" s="6"/>
      <c r="C733" s="3" t="s">
        <v>149</v>
      </c>
      <c r="D733" s="86">
        <v>3.8</v>
      </c>
      <c r="E733" s="108">
        <v>0.35</v>
      </c>
      <c r="F733" s="87">
        <f>$D$732*E733</f>
      </c>
      <c r="G733" s="87">
        <f>$K$2*F733</f>
      </c>
      <c r="H733" s="108">
        <v>50.05</v>
      </c>
      <c r="I733" s="87">
        <f>$D$732*H733</f>
      </c>
      <c r="J733" s="87">
        <f>SUM(G733,I733)</f>
      </c>
      <c r="K733" s="89"/>
    </row>
    <row x14ac:dyDescent="0.25" r="734" customHeight="1" ht="18.75" hidden="1">
      <c r="A734" s="6" t="s">
        <v>963</v>
      </c>
      <c r="B734" s="6"/>
      <c r="C734" s="3" t="s">
        <v>113</v>
      </c>
      <c r="D734" s="86">
        <v>1.8</v>
      </c>
      <c r="E734" s="108">
        <v>0.58</v>
      </c>
      <c r="F734" s="87">
        <f>$D$732*E734</f>
      </c>
      <c r="G734" s="87">
        <f>$K$2*F734</f>
      </c>
      <c r="H734" s="108">
        <v>196.65</v>
      </c>
      <c r="I734" s="87">
        <f>$D$732*H734</f>
      </c>
      <c r="J734" s="87">
        <f>SUM(G734,I734)</f>
      </c>
      <c r="K734" s="89"/>
    </row>
    <row x14ac:dyDescent="0.25" r="735" customHeight="1" ht="18.75" hidden="1">
      <c r="A735" s="6" t="s">
        <v>964</v>
      </c>
      <c r="B735" s="6"/>
      <c r="C735" s="3" t="s">
        <v>113</v>
      </c>
      <c r="D735" s="86">
        <v>1</v>
      </c>
      <c r="E735" s="108">
        <v>2.3</v>
      </c>
      <c r="F735" s="87">
        <f>$D$732*E735</f>
      </c>
      <c r="G735" s="87">
        <f>$K$2*F735</f>
      </c>
      <c r="H735" s="108">
        <v>244.08</v>
      </c>
      <c r="I735" s="87">
        <f>$D$732*H735</f>
      </c>
      <c r="J735" s="87">
        <f>SUM(G735,I735)</f>
      </c>
      <c r="K735" s="89"/>
    </row>
    <row x14ac:dyDescent="0.25" r="736" customHeight="1" ht="18.75" hidden="1">
      <c r="A736" s="6" t="s">
        <v>920</v>
      </c>
      <c r="B736" s="6"/>
      <c r="C736" s="3" t="s">
        <v>113</v>
      </c>
      <c r="D736" s="86">
        <v>1</v>
      </c>
      <c r="E736" s="108">
        <v>1.13</v>
      </c>
      <c r="F736" s="87">
        <f>$D$732*E736</f>
      </c>
      <c r="G736" s="87">
        <f>$K$2*F736</f>
      </c>
      <c r="H736" s="108">
        <v>7111.33</v>
      </c>
      <c r="I736" s="87">
        <f>$D$732*H736</f>
      </c>
      <c r="J736" s="87">
        <f>SUM(G736,I736)</f>
      </c>
      <c r="K736" s="89"/>
    </row>
    <row x14ac:dyDescent="0.25" r="737" customHeight="1" ht="18.75" hidden="1">
      <c r="A737" s="6" t="s">
        <v>929</v>
      </c>
      <c r="B737" s="6"/>
      <c r="C737" s="3" t="s">
        <v>153</v>
      </c>
      <c r="D737" s="86">
        <v>4.4</v>
      </c>
      <c r="E737" s="108">
        <v>0.51</v>
      </c>
      <c r="F737" s="87">
        <f>$D$732*E737</f>
      </c>
      <c r="G737" s="87">
        <f>$K$2*F737</f>
      </c>
      <c r="H737" s="108">
        <v>959.2</v>
      </c>
      <c r="I737" s="87">
        <f>$D$732*H737</f>
      </c>
      <c r="J737" s="87">
        <f>SUM(G737,I737)</f>
      </c>
      <c r="K737" s="89"/>
    </row>
    <row x14ac:dyDescent="0.25" r="738" customHeight="1" ht="18.75" hidden="1">
      <c r="A738" s="6" t="s">
        <v>783</v>
      </c>
      <c r="B738" s="6"/>
      <c r="C738" s="3" t="s">
        <v>149</v>
      </c>
      <c r="D738" s="86">
        <v>17.6</v>
      </c>
      <c r="E738" s="108">
        <v>0.2</v>
      </c>
      <c r="F738" s="87">
        <f>$D$732*E738</f>
      </c>
      <c r="G738" s="87">
        <f>$K$2*F738</f>
      </c>
      <c r="H738" s="108">
        <v>125.31</v>
      </c>
      <c r="I738" s="87">
        <f>$D$732*H738</f>
      </c>
      <c r="J738" s="87">
        <f>SUM(G738,I738)</f>
      </c>
      <c r="K738" s="89"/>
    </row>
    <row x14ac:dyDescent="0.25" r="739" customHeight="1" ht="18.75" hidden="1">
      <c r="A739" s="6" t="s">
        <v>786</v>
      </c>
      <c r="B739" s="6"/>
      <c r="C739" s="3" t="s">
        <v>149</v>
      </c>
      <c r="D739" s="86">
        <v>4.4</v>
      </c>
      <c r="E739" s="108">
        <v>0.66</v>
      </c>
      <c r="F739" s="87">
        <f>$D$732*E739</f>
      </c>
      <c r="G739" s="87">
        <f>$K$2*F739</f>
      </c>
      <c r="H739" s="108">
        <v>298.85</v>
      </c>
      <c r="I739" s="87">
        <f>$D$732*H739</f>
      </c>
      <c r="J739" s="87">
        <f>SUM(G739,I739)</f>
      </c>
      <c r="K739" s="89"/>
    </row>
    <row x14ac:dyDescent="0.25" r="740" customHeight="1" ht="18.75" hidden="1">
      <c r="A740" s="6" t="s">
        <v>790</v>
      </c>
      <c r="B740" s="6"/>
      <c r="C740" s="3" t="s">
        <v>149</v>
      </c>
      <c r="D740" s="86">
        <v>4.8</v>
      </c>
      <c r="E740" s="108">
        <v>0.55</v>
      </c>
      <c r="F740" s="87">
        <f>$D$732*E740</f>
      </c>
      <c r="G740" s="87">
        <f>$K$2*F740</f>
      </c>
      <c r="H740" s="108">
        <v>433.49</v>
      </c>
      <c r="I740" s="87">
        <f>$D$732*H740</f>
      </c>
      <c r="J740" s="87">
        <f>SUM(G740,I740)</f>
      </c>
      <c r="K740" s="89"/>
    </row>
    <row x14ac:dyDescent="0.25" r="741" customHeight="1" ht="12.199999999999998">
      <c r="A741" s="29" t="s">
        <v>214</v>
      </c>
      <c r="B741" s="29"/>
      <c r="C741" s="3"/>
      <c r="D741" s="109"/>
      <c r="E741" s="94">
        <f>SUM(E733:E740)</f>
      </c>
      <c r="F741" s="110">
        <f>SUM(F733:F740)</f>
      </c>
      <c r="G741" s="110">
        <f>$K$2*F741</f>
      </c>
      <c r="H741" s="94">
        <v>9418.96</v>
      </c>
      <c r="I741" s="110">
        <f>SUM(I733:I740)</f>
      </c>
      <c r="J741" s="88">
        <f>SUM(J733:J740)</f>
      </c>
      <c r="K741" s="89"/>
    </row>
    <row x14ac:dyDescent="0.25" r="742" customHeight="1" ht="12.199999999999998">
      <c r="A742" s="29" t="s">
        <v>989</v>
      </c>
      <c r="B742" s="29"/>
      <c r="C742" s="93" t="s">
        <v>113</v>
      </c>
      <c r="D742" s="57">
        <v>0</v>
      </c>
      <c r="E742" s="53"/>
      <c r="F742" s="53"/>
      <c r="G742" s="53"/>
      <c r="H742" s="53"/>
      <c r="I742" s="53"/>
      <c r="J742" s="53"/>
      <c r="K742" s="89"/>
    </row>
    <row x14ac:dyDescent="0.25" r="743" customHeight="1" ht="18.75" hidden="1">
      <c r="A743" s="6" t="s">
        <v>962</v>
      </c>
      <c r="B743" s="6"/>
      <c r="C743" s="3" t="s">
        <v>149</v>
      </c>
      <c r="D743" s="86">
        <v>4.1</v>
      </c>
      <c r="E743" s="108">
        <v>0.38</v>
      </c>
      <c r="F743" s="87">
        <f>$D$742*E743</f>
      </c>
      <c r="G743" s="87">
        <f>$K$2*F743</f>
      </c>
      <c r="H743" s="108">
        <v>54</v>
      </c>
      <c r="I743" s="87">
        <f>$D$742*H743</f>
      </c>
      <c r="J743" s="87">
        <f>SUM(G743,I743)</f>
      </c>
      <c r="K743" s="89"/>
    </row>
    <row x14ac:dyDescent="0.25" r="744" customHeight="1" ht="18.75" hidden="1">
      <c r="A744" s="6" t="s">
        <v>963</v>
      </c>
      <c r="B744" s="6"/>
      <c r="C744" s="3" t="s">
        <v>113</v>
      </c>
      <c r="D744" s="86">
        <v>1.8</v>
      </c>
      <c r="E744" s="108">
        <v>0.58</v>
      </c>
      <c r="F744" s="87">
        <f>$D$742*E744</f>
      </c>
      <c r="G744" s="87">
        <f>$K$2*F744</f>
      </c>
      <c r="H744" s="108">
        <v>196.65</v>
      </c>
      <c r="I744" s="87">
        <f>$D$742*H744</f>
      </c>
      <c r="J744" s="87">
        <f>SUM(G744,I744)</f>
      </c>
      <c r="K744" s="89"/>
    </row>
    <row x14ac:dyDescent="0.25" r="745" customHeight="1" ht="18.75" hidden="1">
      <c r="A745" s="6" t="s">
        <v>964</v>
      </c>
      <c r="B745" s="6"/>
      <c r="C745" s="3" t="s">
        <v>113</v>
      </c>
      <c r="D745" s="86">
        <v>1</v>
      </c>
      <c r="E745" s="108">
        <v>2.3</v>
      </c>
      <c r="F745" s="87">
        <f>$D$742*E745</f>
      </c>
      <c r="G745" s="87">
        <f>$K$2*F745</f>
      </c>
      <c r="H745" s="108">
        <v>244.08</v>
      </c>
      <c r="I745" s="87">
        <f>$D$742*H745</f>
      </c>
      <c r="J745" s="87">
        <f>SUM(G745,I745)</f>
      </c>
      <c r="K745" s="89"/>
    </row>
    <row x14ac:dyDescent="0.25" r="746" customHeight="1" ht="18.75" hidden="1">
      <c r="A746" s="6" t="s">
        <v>920</v>
      </c>
      <c r="B746" s="6"/>
      <c r="C746" s="3" t="s">
        <v>113</v>
      </c>
      <c r="D746" s="86">
        <v>1</v>
      </c>
      <c r="E746" s="108">
        <v>1.13</v>
      </c>
      <c r="F746" s="87">
        <f>$D$742*E746</f>
      </c>
      <c r="G746" s="87">
        <f>$K$2*F746</f>
      </c>
      <c r="H746" s="108">
        <v>8999.33</v>
      </c>
      <c r="I746" s="87">
        <f>$D$742*H746</f>
      </c>
      <c r="J746" s="87">
        <f>SUM(G746,I746)</f>
      </c>
      <c r="K746" s="89"/>
    </row>
    <row x14ac:dyDescent="0.25" r="747" customHeight="1" ht="18.75" hidden="1">
      <c r="A747" s="6" t="s">
        <v>929</v>
      </c>
      <c r="B747" s="6"/>
      <c r="C747" s="3" t="s">
        <v>153</v>
      </c>
      <c r="D747" s="86">
        <v>5</v>
      </c>
      <c r="E747" s="108">
        <v>0.58</v>
      </c>
      <c r="F747" s="87">
        <f>$D$742*E747</f>
      </c>
      <c r="G747" s="87">
        <f>$K$2*F747</f>
      </c>
      <c r="H747" s="108">
        <v>1090</v>
      </c>
      <c r="I747" s="87">
        <f>$D$742*H747</f>
      </c>
      <c r="J747" s="87">
        <f>SUM(G747,I747)</f>
      </c>
      <c r="K747" s="89"/>
    </row>
    <row x14ac:dyDescent="0.25" r="748" customHeight="1" ht="18.75" hidden="1">
      <c r="A748" s="6" t="s">
        <v>783</v>
      </c>
      <c r="B748" s="6"/>
      <c r="C748" s="3" t="s">
        <v>149</v>
      </c>
      <c r="D748" s="86">
        <v>20</v>
      </c>
      <c r="E748" s="108">
        <v>0.23</v>
      </c>
      <c r="F748" s="87">
        <f>$D$742*E748</f>
      </c>
      <c r="G748" s="87">
        <f>$K$2*F748</f>
      </c>
      <c r="H748" s="108">
        <v>142.4</v>
      </c>
      <c r="I748" s="87">
        <f>$D$742*H748</f>
      </c>
      <c r="J748" s="87">
        <f>SUM(G748,I748)</f>
      </c>
      <c r="K748" s="89"/>
    </row>
    <row x14ac:dyDescent="0.25" r="749" customHeight="1" ht="18.75" hidden="1">
      <c r="A749" s="6" t="s">
        <v>786</v>
      </c>
      <c r="B749" s="6"/>
      <c r="C749" s="3" t="s">
        <v>149</v>
      </c>
      <c r="D749" s="86">
        <v>5</v>
      </c>
      <c r="E749" s="108">
        <v>0.75</v>
      </c>
      <c r="F749" s="87">
        <f>$D$742*E749</f>
      </c>
      <c r="G749" s="87">
        <f>$K$2*F749</f>
      </c>
      <c r="H749" s="108">
        <v>339.6</v>
      </c>
      <c r="I749" s="87">
        <f>$D$742*H749</f>
      </c>
      <c r="J749" s="87">
        <f>SUM(G749,I749)</f>
      </c>
      <c r="K749" s="89"/>
    </row>
    <row x14ac:dyDescent="0.25" r="750" customHeight="1" ht="18.75" hidden="1">
      <c r="A750" s="6" t="s">
        <v>790</v>
      </c>
      <c r="B750" s="6"/>
      <c r="C750" s="3" t="s">
        <v>149</v>
      </c>
      <c r="D750" s="86">
        <v>5.4</v>
      </c>
      <c r="E750" s="108">
        <v>0.62</v>
      </c>
      <c r="F750" s="87">
        <f>$D$742*E750</f>
      </c>
      <c r="G750" s="87">
        <f>$K$2*F750</f>
      </c>
      <c r="H750" s="108">
        <v>487.67</v>
      </c>
      <c r="I750" s="87">
        <f>$D$742*H750</f>
      </c>
      <c r="J750" s="87">
        <f>SUM(G750,I750)</f>
      </c>
      <c r="K750" s="89"/>
    </row>
    <row x14ac:dyDescent="0.25" r="751" customHeight="1" ht="12.199999999999998">
      <c r="A751" s="29" t="s">
        <v>214</v>
      </c>
      <c r="B751" s="29"/>
      <c r="C751" s="3"/>
      <c r="D751" s="109"/>
      <c r="E751" s="94">
        <f>SUM(E743:E750)</f>
      </c>
      <c r="F751" s="110">
        <f>SUM(F743:F750)</f>
      </c>
      <c r="G751" s="110">
        <f>$K$2*F751</f>
      </c>
      <c r="H751" s="94">
        <v>11553.73</v>
      </c>
      <c r="I751" s="110">
        <f>SUM(I743:I750)</f>
      </c>
      <c r="J751" s="88">
        <f>SUM(J743:J750)</f>
      </c>
      <c r="K751" s="89"/>
    </row>
    <row x14ac:dyDescent="0.25" r="752" customHeight="1" ht="12.199999999999998">
      <c r="A752" s="29" t="s">
        <v>990</v>
      </c>
      <c r="B752" s="29"/>
      <c r="C752" s="93" t="s">
        <v>113</v>
      </c>
      <c r="D752" s="57">
        <v>0</v>
      </c>
      <c r="E752" s="53"/>
      <c r="F752" s="53"/>
      <c r="G752" s="53"/>
      <c r="H752" s="53"/>
      <c r="I752" s="53"/>
      <c r="J752" s="53"/>
      <c r="K752" s="89"/>
    </row>
    <row x14ac:dyDescent="0.25" r="753" customHeight="1" ht="18.75" hidden="1">
      <c r="A753" s="6" t="s">
        <v>962</v>
      </c>
      <c r="B753" s="6"/>
      <c r="C753" s="3" t="s">
        <v>149</v>
      </c>
      <c r="D753" s="86">
        <v>4.4</v>
      </c>
      <c r="E753" s="108">
        <v>0.4</v>
      </c>
      <c r="F753" s="87">
        <f>$D$752*E753</f>
      </c>
      <c r="G753" s="87">
        <f>$K$2*F753</f>
      </c>
      <c r="H753" s="108">
        <v>57.95</v>
      </c>
      <c r="I753" s="87">
        <f>$D$752*H753</f>
      </c>
      <c r="J753" s="87">
        <f>SUM(G753,I753)</f>
      </c>
      <c r="K753" s="89"/>
    </row>
    <row x14ac:dyDescent="0.25" r="754" customHeight="1" ht="18.75" hidden="1">
      <c r="A754" s="6" t="s">
        <v>963</v>
      </c>
      <c r="B754" s="6"/>
      <c r="C754" s="3" t="s">
        <v>113</v>
      </c>
      <c r="D754" s="86">
        <v>1.8</v>
      </c>
      <c r="E754" s="108">
        <v>0.58</v>
      </c>
      <c r="F754" s="87">
        <f>$D$752*E754</f>
      </c>
      <c r="G754" s="87">
        <f>$K$2*F754</f>
      </c>
      <c r="H754" s="108">
        <v>196.65</v>
      </c>
      <c r="I754" s="87">
        <f>$D$752*H754</f>
      </c>
      <c r="J754" s="87">
        <f>SUM(G754,I754)</f>
      </c>
      <c r="K754" s="89"/>
    </row>
    <row x14ac:dyDescent="0.25" r="755" customHeight="1" ht="18.75" hidden="1">
      <c r="A755" s="6" t="s">
        <v>964</v>
      </c>
      <c r="B755" s="6"/>
      <c r="C755" s="3" t="s">
        <v>113</v>
      </c>
      <c r="D755" s="86">
        <v>1</v>
      </c>
      <c r="E755" s="108">
        <v>2.3</v>
      </c>
      <c r="F755" s="87">
        <f>$D$752*E755</f>
      </c>
      <c r="G755" s="87">
        <f>$K$2*F755</f>
      </c>
      <c r="H755" s="108">
        <v>244.08</v>
      </c>
      <c r="I755" s="87">
        <f>$D$752*H755</f>
      </c>
      <c r="J755" s="87">
        <f>SUM(G755,I755)</f>
      </c>
      <c r="K755" s="89"/>
    </row>
    <row x14ac:dyDescent="0.25" r="756" customHeight="1" ht="18.75" hidden="1">
      <c r="A756" s="6" t="s">
        <v>920</v>
      </c>
      <c r="B756" s="6"/>
      <c r="C756" s="3" t="s">
        <v>113</v>
      </c>
      <c r="D756" s="86">
        <v>1</v>
      </c>
      <c r="E756" s="108">
        <v>1.13</v>
      </c>
      <c r="F756" s="87">
        <f>$D$752*E756</f>
      </c>
      <c r="G756" s="87">
        <f>$K$2*F756</f>
      </c>
      <c r="H756" s="108">
        <v>11071.33</v>
      </c>
      <c r="I756" s="87">
        <f>$D$752*H756</f>
      </c>
      <c r="J756" s="87">
        <f>SUM(G756,I756)</f>
      </c>
      <c r="K756" s="89"/>
    </row>
    <row x14ac:dyDescent="0.25" r="757" customHeight="1" ht="18.75" hidden="1">
      <c r="A757" s="6" t="s">
        <v>929</v>
      </c>
      <c r="B757" s="6"/>
      <c r="C757" s="3" t="s">
        <v>153</v>
      </c>
      <c r="D757" s="86">
        <v>5.6</v>
      </c>
      <c r="E757" s="108">
        <v>0.64</v>
      </c>
      <c r="F757" s="87">
        <f>$D$752*E757</f>
      </c>
      <c r="G757" s="87">
        <f>$K$2*F757</f>
      </c>
      <c r="H757" s="108">
        <v>1220.8</v>
      </c>
      <c r="I757" s="87">
        <f>$D$752*H757</f>
      </c>
      <c r="J757" s="87">
        <f>SUM(G757,I757)</f>
      </c>
      <c r="K757" s="89"/>
    </row>
    <row x14ac:dyDescent="0.25" r="758" customHeight="1" ht="18.75" hidden="1">
      <c r="A758" s="6" t="s">
        <v>783</v>
      </c>
      <c r="B758" s="6"/>
      <c r="C758" s="3" t="s">
        <v>149</v>
      </c>
      <c r="D758" s="86">
        <v>20</v>
      </c>
      <c r="E758" s="108">
        <v>0.23</v>
      </c>
      <c r="F758" s="87">
        <f>$D$752*E758</f>
      </c>
      <c r="G758" s="87">
        <f>$K$2*F758</f>
      </c>
      <c r="H758" s="108">
        <v>142.4</v>
      </c>
      <c r="I758" s="87">
        <f>$D$752*H758</f>
      </c>
      <c r="J758" s="87">
        <f>SUM(G758,I758)</f>
      </c>
      <c r="K758" s="89"/>
    </row>
    <row x14ac:dyDescent="0.25" r="759" customHeight="1" ht="18.75" hidden="1">
      <c r="A759" s="6" t="s">
        <v>786</v>
      </c>
      <c r="B759" s="6"/>
      <c r="C759" s="3" t="s">
        <v>149</v>
      </c>
      <c r="D759" s="86">
        <v>5.6</v>
      </c>
      <c r="E759" s="108">
        <v>0.84</v>
      </c>
      <c r="F759" s="87">
        <f>$D$752*E759</f>
      </c>
      <c r="G759" s="87">
        <f>$K$2*F759</f>
      </c>
      <c r="H759" s="108">
        <v>380.35</v>
      </c>
      <c r="I759" s="87">
        <f>$D$752*H759</f>
      </c>
      <c r="J759" s="87">
        <f>SUM(G759,I759)</f>
      </c>
      <c r="K759" s="89"/>
    </row>
    <row x14ac:dyDescent="0.25" r="760" customHeight="1" ht="18.75" hidden="1">
      <c r="A760" s="6" t="s">
        <v>790</v>
      </c>
      <c r="B760" s="6"/>
      <c r="C760" s="3" t="s">
        <v>149</v>
      </c>
      <c r="D760" s="86">
        <v>6</v>
      </c>
      <c r="E760" s="108">
        <v>0.69</v>
      </c>
      <c r="F760" s="87">
        <f>$D$752*E760</f>
      </c>
      <c r="G760" s="87">
        <f>$K$2*F760</f>
      </c>
      <c r="H760" s="108">
        <v>541.86</v>
      </c>
      <c r="I760" s="87">
        <f>$D$752*H760</f>
      </c>
      <c r="J760" s="87">
        <f>SUM(G760,I760)</f>
      </c>
      <c r="K760" s="89"/>
    </row>
    <row x14ac:dyDescent="0.25" r="761" customHeight="1" ht="12.199999999999998">
      <c r="A761" s="29" t="s">
        <v>214</v>
      </c>
      <c r="B761" s="29"/>
      <c r="C761" s="3"/>
      <c r="D761" s="109"/>
      <c r="E761" s="94">
        <f>SUM(E753:E760)</f>
      </c>
      <c r="F761" s="110">
        <f>SUM(F753:F760)</f>
      </c>
      <c r="G761" s="110">
        <f>$K$2*F761</f>
      </c>
      <c r="H761" s="94">
        <v>13855.42</v>
      </c>
      <c r="I761" s="110">
        <f>SUM(I753:I760)</f>
      </c>
      <c r="J761" s="88">
        <f>SUM(J753:J760)</f>
      </c>
      <c r="K761" s="89"/>
    </row>
    <row x14ac:dyDescent="0.25" r="762" customHeight="1" ht="12.199999999999998">
      <c r="A762" s="29" t="s">
        <v>991</v>
      </c>
      <c r="B762" s="29"/>
      <c r="C762" s="93" t="s">
        <v>113</v>
      </c>
      <c r="D762" s="57">
        <v>0</v>
      </c>
      <c r="E762" s="53"/>
      <c r="F762" s="53"/>
      <c r="G762" s="53"/>
      <c r="H762" s="53"/>
      <c r="I762" s="53"/>
      <c r="J762" s="53"/>
      <c r="K762" s="89"/>
    </row>
    <row x14ac:dyDescent="0.25" r="763" customHeight="1" ht="18.75" hidden="1">
      <c r="A763" s="6" t="s">
        <v>962</v>
      </c>
      <c r="B763" s="6"/>
      <c r="C763" s="3" t="s">
        <v>149</v>
      </c>
      <c r="D763" s="86">
        <v>4.6</v>
      </c>
      <c r="E763" s="108">
        <v>0.42</v>
      </c>
      <c r="F763" s="87">
        <f>$D$762*E763</f>
      </c>
      <c r="G763" s="87">
        <f>$K$2*F763</f>
      </c>
      <c r="H763" s="108">
        <v>60.58</v>
      </c>
      <c r="I763" s="87">
        <f>$D$762*H763</f>
      </c>
      <c r="J763" s="87">
        <f>SUM(G763,I763)</f>
      </c>
      <c r="K763" s="89"/>
    </row>
    <row x14ac:dyDescent="0.25" r="764" customHeight="1" ht="18.75" hidden="1">
      <c r="A764" s="6" t="s">
        <v>963</v>
      </c>
      <c r="B764" s="6"/>
      <c r="C764" s="3" t="s">
        <v>113</v>
      </c>
      <c r="D764" s="86">
        <v>1.8</v>
      </c>
      <c r="E764" s="108">
        <v>0.58</v>
      </c>
      <c r="F764" s="87">
        <f>$D$762*E764</f>
      </c>
      <c r="G764" s="87">
        <f>$K$2*F764</f>
      </c>
      <c r="H764" s="108">
        <v>196.65</v>
      </c>
      <c r="I764" s="87">
        <f>$D$762*H764</f>
      </c>
      <c r="J764" s="87">
        <f>SUM(G764,I764)</f>
      </c>
      <c r="K764" s="89"/>
    </row>
    <row x14ac:dyDescent="0.25" r="765" customHeight="1" ht="18.75" hidden="1">
      <c r="A765" s="6" t="s">
        <v>964</v>
      </c>
      <c r="B765" s="6"/>
      <c r="C765" s="3" t="s">
        <v>113</v>
      </c>
      <c r="D765" s="86">
        <v>1</v>
      </c>
      <c r="E765" s="108">
        <v>2.3</v>
      </c>
      <c r="F765" s="87">
        <f>$D$762*E765</f>
      </c>
      <c r="G765" s="87">
        <f>$K$2*F765</f>
      </c>
      <c r="H765" s="108">
        <v>244.08</v>
      </c>
      <c r="I765" s="87">
        <f>$D$762*H765</f>
      </c>
      <c r="J765" s="87">
        <f>SUM(G765,I765)</f>
      </c>
      <c r="K765" s="89"/>
    </row>
    <row x14ac:dyDescent="0.25" r="766" customHeight="1" ht="18.75" hidden="1">
      <c r="A766" s="6" t="s">
        <v>920</v>
      </c>
      <c r="B766" s="6"/>
      <c r="C766" s="3" t="s">
        <v>113</v>
      </c>
      <c r="D766" s="86">
        <v>1</v>
      </c>
      <c r="E766" s="108">
        <v>1.13</v>
      </c>
      <c r="F766" s="87">
        <f>$D$762*E766</f>
      </c>
      <c r="G766" s="87">
        <f>$K$2*F766</f>
      </c>
      <c r="H766" s="108">
        <v>12919.33</v>
      </c>
      <c r="I766" s="87">
        <f>$D$762*H766</f>
      </c>
      <c r="J766" s="87">
        <f>SUM(G766,I766)</f>
      </c>
      <c r="K766" s="89"/>
    </row>
    <row x14ac:dyDescent="0.25" r="767" customHeight="1" ht="18.75" hidden="1">
      <c r="A767" s="6" t="s">
        <v>929</v>
      </c>
      <c r="B767" s="6"/>
      <c r="C767" s="3" t="s">
        <v>153</v>
      </c>
      <c r="D767" s="86">
        <v>6</v>
      </c>
      <c r="E767" s="108">
        <v>0.69</v>
      </c>
      <c r="F767" s="87">
        <f>$D$762*E767</f>
      </c>
      <c r="G767" s="87">
        <f>$K$2*F767</f>
      </c>
      <c r="H767" s="108">
        <v>1308</v>
      </c>
      <c r="I767" s="87">
        <f>$D$762*H767</f>
      </c>
      <c r="J767" s="87">
        <f>SUM(G767,I767)</f>
      </c>
      <c r="K767" s="89"/>
    </row>
    <row x14ac:dyDescent="0.25" r="768" customHeight="1" ht="18.75" hidden="1">
      <c r="A768" s="6" t="s">
        <v>783</v>
      </c>
      <c r="B768" s="6"/>
      <c r="C768" s="3" t="s">
        <v>149</v>
      </c>
      <c r="D768" s="86">
        <v>20</v>
      </c>
      <c r="E768" s="108">
        <v>0.23</v>
      </c>
      <c r="F768" s="87">
        <f>$D$762*E768</f>
      </c>
      <c r="G768" s="87">
        <f>$K$2*F768</f>
      </c>
      <c r="H768" s="108">
        <v>142.4</v>
      </c>
      <c r="I768" s="87">
        <f>$D$762*H768</f>
      </c>
      <c r="J768" s="87">
        <f>SUM(G768,I768)</f>
      </c>
      <c r="K768" s="89"/>
    </row>
    <row x14ac:dyDescent="0.25" r="769" customHeight="1" ht="18.75" hidden="1">
      <c r="A769" s="6" t="s">
        <v>786</v>
      </c>
      <c r="B769" s="6"/>
      <c r="C769" s="3" t="s">
        <v>149</v>
      </c>
      <c r="D769" s="86">
        <v>6</v>
      </c>
      <c r="E769" s="108">
        <v>0.9</v>
      </c>
      <c r="F769" s="87">
        <f>$D$762*E769</f>
      </c>
      <c r="G769" s="87">
        <f>$K$2*F769</f>
      </c>
      <c r="H769" s="108">
        <v>407.52</v>
      </c>
      <c r="I769" s="87">
        <f>$D$762*H769</f>
      </c>
      <c r="J769" s="87">
        <f>SUM(G769,I769)</f>
      </c>
      <c r="K769" s="89"/>
    </row>
    <row x14ac:dyDescent="0.25" r="770" customHeight="1" ht="18.75" hidden="1">
      <c r="A770" s="6" t="s">
        <v>790</v>
      </c>
      <c r="B770" s="6"/>
      <c r="C770" s="3" t="s">
        <v>149</v>
      </c>
      <c r="D770" s="86">
        <v>6.4</v>
      </c>
      <c r="E770" s="108">
        <v>0.74</v>
      </c>
      <c r="F770" s="87">
        <f>$D$762*E770</f>
      </c>
      <c r="G770" s="87">
        <f>$K$2*F770</f>
      </c>
      <c r="H770" s="108">
        <v>577.98</v>
      </c>
      <c r="I770" s="87">
        <f>$D$762*H770</f>
      </c>
      <c r="J770" s="87">
        <f>SUM(G770,I770)</f>
      </c>
      <c r="K770" s="89"/>
    </row>
    <row x14ac:dyDescent="0.25" r="771" customHeight="1" ht="12.199999999999998">
      <c r="A771" s="29" t="s">
        <v>214</v>
      </c>
      <c r="B771" s="29"/>
      <c r="C771" s="3"/>
      <c r="D771" s="109"/>
      <c r="E771" s="94">
        <f>SUM(E763:E770)</f>
      </c>
      <c r="F771" s="110">
        <f>SUM(F763:F770)</f>
      </c>
      <c r="G771" s="110">
        <f>$K$2*F771</f>
      </c>
      <c r="H771" s="94">
        <v>15856.54</v>
      </c>
      <c r="I771" s="110">
        <f>SUM(I763:I770)</f>
      </c>
      <c r="J771" s="88">
        <f>SUM(J763:J770)</f>
      </c>
      <c r="K771" s="89"/>
    </row>
    <row x14ac:dyDescent="0.25" r="772" customHeight="1" ht="12.199999999999998">
      <c r="A772" s="29" t="s">
        <v>992</v>
      </c>
      <c r="B772" s="29"/>
      <c r="C772" s="93" t="s">
        <v>113</v>
      </c>
      <c r="D772" s="57">
        <v>0</v>
      </c>
      <c r="E772" s="53"/>
      <c r="F772" s="53"/>
      <c r="G772" s="53"/>
      <c r="H772" s="53"/>
      <c r="I772" s="53"/>
      <c r="J772" s="53"/>
      <c r="K772" s="89"/>
    </row>
    <row x14ac:dyDescent="0.25" r="773" customHeight="1" ht="18.75" hidden="1">
      <c r="A773" s="6" t="s">
        <v>913</v>
      </c>
      <c r="B773" s="6"/>
      <c r="C773" s="3" t="s">
        <v>153</v>
      </c>
      <c r="D773" s="86">
        <v>4.8</v>
      </c>
      <c r="E773" s="108">
        <v>0.44</v>
      </c>
      <c r="F773" s="87">
        <f>$D$772*E773</f>
      </c>
      <c r="G773" s="87">
        <f>$K$2*F773</f>
      </c>
      <c r="H773" s="108">
        <v>105.07</v>
      </c>
      <c r="I773" s="87">
        <f>$D$772*H773</f>
      </c>
      <c r="J773" s="87">
        <f>SUM(G773,I773)</f>
      </c>
      <c r="K773" s="89"/>
    </row>
    <row x14ac:dyDescent="0.25" r="774" customHeight="1" ht="18.75" hidden="1">
      <c r="A774" s="6" t="s">
        <v>963</v>
      </c>
      <c r="B774" s="6"/>
      <c r="C774" s="3" t="s">
        <v>113</v>
      </c>
      <c r="D774" s="86">
        <v>1.4</v>
      </c>
      <c r="E774" s="108">
        <v>0.45</v>
      </c>
      <c r="F774" s="87">
        <f>$D$772*E774</f>
      </c>
      <c r="G774" s="87">
        <f>$K$2*F774</f>
      </c>
      <c r="H774" s="108">
        <v>152.95</v>
      </c>
      <c r="I774" s="87">
        <f>$D$772*H774</f>
      </c>
      <c r="J774" s="87">
        <f>SUM(G774,I774)</f>
      </c>
      <c r="K774" s="89"/>
    </row>
    <row x14ac:dyDescent="0.25" r="775" customHeight="1" ht="18.75" hidden="1">
      <c r="A775" s="6" t="s">
        <v>964</v>
      </c>
      <c r="B775" s="6"/>
      <c r="C775" s="3" t="s">
        <v>113</v>
      </c>
      <c r="D775" s="86">
        <v>1</v>
      </c>
      <c r="E775" s="108">
        <v>2.3</v>
      </c>
      <c r="F775" s="87">
        <f>$D$772*E775</f>
      </c>
      <c r="G775" s="87">
        <f>$K$2*F775</f>
      </c>
      <c r="H775" s="108">
        <v>244.08</v>
      </c>
      <c r="I775" s="87">
        <f>$D$772*H775</f>
      </c>
      <c r="J775" s="87">
        <f>SUM(G775,I775)</f>
      </c>
      <c r="K775" s="89"/>
    </row>
    <row x14ac:dyDescent="0.25" r="776" customHeight="1" ht="18.75" hidden="1">
      <c r="A776" s="6" t="s">
        <v>993</v>
      </c>
      <c r="B776" s="6"/>
      <c r="C776" s="3" t="s">
        <v>113</v>
      </c>
      <c r="D776" s="86">
        <v>1</v>
      </c>
      <c r="E776" s="108">
        <v>1.13</v>
      </c>
      <c r="F776" s="87">
        <f>$D$772*E776</f>
      </c>
      <c r="G776" s="87">
        <f>$K$2*F776</f>
      </c>
      <c r="H776" s="108">
        <v>9159.33</v>
      </c>
      <c r="I776" s="87">
        <f>$D$772*H776</f>
      </c>
      <c r="J776" s="87">
        <f>SUM(G776,I776)</f>
      </c>
      <c r="K776" s="89"/>
    </row>
    <row x14ac:dyDescent="0.25" r="777" customHeight="1" ht="18.75" hidden="1">
      <c r="A777" s="6" t="s">
        <v>929</v>
      </c>
      <c r="B777" s="6"/>
      <c r="C777" s="3" t="s">
        <v>153</v>
      </c>
      <c r="D777" s="86">
        <v>6</v>
      </c>
      <c r="E777" s="108">
        <v>0.69</v>
      </c>
      <c r="F777" s="87">
        <f>$D$772*E777</f>
      </c>
      <c r="G777" s="87">
        <f>$K$2*F777</f>
      </c>
      <c r="H777" s="108">
        <v>1308</v>
      </c>
      <c r="I777" s="87">
        <f>$D$772*H777</f>
      </c>
      <c r="J777" s="87">
        <f>SUM(G777,I777)</f>
      </c>
      <c r="K777" s="89"/>
    </row>
    <row x14ac:dyDescent="0.25" r="778" customHeight="1" ht="18.75" hidden="1">
      <c r="A778" s="6" t="s">
        <v>783</v>
      </c>
      <c r="B778" s="6"/>
      <c r="C778" s="3" t="s">
        <v>149</v>
      </c>
      <c r="D778" s="86">
        <v>22.4</v>
      </c>
      <c r="E778" s="108">
        <v>0.26</v>
      </c>
      <c r="F778" s="87">
        <f>$D$772*E778</f>
      </c>
      <c r="G778" s="87">
        <f>$K$2*F778</f>
      </c>
      <c r="H778" s="108">
        <v>159.49</v>
      </c>
      <c r="I778" s="87">
        <f>$D$772*H778</f>
      </c>
      <c r="J778" s="87">
        <f>SUM(G778,I778)</f>
      </c>
      <c r="K778" s="89"/>
    </row>
    <row x14ac:dyDescent="0.25" r="779" customHeight="1" ht="18.75" hidden="1">
      <c r="A779" s="6" t="s">
        <v>786</v>
      </c>
      <c r="B779" s="6"/>
      <c r="C779" s="3" t="s">
        <v>149</v>
      </c>
      <c r="D779" s="86">
        <v>6</v>
      </c>
      <c r="E779" s="108">
        <v>0.9</v>
      </c>
      <c r="F779" s="87">
        <f>$D$772*E779</f>
      </c>
      <c r="G779" s="87">
        <f>$K$2*F779</f>
      </c>
      <c r="H779" s="108">
        <v>407.52</v>
      </c>
      <c r="I779" s="87">
        <f>$D$772*H779</f>
      </c>
      <c r="J779" s="87">
        <f>SUM(G779,I779)</f>
      </c>
      <c r="K779" s="89"/>
    </row>
    <row x14ac:dyDescent="0.25" r="780" customHeight="1" ht="18.75" hidden="1">
      <c r="A780" s="6" t="s">
        <v>790</v>
      </c>
      <c r="B780" s="6"/>
      <c r="C780" s="3" t="s">
        <v>149</v>
      </c>
      <c r="D780" s="86">
        <v>6.4</v>
      </c>
      <c r="E780" s="108">
        <v>0.74</v>
      </c>
      <c r="F780" s="87">
        <f>$D$772*E780</f>
      </c>
      <c r="G780" s="87">
        <f>$K$2*F780</f>
      </c>
      <c r="H780" s="108">
        <v>577.98</v>
      </c>
      <c r="I780" s="87">
        <f>$D$772*H780</f>
      </c>
      <c r="J780" s="87">
        <f>SUM(G780,I780)</f>
      </c>
      <c r="K780" s="89"/>
    </row>
    <row x14ac:dyDescent="0.25" r="781" customHeight="1" ht="12.199999999999998">
      <c r="A781" s="29" t="s">
        <v>214</v>
      </c>
      <c r="B781" s="29"/>
      <c r="C781" s="3"/>
      <c r="D781" s="109"/>
      <c r="E781" s="94">
        <f>SUM(E773:E780)</f>
      </c>
      <c r="F781" s="110">
        <f>SUM(F773:F780)</f>
      </c>
      <c r="G781" s="110">
        <f>$K$2*F781</f>
      </c>
      <c r="H781" s="94">
        <v>12114.42</v>
      </c>
      <c r="I781" s="110">
        <f>SUM(I773:I780)</f>
      </c>
      <c r="J781" s="88">
        <f>SUM(J773:J780)</f>
      </c>
      <c r="K781" s="89"/>
    </row>
    <row x14ac:dyDescent="0.25" r="782" customHeight="1" ht="12.199999999999998">
      <c r="A782" s="29" t="s">
        <v>994</v>
      </c>
      <c r="B782" s="29"/>
      <c r="C782" s="93" t="s">
        <v>113</v>
      </c>
      <c r="D782" s="57">
        <v>0</v>
      </c>
      <c r="E782" s="53"/>
      <c r="F782" s="53"/>
      <c r="G782" s="53"/>
      <c r="H782" s="53"/>
      <c r="I782" s="53"/>
      <c r="J782" s="53"/>
      <c r="K782" s="89"/>
    </row>
    <row x14ac:dyDescent="0.25" r="783" customHeight="1" ht="18.75" hidden="1">
      <c r="A783" s="6" t="s">
        <v>913</v>
      </c>
      <c r="B783" s="6"/>
      <c r="C783" s="3" t="s">
        <v>153</v>
      </c>
      <c r="D783" s="86">
        <v>5.6</v>
      </c>
      <c r="E783" s="108">
        <v>0.52</v>
      </c>
      <c r="F783" s="87">
        <f>$D$782*E783</f>
      </c>
      <c r="G783" s="87">
        <f>$K$2*F783</f>
      </c>
      <c r="H783" s="108">
        <v>122.58</v>
      </c>
      <c r="I783" s="87">
        <f>$D$782*H783</f>
      </c>
      <c r="J783" s="87">
        <f>SUM(G783,I783)</f>
      </c>
      <c r="K783" s="89"/>
    </row>
    <row x14ac:dyDescent="0.25" r="784" customHeight="1" ht="18.75" hidden="1">
      <c r="A784" s="6" t="s">
        <v>963</v>
      </c>
      <c r="B784" s="6"/>
      <c r="C784" s="3" t="s">
        <v>113</v>
      </c>
      <c r="D784" s="86">
        <v>2.2</v>
      </c>
      <c r="E784" s="108">
        <v>0.71</v>
      </c>
      <c r="F784" s="87">
        <f>$D$782*E784</f>
      </c>
      <c r="G784" s="87">
        <f>$K$2*F784</f>
      </c>
      <c r="H784" s="108">
        <v>240.35</v>
      </c>
      <c r="I784" s="87">
        <f>$D$782*H784</f>
      </c>
      <c r="J784" s="87">
        <f>SUM(G784,I784)</f>
      </c>
      <c r="K784" s="89"/>
    </row>
    <row x14ac:dyDescent="0.25" r="785" customHeight="1" ht="18.75" hidden="1">
      <c r="A785" s="6" t="s">
        <v>964</v>
      </c>
      <c r="B785" s="6"/>
      <c r="C785" s="3" t="s">
        <v>113</v>
      </c>
      <c r="D785" s="86">
        <v>1</v>
      </c>
      <c r="E785" s="108">
        <v>2.3</v>
      </c>
      <c r="F785" s="87">
        <f>$D$782*E785</f>
      </c>
      <c r="G785" s="87">
        <f>$K$2*F785</f>
      </c>
      <c r="H785" s="108">
        <v>244.08</v>
      </c>
      <c r="I785" s="87">
        <f>$D$782*H785</f>
      </c>
      <c r="J785" s="87">
        <f>SUM(G785,I785)</f>
      </c>
      <c r="K785" s="89"/>
    </row>
    <row x14ac:dyDescent="0.25" r="786" customHeight="1" ht="18.75" hidden="1">
      <c r="A786" s="6" t="s">
        <v>941</v>
      </c>
      <c r="B786" s="6"/>
      <c r="C786" s="3" t="s">
        <v>113</v>
      </c>
      <c r="D786" s="86">
        <v>1</v>
      </c>
      <c r="E786" s="108">
        <v>1.13</v>
      </c>
      <c r="F786" s="87">
        <f>$D$782*E786</f>
      </c>
      <c r="G786" s="87">
        <f>$K$2*F786</f>
      </c>
      <c r="H786" s="108">
        <v>13631.33</v>
      </c>
      <c r="I786" s="87">
        <f>$D$782*H786</f>
      </c>
      <c r="J786" s="87">
        <f>SUM(G786,I786)</f>
      </c>
      <c r="K786" s="89"/>
    </row>
    <row x14ac:dyDescent="0.25" r="787" customHeight="1" ht="18.75" hidden="1">
      <c r="A787" s="6" t="s">
        <v>929</v>
      </c>
      <c r="B787" s="6"/>
      <c r="C787" s="3" t="s">
        <v>153</v>
      </c>
      <c r="D787" s="86">
        <v>7.6</v>
      </c>
      <c r="E787" s="108">
        <v>0.87</v>
      </c>
      <c r="F787" s="87">
        <f>$D$782*E787</f>
      </c>
      <c r="G787" s="87">
        <f>$K$2*F787</f>
      </c>
      <c r="H787" s="108">
        <v>1656.8</v>
      </c>
      <c r="I787" s="87">
        <f>$D$782*H787</f>
      </c>
      <c r="J787" s="87">
        <f>SUM(G787,I787)</f>
      </c>
      <c r="K787" s="89"/>
    </row>
    <row x14ac:dyDescent="0.25" r="788" customHeight="1" ht="18.75" hidden="1">
      <c r="A788" s="6" t="s">
        <v>783</v>
      </c>
      <c r="B788" s="6"/>
      <c r="C788" s="3" t="s">
        <v>149</v>
      </c>
      <c r="D788" s="86">
        <v>30.4</v>
      </c>
      <c r="E788" s="108">
        <v>0.35</v>
      </c>
      <c r="F788" s="87">
        <f>$D$782*E788</f>
      </c>
      <c r="G788" s="87">
        <f>$K$2*F788</f>
      </c>
      <c r="H788" s="108">
        <v>216.45</v>
      </c>
      <c r="I788" s="87">
        <f>$D$782*H788</f>
      </c>
      <c r="J788" s="87">
        <f>SUM(G788,I788)</f>
      </c>
      <c r="K788" s="89"/>
    </row>
    <row x14ac:dyDescent="0.25" r="789" customHeight="1" ht="18.75" hidden="1">
      <c r="A789" s="6" t="s">
        <v>786</v>
      </c>
      <c r="B789" s="6"/>
      <c r="C789" s="3" t="s">
        <v>149</v>
      </c>
      <c r="D789" s="86">
        <v>8</v>
      </c>
      <c r="E789" s="108">
        <v>1.2</v>
      </c>
      <c r="F789" s="87">
        <f>$D$782*E789</f>
      </c>
      <c r="G789" s="87">
        <f>$K$2*F789</f>
      </c>
      <c r="H789" s="108">
        <v>543.36</v>
      </c>
      <c r="I789" s="87">
        <f>$D$782*H789</f>
      </c>
      <c r="J789" s="87">
        <f>SUM(G789,I789)</f>
      </c>
      <c r="K789" s="89"/>
    </row>
    <row x14ac:dyDescent="0.25" r="790" customHeight="1" ht="18.75" hidden="1">
      <c r="A790" s="6" t="s">
        <v>790</v>
      </c>
      <c r="B790" s="6"/>
      <c r="C790" s="3" t="s">
        <v>149</v>
      </c>
      <c r="D790" s="86">
        <v>7.6</v>
      </c>
      <c r="E790" s="108">
        <v>0.87</v>
      </c>
      <c r="F790" s="87">
        <f>$D$782*E790</f>
      </c>
      <c r="G790" s="87">
        <f>$K$2*F790</f>
      </c>
      <c r="H790" s="108">
        <v>686.36</v>
      </c>
      <c r="I790" s="87">
        <f>$D$782*H790</f>
      </c>
      <c r="J790" s="87">
        <f>SUM(G790,I790)</f>
      </c>
      <c r="K790" s="89"/>
    </row>
    <row x14ac:dyDescent="0.25" r="791" customHeight="1" ht="12.199999999999998">
      <c r="A791" s="29" t="s">
        <v>214</v>
      </c>
      <c r="B791" s="29"/>
      <c r="C791" s="3"/>
      <c r="D791" s="109"/>
      <c r="E791" s="94">
        <f>SUM(E783:E790)</f>
      </c>
      <c r="F791" s="110">
        <f>SUM(F783:F790)</f>
      </c>
      <c r="G791" s="110">
        <f>$K$2*F791</f>
      </c>
      <c r="H791" s="94">
        <v>17341.31</v>
      </c>
      <c r="I791" s="110">
        <f>SUM(I783:I790)</f>
      </c>
      <c r="J791" s="88">
        <f>SUM(J783:J790)</f>
      </c>
      <c r="K791" s="89"/>
    </row>
    <row x14ac:dyDescent="0.25" r="792" customHeight="1" ht="12.199999999999998">
      <c r="A792" s="29" t="s">
        <v>995</v>
      </c>
      <c r="B792" s="29"/>
      <c r="C792" s="93" t="s">
        <v>113</v>
      </c>
      <c r="D792" s="57">
        <v>0</v>
      </c>
      <c r="E792" s="53"/>
      <c r="F792" s="53"/>
      <c r="G792" s="53"/>
      <c r="H792" s="53"/>
      <c r="I792" s="53"/>
      <c r="J792" s="53"/>
      <c r="K792" s="89"/>
    </row>
    <row x14ac:dyDescent="0.25" r="793" customHeight="1" ht="18.75" hidden="1">
      <c r="A793" s="6" t="s">
        <v>913</v>
      </c>
      <c r="B793" s="6"/>
      <c r="C793" s="3" t="s">
        <v>153</v>
      </c>
      <c r="D793" s="86">
        <v>4.5</v>
      </c>
      <c r="E793" s="108">
        <v>0.41</v>
      </c>
      <c r="F793" s="87">
        <f>$D$792*E793</f>
      </c>
      <c r="G793" s="87">
        <f>$K$2*F793</f>
      </c>
      <c r="H793" s="108">
        <v>98.51</v>
      </c>
      <c r="I793" s="87">
        <f>$D$792*H793</f>
      </c>
      <c r="J793" s="87">
        <f>SUM(G793,I793)</f>
      </c>
      <c r="K793" s="89"/>
    </row>
    <row x14ac:dyDescent="0.25" r="794" customHeight="1" ht="18.75" hidden="1">
      <c r="A794" s="6" t="s">
        <v>963</v>
      </c>
      <c r="B794" s="6"/>
      <c r="C794" s="3" t="s">
        <v>113</v>
      </c>
      <c r="D794" s="86">
        <v>2</v>
      </c>
      <c r="E794" s="108">
        <v>0.64</v>
      </c>
      <c r="F794" s="87">
        <f>$D$792*E794</f>
      </c>
      <c r="G794" s="87">
        <f>$K$2*F794</f>
      </c>
      <c r="H794" s="108">
        <v>218.5</v>
      </c>
      <c r="I794" s="87">
        <f>$D$792*H794</f>
      </c>
      <c r="J794" s="87">
        <f>SUM(G794,I794)</f>
      </c>
      <c r="K794" s="89"/>
    </row>
    <row x14ac:dyDescent="0.25" r="795" customHeight="1" ht="18.75" hidden="1">
      <c r="A795" s="6" t="s">
        <v>964</v>
      </c>
      <c r="B795" s="6"/>
      <c r="C795" s="3" t="s">
        <v>113</v>
      </c>
      <c r="D795" s="86">
        <v>1</v>
      </c>
      <c r="E795" s="108">
        <v>2.3</v>
      </c>
      <c r="F795" s="87">
        <f>$D$792*E795</f>
      </c>
      <c r="G795" s="87">
        <f>$K$2*F795</f>
      </c>
      <c r="H795" s="108">
        <v>244.08</v>
      </c>
      <c r="I795" s="87">
        <f>$D$792*H795</f>
      </c>
      <c r="J795" s="87">
        <f>SUM(G795,I795)</f>
      </c>
      <c r="K795" s="89"/>
    </row>
    <row x14ac:dyDescent="0.25" r="796" customHeight="1" ht="18.75" hidden="1">
      <c r="A796" s="6" t="s">
        <v>993</v>
      </c>
      <c r="B796" s="6"/>
      <c r="C796" s="3" t="s">
        <v>113</v>
      </c>
      <c r="D796" s="86">
        <v>1</v>
      </c>
      <c r="E796" s="108">
        <v>1.13</v>
      </c>
      <c r="F796" s="87">
        <f>$D$792*E796</f>
      </c>
      <c r="G796" s="87">
        <f>$K$2*F796</f>
      </c>
      <c r="H796" s="108">
        <v>7511.33</v>
      </c>
      <c r="I796" s="87">
        <f>$D$792*H796</f>
      </c>
      <c r="J796" s="87">
        <f>SUM(G796,I796)</f>
      </c>
      <c r="K796" s="89"/>
    </row>
    <row x14ac:dyDescent="0.25" r="797" customHeight="1" ht="18.75" hidden="1">
      <c r="A797" s="6" t="s">
        <v>929</v>
      </c>
      <c r="B797" s="6"/>
      <c r="C797" s="3" t="s">
        <v>153</v>
      </c>
      <c r="D797" s="86">
        <v>5.4</v>
      </c>
      <c r="E797" s="108">
        <v>0.62</v>
      </c>
      <c r="F797" s="87">
        <f>$D$792*E797</f>
      </c>
      <c r="G797" s="87">
        <f>$K$2*F797</f>
      </c>
      <c r="H797" s="108">
        <v>1177.2</v>
      </c>
      <c r="I797" s="87">
        <f>$D$792*H797</f>
      </c>
      <c r="J797" s="87">
        <f>SUM(G797,I797)</f>
      </c>
      <c r="K797" s="89"/>
    </row>
    <row x14ac:dyDescent="0.25" r="798" customHeight="1" ht="18.75" hidden="1">
      <c r="A798" s="6" t="s">
        <v>786</v>
      </c>
      <c r="B798" s="6"/>
      <c r="C798" s="3" t="s">
        <v>149</v>
      </c>
      <c r="D798" s="86">
        <v>5.4</v>
      </c>
      <c r="E798" s="108">
        <v>0.81</v>
      </c>
      <c r="F798" s="87">
        <f>$D$792*E798</f>
      </c>
      <c r="G798" s="87">
        <f>$K$2*F798</f>
      </c>
      <c r="H798" s="108">
        <v>366.77</v>
      </c>
      <c r="I798" s="87">
        <f>$D$792*H798</f>
      </c>
      <c r="J798" s="87">
        <f>SUM(G798,I798)</f>
      </c>
      <c r="K798" s="89"/>
    </row>
    <row x14ac:dyDescent="0.25" r="799" customHeight="1" ht="18.75" hidden="1">
      <c r="A799" s="6" t="s">
        <v>783</v>
      </c>
      <c r="B799" s="6"/>
      <c r="C799" s="3" t="s">
        <v>149</v>
      </c>
      <c r="D799" s="86">
        <v>22.4</v>
      </c>
      <c r="E799" s="108">
        <v>0.26</v>
      </c>
      <c r="F799" s="87">
        <f>$D$792*E799</f>
      </c>
      <c r="G799" s="87">
        <f>$K$2*F799</f>
      </c>
      <c r="H799" s="108">
        <v>159.49</v>
      </c>
      <c r="I799" s="87">
        <f>$D$792*H799</f>
      </c>
      <c r="J799" s="87">
        <f>SUM(G799,I799)</f>
      </c>
      <c r="K799" s="89"/>
    </row>
    <row x14ac:dyDescent="0.25" r="800" customHeight="1" ht="18.75" hidden="1">
      <c r="A800" s="6" t="s">
        <v>790</v>
      </c>
      <c r="B800" s="6"/>
      <c r="C800" s="3" t="s">
        <v>149</v>
      </c>
      <c r="D800" s="86">
        <v>5.8</v>
      </c>
      <c r="E800" s="108">
        <v>0.67</v>
      </c>
      <c r="F800" s="87">
        <f>$D$792*E800</f>
      </c>
      <c r="G800" s="87">
        <f>$K$2*F800</f>
      </c>
      <c r="H800" s="108">
        <v>523.8</v>
      </c>
      <c r="I800" s="87">
        <f>$D$792*H800</f>
      </c>
      <c r="J800" s="87">
        <f>SUM(G800,I800)</f>
      </c>
      <c r="K800" s="89"/>
    </row>
    <row x14ac:dyDescent="0.25" r="801" customHeight="1" ht="12.199999999999998">
      <c r="A801" s="29" t="s">
        <v>214</v>
      </c>
      <c r="B801" s="29"/>
      <c r="C801" s="3"/>
      <c r="D801" s="109"/>
      <c r="E801" s="94">
        <f>SUM(E793:E800)</f>
      </c>
      <c r="F801" s="110">
        <f>SUM(F793:F800)</f>
      </c>
      <c r="G801" s="110">
        <f>$K$2*F801</f>
      </c>
      <c r="H801" s="94">
        <v>10299.68</v>
      </c>
      <c r="I801" s="110">
        <f>SUM(I793:I800)</f>
      </c>
      <c r="J801" s="88">
        <f>SUM(J793:J800)</f>
      </c>
      <c r="K801" s="89"/>
    </row>
    <row x14ac:dyDescent="0.25" r="802" customHeight="1" ht="12.199999999999998">
      <c r="A802" s="29" t="s">
        <v>996</v>
      </c>
      <c r="B802" s="29"/>
      <c r="C802" s="93" t="s">
        <v>113</v>
      </c>
      <c r="D802" s="57">
        <v>0</v>
      </c>
      <c r="E802" s="53"/>
      <c r="F802" s="53"/>
      <c r="G802" s="53"/>
      <c r="H802" s="53"/>
      <c r="I802" s="53"/>
      <c r="J802" s="53"/>
      <c r="K802" s="89"/>
    </row>
    <row x14ac:dyDescent="0.25" r="803" customHeight="1" ht="18.75" hidden="1">
      <c r="A803" s="6" t="s">
        <v>913</v>
      </c>
      <c r="B803" s="6"/>
      <c r="C803" s="3" t="s">
        <v>153</v>
      </c>
      <c r="D803" s="86">
        <v>4.2</v>
      </c>
      <c r="E803" s="108">
        <v>0.39</v>
      </c>
      <c r="F803" s="87">
        <f>$D$802*E803</f>
      </c>
      <c r="G803" s="87">
        <f>$K$2*F803</f>
      </c>
      <c r="H803" s="108">
        <v>91.94</v>
      </c>
      <c r="I803" s="87">
        <f>$D$802*H803</f>
      </c>
      <c r="J803" s="87">
        <f>SUM(G803,I803)</f>
      </c>
      <c r="K803" s="89"/>
    </row>
    <row x14ac:dyDescent="0.25" r="804" customHeight="1" ht="18.75" hidden="1">
      <c r="A804" s="6" t="s">
        <v>963</v>
      </c>
      <c r="B804" s="6"/>
      <c r="C804" s="3" t="s">
        <v>113</v>
      </c>
      <c r="D804" s="86">
        <v>2</v>
      </c>
      <c r="E804" s="108">
        <v>0.64</v>
      </c>
      <c r="F804" s="87">
        <f>$D$802*E804</f>
      </c>
      <c r="G804" s="87">
        <f>$K$2*F804</f>
      </c>
      <c r="H804" s="108">
        <v>218.5</v>
      </c>
      <c r="I804" s="87">
        <f>$D$802*H804</f>
      </c>
      <c r="J804" s="87">
        <f>SUM(G804,I804)</f>
      </c>
      <c r="K804" s="89"/>
    </row>
    <row x14ac:dyDescent="0.25" r="805" customHeight="1" ht="18.75" hidden="1">
      <c r="A805" s="6" t="s">
        <v>964</v>
      </c>
      <c r="B805" s="6"/>
      <c r="C805" s="3" t="s">
        <v>113</v>
      </c>
      <c r="D805" s="86">
        <v>1</v>
      </c>
      <c r="E805" s="108">
        <v>2.3</v>
      </c>
      <c r="F805" s="87">
        <f>$D$802*E805</f>
      </c>
      <c r="G805" s="87">
        <f>$K$2*F805</f>
      </c>
      <c r="H805" s="108">
        <v>244.08</v>
      </c>
      <c r="I805" s="87">
        <f>$D$802*H805</f>
      </c>
      <c r="J805" s="87">
        <f>SUM(G805,I805)</f>
      </c>
      <c r="K805" s="89"/>
    </row>
    <row x14ac:dyDescent="0.25" r="806" customHeight="1" ht="18.75" hidden="1">
      <c r="A806" s="6" t="s">
        <v>993</v>
      </c>
      <c r="B806" s="6"/>
      <c r="C806" s="3" t="s">
        <v>113</v>
      </c>
      <c r="D806" s="86">
        <v>1</v>
      </c>
      <c r="E806" s="108">
        <v>1.13</v>
      </c>
      <c r="F806" s="87">
        <f>$D$802*E806</f>
      </c>
      <c r="G806" s="87">
        <f>$K$2*F806</f>
      </c>
      <c r="H806" s="108">
        <v>5863.33</v>
      </c>
      <c r="I806" s="87">
        <f>$D$802*H806</f>
      </c>
      <c r="J806" s="87">
        <f>SUM(G806,I806)</f>
      </c>
      <c r="K806" s="89"/>
    </row>
    <row x14ac:dyDescent="0.25" r="807" customHeight="1" ht="18.75" hidden="1">
      <c r="A807" s="6" t="s">
        <v>929</v>
      </c>
      <c r="B807" s="6"/>
      <c r="C807" s="3" t="s">
        <v>153</v>
      </c>
      <c r="D807" s="86">
        <v>4.8</v>
      </c>
      <c r="E807" s="108">
        <v>0.55</v>
      </c>
      <c r="F807" s="87">
        <f>$D$802*E807</f>
      </c>
      <c r="G807" s="87">
        <f>$K$2*F807</f>
      </c>
      <c r="H807" s="108">
        <v>1046.4</v>
      </c>
      <c r="I807" s="87">
        <f>$D$802*H807</f>
      </c>
      <c r="J807" s="87">
        <f>SUM(G807,I807)</f>
      </c>
      <c r="K807" s="89"/>
    </row>
    <row x14ac:dyDescent="0.25" r="808" customHeight="1" ht="18.75" hidden="1">
      <c r="A808" s="6" t="s">
        <v>783</v>
      </c>
      <c r="B808" s="6"/>
      <c r="C808" s="3" t="s">
        <v>149</v>
      </c>
      <c r="D808" s="86">
        <v>22.4</v>
      </c>
      <c r="E808" s="108">
        <v>0.26</v>
      </c>
      <c r="F808" s="87">
        <f>$D$802*E808</f>
      </c>
      <c r="G808" s="87">
        <f>$K$2*F808</f>
      </c>
      <c r="H808" s="108">
        <v>159.49</v>
      </c>
      <c r="I808" s="87">
        <f>$D$802*H808</f>
      </c>
      <c r="J808" s="87">
        <f>SUM(G808,I808)</f>
      </c>
      <c r="K808" s="89"/>
    </row>
    <row x14ac:dyDescent="0.25" r="809" customHeight="1" ht="18.75" hidden="1">
      <c r="A809" s="6" t="s">
        <v>786</v>
      </c>
      <c r="B809" s="6"/>
      <c r="C809" s="3" t="s">
        <v>149</v>
      </c>
      <c r="D809" s="86">
        <v>4.8</v>
      </c>
      <c r="E809" s="108">
        <v>0.72</v>
      </c>
      <c r="F809" s="87">
        <f>$D$802*E809</f>
      </c>
      <c r="G809" s="87">
        <f>$K$2*F809</f>
      </c>
      <c r="H809" s="108">
        <v>326.02</v>
      </c>
      <c r="I809" s="87">
        <f>$D$802*H809</f>
      </c>
      <c r="J809" s="87">
        <f>SUM(G809,I809)</f>
      </c>
      <c r="K809" s="89"/>
    </row>
    <row x14ac:dyDescent="0.25" r="810" customHeight="1" ht="18.75" hidden="1">
      <c r="A810" s="6" t="s">
        <v>790</v>
      </c>
      <c r="B810" s="6"/>
      <c r="C810" s="3" t="s">
        <v>149</v>
      </c>
      <c r="D810" s="86">
        <v>5.2</v>
      </c>
      <c r="E810" s="108">
        <v>0.6</v>
      </c>
      <c r="F810" s="87">
        <f>$D$802*E810</f>
      </c>
      <c r="G810" s="87">
        <f>$K$2*F810</f>
      </c>
      <c r="H810" s="108">
        <v>469.61</v>
      </c>
      <c r="I810" s="87">
        <f>$D$802*H810</f>
      </c>
      <c r="J810" s="87">
        <f>SUM(G810,I810)</f>
      </c>
      <c r="K810" s="89"/>
    </row>
    <row x14ac:dyDescent="0.25" r="811" customHeight="1" ht="12.199999999999998">
      <c r="A811" s="29" t="s">
        <v>214</v>
      </c>
      <c r="B811" s="29"/>
      <c r="C811" s="3"/>
      <c r="D811" s="109"/>
      <c r="E811" s="94">
        <f>SUM(E803:E810)</f>
      </c>
      <c r="F811" s="110">
        <f>SUM(F803:F810)</f>
      </c>
      <c r="G811" s="110">
        <f>$K$2*F811</f>
      </c>
      <c r="H811" s="94">
        <v>8419.37</v>
      </c>
      <c r="I811" s="110">
        <f>SUM(I803:I810)</f>
      </c>
      <c r="J811" s="88">
        <f>SUM(J803:J810)</f>
      </c>
      <c r="K811" s="89"/>
    </row>
    <row x14ac:dyDescent="0.25" r="812" customHeight="1" ht="12.199999999999998">
      <c r="A812" s="29" t="s">
        <v>997</v>
      </c>
      <c r="B812" s="29"/>
      <c r="C812" s="93" t="s">
        <v>113</v>
      </c>
      <c r="D812" s="57">
        <v>0</v>
      </c>
      <c r="E812" s="53"/>
      <c r="F812" s="53"/>
      <c r="G812" s="53"/>
      <c r="H812" s="53"/>
      <c r="I812" s="53"/>
      <c r="J812" s="53"/>
      <c r="K812" s="89"/>
    </row>
    <row x14ac:dyDescent="0.25" r="813" customHeight="1" ht="18.75" hidden="1">
      <c r="A813" s="6" t="s">
        <v>913</v>
      </c>
      <c r="B813" s="6"/>
      <c r="C813" s="3" t="s">
        <v>153</v>
      </c>
      <c r="D813" s="86">
        <v>4.7</v>
      </c>
      <c r="E813" s="108">
        <v>0.43</v>
      </c>
      <c r="F813" s="87">
        <f>$D$812*E813</f>
      </c>
      <c r="G813" s="87">
        <f>$K$2*F813</f>
      </c>
      <c r="H813" s="108">
        <v>102.88</v>
      </c>
      <c r="I813" s="87">
        <f>$D$812*H813</f>
      </c>
      <c r="J813" s="87">
        <f>SUM(G813,I813)</f>
      </c>
      <c r="K813" s="89"/>
    </row>
    <row x14ac:dyDescent="0.25" r="814" customHeight="1" ht="18.75" hidden="1">
      <c r="A814" s="6" t="s">
        <v>963</v>
      </c>
      <c r="B814" s="6"/>
      <c r="C814" s="3" t="s">
        <v>113</v>
      </c>
      <c r="D814" s="86">
        <v>2</v>
      </c>
      <c r="E814" s="108">
        <v>0.64</v>
      </c>
      <c r="F814" s="87">
        <f>$D$812*E814</f>
      </c>
      <c r="G814" s="87">
        <f>$K$2*F814</f>
      </c>
      <c r="H814" s="108">
        <v>218.5</v>
      </c>
      <c r="I814" s="87">
        <f>$D$812*H814</f>
      </c>
      <c r="J814" s="87">
        <f>SUM(G814,I814)</f>
      </c>
      <c r="K814" s="89"/>
    </row>
    <row x14ac:dyDescent="0.25" r="815" customHeight="1" ht="18.75" hidden="1">
      <c r="A815" s="6" t="s">
        <v>964</v>
      </c>
      <c r="B815" s="6"/>
      <c r="C815" s="3" t="s">
        <v>113</v>
      </c>
      <c r="D815" s="86">
        <v>1</v>
      </c>
      <c r="E815" s="108">
        <v>2.3</v>
      </c>
      <c r="F815" s="87">
        <f>$D$812*E815</f>
      </c>
      <c r="G815" s="87">
        <f>$K$2*F815</f>
      </c>
      <c r="H815" s="108">
        <v>244.08</v>
      </c>
      <c r="I815" s="87">
        <f>$D$812*H815</f>
      </c>
      <c r="J815" s="87">
        <f>SUM(G815,I815)</f>
      </c>
      <c r="K815" s="89"/>
    </row>
    <row x14ac:dyDescent="0.25" r="816" customHeight="1" ht="18.75" hidden="1">
      <c r="A816" s="6" t="s">
        <v>993</v>
      </c>
      <c r="B816" s="6"/>
      <c r="C816" s="3" t="s">
        <v>113</v>
      </c>
      <c r="D816" s="86">
        <v>1</v>
      </c>
      <c r="E816" s="108">
        <v>1.13</v>
      </c>
      <c r="F816" s="87">
        <f>$D$812*E816</f>
      </c>
      <c r="G816" s="87">
        <f>$K$2*F816</f>
      </c>
      <c r="H816" s="108">
        <v>8639.33</v>
      </c>
      <c r="I816" s="87">
        <f>$D$812*H816</f>
      </c>
      <c r="J816" s="87">
        <f>SUM(G816,I816)</f>
      </c>
      <c r="K816" s="89"/>
    </row>
    <row x14ac:dyDescent="0.25" r="817" customHeight="1" ht="18.75" hidden="1">
      <c r="A817" s="6" t="s">
        <v>929</v>
      </c>
      <c r="B817" s="6"/>
      <c r="C817" s="3" t="s">
        <v>153</v>
      </c>
      <c r="D817" s="86">
        <v>5.8</v>
      </c>
      <c r="E817" s="108">
        <v>0.67</v>
      </c>
      <c r="F817" s="87">
        <f>$D$812*E817</f>
      </c>
      <c r="G817" s="87">
        <f>$K$2*F817</f>
      </c>
      <c r="H817" s="108">
        <v>1264.4</v>
      </c>
      <c r="I817" s="87">
        <f>$D$812*H817</f>
      </c>
      <c r="J817" s="87">
        <f>SUM(G817,I817)</f>
      </c>
      <c r="K817" s="89"/>
    </row>
    <row x14ac:dyDescent="0.25" r="818" customHeight="1" ht="18.75" hidden="1">
      <c r="A818" s="6" t="s">
        <v>783</v>
      </c>
      <c r="B818" s="6"/>
      <c r="C818" s="3" t="s">
        <v>149</v>
      </c>
      <c r="D818" s="86">
        <v>22.4</v>
      </c>
      <c r="E818" s="108">
        <v>0.26</v>
      </c>
      <c r="F818" s="87">
        <f>$D$812*E818</f>
      </c>
      <c r="G818" s="87">
        <f>$K$2*F818</f>
      </c>
      <c r="H818" s="108">
        <v>159.49</v>
      </c>
      <c r="I818" s="87">
        <f>$D$812*H818</f>
      </c>
      <c r="J818" s="87">
        <f>SUM(G818,I818)</f>
      </c>
      <c r="K818" s="89"/>
    </row>
    <row x14ac:dyDescent="0.25" r="819" customHeight="1" ht="18.75" hidden="1">
      <c r="A819" s="6" t="s">
        <v>786</v>
      </c>
      <c r="B819" s="6"/>
      <c r="C819" s="3" t="s">
        <v>149</v>
      </c>
      <c r="D819" s="86">
        <v>5.8</v>
      </c>
      <c r="E819" s="108">
        <v>0.87</v>
      </c>
      <c r="F819" s="87">
        <f>$D$812*E819</f>
      </c>
      <c r="G819" s="87">
        <f>$K$2*F819</f>
      </c>
      <c r="H819" s="108">
        <v>393.94</v>
      </c>
      <c r="I819" s="87">
        <f>$D$812*H819</f>
      </c>
      <c r="J819" s="87">
        <f>SUM(G819,I819)</f>
      </c>
      <c r="K819" s="89"/>
    </row>
    <row x14ac:dyDescent="0.25" r="820" customHeight="1" ht="18.75" hidden="1">
      <c r="A820" s="6" t="s">
        <v>790</v>
      </c>
      <c r="B820" s="6"/>
      <c r="C820" s="3" t="s">
        <v>149</v>
      </c>
      <c r="D820" s="86">
        <v>6.2</v>
      </c>
      <c r="E820" s="108">
        <v>0.71</v>
      </c>
      <c r="F820" s="87">
        <f>$D$812*E820</f>
      </c>
      <c r="G820" s="87">
        <f>$K$2*F820</f>
      </c>
      <c r="H820" s="108">
        <v>559.92</v>
      </c>
      <c r="I820" s="87">
        <f>$D$812*H820</f>
      </c>
      <c r="J820" s="87">
        <f>SUM(G820,I820)</f>
      </c>
      <c r="K820" s="89"/>
    </row>
    <row x14ac:dyDescent="0.25" r="821" customHeight="1" ht="12.199999999999998">
      <c r="A821" s="29" t="s">
        <v>214</v>
      </c>
      <c r="B821" s="29"/>
      <c r="C821" s="3"/>
      <c r="D821" s="109"/>
      <c r="E821" s="94">
        <f>SUM(E813:E820)</f>
      </c>
      <c r="F821" s="110">
        <f>SUM(F813:F820)</f>
      </c>
      <c r="G821" s="110">
        <f>$K$2*F821</f>
      </c>
      <c r="H821" s="94">
        <v>11582.54</v>
      </c>
      <c r="I821" s="110">
        <f>SUM(I813:I820)</f>
      </c>
      <c r="J821" s="88">
        <f>SUM(J813:J820)</f>
      </c>
      <c r="K821" s="89"/>
    </row>
    <row x14ac:dyDescent="0.25" r="822" customHeight="1" ht="12.199999999999998">
      <c r="A822" s="29" t="s">
        <v>998</v>
      </c>
      <c r="B822" s="29"/>
      <c r="C822" s="93" t="s">
        <v>113</v>
      </c>
      <c r="D822" s="57">
        <v>0</v>
      </c>
      <c r="E822" s="53"/>
      <c r="F822" s="53"/>
      <c r="G822" s="53"/>
      <c r="H822" s="53"/>
      <c r="I822" s="53"/>
      <c r="J822" s="53"/>
      <c r="K822" s="89"/>
    </row>
    <row x14ac:dyDescent="0.25" r="823" customHeight="1" ht="18.75" hidden="1">
      <c r="A823" s="6" t="s">
        <v>913</v>
      </c>
      <c r="B823" s="6"/>
      <c r="C823" s="3" t="s">
        <v>153</v>
      </c>
      <c r="D823" s="86">
        <v>4.5</v>
      </c>
      <c r="E823" s="108">
        <v>0.41</v>
      </c>
      <c r="F823" s="87">
        <f>$D$822*E823</f>
      </c>
      <c r="G823" s="87">
        <f>$K$2*F823</f>
      </c>
      <c r="H823" s="108">
        <v>98.51</v>
      </c>
      <c r="I823" s="87">
        <f>$D$822*H823</f>
      </c>
      <c r="J823" s="87">
        <f>SUM(G823,I823)</f>
      </c>
      <c r="K823" s="89"/>
    </row>
    <row x14ac:dyDescent="0.25" r="824" customHeight="1" ht="18.75" hidden="1">
      <c r="A824" s="6" t="s">
        <v>963</v>
      </c>
      <c r="B824" s="6"/>
      <c r="C824" s="3" t="s">
        <v>113</v>
      </c>
      <c r="D824" s="86">
        <v>1.1</v>
      </c>
      <c r="E824" s="108">
        <v>0.35</v>
      </c>
      <c r="F824" s="87">
        <f>$D$822*E824</f>
      </c>
      <c r="G824" s="87">
        <f>$K$2*F824</f>
      </c>
      <c r="H824" s="108">
        <v>120.18</v>
      </c>
      <c r="I824" s="87">
        <f>$D$822*H824</f>
      </c>
      <c r="J824" s="87">
        <f>SUM(G824,I824)</f>
      </c>
      <c r="K824" s="89"/>
    </row>
    <row x14ac:dyDescent="0.25" r="825" customHeight="1" ht="18.75" hidden="1">
      <c r="A825" s="6" t="s">
        <v>964</v>
      </c>
      <c r="B825" s="6"/>
      <c r="C825" s="3" t="s">
        <v>113</v>
      </c>
      <c r="D825" s="86">
        <v>1</v>
      </c>
      <c r="E825" s="108">
        <v>2.3</v>
      </c>
      <c r="F825" s="87">
        <f>$D$822*E825</f>
      </c>
      <c r="G825" s="87">
        <f>$K$2*F825</f>
      </c>
      <c r="H825" s="108">
        <v>244.08</v>
      </c>
      <c r="I825" s="87">
        <f>$D$822*H825</f>
      </c>
      <c r="J825" s="87">
        <f>SUM(G825,I825)</f>
      </c>
      <c r="K825" s="89"/>
    </row>
    <row x14ac:dyDescent="0.25" r="826" customHeight="1" ht="18.75" hidden="1">
      <c r="A826" s="6" t="s">
        <v>941</v>
      </c>
      <c r="B826" s="6"/>
      <c r="C826" s="3" t="s">
        <v>113</v>
      </c>
      <c r="D826" s="86">
        <v>1</v>
      </c>
      <c r="E826" s="108">
        <v>1.13</v>
      </c>
      <c r="F826" s="87">
        <f>$D$822*E826</f>
      </c>
      <c r="G826" s="87">
        <f>$K$2*F826</f>
      </c>
      <c r="H826" s="108">
        <v>6487.33</v>
      </c>
      <c r="I826" s="87">
        <f>$D$822*H826</f>
      </c>
      <c r="J826" s="87">
        <f>SUM(G826,I826)</f>
      </c>
      <c r="K826" s="89"/>
    </row>
    <row x14ac:dyDescent="0.25" r="827" customHeight="1" ht="18.75" hidden="1">
      <c r="A827" s="6" t="s">
        <v>929</v>
      </c>
      <c r="B827" s="6"/>
      <c r="C827" s="3" t="s">
        <v>153</v>
      </c>
      <c r="D827" s="86">
        <v>5.4</v>
      </c>
      <c r="E827" s="108">
        <v>0.62</v>
      </c>
      <c r="F827" s="87">
        <f>$D$822*E827</f>
      </c>
      <c r="G827" s="87">
        <f>$K$2*F827</f>
      </c>
      <c r="H827" s="108">
        <v>1177.2</v>
      </c>
      <c r="I827" s="87">
        <f>$D$822*H827</f>
      </c>
      <c r="J827" s="87">
        <f>SUM(G827,I827)</f>
      </c>
      <c r="K827" s="89"/>
    </row>
    <row x14ac:dyDescent="0.25" r="828" customHeight="1" ht="18.75" hidden="1">
      <c r="A828" s="6" t="s">
        <v>783</v>
      </c>
      <c r="B828" s="6"/>
      <c r="C828" s="3" t="s">
        <v>149</v>
      </c>
      <c r="D828" s="86">
        <v>22.4</v>
      </c>
      <c r="E828" s="108">
        <v>0.26</v>
      </c>
      <c r="F828" s="87">
        <f>$D$822*E828</f>
      </c>
      <c r="G828" s="87">
        <f>$K$2*F828</f>
      </c>
      <c r="H828" s="108">
        <v>159.49</v>
      </c>
      <c r="I828" s="87">
        <f>$D$822*H828</f>
      </c>
      <c r="J828" s="87">
        <f>SUM(G828,I828)</f>
      </c>
      <c r="K828" s="89"/>
    </row>
    <row x14ac:dyDescent="0.25" r="829" customHeight="1" ht="18.75" hidden="1">
      <c r="A829" s="6" t="s">
        <v>786</v>
      </c>
      <c r="B829" s="6"/>
      <c r="C829" s="3" t="s">
        <v>149</v>
      </c>
      <c r="D829" s="86">
        <v>5.4</v>
      </c>
      <c r="E829" s="108">
        <v>0.81</v>
      </c>
      <c r="F829" s="87">
        <f>$D$822*E829</f>
      </c>
      <c r="G829" s="87">
        <f>$K$2*F829</f>
      </c>
      <c r="H829" s="108">
        <v>366.77</v>
      </c>
      <c r="I829" s="87">
        <f>$D$822*H829</f>
      </c>
      <c r="J829" s="87">
        <f>SUM(G829,I829)</f>
      </c>
      <c r="K829" s="89"/>
    </row>
    <row x14ac:dyDescent="0.25" r="830" customHeight="1" ht="18.75" hidden="1">
      <c r="A830" s="6" t="s">
        <v>790</v>
      </c>
      <c r="B830" s="6"/>
      <c r="C830" s="3" t="s">
        <v>149</v>
      </c>
      <c r="D830" s="86">
        <v>5.8</v>
      </c>
      <c r="E830" s="108">
        <v>0.67</v>
      </c>
      <c r="F830" s="87">
        <f>$D$822*E830</f>
      </c>
      <c r="G830" s="87">
        <f>$K$2*F830</f>
      </c>
      <c r="H830" s="108">
        <v>523.8</v>
      </c>
      <c r="I830" s="87">
        <f>$D$822*H830</f>
      </c>
      <c r="J830" s="87">
        <f>SUM(G830,I830)</f>
      </c>
      <c r="K830" s="89"/>
    </row>
    <row x14ac:dyDescent="0.25" r="831" customHeight="1" ht="12.199999999999998">
      <c r="A831" s="29" t="s">
        <v>214</v>
      </c>
      <c r="B831" s="29"/>
      <c r="C831" s="3"/>
      <c r="D831" s="109"/>
      <c r="E831" s="94">
        <f>SUM(E823:E830)</f>
      </c>
      <c r="F831" s="110">
        <f>SUM(F823:F830)</f>
      </c>
      <c r="G831" s="110">
        <f>$K$2*F831</f>
      </c>
      <c r="H831" s="94">
        <v>9177.36</v>
      </c>
      <c r="I831" s="110">
        <f>SUM(I823:I830)</f>
      </c>
      <c r="J831" s="88">
        <f>SUM(J823:J830)</f>
      </c>
      <c r="K831" s="89"/>
    </row>
    <row x14ac:dyDescent="0.25" r="832" customHeight="1" ht="12.199999999999998">
      <c r="A832" s="29" t="s">
        <v>999</v>
      </c>
      <c r="B832" s="29"/>
      <c r="C832" s="93" t="s">
        <v>113</v>
      </c>
      <c r="D832" s="57">
        <v>0</v>
      </c>
      <c r="E832" s="53"/>
      <c r="F832" s="53"/>
      <c r="G832" s="53"/>
      <c r="H832" s="53"/>
      <c r="I832" s="53"/>
      <c r="J832" s="53"/>
      <c r="K832" s="89"/>
    </row>
    <row x14ac:dyDescent="0.25" r="833" customHeight="1" ht="18.75" hidden="1">
      <c r="A833" s="6" t="s">
        <v>913</v>
      </c>
      <c r="B833" s="6"/>
      <c r="C833" s="3" t="s">
        <v>153</v>
      </c>
      <c r="D833" s="86">
        <v>4.2</v>
      </c>
      <c r="E833" s="108">
        <v>0.39</v>
      </c>
      <c r="F833" s="87">
        <f>$D$832*E833</f>
      </c>
      <c r="G833" s="87">
        <f>$K$2*F833</f>
      </c>
      <c r="H833" s="108">
        <v>91.94</v>
      </c>
      <c r="I833" s="87">
        <f>$D$832*H833</f>
      </c>
      <c r="J833" s="87">
        <f>SUM(G833,I833)</f>
      </c>
      <c r="K833" s="89"/>
    </row>
    <row x14ac:dyDescent="0.25" r="834" customHeight="1" ht="18.75" hidden="1">
      <c r="A834" s="6" t="s">
        <v>963</v>
      </c>
      <c r="B834" s="6"/>
      <c r="C834" s="3" t="s">
        <v>113</v>
      </c>
      <c r="D834" s="86">
        <v>0.8</v>
      </c>
      <c r="E834" s="108">
        <v>0.26</v>
      </c>
      <c r="F834" s="87">
        <f>$D$832*E834</f>
      </c>
      <c r="G834" s="87">
        <f>$K$2*F834</f>
      </c>
      <c r="H834" s="108">
        <v>87.4</v>
      </c>
      <c r="I834" s="87">
        <f>$D$832*H834</f>
      </c>
      <c r="J834" s="87">
        <f>SUM(G834,I834)</f>
      </c>
      <c r="K834" s="89"/>
    </row>
    <row x14ac:dyDescent="0.25" r="835" customHeight="1" ht="18.75" hidden="1">
      <c r="A835" s="6" t="s">
        <v>964</v>
      </c>
      <c r="B835" s="6"/>
      <c r="C835" s="3" t="s">
        <v>113</v>
      </c>
      <c r="D835" s="86">
        <v>1</v>
      </c>
      <c r="E835" s="108">
        <v>2.3</v>
      </c>
      <c r="F835" s="87">
        <f>$D$832*E835</f>
      </c>
      <c r="G835" s="87">
        <f>$K$2*F835</f>
      </c>
      <c r="H835" s="108">
        <v>244.08</v>
      </c>
      <c r="I835" s="87">
        <f>$D$832*H835</f>
      </c>
      <c r="J835" s="87">
        <f>SUM(G835,I835)</f>
      </c>
      <c r="K835" s="89"/>
    </row>
    <row x14ac:dyDescent="0.25" r="836" customHeight="1" ht="18.75" hidden="1">
      <c r="A836" s="6" t="s">
        <v>941</v>
      </c>
      <c r="B836" s="6"/>
      <c r="C836" s="3" t="s">
        <v>113</v>
      </c>
      <c r="D836" s="86">
        <v>1</v>
      </c>
      <c r="E836" s="108">
        <v>1.13</v>
      </c>
      <c r="F836" s="87">
        <f>$D$832*E836</f>
      </c>
      <c r="G836" s="87">
        <f>$K$2*F836</f>
      </c>
      <c r="H836" s="108">
        <v>5815.33</v>
      </c>
      <c r="I836" s="87">
        <f>$D$832*H836</f>
      </c>
      <c r="J836" s="87">
        <f>SUM(G836,I836)</f>
      </c>
      <c r="K836" s="89"/>
    </row>
    <row x14ac:dyDescent="0.25" r="837" customHeight="1" ht="18.75" hidden="1">
      <c r="A837" s="6" t="s">
        <v>929</v>
      </c>
      <c r="B837" s="6"/>
      <c r="C837" s="3" t="s">
        <v>153</v>
      </c>
      <c r="D837" s="86">
        <v>4.8</v>
      </c>
      <c r="E837" s="108">
        <v>0.55</v>
      </c>
      <c r="F837" s="87">
        <f>$D$832*E837</f>
      </c>
      <c r="G837" s="87">
        <f>$K$2*F837</f>
      </c>
      <c r="H837" s="108">
        <v>1046.4</v>
      </c>
      <c r="I837" s="87">
        <f>$D$832*H837</f>
      </c>
      <c r="J837" s="87">
        <f>SUM(G837,I837)</f>
      </c>
      <c r="K837" s="89"/>
    </row>
    <row x14ac:dyDescent="0.25" r="838" customHeight="1" ht="18.75" hidden="1">
      <c r="A838" s="6" t="s">
        <v>783</v>
      </c>
      <c r="B838" s="6"/>
      <c r="C838" s="3" t="s">
        <v>149</v>
      </c>
      <c r="D838" s="86">
        <v>22.4</v>
      </c>
      <c r="E838" s="108">
        <v>0.26</v>
      </c>
      <c r="F838" s="87">
        <f>$D$832*E838</f>
      </c>
      <c r="G838" s="87">
        <f>$K$2*F838</f>
      </c>
      <c r="H838" s="108">
        <v>159.49</v>
      </c>
      <c r="I838" s="87">
        <f>$D$832*H838</f>
      </c>
      <c r="J838" s="87">
        <f>SUM(G838,I838)</f>
      </c>
      <c r="K838" s="89"/>
    </row>
    <row x14ac:dyDescent="0.25" r="839" customHeight="1" ht="18.75" hidden="1">
      <c r="A839" s="6" t="s">
        <v>786</v>
      </c>
      <c r="B839" s="6"/>
      <c r="C839" s="3" t="s">
        <v>149</v>
      </c>
      <c r="D839" s="86">
        <v>4.8</v>
      </c>
      <c r="E839" s="108">
        <v>0.72</v>
      </c>
      <c r="F839" s="87">
        <f>$D$832*E839</f>
      </c>
      <c r="G839" s="87">
        <f>$K$2*F839</f>
      </c>
      <c r="H839" s="108">
        <v>326.02</v>
      </c>
      <c r="I839" s="87">
        <f>$D$832*H839</f>
      </c>
      <c r="J839" s="87">
        <f>SUM(G839,I839)</f>
      </c>
      <c r="K839" s="89"/>
    </row>
    <row x14ac:dyDescent="0.25" r="840" customHeight="1" ht="18.75" hidden="1">
      <c r="A840" s="6" t="s">
        <v>790</v>
      </c>
      <c r="B840" s="6"/>
      <c r="C840" s="3" t="s">
        <v>149</v>
      </c>
      <c r="D840" s="86">
        <v>5.2</v>
      </c>
      <c r="E840" s="108">
        <v>0.6</v>
      </c>
      <c r="F840" s="87">
        <f>$D$832*E840</f>
      </c>
      <c r="G840" s="87">
        <f>$K$2*F840</f>
      </c>
      <c r="H840" s="108">
        <v>469.61</v>
      </c>
      <c r="I840" s="87">
        <f>$D$832*H840</f>
      </c>
      <c r="J840" s="87">
        <f>SUM(G840,I840)</f>
      </c>
      <c r="K840" s="89"/>
    </row>
    <row x14ac:dyDescent="0.25" r="841" customHeight="1" ht="12.199999999999998">
      <c r="A841" s="29" t="s">
        <v>214</v>
      </c>
      <c r="B841" s="29"/>
      <c r="C841" s="3"/>
      <c r="D841" s="109"/>
      <c r="E841" s="94">
        <f>SUM(E833:E840)</f>
      </c>
      <c r="F841" s="110">
        <f>SUM(F833:F840)</f>
      </c>
      <c r="G841" s="110">
        <f>$K$2*F841</f>
      </c>
      <c r="H841" s="94">
        <v>8240.27</v>
      </c>
      <c r="I841" s="110">
        <f>SUM(I833:I840)</f>
      </c>
      <c r="J841" s="88">
        <f>SUM(J833:J840)</f>
      </c>
      <c r="K841" s="89"/>
    </row>
    <row x14ac:dyDescent="0.25" r="842" customHeight="1" ht="12.199999999999998">
      <c r="A842" s="29" t="s">
        <v>1000</v>
      </c>
      <c r="B842" s="29"/>
      <c r="C842" s="93" t="s">
        <v>113</v>
      </c>
      <c r="D842" s="57">
        <v>0</v>
      </c>
      <c r="E842" s="53"/>
      <c r="F842" s="53"/>
      <c r="G842" s="53"/>
      <c r="H842" s="53"/>
      <c r="I842" s="53"/>
      <c r="J842" s="53"/>
      <c r="K842" s="89"/>
    </row>
    <row x14ac:dyDescent="0.25" r="843" customHeight="1" ht="18.75" hidden="1">
      <c r="A843" s="6" t="s">
        <v>962</v>
      </c>
      <c r="B843" s="6"/>
      <c r="C843" s="3" t="s">
        <v>149</v>
      </c>
      <c r="D843" s="86">
        <v>4.1</v>
      </c>
      <c r="E843" s="108">
        <v>0.38</v>
      </c>
      <c r="F843" s="87">
        <f>$D$842*E843</f>
      </c>
      <c r="G843" s="87">
        <f>$K$2*F843</f>
      </c>
      <c r="H843" s="108">
        <v>54</v>
      </c>
      <c r="I843" s="87">
        <f>$D$842*H843</f>
      </c>
      <c r="J843" s="87">
        <f>SUM(G843,I843)</f>
      </c>
      <c r="K843" s="89"/>
    </row>
    <row x14ac:dyDescent="0.25" r="844" customHeight="1" ht="18.75" hidden="1">
      <c r="A844" s="6" t="s">
        <v>963</v>
      </c>
      <c r="B844" s="6"/>
      <c r="C844" s="3" t="s">
        <v>113</v>
      </c>
      <c r="D844" s="86">
        <v>1.6</v>
      </c>
      <c r="E844" s="108">
        <v>0.52</v>
      </c>
      <c r="F844" s="87">
        <f>$D$842*E844</f>
      </c>
      <c r="G844" s="87">
        <f>$K$2*F844</f>
      </c>
      <c r="H844" s="108">
        <v>174.8</v>
      </c>
      <c r="I844" s="87">
        <f>$D$842*H844</f>
      </c>
      <c r="J844" s="87">
        <f>SUM(G844,I844)</f>
      </c>
      <c r="K844" s="89"/>
    </row>
    <row x14ac:dyDescent="0.25" r="845" customHeight="1" ht="18.75" hidden="1">
      <c r="A845" s="6" t="s">
        <v>964</v>
      </c>
      <c r="B845" s="6"/>
      <c r="C845" s="3" t="s">
        <v>113</v>
      </c>
      <c r="D845" s="86">
        <v>1</v>
      </c>
      <c r="E845" s="108">
        <v>2.3</v>
      </c>
      <c r="F845" s="87">
        <f>$D$842*E845</f>
      </c>
      <c r="G845" s="87">
        <f>$K$2*F845</f>
      </c>
      <c r="H845" s="108">
        <v>244.08</v>
      </c>
      <c r="I845" s="87">
        <f>$D$842*H845</f>
      </c>
      <c r="J845" s="87">
        <f>SUM(G845,I845)</f>
      </c>
      <c r="K845" s="89"/>
    </row>
    <row x14ac:dyDescent="0.25" r="846" customHeight="1" ht="18.75" hidden="1">
      <c r="A846" s="6" t="s">
        <v>920</v>
      </c>
      <c r="B846" s="6"/>
      <c r="C846" s="3" t="s">
        <v>113</v>
      </c>
      <c r="D846" s="86">
        <v>1</v>
      </c>
      <c r="E846" s="108">
        <v>1.13</v>
      </c>
      <c r="F846" s="87">
        <f>$D$842*E846</f>
      </c>
      <c r="G846" s="87">
        <f>$K$2*F846</f>
      </c>
      <c r="H846" s="108">
        <v>11223.33</v>
      </c>
      <c r="I846" s="87">
        <f>$D$842*H846</f>
      </c>
      <c r="J846" s="87">
        <f>SUM(G846,I846)</f>
      </c>
      <c r="K846" s="89"/>
    </row>
    <row x14ac:dyDescent="0.25" r="847" customHeight="1" ht="18.75" hidden="1">
      <c r="A847" s="6" t="s">
        <v>929</v>
      </c>
      <c r="B847" s="6"/>
      <c r="C847" s="3" t="s">
        <v>153</v>
      </c>
      <c r="D847" s="86">
        <v>5.2</v>
      </c>
      <c r="E847" s="108">
        <v>0.6</v>
      </c>
      <c r="F847" s="87">
        <f>$D$842*E847</f>
      </c>
      <c r="G847" s="87">
        <f>$K$2*F847</f>
      </c>
      <c r="H847" s="108">
        <v>1133.6</v>
      </c>
      <c r="I847" s="87">
        <f>$D$842*H847</f>
      </c>
      <c r="J847" s="87">
        <f>SUM(G847,I847)</f>
      </c>
      <c r="K847" s="89"/>
    </row>
    <row x14ac:dyDescent="0.25" r="848" customHeight="1" ht="18.75" hidden="1">
      <c r="A848" s="6" t="s">
        <v>783</v>
      </c>
      <c r="B848" s="6"/>
      <c r="C848" s="3" t="s">
        <v>149</v>
      </c>
      <c r="D848" s="86">
        <v>16</v>
      </c>
      <c r="E848" s="108">
        <v>0.18</v>
      </c>
      <c r="F848" s="87">
        <f>$D$842*E848</f>
      </c>
      <c r="G848" s="87">
        <f>$K$2*F848</f>
      </c>
      <c r="H848" s="108">
        <v>113.92</v>
      </c>
      <c r="I848" s="87">
        <f>$D$842*H848</f>
      </c>
      <c r="J848" s="87">
        <f>SUM(G848,I848)</f>
      </c>
      <c r="K848" s="89"/>
    </row>
    <row x14ac:dyDescent="0.25" r="849" customHeight="1" ht="18.75" hidden="1">
      <c r="A849" s="6" t="s">
        <v>786</v>
      </c>
      <c r="B849" s="6"/>
      <c r="C849" s="3" t="s">
        <v>149</v>
      </c>
      <c r="D849" s="86">
        <v>5.2</v>
      </c>
      <c r="E849" s="108">
        <v>0.78</v>
      </c>
      <c r="F849" s="87">
        <f>$D$842*E849</f>
      </c>
      <c r="G849" s="87">
        <f>$K$2*F849</f>
      </c>
      <c r="H849" s="108">
        <v>353.18</v>
      </c>
      <c r="I849" s="87">
        <f>$D$842*H849</f>
      </c>
      <c r="J849" s="87">
        <f>SUM(G849,I849)</f>
      </c>
      <c r="K849" s="89"/>
    </row>
    <row x14ac:dyDescent="0.25" r="850" customHeight="1" ht="18.75" hidden="1">
      <c r="A850" s="6" t="s">
        <v>790</v>
      </c>
      <c r="B850" s="6"/>
      <c r="C850" s="3" t="s">
        <v>149</v>
      </c>
      <c r="D850" s="86">
        <v>5.6</v>
      </c>
      <c r="E850" s="108">
        <v>0.64</v>
      </c>
      <c r="F850" s="87">
        <f>$D$842*E850</f>
      </c>
      <c r="G850" s="87">
        <f>$K$2*F850</f>
      </c>
      <c r="H850" s="108">
        <v>505.74</v>
      </c>
      <c r="I850" s="87">
        <f>$D$842*H850</f>
      </c>
      <c r="J850" s="87">
        <f>SUM(G850,I850)</f>
      </c>
      <c r="K850" s="89"/>
    </row>
    <row x14ac:dyDescent="0.25" r="851" customHeight="1" ht="12.199999999999998">
      <c r="A851" s="29" t="s">
        <v>214</v>
      </c>
      <c r="B851" s="29"/>
      <c r="C851" s="3"/>
      <c r="D851" s="109"/>
      <c r="E851" s="94">
        <f>SUM(E843:E850)</f>
      </c>
      <c r="F851" s="110">
        <f>SUM(F843:F850)</f>
      </c>
      <c r="G851" s="110">
        <f>$K$2*F851</f>
      </c>
      <c r="H851" s="94">
        <v>13802.65</v>
      </c>
      <c r="I851" s="110">
        <f>SUM(I843:I850)</f>
      </c>
      <c r="J851" s="88">
        <f>SUM(J843:J850)</f>
      </c>
      <c r="K851" s="89"/>
    </row>
    <row x14ac:dyDescent="0.25" r="852" customHeight="1" ht="12.199999999999998">
      <c r="A852" s="29" t="s">
        <v>1001</v>
      </c>
      <c r="B852" s="29"/>
      <c r="C852" s="93" t="s">
        <v>113</v>
      </c>
      <c r="D852" s="57">
        <v>0</v>
      </c>
      <c r="E852" s="53"/>
      <c r="F852" s="53"/>
      <c r="G852" s="53"/>
      <c r="H852" s="53"/>
      <c r="I852" s="53"/>
      <c r="J852" s="53"/>
      <c r="K852" s="89"/>
    </row>
    <row x14ac:dyDescent="0.25" r="853" customHeight="1" ht="18.75" hidden="1">
      <c r="A853" s="6" t="s">
        <v>913</v>
      </c>
      <c r="B853" s="6"/>
      <c r="C853" s="3" t="s">
        <v>153</v>
      </c>
      <c r="D853" s="86">
        <v>4.8</v>
      </c>
      <c r="E853" s="108">
        <v>0.44</v>
      </c>
      <c r="F853" s="87">
        <f>$D$852*E853</f>
      </c>
      <c r="G853" s="87">
        <f>$K$2*F853</f>
      </c>
      <c r="H853" s="108">
        <v>105.07</v>
      </c>
      <c r="I853" s="87">
        <f>$D$852*H853</f>
      </c>
      <c r="J853" s="87">
        <f>SUM(G853,I853)</f>
      </c>
      <c r="K853" s="89"/>
    </row>
    <row x14ac:dyDescent="0.25" r="854" customHeight="1" ht="18.75" hidden="1">
      <c r="A854" s="6" t="s">
        <v>963</v>
      </c>
      <c r="B854" s="6"/>
      <c r="C854" s="3" t="s">
        <v>113</v>
      </c>
      <c r="D854" s="86">
        <v>2</v>
      </c>
      <c r="E854" s="108">
        <v>0.64</v>
      </c>
      <c r="F854" s="87">
        <f>$D$852*E854</f>
      </c>
      <c r="G854" s="87">
        <f>$K$2*F854</f>
      </c>
      <c r="H854" s="108">
        <v>218.5</v>
      </c>
      <c r="I854" s="87">
        <f>$D$852*H854</f>
      </c>
      <c r="J854" s="87">
        <f>SUM(G854,I854)</f>
      </c>
      <c r="K854" s="89"/>
    </row>
    <row x14ac:dyDescent="0.25" r="855" customHeight="1" ht="18.75" hidden="1">
      <c r="A855" s="6" t="s">
        <v>964</v>
      </c>
      <c r="B855" s="6"/>
      <c r="C855" s="3" t="s">
        <v>113</v>
      </c>
      <c r="D855" s="86">
        <v>1</v>
      </c>
      <c r="E855" s="108">
        <v>2.3</v>
      </c>
      <c r="F855" s="87">
        <f>$D$852*E855</f>
      </c>
      <c r="G855" s="87">
        <f>$K$2*F855</f>
      </c>
      <c r="H855" s="108">
        <v>244.08</v>
      </c>
      <c r="I855" s="87">
        <f>$D$852*H855</f>
      </c>
      <c r="J855" s="87">
        <f>SUM(G855,I855)</f>
      </c>
      <c r="K855" s="89"/>
    </row>
    <row x14ac:dyDescent="0.25" r="856" customHeight="1" ht="18.75" hidden="1">
      <c r="A856" s="6" t="s">
        <v>941</v>
      </c>
      <c r="B856" s="6"/>
      <c r="C856" s="3" t="s">
        <v>113</v>
      </c>
      <c r="D856" s="86">
        <v>1</v>
      </c>
      <c r="E856" s="108">
        <v>1.13</v>
      </c>
      <c r="F856" s="87">
        <f>$D$852*E856</f>
      </c>
      <c r="G856" s="87">
        <f>$K$2*F856</f>
      </c>
      <c r="H856" s="108">
        <v>9191.33</v>
      </c>
      <c r="I856" s="87">
        <f>$D$852*H856</f>
      </c>
      <c r="J856" s="87">
        <f>SUM(G856,I856)</f>
      </c>
      <c r="K856" s="89"/>
    </row>
    <row x14ac:dyDescent="0.25" r="857" customHeight="1" ht="18.75" hidden="1">
      <c r="A857" s="6" t="s">
        <v>929</v>
      </c>
      <c r="B857" s="6"/>
      <c r="C857" s="3" t="s">
        <v>153</v>
      </c>
      <c r="D857" s="86">
        <v>6</v>
      </c>
      <c r="E857" s="108">
        <v>0.69</v>
      </c>
      <c r="F857" s="87">
        <f>$D$852*E857</f>
      </c>
      <c r="G857" s="87">
        <f>$K$2*F857</f>
      </c>
      <c r="H857" s="108">
        <v>1308</v>
      </c>
      <c r="I857" s="87">
        <f>$D$852*H857</f>
      </c>
      <c r="J857" s="87">
        <f>SUM(G857,I857)</f>
      </c>
      <c r="K857" s="89"/>
    </row>
    <row x14ac:dyDescent="0.25" r="858" customHeight="1" ht="18.75" hidden="1">
      <c r="A858" s="6" t="s">
        <v>783</v>
      </c>
      <c r="B858" s="6"/>
      <c r="C858" s="3" t="s">
        <v>149</v>
      </c>
      <c r="D858" s="86">
        <v>22.4</v>
      </c>
      <c r="E858" s="108">
        <v>0.26</v>
      </c>
      <c r="F858" s="87">
        <f>$D$852*E858</f>
      </c>
      <c r="G858" s="87">
        <f>$K$2*F858</f>
      </c>
      <c r="H858" s="108">
        <v>159.49</v>
      </c>
      <c r="I858" s="87">
        <f>$D$852*H858</f>
      </c>
      <c r="J858" s="87">
        <f>SUM(G858,I858)</f>
      </c>
      <c r="K858" s="89"/>
    </row>
    <row x14ac:dyDescent="0.25" r="859" customHeight="1" ht="18.75" hidden="1">
      <c r="A859" s="6" t="s">
        <v>786</v>
      </c>
      <c r="B859" s="6"/>
      <c r="C859" s="3" t="s">
        <v>149</v>
      </c>
      <c r="D859" s="86">
        <v>6</v>
      </c>
      <c r="E859" s="108">
        <v>0.9</v>
      </c>
      <c r="F859" s="87">
        <f>$D$852*E859</f>
      </c>
      <c r="G859" s="87">
        <f>$K$2*F859</f>
      </c>
      <c r="H859" s="108">
        <v>407.52</v>
      </c>
      <c r="I859" s="87">
        <f>$D$852*H859</f>
      </c>
      <c r="J859" s="87">
        <f>SUM(G859,I859)</f>
      </c>
      <c r="K859" s="89"/>
    </row>
    <row x14ac:dyDescent="0.25" r="860" customHeight="1" ht="18.75" hidden="1">
      <c r="A860" s="6" t="s">
        <v>790</v>
      </c>
      <c r="B860" s="6"/>
      <c r="C860" s="3" t="s">
        <v>149</v>
      </c>
      <c r="D860" s="86">
        <v>6.4</v>
      </c>
      <c r="E860" s="108">
        <v>0.74</v>
      </c>
      <c r="F860" s="87">
        <f>$D$852*E860</f>
      </c>
      <c r="G860" s="87">
        <f>$K$2*F860</f>
      </c>
      <c r="H860" s="108">
        <v>577.98</v>
      </c>
      <c r="I860" s="87">
        <f>$D$852*H860</f>
      </c>
      <c r="J860" s="87">
        <f>SUM(G860,I860)</f>
      </c>
      <c r="K860" s="89"/>
    </row>
    <row x14ac:dyDescent="0.25" r="861" customHeight="1" ht="12.199999999999998">
      <c r="A861" s="29" t="s">
        <v>214</v>
      </c>
      <c r="B861" s="29"/>
      <c r="C861" s="3"/>
      <c r="D861" s="109"/>
      <c r="E861" s="94">
        <f>SUM(E853:E860)</f>
      </c>
      <c r="F861" s="110">
        <f>SUM(F853:F860)</f>
      </c>
      <c r="G861" s="110">
        <f>$K$2*F861</f>
      </c>
      <c r="H861" s="94">
        <v>12211.97</v>
      </c>
      <c r="I861" s="110">
        <f>SUM(I853:I860)</f>
      </c>
      <c r="J861" s="88">
        <f>SUM(J853:J860)</f>
      </c>
      <c r="K861" s="89"/>
    </row>
    <row x14ac:dyDescent="0.25" r="862" customHeight="1" ht="21">
      <c r="A862" s="122" t="s">
        <v>1002</v>
      </c>
      <c r="B862" s="122"/>
      <c r="C862" s="93" t="s">
        <v>113</v>
      </c>
      <c r="D862" s="57">
        <v>0</v>
      </c>
      <c r="E862" s="53"/>
      <c r="F862" s="53"/>
      <c r="G862" s="53"/>
      <c r="H862" s="53"/>
      <c r="I862" s="53"/>
      <c r="J862" s="53"/>
      <c r="K862" s="89"/>
    </row>
    <row x14ac:dyDescent="0.25" r="863" customHeight="1" ht="18.75" hidden="1">
      <c r="A863" s="6" t="s">
        <v>913</v>
      </c>
      <c r="B863" s="6"/>
      <c r="C863" s="3" t="s">
        <v>153</v>
      </c>
      <c r="D863" s="86">
        <v>5.6</v>
      </c>
      <c r="E863" s="108">
        <v>0.52</v>
      </c>
      <c r="F863" s="87">
        <f>$D$862*E863</f>
      </c>
      <c r="G863" s="87">
        <f>$K$2*F863</f>
      </c>
      <c r="H863" s="108">
        <v>107.74</v>
      </c>
      <c r="I863" s="87">
        <f>$D$862*H863</f>
      </c>
      <c r="J863" s="87">
        <f>SUM(G863,I863)</f>
      </c>
      <c r="K863" s="89"/>
    </row>
    <row x14ac:dyDescent="0.25" r="864" customHeight="1" ht="18.75" hidden="1">
      <c r="A864" s="6" t="s">
        <v>915</v>
      </c>
      <c r="B864" s="6"/>
      <c r="C864" s="3" t="s">
        <v>153</v>
      </c>
      <c r="D864" s="86">
        <v>1.2</v>
      </c>
      <c r="E864" s="108">
        <v>0.14</v>
      </c>
      <c r="F864" s="87">
        <f>$D$862*E864</f>
      </c>
      <c r="G864" s="87">
        <f>$K$2*F864</f>
      </c>
      <c r="H864" s="108">
        <v>124.17</v>
      </c>
      <c r="I864" s="87">
        <f>$D$862*H864</f>
      </c>
      <c r="J864" s="87">
        <f>SUM(G864,I864)</f>
      </c>
      <c r="K864" s="89"/>
    </row>
    <row x14ac:dyDescent="0.25" r="865" customHeight="1" ht="18.75" hidden="1">
      <c r="A865" s="6" t="s">
        <v>914</v>
      </c>
      <c r="B865" s="6"/>
      <c r="C865" s="3" t="s">
        <v>149</v>
      </c>
      <c r="D865" s="86">
        <v>0.48</v>
      </c>
      <c r="E865" s="108">
        <v>0.1</v>
      </c>
      <c r="F865" s="87">
        <f>$D$862*E865</f>
      </c>
      <c r="G865" s="87">
        <f>$K$2*F865</f>
      </c>
      <c r="H865" s="108">
        <v>62.21</v>
      </c>
      <c r="I865" s="87">
        <f>$D$862*H865</f>
      </c>
      <c r="J865" s="87">
        <f>SUM(G865,I865)</f>
      </c>
      <c r="K865" s="89"/>
    </row>
    <row x14ac:dyDescent="0.25" r="866" customHeight="1" ht="18.75" hidden="1">
      <c r="A866" s="6" t="s">
        <v>680</v>
      </c>
      <c r="B866" s="6"/>
      <c r="C866" s="3" t="s">
        <v>153</v>
      </c>
      <c r="D866" s="86">
        <v>5.2</v>
      </c>
      <c r="E866" s="108">
        <v>0.3</v>
      </c>
      <c r="F866" s="87">
        <f>$D$862*E866</f>
      </c>
      <c r="G866" s="87">
        <f>$K$2*F866</f>
      </c>
      <c r="H866" s="108">
        <v>23.34</v>
      </c>
      <c r="I866" s="87">
        <f>$D$862*H866</f>
      </c>
      <c r="J866" s="87">
        <f>SUM(G866,I866)</f>
      </c>
      <c r="K866" s="89"/>
    </row>
    <row x14ac:dyDescent="0.25" r="867" customHeight="1" ht="18.75" hidden="1">
      <c r="A867" s="6" t="s">
        <v>917</v>
      </c>
      <c r="B867" s="6"/>
      <c r="C867" s="3" t="s">
        <v>149</v>
      </c>
      <c r="D867" s="86">
        <v>5.6</v>
      </c>
      <c r="E867" s="108">
        <v>0.13</v>
      </c>
      <c r="F867" s="87">
        <f>$D$862*E867</f>
      </c>
      <c r="G867" s="87">
        <f>$K$2*F867</f>
      </c>
      <c r="H867" s="108">
        <v>101.25</v>
      </c>
      <c r="I867" s="87">
        <f>$D$862*H867</f>
      </c>
      <c r="J867" s="87">
        <f>SUM(G867,I867)</f>
      </c>
      <c r="K867" s="89"/>
    </row>
    <row x14ac:dyDescent="0.25" r="868" customHeight="1" ht="18.75" hidden="1">
      <c r="A868" s="6" t="s">
        <v>1003</v>
      </c>
      <c r="B868" s="6"/>
      <c r="C868" s="3" t="s">
        <v>113</v>
      </c>
      <c r="D868" s="86">
        <v>1.1</v>
      </c>
      <c r="E868" s="108">
        <v>0.23</v>
      </c>
      <c r="F868" s="87">
        <f>$D$862*E868</f>
      </c>
      <c r="G868" s="87">
        <f>$K$2*F868</f>
      </c>
      <c r="H868" s="108">
        <v>66.11</v>
      </c>
      <c r="I868" s="87">
        <f>$D$862*H868</f>
      </c>
      <c r="J868" s="87">
        <f>SUM(G868,I868)</f>
      </c>
      <c r="K868" s="89"/>
    </row>
    <row x14ac:dyDescent="0.25" r="869" customHeight="1" ht="18.75" hidden="1">
      <c r="A869" s="6" t="s">
        <v>1004</v>
      </c>
      <c r="B869" s="6"/>
      <c r="C869" s="3" t="s">
        <v>113</v>
      </c>
      <c r="D869" s="86">
        <v>1</v>
      </c>
      <c r="E869" s="108">
        <v>1.15</v>
      </c>
      <c r="F869" s="87">
        <f>$D$862*E869</f>
      </c>
      <c r="G869" s="87">
        <f>$K$2*F869</f>
      </c>
      <c r="H869" s="108">
        <v>13102.99</v>
      </c>
      <c r="I869" s="87">
        <f>$D$862*H869</f>
      </c>
      <c r="J869" s="87">
        <f>SUM(G869,I869)</f>
      </c>
      <c r="K869" s="89"/>
    </row>
    <row x14ac:dyDescent="0.25" r="870" customHeight="1" ht="18.75" hidden="1">
      <c r="A870" s="6" t="s">
        <v>1005</v>
      </c>
      <c r="B870" s="6"/>
      <c r="C870" s="3" t="s">
        <v>113</v>
      </c>
      <c r="D870" s="86">
        <v>1</v>
      </c>
      <c r="E870" s="108">
        <v>0.35</v>
      </c>
      <c r="F870" s="87">
        <f>$D$862*E870</f>
      </c>
      <c r="G870" s="87">
        <f>$K$2*F870</f>
      </c>
      <c r="H870" s="108">
        <v>463.2</v>
      </c>
      <c r="I870" s="87">
        <f>$D$862*H870</f>
      </c>
      <c r="J870" s="87">
        <f>SUM(G870,I870)</f>
      </c>
      <c r="K870" s="89"/>
    </row>
    <row x14ac:dyDescent="0.25" r="871" customHeight="1" ht="18.75" hidden="1">
      <c r="A871" s="6" t="s">
        <v>781</v>
      </c>
      <c r="B871" s="6"/>
      <c r="C871" s="3" t="s">
        <v>113</v>
      </c>
      <c r="D871" s="86">
        <v>1</v>
      </c>
      <c r="E871" s="108">
        <v>0.4</v>
      </c>
      <c r="F871" s="87">
        <f>$D$862*E871</f>
      </c>
      <c r="G871" s="87">
        <f>$K$2*F871</f>
      </c>
      <c r="H871" s="108">
        <v>559.17</v>
      </c>
      <c r="I871" s="87">
        <f>$D$862*H871</f>
      </c>
      <c r="J871" s="87">
        <f>SUM(G871,I871)</f>
      </c>
      <c r="K871" s="89"/>
    </row>
    <row x14ac:dyDescent="0.25" r="872" customHeight="1" ht="18.75" hidden="1">
      <c r="A872" s="6" t="s">
        <v>782</v>
      </c>
      <c r="B872" s="6"/>
      <c r="C872" s="3" t="s">
        <v>153</v>
      </c>
      <c r="D872" s="86">
        <v>5.2</v>
      </c>
      <c r="E872" s="108">
        <v>0.6</v>
      </c>
      <c r="F872" s="87">
        <f>$D$862*E872</f>
      </c>
      <c r="G872" s="87">
        <f>$K$2*F872</f>
      </c>
      <c r="H872" s="108">
        <v>809.43</v>
      </c>
      <c r="I872" s="87">
        <f>$D$862*H872</f>
      </c>
      <c r="J872" s="87">
        <f>SUM(G872,I872)</f>
      </c>
      <c r="K872" s="89"/>
    </row>
    <row x14ac:dyDescent="0.25" r="873" customHeight="1" ht="18.75" hidden="1">
      <c r="A873" s="6" t="s">
        <v>783</v>
      </c>
      <c r="B873" s="6"/>
      <c r="C873" s="3" t="s">
        <v>149</v>
      </c>
      <c r="D873" s="86">
        <v>15.6</v>
      </c>
      <c r="E873" s="108">
        <v>0.18</v>
      </c>
      <c r="F873" s="87">
        <f>$D$862*E873</f>
      </c>
      <c r="G873" s="87">
        <f>$K$2*F873</f>
      </c>
      <c r="H873" s="108">
        <v>111.07</v>
      </c>
      <c r="I873" s="87">
        <f>$D$862*H873</f>
      </c>
      <c r="J873" s="87">
        <f>SUM(G873,I873)</f>
      </c>
      <c r="K873" s="89"/>
    </row>
    <row x14ac:dyDescent="0.25" r="874" customHeight="1" ht="18.75" hidden="1">
      <c r="A874" s="6" t="s">
        <v>786</v>
      </c>
      <c r="B874" s="6"/>
      <c r="C874" s="3" t="s">
        <v>149</v>
      </c>
      <c r="D874" s="86">
        <v>5.2</v>
      </c>
      <c r="E874" s="108">
        <v>0.78</v>
      </c>
      <c r="F874" s="87">
        <f>$D$862*E874</f>
      </c>
      <c r="G874" s="87">
        <f>$K$2*F874</f>
      </c>
      <c r="H874" s="108">
        <v>353.18</v>
      </c>
      <c r="I874" s="87">
        <f>$D$862*H874</f>
      </c>
      <c r="J874" s="87">
        <f>SUM(G874,I874)</f>
      </c>
      <c r="K874" s="89"/>
    </row>
    <row x14ac:dyDescent="0.25" r="875" customHeight="1" ht="18.75" hidden="1">
      <c r="A875" s="6" t="s">
        <v>1006</v>
      </c>
      <c r="B875" s="6"/>
      <c r="C875" s="3" t="s">
        <v>149</v>
      </c>
      <c r="D875" s="86">
        <v>1</v>
      </c>
      <c r="E875" s="108">
        <v>0.12</v>
      </c>
      <c r="F875" s="87">
        <f>$D$862*E875</f>
      </c>
      <c r="G875" s="87">
        <f>$K$2*F875</f>
      </c>
      <c r="H875" s="108">
        <v>88.12</v>
      </c>
      <c r="I875" s="87">
        <f>$D$862*H875</f>
      </c>
      <c r="J875" s="87">
        <f>SUM(G875,I875)</f>
      </c>
      <c r="K875" s="89"/>
    </row>
    <row x14ac:dyDescent="0.25" r="876" customHeight="1" ht="18.75" hidden="1">
      <c r="A876" s="6" t="s">
        <v>790</v>
      </c>
      <c r="B876" s="6"/>
      <c r="C876" s="3" t="s">
        <v>149</v>
      </c>
      <c r="D876" s="86">
        <v>5.2</v>
      </c>
      <c r="E876" s="108">
        <v>0.6</v>
      </c>
      <c r="F876" s="87">
        <f>$D$862*E876</f>
      </c>
      <c r="G876" s="87">
        <f>$K$2*F876</f>
      </c>
      <c r="H876" s="108">
        <v>249.14</v>
      </c>
      <c r="I876" s="87">
        <f>$D$862*H876</f>
      </c>
      <c r="J876" s="87">
        <f>SUM(G876,I876)</f>
      </c>
      <c r="K876" s="89"/>
    </row>
    <row x14ac:dyDescent="0.25" r="877" customHeight="1" ht="12.199999999999998">
      <c r="A877" s="29" t="s">
        <v>214</v>
      </c>
      <c r="B877" s="29"/>
      <c r="C877" s="3"/>
      <c r="D877" s="109"/>
      <c r="E877" s="94">
        <f>SUM(E863:E876)</f>
      </c>
      <c r="F877" s="110">
        <f>SUM(F863:F876)</f>
      </c>
      <c r="G877" s="110">
        <f>$K$2*F877</f>
      </c>
      <c r="H877" s="94">
        <v>16221.12</v>
      </c>
      <c r="I877" s="110">
        <f>SUM(I863:I876)</f>
      </c>
      <c r="J877" s="88">
        <f>SUM(J863:J876)</f>
      </c>
      <c r="K877" s="89"/>
    </row>
    <row x14ac:dyDescent="0.25" r="878" customHeight="1" ht="21">
      <c r="A878" s="29" t="s">
        <v>1007</v>
      </c>
      <c r="B878" s="29"/>
      <c r="C878" s="93" t="s">
        <v>113</v>
      </c>
      <c r="D878" s="57">
        <v>0</v>
      </c>
      <c r="E878" s="53"/>
      <c r="F878" s="53"/>
      <c r="G878" s="53"/>
      <c r="H878" s="53"/>
      <c r="I878" s="53"/>
      <c r="J878" s="53"/>
      <c r="K878" s="89"/>
    </row>
    <row x14ac:dyDescent="0.25" r="879" customHeight="1" ht="18.75" hidden="1">
      <c r="A879" s="6" t="s">
        <v>913</v>
      </c>
      <c r="B879" s="6"/>
      <c r="C879" s="3" t="s">
        <v>153</v>
      </c>
      <c r="D879" s="86">
        <v>5.2</v>
      </c>
      <c r="E879" s="108">
        <v>0.48</v>
      </c>
      <c r="F879" s="87">
        <f>$D$878*E879</f>
      </c>
      <c r="G879" s="87">
        <f>$K$2*F879</f>
      </c>
      <c r="H879" s="108">
        <v>100.04</v>
      </c>
      <c r="I879" s="87">
        <f>$D$878*H879</f>
      </c>
      <c r="J879" s="87">
        <f>SUM(G879,I879)</f>
      </c>
      <c r="K879" s="89"/>
    </row>
    <row x14ac:dyDescent="0.25" r="880" customHeight="1" ht="18.75" hidden="1">
      <c r="A880" s="6" t="s">
        <v>1008</v>
      </c>
      <c r="B880" s="6"/>
      <c r="C880" s="3" t="s">
        <v>113</v>
      </c>
      <c r="D880" s="86">
        <v>1</v>
      </c>
      <c r="E880" s="108">
        <v>1.73</v>
      </c>
      <c r="F880" s="87">
        <f>$D$878*E880</f>
      </c>
      <c r="G880" s="87">
        <f>$K$2*F880</f>
      </c>
      <c r="H880" s="108">
        <v>28530.66</v>
      </c>
      <c r="I880" s="87">
        <f>$D$878*H880</f>
      </c>
      <c r="J880" s="87">
        <f>SUM(G880,I880)</f>
      </c>
      <c r="K880" s="89"/>
    </row>
    <row x14ac:dyDescent="0.25" r="881" customHeight="1" ht="18.75" hidden="1">
      <c r="A881" s="6" t="s">
        <v>1009</v>
      </c>
      <c r="B881" s="6"/>
      <c r="C881" s="3" t="s">
        <v>153</v>
      </c>
      <c r="D881" s="86">
        <v>1</v>
      </c>
      <c r="E881" s="108">
        <v>0.23</v>
      </c>
      <c r="F881" s="87">
        <f>$D$878*E881</f>
      </c>
      <c r="G881" s="87">
        <f>$K$2*F881</f>
      </c>
      <c r="H881" s="108">
        <v>158.74</v>
      </c>
      <c r="I881" s="87">
        <f>$D$878*H881</f>
      </c>
      <c r="J881" s="87">
        <f>SUM(G881,I881)</f>
      </c>
      <c r="K881" s="89"/>
    </row>
    <row x14ac:dyDescent="0.25" r="882" customHeight="1" ht="18.75" hidden="1">
      <c r="A882" s="6" t="s">
        <v>1010</v>
      </c>
      <c r="B882" s="6"/>
      <c r="C882" s="3" t="s">
        <v>113</v>
      </c>
      <c r="D882" s="86">
        <v>1</v>
      </c>
      <c r="E882" s="108">
        <v>1.54</v>
      </c>
      <c r="F882" s="87">
        <f>$D$878*E882</f>
      </c>
      <c r="G882" s="87">
        <f>$K$2*F882</f>
      </c>
      <c r="H882" s="108">
        <v>830.4</v>
      </c>
      <c r="I882" s="87">
        <f>$D$878*H882</f>
      </c>
      <c r="J882" s="87">
        <f>SUM(G882,I882)</f>
      </c>
      <c r="K882" s="89"/>
    </row>
    <row x14ac:dyDescent="0.25" r="883" customHeight="1" ht="18.75" hidden="1">
      <c r="A883" s="6" t="s">
        <v>1011</v>
      </c>
      <c r="B883" s="6"/>
      <c r="C883" s="3" t="s">
        <v>113</v>
      </c>
      <c r="D883" s="86">
        <v>1</v>
      </c>
      <c r="E883" s="108">
        <v>0</v>
      </c>
      <c r="F883" s="87">
        <f>$D$878*E883</f>
      </c>
      <c r="G883" s="87">
        <f>$K$2*F883</f>
      </c>
      <c r="H883" s="108">
        <v>0</v>
      </c>
      <c r="I883" s="87">
        <f>$D$878*H883</f>
      </c>
      <c r="J883" s="87">
        <f>SUM(G883,I883)</f>
      </c>
      <c r="K883" s="89"/>
    </row>
    <row x14ac:dyDescent="0.25" r="884" customHeight="1" ht="18.75" hidden="1">
      <c r="A884" s="6" t="s">
        <v>783</v>
      </c>
      <c r="B884" s="6"/>
      <c r="C884" s="3" t="s">
        <v>149</v>
      </c>
      <c r="D884" s="86">
        <v>15.2</v>
      </c>
      <c r="E884" s="108">
        <v>0.17</v>
      </c>
      <c r="F884" s="87">
        <f>$D$878*E884</f>
      </c>
      <c r="G884" s="87">
        <f>$K$2*F884</f>
      </c>
      <c r="H884" s="108">
        <v>108.22</v>
      </c>
      <c r="I884" s="87">
        <f>$D$878*H884</f>
      </c>
      <c r="J884" s="87">
        <f>SUM(G884,I884)</f>
      </c>
      <c r="K884" s="89"/>
    </row>
    <row x14ac:dyDescent="0.25" r="885" customHeight="1" ht="18.75" hidden="1">
      <c r="A885" s="6" t="s">
        <v>786</v>
      </c>
      <c r="B885" s="6"/>
      <c r="C885" s="3" t="s">
        <v>149</v>
      </c>
      <c r="D885" s="86">
        <v>5.2</v>
      </c>
      <c r="E885" s="108">
        <v>0.78</v>
      </c>
      <c r="F885" s="87">
        <f>$D$878*E885</f>
      </c>
      <c r="G885" s="87">
        <f>$K$2*F885</f>
      </c>
      <c r="H885" s="108">
        <v>353.18</v>
      </c>
      <c r="I885" s="87">
        <f>$D$878*H885</f>
      </c>
      <c r="J885" s="87">
        <f>SUM(G885,I885)</f>
      </c>
      <c r="K885" s="89"/>
    </row>
    <row x14ac:dyDescent="0.25" r="886" customHeight="1" ht="18.75" hidden="1">
      <c r="A886" s="6" t="s">
        <v>788</v>
      </c>
      <c r="B886" s="6"/>
      <c r="C886" s="3" t="s">
        <v>149</v>
      </c>
      <c r="D886" s="86">
        <v>1</v>
      </c>
      <c r="E886" s="108">
        <v>0.12</v>
      </c>
      <c r="F886" s="87">
        <f>$D$878*E886</f>
      </c>
      <c r="G886" s="87">
        <f>$K$2*F886</f>
      </c>
      <c r="H886" s="108">
        <v>69.51</v>
      </c>
      <c r="I886" s="87">
        <f>$D$878*H886</f>
      </c>
      <c r="J886" s="87">
        <f>SUM(G886,I886)</f>
      </c>
      <c r="K886" s="89"/>
    </row>
    <row x14ac:dyDescent="0.25" r="887" customHeight="1" ht="18.75" hidden="1">
      <c r="A887" s="6" t="s">
        <v>790</v>
      </c>
      <c r="B887" s="6"/>
      <c r="C887" s="3" t="s">
        <v>149</v>
      </c>
      <c r="D887" s="86">
        <v>5.2</v>
      </c>
      <c r="E887" s="108">
        <v>0.6</v>
      </c>
      <c r="F887" s="87">
        <f>$D$878*E887</f>
      </c>
      <c r="G887" s="87">
        <f>$K$2*F887</f>
      </c>
      <c r="H887" s="108">
        <v>249.14</v>
      </c>
      <c r="I887" s="87">
        <f>$D$878*H887</f>
      </c>
      <c r="J887" s="87">
        <f>SUM(G887,I887)</f>
      </c>
      <c r="K887" s="89"/>
    </row>
    <row x14ac:dyDescent="0.25" r="888" customHeight="1" ht="12.199999999999998">
      <c r="A888" s="29" t="s">
        <v>214</v>
      </c>
      <c r="B888" s="29"/>
      <c r="C888" s="3"/>
      <c r="D888" s="109"/>
      <c r="E888" s="94">
        <f>SUM(E879:E887)</f>
      </c>
      <c r="F888" s="110">
        <f>SUM(F879:F887)</f>
      </c>
      <c r="G888" s="110">
        <f>$K$2*F888</f>
      </c>
      <c r="H888" s="94">
        <v>30399.89</v>
      </c>
      <c r="I888" s="110">
        <f>SUM(I879:I887)</f>
      </c>
      <c r="J888" s="88">
        <f>SUM(J879:J887)</f>
      </c>
      <c r="K888" s="89"/>
    </row>
    <row x14ac:dyDescent="0.25" r="889" customHeight="1" ht="21">
      <c r="A889" s="29" t="s">
        <v>1012</v>
      </c>
      <c r="B889" s="29"/>
      <c r="C889" s="93" t="s">
        <v>113</v>
      </c>
      <c r="D889" s="57">
        <v>0</v>
      </c>
      <c r="E889" s="53"/>
      <c r="F889" s="53"/>
      <c r="G889" s="53"/>
      <c r="H889" s="53"/>
      <c r="I889" s="53"/>
      <c r="J889" s="53"/>
      <c r="K889" s="89"/>
    </row>
    <row x14ac:dyDescent="0.25" r="890" customHeight="1" ht="18.75" hidden="1">
      <c r="A890" s="6" t="s">
        <v>962</v>
      </c>
      <c r="B890" s="6"/>
      <c r="C890" s="3" t="s">
        <v>149</v>
      </c>
      <c r="D890" s="86">
        <v>5.4</v>
      </c>
      <c r="E890" s="108">
        <v>0.5</v>
      </c>
      <c r="F890" s="87">
        <f>$D$889*E890</f>
      </c>
      <c r="G890" s="87">
        <f>$K$2*F890</f>
      </c>
      <c r="H890" s="108">
        <v>71.12</v>
      </c>
      <c r="I890" s="87">
        <f>$D$889*H890</f>
      </c>
      <c r="J890" s="87">
        <f>SUM(G890,I890)</f>
      </c>
      <c r="K890" s="89"/>
    </row>
    <row x14ac:dyDescent="0.25" r="891" customHeight="1" ht="18.75" hidden="1">
      <c r="A891" s="6" t="s">
        <v>963</v>
      </c>
      <c r="B891" s="6"/>
      <c r="C891" s="3" t="s">
        <v>113</v>
      </c>
      <c r="D891" s="86">
        <v>1.8</v>
      </c>
      <c r="E891" s="108">
        <v>0.58</v>
      </c>
      <c r="F891" s="87">
        <f>$D$889*E891</f>
      </c>
      <c r="G891" s="87">
        <f>$K$2*F891</f>
      </c>
      <c r="H891" s="108">
        <v>196.65</v>
      </c>
      <c r="I891" s="87">
        <f>$D$889*H891</f>
      </c>
      <c r="J891" s="87">
        <f>SUM(G891,I891)</f>
      </c>
      <c r="K891" s="89"/>
    </row>
    <row x14ac:dyDescent="0.25" r="892" customHeight="1" ht="18.75" hidden="1">
      <c r="A892" s="6" t="s">
        <v>1010</v>
      </c>
      <c r="B892" s="6"/>
      <c r="C892" s="3" t="s">
        <v>113</v>
      </c>
      <c r="D892" s="86">
        <v>1</v>
      </c>
      <c r="E892" s="108">
        <v>1.54</v>
      </c>
      <c r="F892" s="87">
        <f>$D$889*E892</f>
      </c>
      <c r="G892" s="87">
        <f>$K$2*F892</f>
      </c>
      <c r="H892" s="108">
        <v>830.4</v>
      </c>
      <c r="I892" s="87">
        <f>$D$889*H892</f>
      </c>
      <c r="J892" s="87">
        <f>SUM(G892,I892)</f>
      </c>
      <c r="K892" s="89"/>
    </row>
    <row x14ac:dyDescent="0.25" r="893" customHeight="1" ht="18.75" hidden="1">
      <c r="A893" s="6" t="s">
        <v>964</v>
      </c>
      <c r="B893" s="6"/>
      <c r="C893" s="3" t="s">
        <v>113</v>
      </c>
      <c r="D893" s="86">
        <v>2</v>
      </c>
      <c r="E893" s="108">
        <v>4.6</v>
      </c>
      <c r="F893" s="87">
        <f>$D$889*E893</f>
      </c>
      <c r="G893" s="87">
        <f>$K$2*F893</f>
      </c>
      <c r="H893" s="108">
        <v>488.16</v>
      </c>
      <c r="I893" s="87">
        <f>$D$889*H893</f>
      </c>
      <c r="J893" s="87">
        <f>SUM(G893,I893)</f>
      </c>
      <c r="K893" s="89"/>
    </row>
    <row x14ac:dyDescent="0.25" r="894" customHeight="1" ht="18.75" hidden="1">
      <c r="A894" s="6" t="s">
        <v>1013</v>
      </c>
      <c r="B894" s="6"/>
      <c r="C894" s="3" t="s">
        <v>113</v>
      </c>
      <c r="D894" s="86">
        <v>2</v>
      </c>
      <c r="E894" s="108">
        <v>0.92</v>
      </c>
      <c r="F894" s="87">
        <f>$D$889*E894</f>
      </c>
      <c r="G894" s="87">
        <f>$K$2*F894</f>
      </c>
      <c r="H894" s="108">
        <v>12840.52</v>
      </c>
      <c r="I894" s="87">
        <f>$D$889*H894</f>
      </c>
      <c r="J894" s="87">
        <f>SUM(G894,I894)</f>
      </c>
      <c r="K894" s="89"/>
    </row>
    <row x14ac:dyDescent="0.25" r="895" customHeight="1" ht="18.75" hidden="1">
      <c r="A895" s="6" t="s">
        <v>1014</v>
      </c>
      <c r="B895" s="6"/>
      <c r="C895" s="3" t="s">
        <v>113</v>
      </c>
      <c r="D895" s="86">
        <v>1</v>
      </c>
      <c r="E895" s="108">
        <v>1.15</v>
      </c>
      <c r="F895" s="87">
        <f>$D$889*E895</f>
      </c>
      <c r="G895" s="87">
        <f>$K$2*F895</f>
      </c>
      <c r="H895" s="108">
        <v>15127.97</v>
      </c>
      <c r="I895" s="87">
        <f>$D$889*H895</f>
      </c>
      <c r="J895" s="87">
        <f>SUM(G895,I895)</f>
      </c>
      <c r="K895" s="89"/>
    </row>
    <row x14ac:dyDescent="0.25" r="896" customHeight="1" ht="18.75" hidden="1">
      <c r="A896" s="6" t="s">
        <v>789</v>
      </c>
      <c r="B896" s="6"/>
      <c r="C896" s="3" t="s">
        <v>113</v>
      </c>
      <c r="D896" s="86">
        <v>1</v>
      </c>
      <c r="E896" s="108">
        <v>0.35</v>
      </c>
      <c r="F896" s="87">
        <f>$D$889*E896</f>
      </c>
      <c r="G896" s="87">
        <f>$K$2*F896</f>
      </c>
      <c r="H896" s="108">
        <v>391.2</v>
      </c>
      <c r="I896" s="87">
        <f>$D$889*H896</f>
      </c>
      <c r="J896" s="87">
        <f>SUM(G896,I896)</f>
      </c>
      <c r="K896" s="89"/>
    </row>
    <row x14ac:dyDescent="0.25" r="897" customHeight="1" ht="18.75" hidden="1">
      <c r="A897" s="6" t="s">
        <v>981</v>
      </c>
      <c r="B897" s="6"/>
      <c r="C897" s="3" t="s">
        <v>149</v>
      </c>
      <c r="D897" s="86">
        <v>5</v>
      </c>
      <c r="E897" s="108">
        <v>0.58</v>
      </c>
      <c r="F897" s="87">
        <f>$D$889*E897</f>
      </c>
      <c r="G897" s="87">
        <f>$K$2*F897</f>
      </c>
      <c r="H897" s="108">
        <v>1090</v>
      </c>
      <c r="I897" s="87">
        <f>$D$889*H897</f>
      </c>
      <c r="J897" s="87">
        <f>SUM(G897,I897)</f>
      </c>
      <c r="K897" s="89"/>
    </row>
    <row x14ac:dyDescent="0.25" r="898" customHeight="1" ht="18.75" hidden="1">
      <c r="A898" s="6" t="s">
        <v>783</v>
      </c>
      <c r="B898" s="6"/>
      <c r="C898" s="3" t="s">
        <v>149</v>
      </c>
      <c r="D898" s="86">
        <v>20.8</v>
      </c>
      <c r="E898" s="108">
        <v>0.24</v>
      </c>
      <c r="F898" s="87">
        <f>$D$889*E898</f>
      </c>
      <c r="G898" s="87">
        <f>$K$2*F898</f>
      </c>
      <c r="H898" s="108">
        <v>148.1</v>
      </c>
      <c r="I898" s="87">
        <f>$D$889*H898</f>
      </c>
      <c r="J898" s="87">
        <f>SUM(G898,I898)</f>
      </c>
      <c r="K898" s="89"/>
    </row>
    <row x14ac:dyDescent="0.25" r="899" customHeight="1" ht="18.75" hidden="1">
      <c r="A899" s="6" t="s">
        <v>786</v>
      </c>
      <c r="B899" s="6"/>
      <c r="C899" s="3" t="s">
        <v>149</v>
      </c>
      <c r="D899" s="86">
        <v>5</v>
      </c>
      <c r="E899" s="108">
        <v>0.75</v>
      </c>
      <c r="F899" s="87">
        <f>$D$889*E899</f>
      </c>
      <c r="G899" s="87">
        <f>$K$2*F899</f>
      </c>
      <c r="H899" s="108">
        <v>339.6</v>
      </c>
      <c r="I899" s="87">
        <f>$D$889*H899</f>
      </c>
      <c r="J899" s="87">
        <f>SUM(G899,I899)</f>
      </c>
      <c r="K899" s="89"/>
    </row>
    <row x14ac:dyDescent="0.25" r="900" customHeight="1" ht="18.75" hidden="1">
      <c r="A900" s="6" t="s">
        <v>790</v>
      </c>
      <c r="B900" s="6"/>
      <c r="C900" s="3" t="s">
        <v>149</v>
      </c>
      <c r="D900" s="86">
        <v>5.4</v>
      </c>
      <c r="E900" s="108">
        <v>0.62</v>
      </c>
      <c r="F900" s="87">
        <f>$D$889*E900</f>
      </c>
      <c r="G900" s="87">
        <f>$K$2*F900</f>
      </c>
      <c r="H900" s="108">
        <v>487.67</v>
      </c>
      <c r="I900" s="87">
        <f>$D$889*H900</f>
      </c>
      <c r="J900" s="87">
        <f>SUM(G900,I900)</f>
      </c>
      <c r="K900" s="89"/>
    </row>
    <row x14ac:dyDescent="0.25" r="901" customHeight="1" ht="18.75" hidden="1">
      <c r="A901" s="6" t="s">
        <v>1006</v>
      </c>
      <c r="B901" s="6"/>
      <c r="C901" s="3" t="s">
        <v>149</v>
      </c>
      <c r="D901" s="86">
        <v>1.8</v>
      </c>
      <c r="E901" s="108">
        <v>0.21</v>
      </c>
      <c r="F901" s="87">
        <f>$D$889*E901</f>
      </c>
      <c r="G901" s="87">
        <f>$K$2*F901</f>
      </c>
      <c r="H901" s="108">
        <v>158.62</v>
      </c>
      <c r="I901" s="87">
        <f>$D$889*H901</f>
      </c>
      <c r="J901" s="87">
        <f>SUM(G901,I901)</f>
      </c>
      <c r="K901" s="89"/>
    </row>
    <row x14ac:dyDescent="0.25" r="902" customHeight="1" ht="12.199999999999998">
      <c r="A902" s="29" t="s">
        <v>214</v>
      </c>
      <c r="B902" s="29"/>
      <c r="C902" s="3"/>
      <c r="D902" s="109"/>
      <c r="E902" s="94">
        <f>SUM(E890:E901)</f>
      </c>
      <c r="F902" s="110">
        <f>SUM(F890:F901)</f>
      </c>
      <c r="G902" s="110">
        <f>$K$2*F902</f>
      </c>
      <c r="H902" s="94">
        <v>32170.01</v>
      </c>
      <c r="I902" s="110">
        <f>SUM(I890:I901)</f>
      </c>
      <c r="J902" s="88">
        <f>SUM(J890:J901)</f>
      </c>
      <c r="K902" s="89"/>
    </row>
    <row x14ac:dyDescent="0.25" r="903" customHeight="1" ht="21">
      <c r="A903" s="29" t="s">
        <v>1015</v>
      </c>
      <c r="B903" s="29"/>
      <c r="C903" s="93" t="s">
        <v>113</v>
      </c>
      <c r="D903" s="57">
        <v>0</v>
      </c>
      <c r="E903" s="53"/>
      <c r="F903" s="53"/>
      <c r="G903" s="53"/>
      <c r="H903" s="53"/>
      <c r="I903" s="53"/>
      <c r="J903" s="53"/>
      <c r="K903" s="89"/>
    </row>
    <row x14ac:dyDescent="0.25" r="904" customHeight="1" ht="18.75" hidden="1">
      <c r="A904" s="6" t="s">
        <v>913</v>
      </c>
      <c r="B904" s="6"/>
      <c r="C904" s="3" t="s">
        <v>153</v>
      </c>
      <c r="D904" s="86">
        <v>2.5</v>
      </c>
      <c r="E904" s="108">
        <v>0.23</v>
      </c>
      <c r="F904" s="87">
        <f>$D$903*E904</f>
      </c>
      <c r="G904" s="87">
        <f>$K$2*F904</f>
      </c>
      <c r="H904" s="108">
        <v>48.1</v>
      </c>
      <c r="I904" s="87">
        <f>$D$903*H904</f>
      </c>
      <c r="J904" s="87">
        <f>SUM(G904,I904)</f>
      </c>
      <c r="K904" s="89"/>
    </row>
    <row x14ac:dyDescent="0.25" r="905" customHeight="1" ht="18.75" hidden="1">
      <c r="A905" s="6" t="s">
        <v>914</v>
      </c>
      <c r="B905" s="6"/>
      <c r="C905" s="3" t="s">
        <v>149</v>
      </c>
      <c r="D905" s="86">
        <v>0.2</v>
      </c>
      <c r="E905" s="108">
        <v>0.04</v>
      </c>
      <c r="F905" s="87">
        <f>$D$903*E905</f>
      </c>
      <c r="G905" s="87">
        <f>$K$2*F905</f>
      </c>
      <c r="H905" s="108">
        <v>25.92</v>
      </c>
      <c r="I905" s="87">
        <f>$D$903*H905</f>
      </c>
      <c r="J905" s="87">
        <f>SUM(G905,I905)</f>
      </c>
      <c r="K905" s="89"/>
    </row>
    <row x14ac:dyDescent="0.25" r="906" customHeight="1" ht="18.75" hidden="1">
      <c r="A906" s="6" t="s">
        <v>915</v>
      </c>
      <c r="B906" s="6"/>
      <c r="C906" s="3" t="s">
        <v>153</v>
      </c>
      <c r="D906" s="86">
        <v>0.6</v>
      </c>
      <c r="E906" s="108">
        <v>0.07</v>
      </c>
      <c r="F906" s="87">
        <f>$D$903*E906</f>
      </c>
      <c r="G906" s="87">
        <f>$K$2*F906</f>
      </c>
      <c r="H906" s="108">
        <v>62.08</v>
      </c>
      <c r="I906" s="87">
        <f>$D$903*H906</f>
      </c>
      <c r="J906" s="87">
        <f>SUM(G906,I906)</f>
      </c>
      <c r="K906" s="89"/>
    </row>
    <row x14ac:dyDescent="0.25" r="907" customHeight="1" ht="18.75" hidden="1">
      <c r="A907" s="6" t="s">
        <v>680</v>
      </c>
      <c r="B907" s="6"/>
      <c r="C907" s="3" t="s">
        <v>153</v>
      </c>
      <c r="D907" s="86">
        <v>2.5</v>
      </c>
      <c r="E907" s="108">
        <v>0.14</v>
      </c>
      <c r="F907" s="87">
        <f>$D$903*E907</f>
      </c>
      <c r="G907" s="87">
        <f>$K$2*F907</f>
      </c>
      <c r="H907" s="108">
        <v>11.23</v>
      </c>
      <c r="I907" s="87">
        <f>$D$903*H907</f>
      </c>
      <c r="J907" s="87">
        <f>SUM(G907,I907)</f>
      </c>
      <c r="K907" s="89"/>
    </row>
    <row x14ac:dyDescent="0.25" r="908" customHeight="1" ht="18.75" hidden="1">
      <c r="A908" s="6" t="s">
        <v>917</v>
      </c>
      <c r="B908" s="6"/>
      <c r="C908" s="3" t="s">
        <v>149</v>
      </c>
      <c r="D908" s="86">
        <v>2.5</v>
      </c>
      <c r="E908" s="108">
        <v>0.06</v>
      </c>
      <c r="F908" s="87">
        <f>$D$903*E908</f>
      </c>
      <c r="G908" s="87">
        <f>$K$2*F908</f>
      </c>
      <c r="H908" s="108">
        <v>45.2</v>
      </c>
      <c r="I908" s="87">
        <f>$D$903*H908</f>
      </c>
      <c r="J908" s="87">
        <f>SUM(G908,I908)</f>
      </c>
      <c r="K908" s="89"/>
    </row>
    <row x14ac:dyDescent="0.25" r="909" customHeight="1" ht="18.75" hidden="1">
      <c r="A909" s="6" t="s">
        <v>1013</v>
      </c>
      <c r="B909" s="6"/>
      <c r="C909" s="3" t="s">
        <v>113</v>
      </c>
      <c r="D909" s="86">
        <v>1</v>
      </c>
      <c r="E909" s="108">
        <v>0.46</v>
      </c>
      <c r="F909" s="87">
        <f>$D$903*E909</f>
      </c>
      <c r="G909" s="87">
        <f>$K$2*F909</f>
      </c>
      <c r="H909" s="108">
        <v>6420.26</v>
      </c>
      <c r="I909" s="87">
        <f>$D$903*H909</f>
      </c>
      <c r="J909" s="87">
        <f>SUM(G909,I909)</f>
      </c>
      <c r="K909" s="89"/>
    </row>
    <row x14ac:dyDescent="0.25" r="910" customHeight="1" ht="18.75" hidden="1">
      <c r="A910" s="6" t="s">
        <v>786</v>
      </c>
      <c r="B910" s="6"/>
      <c r="C910" s="3" t="s">
        <v>149</v>
      </c>
      <c r="D910" s="86">
        <v>2.5</v>
      </c>
      <c r="E910" s="108">
        <v>0.37</v>
      </c>
      <c r="F910" s="87">
        <f>$D$903*E910</f>
      </c>
      <c r="G910" s="87">
        <f>$K$2*F910</f>
      </c>
      <c r="H910" s="108">
        <v>169.8</v>
      </c>
      <c r="I910" s="87">
        <f>$D$903*H910</f>
      </c>
      <c r="J910" s="87">
        <f>SUM(G910,I910)</f>
      </c>
      <c r="K910" s="89"/>
    </row>
    <row x14ac:dyDescent="0.25" r="911" customHeight="1" ht="18.75" hidden="1">
      <c r="A911" s="6" t="s">
        <v>783</v>
      </c>
      <c r="B911" s="6"/>
      <c r="C911" s="3" t="s">
        <v>149</v>
      </c>
      <c r="D911" s="86">
        <v>2.5</v>
      </c>
      <c r="E911" s="108">
        <v>0.03</v>
      </c>
      <c r="F911" s="87">
        <f>$D$903*E911</f>
      </c>
      <c r="G911" s="87">
        <f>$K$2*F911</f>
      </c>
      <c r="H911" s="108">
        <v>17.8</v>
      </c>
      <c r="I911" s="87">
        <f>$D$903*H911</f>
      </c>
      <c r="J911" s="87">
        <f>SUM(G911,I911)</f>
      </c>
      <c r="K911" s="89"/>
    </row>
    <row x14ac:dyDescent="0.25" r="912" customHeight="1" ht="18.75" hidden="1">
      <c r="A912" s="6" t="s">
        <v>782</v>
      </c>
      <c r="B912" s="6"/>
      <c r="C912" s="3" t="s">
        <v>153</v>
      </c>
      <c r="D912" s="86">
        <v>2.5</v>
      </c>
      <c r="E912" s="108">
        <v>0.29</v>
      </c>
      <c r="F912" s="87">
        <f>$D$903*E912</f>
      </c>
      <c r="G912" s="87">
        <f>$K$2*F912</f>
      </c>
      <c r="H912" s="108">
        <v>389.15</v>
      </c>
      <c r="I912" s="87">
        <f>$D$903*H912</f>
      </c>
      <c r="J912" s="87">
        <f>SUM(G912,I912)</f>
      </c>
      <c r="K912" s="89"/>
    </row>
    <row x14ac:dyDescent="0.25" r="913" customHeight="1" ht="18.75" hidden="1">
      <c r="A913" s="6" t="s">
        <v>1006</v>
      </c>
      <c r="B913" s="6"/>
      <c r="C913" s="3" t="s">
        <v>149</v>
      </c>
      <c r="D913" s="86">
        <v>0.4</v>
      </c>
      <c r="E913" s="108">
        <v>0.05</v>
      </c>
      <c r="F913" s="87">
        <f>$D$903*E913</f>
      </c>
      <c r="G913" s="87">
        <f>$K$2*F913</f>
      </c>
      <c r="H913" s="108">
        <v>35.24</v>
      </c>
      <c r="I913" s="87">
        <f>$D$903*H913</f>
      </c>
      <c r="J913" s="87">
        <f>SUM(G913,I913)</f>
      </c>
      <c r="K913" s="89"/>
    </row>
    <row x14ac:dyDescent="0.25" r="914" customHeight="1" ht="18.75" hidden="1">
      <c r="A914" s="6" t="s">
        <v>790</v>
      </c>
      <c r="B914" s="6"/>
      <c r="C914" s="3" t="s">
        <v>149</v>
      </c>
      <c r="D914" s="86">
        <v>2.9</v>
      </c>
      <c r="E914" s="108">
        <v>0.33</v>
      </c>
      <c r="F914" s="87">
        <f>$D$903*E914</f>
      </c>
      <c r="G914" s="87">
        <f>$K$2*F914</f>
      </c>
      <c r="H914" s="108">
        <v>138.94</v>
      </c>
      <c r="I914" s="87">
        <f>$D$903*H914</f>
      </c>
      <c r="J914" s="87">
        <f>SUM(G914,I914)</f>
      </c>
      <c r="K914" s="89"/>
    </row>
    <row x14ac:dyDescent="0.25" r="915" customHeight="1" ht="12.199999999999998">
      <c r="A915" s="29" t="s">
        <v>214</v>
      </c>
      <c r="B915" s="29"/>
      <c r="C915" s="3"/>
      <c r="D915" s="109"/>
      <c r="E915" s="94">
        <f>SUM(E904:E914)</f>
      </c>
      <c r="F915" s="110">
        <f>SUM(F904:F914)</f>
      </c>
      <c r="G915" s="110">
        <f>$K$2*F915</f>
      </c>
      <c r="H915" s="94">
        <v>7363.72</v>
      </c>
      <c r="I915" s="110">
        <f>SUM(I904:I914)</f>
      </c>
      <c r="J915" s="88">
        <f>SUM(J904:J914)</f>
      </c>
      <c r="K915" s="89"/>
    </row>
    <row x14ac:dyDescent="0.25" r="916" customHeight="1" ht="21">
      <c r="A916" s="29" t="s">
        <v>1016</v>
      </c>
      <c r="B916" s="29"/>
      <c r="C916" s="93" t="s">
        <v>113</v>
      </c>
      <c r="D916" s="57">
        <v>0</v>
      </c>
      <c r="E916" s="53"/>
      <c r="F916" s="53"/>
      <c r="G916" s="53"/>
      <c r="H916" s="53"/>
      <c r="I916" s="53"/>
      <c r="J916" s="53"/>
      <c r="K916" s="89"/>
    </row>
    <row x14ac:dyDescent="0.25" r="917" customHeight="1" ht="18.75" hidden="1">
      <c r="A917" s="6" t="s">
        <v>782</v>
      </c>
      <c r="B917" s="6"/>
      <c r="C917" s="3" t="s">
        <v>153</v>
      </c>
      <c r="D917" s="86">
        <v>2.5</v>
      </c>
      <c r="E917" s="108">
        <v>0.29</v>
      </c>
      <c r="F917" s="87">
        <f>$D$916*E917</f>
      </c>
      <c r="G917" s="87">
        <f>$K$2*F917</f>
      </c>
      <c r="H917" s="108">
        <v>389.15</v>
      </c>
      <c r="I917" s="87">
        <f>$D$916*H917</f>
      </c>
      <c r="J917" s="87">
        <f>SUM(G917,I917)</f>
      </c>
      <c r="K917" s="89"/>
    </row>
    <row x14ac:dyDescent="0.25" r="918" customHeight="1" ht="18.75" hidden="1">
      <c r="A918" s="6" t="s">
        <v>913</v>
      </c>
      <c r="B918" s="6"/>
      <c r="C918" s="3" t="s">
        <v>153</v>
      </c>
      <c r="D918" s="86">
        <v>2.5</v>
      </c>
      <c r="E918" s="108">
        <v>0.23</v>
      </c>
      <c r="F918" s="87">
        <f>$D$916*E918</f>
      </c>
      <c r="G918" s="87">
        <f>$K$2*F918</f>
      </c>
      <c r="H918" s="108">
        <v>48.1</v>
      </c>
      <c r="I918" s="87">
        <f>$D$916*H918</f>
      </c>
      <c r="J918" s="87">
        <f>SUM(G918,I918)</f>
      </c>
      <c r="K918" s="89"/>
    </row>
    <row x14ac:dyDescent="0.25" r="919" customHeight="1" ht="18.75" hidden="1">
      <c r="A919" s="6" t="s">
        <v>1017</v>
      </c>
      <c r="B919" s="6"/>
      <c r="C919" s="3" t="s">
        <v>113</v>
      </c>
      <c r="D919" s="86">
        <v>1</v>
      </c>
      <c r="E919" s="108">
        <v>1.04</v>
      </c>
      <c r="F919" s="87">
        <f>$D$916*E919</f>
      </c>
      <c r="G919" s="87">
        <f>$K$2*F919</f>
      </c>
      <c r="H919" s="108">
        <v>6807.33</v>
      </c>
      <c r="I919" s="87">
        <f>$D$916*H919</f>
      </c>
      <c r="J919" s="87">
        <f>SUM(G919,I919)</f>
      </c>
      <c r="K919" s="89"/>
    </row>
    <row x14ac:dyDescent="0.25" r="920" customHeight="1" ht="18.75" hidden="1">
      <c r="A920" s="6" t="s">
        <v>914</v>
      </c>
      <c r="B920" s="6"/>
      <c r="C920" s="3" t="s">
        <v>149</v>
      </c>
      <c r="D920" s="86">
        <v>0.16</v>
      </c>
      <c r="E920" s="108">
        <v>0.03</v>
      </c>
      <c r="F920" s="87">
        <f>$D$916*E920</f>
      </c>
      <c r="G920" s="87">
        <f>$K$2*F920</f>
      </c>
      <c r="H920" s="108">
        <v>20.74</v>
      </c>
      <c r="I920" s="87">
        <f>$D$916*H920</f>
      </c>
      <c r="J920" s="87">
        <f>SUM(G920,I920)</f>
      </c>
      <c r="K920" s="89"/>
    </row>
    <row x14ac:dyDescent="0.25" r="921" customHeight="1" ht="18.75" hidden="1">
      <c r="A921" s="6" t="s">
        <v>915</v>
      </c>
      <c r="B921" s="6"/>
      <c r="C921" s="3" t="s">
        <v>153</v>
      </c>
      <c r="D921" s="86">
        <v>0.6</v>
      </c>
      <c r="E921" s="108">
        <v>0.07</v>
      </c>
      <c r="F921" s="87">
        <f>$D$916*E921</f>
      </c>
      <c r="G921" s="87">
        <f>$K$2*F921</f>
      </c>
      <c r="H921" s="108">
        <v>62.08</v>
      </c>
      <c r="I921" s="87">
        <f>$D$916*H921</f>
      </c>
      <c r="J921" s="87">
        <f>SUM(G921,I921)</f>
      </c>
      <c r="K921" s="89"/>
    </row>
    <row x14ac:dyDescent="0.25" r="922" customHeight="1" ht="18.75" hidden="1">
      <c r="A922" s="6" t="s">
        <v>680</v>
      </c>
      <c r="B922" s="6"/>
      <c r="C922" s="3" t="s">
        <v>153</v>
      </c>
      <c r="D922" s="86">
        <v>2.5</v>
      </c>
      <c r="E922" s="108">
        <v>0.14</v>
      </c>
      <c r="F922" s="87">
        <f>$D$916*E922</f>
      </c>
      <c r="G922" s="87">
        <f>$K$2*F922</f>
      </c>
      <c r="H922" s="108">
        <v>11.23</v>
      </c>
      <c r="I922" s="87">
        <f>$D$916*H922</f>
      </c>
      <c r="J922" s="87">
        <f>SUM(G922,I922)</f>
      </c>
      <c r="K922" s="89"/>
    </row>
    <row x14ac:dyDescent="0.25" r="923" customHeight="1" ht="18.75" hidden="1">
      <c r="A923" s="6" t="s">
        <v>917</v>
      </c>
      <c r="B923" s="6"/>
      <c r="C923" s="3" t="s">
        <v>149</v>
      </c>
      <c r="D923" s="86">
        <v>2.5</v>
      </c>
      <c r="E923" s="108">
        <v>0.06</v>
      </c>
      <c r="F923" s="87">
        <f>$D$916*E923</f>
      </c>
      <c r="G923" s="87">
        <f>$K$2*F923</f>
      </c>
      <c r="H923" s="108">
        <v>45.2</v>
      </c>
      <c r="I923" s="87">
        <f>$D$916*H923</f>
      </c>
      <c r="J923" s="87">
        <f>SUM(G923,I923)</f>
      </c>
      <c r="K923" s="89"/>
    </row>
    <row x14ac:dyDescent="0.25" r="924" customHeight="1" ht="18.75" hidden="1">
      <c r="A924" s="6" t="s">
        <v>786</v>
      </c>
      <c r="B924" s="6"/>
      <c r="C924" s="3" t="s">
        <v>149</v>
      </c>
      <c r="D924" s="86">
        <v>2.5</v>
      </c>
      <c r="E924" s="108">
        <v>0.37</v>
      </c>
      <c r="F924" s="87">
        <f>$D$916*E924</f>
      </c>
      <c r="G924" s="87">
        <f>$K$2*F924</f>
      </c>
      <c r="H924" s="108">
        <v>169.8</v>
      </c>
      <c r="I924" s="87">
        <f>$D$916*H924</f>
      </c>
      <c r="J924" s="87">
        <f>SUM(G924,I924)</f>
      </c>
      <c r="K924" s="89"/>
    </row>
    <row x14ac:dyDescent="0.25" r="925" customHeight="1" ht="18.75" hidden="1">
      <c r="A925" s="6" t="s">
        <v>783</v>
      </c>
      <c r="B925" s="6"/>
      <c r="C925" s="3" t="s">
        <v>149</v>
      </c>
      <c r="D925" s="86">
        <v>2.5</v>
      </c>
      <c r="E925" s="108">
        <v>0.03</v>
      </c>
      <c r="F925" s="87">
        <f>$D$916*E925</f>
      </c>
      <c r="G925" s="87">
        <f>$K$2*F925</f>
      </c>
      <c r="H925" s="108">
        <v>17.8</v>
      </c>
      <c r="I925" s="87">
        <f>$D$916*H925</f>
      </c>
      <c r="J925" s="87">
        <f>SUM(G925,I925)</f>
      </c>
      <c r="K925" s="89"/>
    </row>
    <row x14ac:dyDescent="0.25" r="926" customHeight="1" ht="18.75" hidden="1">
      <c r="A926" s="6" t="s">
        <v>1006</v>
      </c>
      <c r="B926" s="6"/>
      <c r="C926" s="3" t="s">
        <v>149</v>
      </c>
      <c r="D926" s="86">
        <v>0.4</v>
      </c>
      <c r="E926" s="108">
        <v>0.05</v>
      </c>
      <c r="F926" s="87">
        <f>$D$916*E926</f>
      </c>
      <c r="G926" s="87">
        <f>$K$2*F926</f>
      </c>
      <c r="H926" s="108">
        <v>35.24</v>
      </c>
      <c r="I926" s="87">
        <f>$D$916*H926</f>
      </c>
      <c r="J926" s="87">
        <f>SUM(G926,I926)</f>
      </c>
      <c r="K926" s="89"/>
    </row>
    <row x14ac:dyDescent="0.25" r="927" customHeight="1" ht="18.75" hidden="1">
      <c r="A927" s="6" t="s">
        <v>790</v>
      </c>
      <c r="B927" s="6"/>
      <c r="C927" s="3" t="s">
        <v>149</v>
      </c>
      <c r="D927" s="86">
        <v>2.9</v>
      </c>
      <c r="E927" s="108">
        <v>0.33</v>
      </c>
      <c r="F927" s="87">
        <f>$D$916*E927</f>
      </c>
      <c r="G927" s="87">
        <f>$K$2*F927</f>
      </c>
      <c r="H927" s="108">
        <v>138.94</v>
      </c>
      <c r="I927" s="87">
        <f>$D$916*H927</f>
      </c>
      <c r="J927" s="87">
        <f>SUM(G927,I927)</f>
      </c>
      <c r="K927" s="89"/>
    </row>
    <row x14ac:dyDescent="0.25" r="928" customHeight="1" ht="12.199999999999998">
      <c r="A928" s="29" t="s">
        <v>214</v>
      </c>
      <c r="B928" s="29"/>
      <c r="C928" s="3"/>
      <c r="D928" s="109"/>
      <c r="E928" s="94">
        <f>SUM(E917:E927)</f>
      </c>
      <c r="F928" s="110">
        <f>SUM(F917:F927)</f>
      </c>
      <c r="G928" s="110">
        <f>$K$2*F928</f>
      </c>
      <c r="H928" s="94">
        <v>7745.61</v>
      </c>
      <c r="I928" s="110">
        <f>SUM(I917:I927)</f>
      </c>
      <c r="J928" s="88">
        <f>SUM(J917:J927)</f>
      </c>
      <c r="K928" s="89"/>
    </row>
    <row x14ac:dyDescent="0.25" r="929" customHeight="1" ht="21">
      <c r="A929" s="29" t="s">
        <v>1018</v>
      </c>
      <c r="B929" s="29"/>
      <c r="C929" s="93" t="s">
        <v>113</v>
      </c>
      <c r="D929" s="57">
        <v>0</v>
      </c>
      <c r="E929" s="53"/>
      <c r="F929" s="53"/>
      <c r="G929" s="53"/>
      <c r="H929" s="53"/>
      <c r="I929" s="53"/>
      <c r="J929" s="53"/>
      <c r="K929" s="89"/>
    </row>
    <row x14ac:dyDescent="0.25" r="930" customHeight="1" ht="18.75" hidden="1">
      <c r="A930" s="6" t="s">
        <v>1019</v>
      </c>
      <c r="B930" s="6"/>
      <c r="C930" s="3" t="s">
        <v>113</v>
      </c>
      <c r="D930" s="86">
        <v>1</v>
      </c>
      <c r="E930" s="108">
        <v>2.3</v>
      </c>
      <c r="F930" s="87">
        <f>$D$929*E930</f>
      </c>
      <c r="G930" s="87">
        <f>$K$2*F930</f>
      </c>
      <c r="H930" s="108">
        <v>41030.66</v>
      </c>
      <c r="I930" s="87">
        <f>$D$929*H930</f>
      </c>
      <c r="J930" s="87">
        <f>SUM(G930,I930)</f>
      </c>
      <c r="K930" s="89"/>
    </row>
    <row x14ac:dyDescent="0.25" r="931" customHeight="1" ht="18.75" hidden="1">
      <c r="A931" s="6" t="s">
        <v>782</v>
      </c>
      <c r="B931" s="6"/>
      <c r="C931" s="3" t="s">
        <v>153</v>
      </c>
      <c r="D931" s="86">
        <v>5.7</v>
      </c>
      <c r="E931" s="108">
        <v>0.66</v>
      </c>
      <c r="F931" s="87">
        <f>$D$929*E931</f>
      </c>
      <c r="G931" s="87">
        <f>$K$2*F931</f>
      </c>
      <c r="H931" s="108">
        <v>887.26</v>
      </c>
      <c r="I931" s="87">
        <f>$D$929*H931</f>
      </c>
      <c r="J931" s="87">
        <f>SUM(G931,I931)</f>
      </c>
      <c r="K931" s="89"/>
    </row>
    <row x14ac:dyDescent="0.25" r="932" customHeight="1" ht="18.75" hidden="1">
      <c r="A932" s="6" t="s">
        <v>913</v>
      </c>
      <c r="B932" s="6"/>
      <c r="C932" s="3" t="s">
        <v>153</v>
      </c>
      <c r="D932" s="86">
        <v>5.7</v>
      </c>
      <c r="E932" s="108">
        <v>0.52</v>
      </c>
      <c r="F932" s="87">
        <f>$D$929*E932</f>
      </c>
      <c r="G932" s="87">
        <f>$K$2*F932</f>
      </c>
      <c r="H932" s="108">
        <v>109.66</v>
      </c>
      <c r="I932" s="87">
        <f>$D$929*H932</f>
      </c>
      <c r="J932" s="87">
        <f>SUM(G932,I932)</f>
      </c>
      <c r="K932" s="89"/>
    </row>
    <row x14ac:dyDescent="0.25" r="933" customHeight="1" ht="18.75" hidden="1">
      <c r="A933" s="6" t="s">
        <v>915</v>
      </c>
      <c r="B933" s="6"/>
      <c r="C933" s="3" t="s">
        <v>153</v>
      </c>
      <c r="D933" s="86">
        <v>1.7</v>
      </c>
      <c r="E933" s="108">
        <v>0.2</v>
      </c>
      <c r="F933" s="87">
        <f>$D$929*E933</f>
      </c>
      <c r="G933" s="87">
        <f>$K$2*F933</f>
      </c>
      <c r="H933" s="108">
        <v>175.9</v>
      </c>
      <c r="I933" s="87">
        <f>$D$929*H933</f>
      </c>
      <c r="J933" s="87">
        <f>SUM(G933,I933)</f>
      </c>
      <c r="K933" s="89"/>
    </row>
    <row x14ac:dyDescent="0.25" r="934" customHeight="1" ht="18.75" hidden="1">
      <c r="A934" s="6" t="s">
        <v>914</v>
      </c>
      <c r="B934" s="6"/>
      <c r="C934" s="3" t="s">
        <v>149</v>
      </c>
      <c r="D934" s="86">
        <v>0.64</v>
      </c>
      <c r="E934" s="108">
        <v>0.13</v>
      </c>
      <c r="F934" s="87">
        <f>$D$929*E934</f>
      </c>
      <c r="G934" s="87">
        <f>$K$2*F934</f>
      </c>
      <c r="H934" s="108">
        <v>82.94</v>
      </c>
      <c r="I934" s="87">
        <f>$D$929*H934</f>
      </c>
      <c r="J934" s="87">
        <f>SUM(G934,I934)</f>
      </c>
      <c r="K934" s="89"/>
    </row>
    <row x14ac:dyDescent="0.25" r="935" customHeight="1" ht="18.75" hidden="1">
      <c r="A935" s="6" t="s">
        <v>680</v>
      </c>
      <c r="B935" s="6"/>
      <c r="C935" s="3" t="s">
        <v>153</v>
      </c>
      <c r="D935" s="86">
        <v>5.7</v>
      </c>
      <c r="E935" s="108">
        <v>0.33</v>
      </c>
      <c r="F935" s="87">
        <f>$D$929*E935</f>
      </c>
      <c r="G935" s="87">
        <f>$K$2*F935</f>
      </c>
      <c r="H935" s="108">
        <v>25.59</v>
      </c>
      <c r="I935" s="87">
        <f>$D$929*H935</f>
      </c>
      <c r="J935" s="87">
        <f>SUM(G935,I935)</f>
      </c>
      <c r="K935" s="89"/>
    </row>
    <row x14ac:dyDescent="0.25" r="936" customHeight="1" ht="18.75" hidden="1">
      <c r="A936" s="6" t="s">
        <v>917</v>
      </c>
      <c r="B936" s="6"/>
      <c r="C936" s="3" t="s">
        <v>149</v>
      </c>
      <c r="D936" s="86">
        <v>5.7</v>
      </c>
      <c r="E936" s="108">
        <v>0.13</v>
      </c>
      <c r="F936" s="87">
        <f>$D$929*E936</f>
      </c>
      <c r="G936" s="87">
        <f>$K$2*F936</f>
      </c>
      <c r="H936" s="108">
        <v>103.06</v>
      </c>
      <c r="I936" s="87">
        <f>$D$929*H936</f>
      </c>
      <c r="J936" s="87">
        <f>SUM(G936,I936)</f>
      </c>
      <c r="K936" s="89"/>
    </row>
    <row x14ac:dyDescent="0.25" r="937" customHeight="1" ht="18.75" hidden="1">
      <c r="A937" s="6" t="s">
        <v>1005</v>
      </c>
      <c r="B937" s="6"/>
      <c r="C937" s="3" t="s">
        <v>113</v>
      </c>
      <c r="D937" s="86">
        <v>1</v>
      </c>
      <c r="E937" s="108">
        <v>0.35</v>
      </c>
      <c r="F937" s="87">
        <f>$D$929*E937</f>
      </c>
      <c r="G937" s="87">
        <f>$K$2*F937</f>
      </c>
      <c r="H937" s="108">
        <v>463.2</v>
      </c>
      <c r="I937" s="87">
        <f>$D$929*H937</f>
      </c>
      <c r="J937" s="87">
        <f>SUM(G937,I937)</f>
      </c>
      <c r="K937" s="89"/>
    </row>
    <row x14ac:dyDescent="0.25" r="938" customHeight="1" ht="18.75" hidden="1">
      <c r="A938" s="6" t="s">
        <v>781</v>
      </c>
      <c r="B938" s="6"/>
      <c r="C938" s="3" t="s">
        <v>113</v>
      </c>
      <c r="D938" s="86">
        <v>1</v>
      </c>
      <c r="E938" s="108">
        <v>0.4</v>
      </c>
      <c r="F938" s="87">
        <f>$D$929*E938</f>
      </c>
      <c r="G938" s="87">
        <f>$K$2*F938</f>
      </c>
      <c r="H938" s="108">
        <v>559.17</v>
      </c>
      <c r="I938" s="87">
        <f>$D$929*H938</f>
      </c>
      <c r="J938" s="87">
        <f>SUM(G938,I938)</f>
      </c>
      <c r="K938" s="89"/>
    </row>
    <row x14ac:dyDescent="0.25" r="939" customHeight="1" ht="18.75" hidden="1">
      <c r="A939" s="6" t="s">
        <v>783</v>
      </c>
      <c r="B939" s="6"/>
      <c r="C939" s="3" t="s">
        <v>149</v>
      </c>
      <c r="D939" s="86">
        <v>5.7</v>
      </c>
      <c r="E939" s="108">
        <v>0.07</v>
      </c>
      <c r="F939" s="87">
        <f>$D$929*E939</f>
      </c>
      <c r="G939" s="87">
        <f>$K$2*F939</f>
      </c>
      <c r="H939" s="108">
        <v>40.58</v>
      </c>
      <c r="I939" s="87">
        <f>$D$929*H939</f>
      </c>
      <c r="J939" s="87">
        <f>SUM(G939,I939)</f>
      </c>
      <c r="K939" s="89"/>
    </row>
    <row x14ac:dyDescent="0.25" r="940" customHeight="1" ht="18.75" hidden="1">
      <c r="A940" s="6" t="s">
        <v>786</v>
      </c>
      <c r="B940" s="6"/>
      <c r="C940" s="3" t="s">
        <v>149</v>
      </c>
      <c r="D940" s="86">
        <v>5.7</v>
      </c>
      <c r="E940" s="108">
        <v>0.85</v>
      </c>
      <c r="F940" s="87">
        <f>$D$929*E940</f>
      </c>
      <c r="G940" s="87">
        <f>$K$2*F940</f>
      </c>
      <c r="H940" s="108">
        <v>387.14</v>
      </c>
      <c r="I940" s="87">
        <f>$D$929*H940</f>
      </c>
      <c r="J940" s="87">
        <f>SUM(G940,I940)</f>
      </c>
      <c r="K940" s="89"/>
    </row>
    <row x14ac:dyDescent="0.25" r="941" customHeight="1" ht="18.75" hidden="1">
      <c r="A941" s="6" t="s">
        <v>790</v>
      </c>
      <c r="B941" s="6"/>
      <c r="C941" s="3" t="s">
        <v>149</v>
      </c>
      <c r="D941" s="86">
        <v>6.1</v>
      </c>
      <c r="E941" s="108">
        <v>0.7</v>
      </c>
      <c r="F941" s="87">
        <f>$D$929*E941</f>
      </c>
      <c r="G941" s="87">
        <f>$K$2*F941</f>
      </c>
      <c r="H941" s="108">
        <v>292.25</v>
      </c>
      <c r="I941" s="87">
        <f>$D$929*H941</f>
      </c>
      <c r="J941" s="87">
        <f>SUM(G941,I941)</f>
      </c>
      <c r="K941" s="89"/>
    </row>
    <row x14ac:dyDescent="0.25" r="942" customHeight="1" ht="18.75" hidden="1">
      <c r="A942" s="6" t="s">
        <v>1006</v>
      </c>
      <c r="B942" s="6"/>
      <c r="C942" s="3" t="s">
        <v>149</v>
      </c>
      <c r="D942" s="86">
        <v>1.5</v>
      </c>
      <c r="E942" s="108">
        <v>0.17</v>
      </c>
      <c r="F942" s="87">
        <f>$D$929*E942</f>
      </c>
      <c r="G942" s="87">
        <f>$K$2*F942</f>
      </c>
      <c r="H942" s="108">
        <v>132.18</v>
      </c>
      <c r="I942" s="87">
        <f>$D$929*H942</f>
      </c>
      <c r="J942" s="87">
        <f>SUM(G942,I942)</f>
      </c>
      <c r="K942" s="89"/>
    </row>
    <row x14ac:dyDescent="0.25" r="943" customHeight="1" ht="12.199999999999998">
      <c r="A943" s="29" t="s">
        <v>214</v>
      </c>
      <c r="B943" s="29"/>
      <c r="C943" s="3"/>
      <c r="D943" s="109"/>
      <c r="E943" s="94">
        <f>SUM(E930:E942)</f>
      </c>
      <c r="F943" s="110">
        <f>SUM(F930:F942)</f>
      </c>
      <c r="G943" s="110">
        <f>$K$2*F943</f>
      </c>
      <c r="H943" s="94">
        <v>44289.59</v>
      </c>
      <c r="I943" s="110">
        <f>SUM(I930:I942)</f>
      </c>
      <c r="J943" s="88">
        <f>SUM(J930:J942)</f>
      </c>
      <c r="K943" s="89"/>
    </row>
    <row x14ac:dyDescent="0.25" r="944" customHeight="1" ht="12.4">
      <c r="A944" s="29" t="s">
        <v>206</v>
      </c>
      <c r="B944" s="29"/>
      <c r="C944" s="93"/>
      <c r="D944" s="56"/>
      <c r="E944" s="94">
        <f>SUM(E27,E43,E59,E75,E91,E107,E123,E138,E154,E170,E186,E202,E218,E234,E250,E265,E281,E296,E311,E326,E341,E357,E373,E389,E405,E421,E437,E453,E469,E485,E501,E511,E521,E531,E541,E551,E561,E571,E581,E591,E601,E611,E621,E631,E641,E651,E661,E671,E681,E691,E701,E711,E721,E731,E741,E751,E761,E771,E781,E791,E801,E811,E821,E831,E841,E851,E861,E877,E888,E902,E915,E928,E943)</f>
      </c>
      <c r="F944" s="95">
        <f>SUM(F27,F43,F59,F75,F91,F107,F123,F138,F154,F170,F186,F202,F218,F234,F250,F265,F281,F296,F311,F326,F341,F357,F373,F389,F405,F421,F437,F453,F469,F485,F501,F511,F521,F531,F541,F551,F561,F571,F581,F591,F601,F611,F621,F631,F641,F651,F661,F671,F681,F691,F701,F711,F721,F731,F741,F751,F761,F771,F781,F791,F801,F811,F821,F831,F841,F851,F861,F877,F888,F902,F915,F928,F943)</f>
      </c>
      <c r="G944" s="95">
        <f>SUM(G27,G43,G59,G75,G91,G107,G123,G138,G154,G170,G186,G202,G218,G234,G250,G265,G281,G296,G311,G326,G341,G357,G373,G389,G405,G421,G437,G453,G469,G485,G501,G511,G521,G531,G541,G551,G561,G571,G581,G591,G601,G611,G621,G631,G641,G651,G661,G671,G681,G691,G701,G711,G721,G731,G741,G751,G761,G771,G781,G791,G801,G811,G821,G831,G841,G851,G861,G877,G888,G902,G915,G928,G943)</f>
      </c>
      <c r="H944" s="94">
        <f>SUM(H27,H43,H59,H75,H91,H107,H123,H138,H154,H170,H186,H202,H218,H234,H250,H265,H281,H296,H311,H326,H341,H357,H373,H389,H405,H421,H437,H453,H469,H485,H501,H511,H521,H531,H541,H551,H561,H571,H581,H591,H601,H611,H621,H631,H641,H651,H661,H671,H681,H691,H701,H711,H721,H731,H741,H751,H761,H771,H781,H791,H801,H811,H821,H831,H841,H851,H861,H877,H888,H902,H915,H928,H943)</f>
      </c>
      <c r="I944" s="95">
        <f>SUM(I27,I43,I59,I75,I91,I107,I123,I138,I154,I170,I186,I202,I218,I234,I250,I265,I281,I296,I311,I326,I341,I357,I373,I389,I405,I421,I437,I453,I469,I485,I501,I511,I521,I531,I541,I551,I561,I571,I581,I591,I601,I611,I621,I631,I641,I651,I661,I671,I681,I691,I701,I711,I721,I731,I741,I751,I761,I771,I781,I791,I801,I811,I821,I831,I841,I851,I861,I877,I888,I902,I915,I928,I943)</f>
      </c>
      <c r="J944" s="111">
        <f>SUM(J27,J43,J59,J75,J91,J107,J123,J138,J154,J170,J186,J202,J218,J234,J250,J265,J281,J296,J311,J326,J341,J357,J373,J389,J405,J421,J437,J453,J469,J485,J501,J511,J521,J531,J541,J551,J561,J571,J581,J591,J601,J611,J621,J631,J641,J651,J661,J671,J681,J691,J701,J711,J721,J731,J741,J751,J761,J771,J781,J791,J801,J811,J821,J831,J841,J851,J861,J877,J888,J902,J915,J928,J943)</f>
      </c>
      <c r="K944" s="89"/>
    </row>
  </sheetData>
  <mergeCells count="944">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36:B936"/>
    <mergeCell ref="A937:B937"/>
    <mergeCell ref="A938:B938"/>
    <mergeCell ref="A939:B939"/>
    <mergeCell ref="A940:B940"/>
    <mergeCell ref="A941:B941"/>
    <mergeCell ref="A942:B942"/>
    <mergeCell ref="A943:B943"/>
    <mergeCell ref="A944:B9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65"/>
  <sheetViews>
    <sheetView workbookViewId="0"/>
  </sheetViews>
  <sheetFormatPr defaultRowHeight="15" x14ac:dyDescent="0.25"/>
  <cols>
    <col min="1" max="1" style="31" width="24.290714285714284" customWidth="1" bestFit="1"/>
    <col min="2" max="2" style="31" width="13.719285714285713" customWidth="1" bestFit="1"/>
    <col min="3" max="3" style="97" width="7.719285714285714" customWidth="1" bestFit="1"/>
    <col min="4" max="4" style="98" width="7.719285714285714" customWidth="1" bestFit="1"/>
    <col min="5" max="5" style="98" width="15.43357142857143" customWidth="1" bestFit="1"/>
    <col min="6" max="6" style="98" width="10.005" customWidth="1" bestFit="1"/>
    <col min="7" max="7" style="98" width="9.147857142857141" customWidth="1" bestFit="1"/>
    <col min="8" max="8" style="98" width="9.719285714285713" customWidth="1" bestFit="1"/>
    <col min="9" max="9" style="98" width="11.147857142857141" customWidth="1" bestFit="1"/>
    <col min="10" max="10" style="98" width="11.290714285714287" customWidth="1" bestFit="1"/>
    <col min="11" max="11" style="98" width="11.719285714285713" customWidth="1" bestFit="1"/>
    <col min="12" max="12" style="99" width="20.14785714285714" customWidth="1" bestFit="1"/>
    <col min="13" max="13" style="99" width="18.576428571428572" customWidth="1" bestFit="1"/>
    <col min="14" max="14" style="99" width="19.14785714285714" customWidth="1" bestFit="1"/>
    <col min="15" max="15" style="101" width="13.576428571428572" customWidth="1" bestFit="1"/>
    <col min="16" max="16" style="101" width="13.576428571428572" customWidth="1" bestFit="1"/>
    <col min="17" max="17" style="101" width="13.576428571428572" customWidth="1" bestFit="1"/>
    <col min="18" max="18" style="101" width="13.576428571428572" customWidth="1" bestFit="1"/>
    <col min="19" max="19" style="101" width="13.576428571428572" customWidth="1" bestFit="1"/>
    <col min="20" max="20" style="101" width="13.576428571428572" customWidth="1" bestFit="1"/>
    <col min="21" max="21" style="101" width="13.576428571428572" customWidth="1" bestFit="1"/>
    <col min="22" max="22" style="101" width="13.576428571428572" customWidth="1" bestFit="1"/>
  </cols>
  <sheetData>
    <row x14ac:dyDescent="0.25" r="1" customHeight="1" ht="45" customFormat="1" s="1">
      <c r="A1" s="2" t="s">
        <v>0</v>
      </c>
      <c r="B1" s="2"/>
      <c r="C1" s="2"/>
      <c r="D1" s="35"/>
      <c r="E1" s="35"/>
      <c r="F1" s="35"/>
      <c r="G1" s="35"/>
      <c r="H1" s="35"/>
      <c r="I1" s="35"/>
      <c r="J1" s="35"/>
      <c r="K1" s="53"/>
      <c r="L1" s="70" t="s">
        <v>390</v>
      </c>
      <c r="M1" s="123" t="s">
        <v>391</v>
      </c>
      <c r="N1" s="123" t="s">
        <v>392</v>
      </c>
      <c r="O1" s="71"/>
      <c r="P1" s="71"/>
      <c r="Q1" s="71"/>
      <c r="R1" s="71"/>
      <c r="S1" s="71"/>
      <c r="T1" s="71"/>
      <c r="U1" s="71"/>
      <c r="V1" s="71"/>
    </row>
    <row x14ac:dyDescent="0.25" r="2" customHeight="1" ht="18.75">
      <c r="A2" s="6" t="s">
        <v>40</v>
      </c>
      <c r="B2" s="6"/>
      <c r="C2" s="6"/>
      <c r="D2" s="38"/>
      <c r="E2" s="38"/>
      <c r="F2" s="38"/>
      <c r="G2" s="38"/>
      <c r="H2" s="38"/>
      <c r="I2" s="38"/>
      <c r="J2" s="38"/>
      <c r="K2" s="38"/>
      <c r="L2" s="72">
        <v>550</v>
      </c>
      <c r="M2" s="72">
        <v>550</v>
      </c>
      <c r="N2" s="72">
        <v>550</v>
      </c>
      <c r="O2" s="74"/>
      <c r="P2" s="74"/>
      <c r="Q2" s="74"/>
      <c r="R2" s="74"/>
      <c r="S2" s="74"/>
      <c r="T2" s="74"/>
      <c r="U2" s="74"/>
      <c r="V2" s="74"/>
    </row>
    <row x14ac:dyDescent="0.25" r="3" customHeight="1" ht="18.75" customFormat="1" s="1">
      <c r="A3" s="6" t="s">
        <v>41</v>
      </c>
      <c r="B3" s="6"/>
      <c r="C3" s="6"/>
      <c r="D3" s="38"/>
      <c r="E3" s="38"/>
      <c r="F3" s="38"/>
      <c r="G3" s="38"/>
      <c r="H3" s="38"/>
      <c r="I3" s="38"/>
      <c r="J3" s="38"/>
      <c r="K3" s="38"/>
      <c r="L3" s="75"/>
      <c r="M3" s="75"/>
      <c r="N3" s="75"/>
      <c r="O3" s="71"/>
      <c r="P3" s="71"/>
      <c r="Q3" s="71"/>
      <c r="R3" s="71"/>
      <c r="S3" s="71"/>
      <c r="T3" s="71"/>
      <c r="U3" s="71"/>
      <c r="V3" s="71"/>
    </row>
    <row x14ac:dyDescent="0.25" r="4" customHeight="1" ht="18.75" customFormat="1" s="1">
      <c r="A4" s="6" t="s">
        <v>42</v>
      </c>
      <c r="B4" s="6"/>
      <c r="C4" s="6"/>
      <c r="D4" s="38"/>
      <c r="E4" s="38"/>
      <c r="F4" s="38"/>
      <c r="G4" s="38"/>
      <c r="H4" s="38"/>
      <c r="I4" s="38"/>
      <c r="J4" s="38"/>
      <c r="K4" s="38"/>
      <c r="L4" s="75"/>
      <c r="M4" s="75"/>
      <c r="N4" s="75"/>
      <c r="O4" s="71"/>
      <c r="P4" s="71"/>
      <c r="Q4" s="71"/>
      <c r="R4" s="71"/>
      <c r="S4" s="71"/>
      <c r="T4" s="71"/>
      <c r="U4" s="71"/>
      <c r="V4" s="71"/>
    </row>
    <row x14ac:dyDescent="0.25" r="5" customHeight="1" ht="49.5" customFormat="1" s="1">
      <c r="A5" s="40" t="s">
        <v>58</v>
      </c>
      <c r="B5" s="40"/>
      <c r="C5" s="40"/>
      <c r="D5" s="41"/>
      <c r="E5" s="41"/>
      <c r="F5" s="41"/>
      <c r="G5" s="41"/>
      <c r="H5" s="41"/>
      <c r="I5" s="41"/>
      <c r="J5" s="41"/>
      <c r="K5" s="41"/>
      <c r="L5" s="75"/>
      <c r="M5" s="75"/>
      <c r="N5" s="75"/>
      <c r="O5" s="71"/>
      <c r="P5" s="71"/>
      <c r="Q5" s="71"/>
      <c r="R5" s="71"/>
      <c r="S5" s="71"/>
      <c r="T5" s="71"/>
      <c r="U5" s="71"/>
      <c r="V5" s="71"/>
    </row>
    <row x14ac:dyDescent="0.25" r="6" customHeight="1" ht="18.75" customFormat="1" s="1">
      <c r="A6" s="44" t="s">
        <v>85</v>
      </c>
      <c r="B6" s="44"/>
      <c r="C6" s="44"/>
      <c r="D6" s="45"/>
      <c r="E6" s="45"/>
      <c r="F6" s="45"/>
      <c r="G6" s="45"/>
      <c r="H6" s="45"/>
      <c r="I6" s="45"/>
      <c r="J6" s="45"/>
      <c r="K6" s="45"/>
      <c r="L6" s="75"/>
      <c r="M6" s="131"/>
      <c r="N6" s="132"/>
      <c r="O6" s="85"/>
      <c r="P6" s="85"/>
      <c r="Q6" s="85"/>
      <c r="R6" s="85"/>
      <c r="S6" s="85"/>
      <c r="T6" s="85"/>
      <c r="U6" s="85"/>
      <c r="V6" s="85"/>
    </row>
    <row x14ac:dyDescent="0.25" r="7" customHeight="1" ht="18.75">
      <c r="A7" s="29" t="s">
        <v>45</v>
      </c>
      <c r="B7" s="29"/>
      <c r="C7" s="29"/>
      <c r="D7" s="48"/>
      <c r="E7" s="48"/>
      <c r="F7" s="48"/>
      <c r="G7" s="48"/>
      <c r="H7" s="48"/>
      <c r="I7" s="48"/>
      <c r="J7" s="48"/>
      <c r="K7" s="48"/>
      <c r="L7" s="89"/>
      <c r="M7" s="131"/>
      <c r="N7" s="132"/>
      <c r="O7" s="129"/>
      <c r="P7" s="91"/>
      <c r="Q7" s="91"/>
      <c r="R7" s="91"/>
      <c r="S7" s="91"/>
      <c r="T7" s="91"/>
      <c r="U7" s="91"/>
      <c r="V7" s="91"/>
    </row>
    <row x14ac:dyDescent="0.25" r="8" customHeight="1" ht="18.75">
      <c r="A8" s="6" t="s">
        <v>46</v>
      </c>
      <c r="B8" s="6"/>
      <c r="C8" s="6"/>
      <c r="D8" s="38"/>
      <c r="E8" s="38"/>
      <c r="F8" s="38"/>
      <c r="G8" s="38"/>
      <c r="H8" s="38"/>
      <c r="I8" s="38"/>
      <c r="J8" s="38"/>
      <c r="K8" s="38"/>
      <c r="L8" s="89"/>
      <c r="M8" s="133"/>
      <c r="N8" s="134"/>
      <c r="O8" s="92"/>
      <c r="P8" s="92"/>
      <c r="Q8" s="92"/>
      <c r="R8" s="92"/>
      <c r="S8" s="92"/>
      <c r="T8" s="92"/>
      <c r="U8" s="92"/>
      <c r="V8" s="92"/>
    </row>
    <row x14ac:dyDescent="0.25" r="9" customHeight="1" ht="18.75">
      <c r="A9" s="6" t="s">
        <v>47</v>
      </c>
      <c r="B9" s="6"/>
      <c r="C9" s="6"/>
      <c r="D9" s="38"/>
      <c r="E9" s="38"/>
      <c r="F9" s="38"/>
      <c r="G9" s="38"/>
      <c r="H9" s="38"/>
      <c r="I9" s="38"/>
      <c r="J9" s="38"/>
      <c r="K9" s="38"/>
      <c r="L9" s="89"/>
      <c r="M9" s="133"/>
      <c r="N9" s="134"/>
      <c r="O9" s="92"/>
      <c r="P9" s="92"/>
      <c r="Q9" s="92"/>
      <c r="R9" s="92"/>
      <c r="S9" s="92"/>
      <c r="T9" s="92"/>
      <c r="U9" s="92"/>
      <c r="V9" s="92"/>
    </row>
    <row x14ac:dyDescent="0.25" r="10" customHeight="1" ht="20.25">
      <c r="A10" s="78" t="s">
        <v>814</v>
      </c>
      <c r="B10" s="78"/>
      <c r="C10" s="102"/>
      <c r="D10" s="103"/>
      <c r="E10" s="103"/>
      <c r="F10" s="103"/>
      <c r="G10" s="103"/>
      <c r="H10" s="103"/>
      <c r="I10" s="103"/>
      <c r="J10" s="103"/>
      <c r="K10" s="103"/>
      <c r="L10" s="89"/>
      <c r="M10" s="133"/>
      <c r="N10" s="134"/>
      <c r="O10" s="92"/>
      <c r="P10" s="92"/>
      <c r="Q10" s="92"/>
      <c r="R10" s="92"/>
      <c r="S10" s="92"/>
      <c r="T10" s="92"/>
      <c r="U10" s="92"/>
      <c r="V10" s="92"/>
    </row>
    <row x14ac:dyDescent="0.25" r="11" customHeight="1" ht="35.25" customFormat="1" s="1">
      <c r="A11" s="29" t="s">
        <v>87</v>
      </c>
      <c r="B11" s="29"/>
      <c r="C11" s="93" t="s">
        <v>88</v>
      </c>
      <c r="D11" s="56" t="s">
        <v>89</v>
      </c>
      <c r="E11" s="56" t="s">
        <v>815</v>
      </c>
      <c r="F11" s="56" t="s">
        <v>90</v>
      </c>
      <c r="G11" s="56" t="s">
        <v>90</v>
      </c>
      <c r="H11" s="56" t="s">
        <v>816</v>
      </c>
      <c r="I11" s="56" t="s">
        <v>92</v>
      </c>
      <c r="J11" s="56" t="s">
        <v>92</v>
      </c>
      <c r="K11" s="56" t="s">
        <v>53</v>
      </c>
      <c r="L11" s="75"/>
      <c r="M11" s="131"/>
      <c r="N11" s="132"/>
      <c r="O11" s="85"/>
      <c r="P11" s="85"/>
      <c r="Q11" s="85"/>
      <c r="R11" s="85"/>
      <c r="S11" s="85"/>
      <c r="T11" s="85"/>
      <c r="U11" s="85"/>
      <c r="V11" s="85"/>
    </row>
    <row x14ac:dyDescent="0.25" r="12" customHeight="1" ht="25.5">
      <c r="A12" s="29" t="s">
        <v>817</v>
      </c>
      <c r="B12" s="29"/>
      <c r="C12" s="93" t="s">
        <v>96</v>
      </c>
      <c r="D12" s="57">
        <v>0</v>
      </c>
      <c r="E12" s="124"/>
      <c r="F12" s="53"/>
      <c r="G12" s="53"/>
      <c r="H12" s="53"/>
      <c r="I12" s="53"/>
      <c r="J12" s="53"/>
      <c r="K12" s="53"/>
      <c r="L12" s="89"/>
      <c r="M12" s="131"/>
      <c r="N12" s="132"/>
      <c r="O12" s="129"/>
      <c r="P12" s="91"/>
      <c r="Q12" s="91"/>
      <c r="R12" s="91"/>
      <c r="S12" s="91"/>
      <c r="T12" s="91"/>
      <c r="U12" s="91"/>
      <c r="V12" s="91"/>
    </row>
    <row x14ac:dyDescent="0.25" r="13" customHeight="1" ht="18.75">
      <c r="A13" s="6" t="s">
        <v>246</v>
      </c>
      <c r="B13" s="6"/>
      <c r="C13" s="3" t="s">
        <v>149</v>
      </c>
      <c r="D13" s="108">
        <v>0.42</v>
      </c>
      <c r="E13" s="87">
        <f>$D$12*D13</f>
      </c>
      <c r="F13" s="108">
        <v>0.05</v>
      </c>
      <c r="G13" s="87">
        <f>$D$12*F13</f>
      </c>
      <c r="H13" s="87">
        <f>$L$2*G13</f>
      </c>
      <c r="I13" s="108">
        <v>15.82</v>
      </c>
      <c r="J13" s="87">
        <f>$D$12*I13</f>
      </c>
      <c r="K13" s="87">
        <f>SUM(H13,J13)</f>
      </c>
      <c r="L13" s="89"/>
      <c r="M13" s="133"/>
      <c r="N13" s="134"/>
      <c r="O13" s="92"/>
      <c r="P13" s="92"/>
      <c r="Q13" s="92"/>
      <c r="R13" s="92"/>
      <c r="S13" s="92"/>
      <c r="T13" s="92"/>
      <c r="U13" s="92"/>
      <c r="V13" s="92"/>
    </row>
    <row x14ac:dyDescent="0.25" r="14" customHeight="1" ht="18.75">
      <c r="A14" s="6" t="s">
        <v>247</v>
      </c>
      <c r="B14" s="6"/>
      <c r="C14" s="3" t="s">
        <v>149</v>
      </c>
      <c r="D14" s="108">
        <v>0.42</v>
      </c>
      <c r="E14" s="87">
        <f>$D$12*D14</f>
      </c>
      <c r="F14" s="108">
        <v>0.05</v>
      </c>
      <c r="G14" s="87">
        <f>$D$12*F14</f>
      </c>
      <c r="H14" s="87">
        <f>$L$2*G14</f>
      </c>
      <c r="I14" s="108">
        <v>16.71</v>
      </c>
      <c r="J14" s="87">
        <f>$D$12*I14</f>
      </c>
      <c r="K14" s="87">
        <f>SUM(H14,J14)</f>
      </c>
      <c r="L14" s="89"/>
      <c r="M14" s="133"/>
      <c r="N14" s="134"/>
      <c r="O14" s="92"/>
      <c r="P14" s="92"/>
      <c r="Q14" s="92"/>
      <c r="R14" s="92"/>
      <c r="S14" s="92"/>
      <c r="T14" s="92"/>
      <c r="U14" s="92"/>
      <c r="V14" s="92"/>
    </row>
    <row x14ac:dyDescent="0.25" r="15" customHeight="1" ht="18.75">
      <c r="A15" s="6" t="s">
        <v>818</v>
      </c>
      <c r="B15" s="6"/>
      <c r="C15" s="3" t="s">
        <v>96</v>
      </c>
      <c r="D15" s="108">
        <v>1</v>
      </c>
      <c r="E15" s="87">
        <f>$D$12*D15</f>
      </c>
      <c r="F15" s="108">
        <v>0.17</v>
      </c>
      <c r="G15" s="87">
        <f>$D$12*F15</f>
      </c>
      <c r="H15" s="87">
        <f>$L$2*G15</f>
      </c>
      <c r="I15" s="108">
        <v>189.61</v>
      </c>
      <c r="J15" s="87">
        <f>$D$12*I15</f>
      </c>
      <c r="K15" s="87">
        <f>SUM(H15,J15)</f>
      </c>
      <c r="L15" s="89"/>
      <c r="M15" s="133"/>
      <c r="N15" s="134"/>
      <c r="O15" s="92"/>
      <c r="P15" s="92"/>
      <c r="Q15" s="92"/>
      <c r="R15" s="92"/>
      <c r="S15" s="92"/>
      <c r="T15" s="92"/>
      <c r="U15" s="92"/>
      <c r="V15" s="92"/>
    </row>
    <row x14ac:dyDescent="0.25" r="16" customHeight="1" ht="18.75">
      <c r="A16" s="6" t="s">
        <v>675</v>
      </c>
      <c r="B16" s="6"/>
      <c r="C16" s="3" t="s">
        <v>149</v>
      </c>
      <c r="D16" s="108">
        <v>1.2</v>
      </c>
      <c r="E16" s="87">
        <f>$D$12*D16</f>
      </c>
      <c r="F16" s="108">
        <v>0.18</v>
      </c>
      <c r="G16" s="87">
        <f>$D$12*F16</f>
      </c>
      <c r="H16" s="87">
        <f>$L$2*G16</f>
      </c>
      <c r="I16" s="108">
        <v>52.56</v>
      </c>
      <c r="J16" s="87">
        <f>$D$12*I16</f>
      </c>
      <c r="K16" s="87">
        <f>SUM(H16,J16)</f>
      </c>
      <c r="L16" s="89"/>
      <c r="M16" s="133"/>
      <c r="N16" s="134"/>
      <c r="O16" s="92"/>
      <c r="P16" s="92"/>
      <c r="Q16" s="92"/>
      <c r="R16" s="92"/>
      <c r="S16" s="92"/>
      <c r="T16" s="92"/>
      <c r="U16" s="92"/>
      <c r="V16" s="92"/>
    </row>
    <row x14ac:dyDescent="0.25" r="17" customHeight="1" ht="18.75">
      <c r="A17" s="6" t="s">
        <v>249</v>
      </c>
      <c r="B17" s="6"/>
      <c r="C17" s="3" t="s">
        <v>96</v>
      </c>
      <c r="D17" s="108">
        <v>1</v>
      </c>
      <c r="E17" s="87">
        <f>$D$12*D17</f>
      </c>
      <c r="F17" s="108">
        <v>0.23</v>
      </c>
      <c r="G17" s="87">
        <f>$D$12*F17</f>
      </c>
      <c r="H17" s="87">
        <f>$L$2*G17</f>
      </c>
      <c r="I17" s="108">
        <v>51.39</v>
      </c>
      <c r="J17" s="87">
        <f>$D$12*I17</f>
      </c>
      <c r="K17" s="87">
        <f>SUM(H17,J17)</f>
      </c>
      <c r="L17" s="89"/>
      <c r="M17" s="133"/>
      <c r="N17" s="134"/>
      <c r="O17" s="92"/>
      <c r="P17" s="92"/>
      <c r="Q17" s="92"/>
      <c r="R17" s="92"/>
      <c r="S17" s="92"/>
      <c r="T17" s="92"/>
      <c r="U17" s="92"/>
      <c r="V17" s="92"/>
    </row>
    <row x14ac:dyDescent="0.25" r="18" customHeight="1" ht="18.75">
      <c r="A18" s="6" t="s">
        <v>819</v>
      </c>
      <c r="B18" s="6"/>
      <c r="C18" s="3" t="s">
        <v>96</v>
      </c>
      <c r="D18" s="108">
        <v>1</v>
      </c>
      <c r="E18" s="87">
        <f>$D$12*D18</f>
      </c>
      <c r="F18" s="108">
        <v>0.45</v>
      </c>
      <c r="G18" s="87">
        <f>$D$12*F18</f>
      </c>
      <c r="H18" s="87">
        <f>$L$2*G18</f>
      </c>
      <c r="I18" s="108">
        <v>209.03</v>
      </c>
      <c r="J18" s="87">
        <f>$D$12*I18</f>
      </c>
      <c r="K18" s="87">
        <f>SUM(H18,J18)</f>
      </c>
      <c r="L18" s="89"/>
      <c r="M18" s="133"/>
      <c r="N18" s="134"/>
      <c r="O18" s="92"/>
      <c r="P18" s="92"/>
      <c r="Q18" s="92"/>
      <c r="R18" s="92"/>
      <c r="S18" s="92"/>
      <c r="T18" s="92"/>
      <c r="U18" s="92"/>
      <c r="V18" s="92"/>
    </row>
    <row x14ac:dyDescent="0.25" r="19" customHeight="1" ht="18.75">
      <c r="A19" s="6" t="s">
        <v>820</v>
      </c>
      <c r="B19" s="6"/>
      <c r="C19" s="3" t="s">
        <v>96</v>
      </c>
      <c r="D19" s="108">
        <v>2</v>
      </c>
      <c r="E19" s="87">
        <f>$D$12*D19</f>
      </c>
      <c r="F19" s="108">
        <v>0.21</v>
      </c>
      <c r="G19" s="87">
        <f>$D$12*F19</f>
      </c>
      <c r="H19" s="87">
        <f>$L$2*G19</f>
      </c>
      <c r="I19" s="108">
        <v>124</v>
      </c>
      <c r="J19" s="87">
        <f>$D$12*I19</f>
      </c>
      <c r="K19" s="87">
        <f>SUM(H19,J19)</f>
      </c>
      <c r="L19" s="89"/>
      <c r="M19" s="133"/>
      <c r="N19" s="134"/>
      <c r="O19" s="92"/>
      <c r="P19" s="92"/>
      <c r="Q19" s="92"/>
      <c r="R19" s="92"/>
      <c r="S19" s="92"/>
      <c r="T19" s="92"/>
      <c r="U19" s="92"/>
      <c r="V19" s="92"/>
    </row>
    <row x14ac:dyDescent="0.25" r="20" customHeight="1" ht="18.75">
      <c r="A20" s="6" t="s">
        <v>249</v>
      </c>
      <c r="B20" s="6"/>
      <c r="C20" s="3" t="s">
        <v>96</v>
      </c>
      <c r="D20" s="108">
        <v>1</v>
      </c>
      <c r="E20" s="87">
        <f>$D$12*D20</f>
      </c>
      <c r="F20" s="108">
        <v>0.23</v>
      </c>
      <c r="G20" s="87">
        <f>$D$12*F20</f>
      </c>
      <c r="H20" s="87">
        <f>$L$2*G20</f>
      </c>
      <c r="I20" s="108">
        <v>51.39</v>
      </c>
      <c r="J20" s="87">
        <f>$D$12*I20</f>
      </c>
      <c r="K20" s="87">
        <f>SUM(H20,J20)</f>
      </c>
      <c r="L20" s="89"/>
      <c r="M20" s="133"/>
      <c r="N20" s="134"/>
      <c r="O20" s="92"/>
      <c r="P20" s="92"/>
      <c r="Q20" s="92"/>
      <c r="R20" s="92"/>
      <c r="S20" s="92"/>
      <c r="T20" s="92"/>
      <c r="U20" s="92"/>
      <c r="V20" s="92"/>
    </row>
    <row x14ac:dyDescent="0.25" r="21" customHeight="1" ht="18.75">
      <c r="A21" s="6" t="s">
        <v>675</v>
      </c>
      <c r="B21" s="6"/>
      <c r="C21" s="3" t="s">
        <v>149</v>
      </c>
      <c r="D21" s="108">
        <v>1.2</v>
      </c>
      <c r="E21" s="87">
        <f>$D$12*D21</f>
      </c>
      <c r="F21" s="108">
        <v>0.18</v>
      </c>
      <c r="G21" s="87">
        <f>$D$12*F21</f>
      </c>
      <c r="H21" s="87">
        <f>$L$2*G21</f>
      </c>
      <c r="I21" s="108">
        <v>52.56</v>
      </c>
      <c r="J21" s="87">
        <f>$D$12*I21</f>
      </c>
      <c r="K21" s="87">
        <f>SUM(H21,J21)</f>
      </c>
      <c r="L21" s="89"/>
      <c r="M21" s="133"/>
      <c r="N21" s="134"/>
      <c r="O21" s="92"/>
      <c r="P21" s="92"/>
      <c r="Q21" s="92"/>
      <c r="R21" s="92"/>
      <c r="S21" s="92"/>
      <c r="T21" s="92"/>
      <c r="U21" s="92"/>
      <c r="V21" s="92"/>
    </row>
    <row x14ac:dyDescent="0.25" r="22" customHeight="1" ht="18.75">
      <c r="A22" s="6" t="s">
        <v>818</v>
      </c>
      <c r="B22" s="6"/>
      <c r="C22" s="3" t="s">
        <v>96</v>
      </c>
      <c r="D22" s="108">
        <v>1</v>
      </c>
      <c r="E22" s="87">
        <f>$D$12*D22</f>
      </c>
      <c r="F22" s="108">
        <v>0.17</v>
      </c>
      <c r="G22" s="87">
        <f>$D$12*F22</f>
      </c>
      <c r="H22" s="87">
        <f>$L$2*G22</f>
      </c>
      <c r="I22" s="108">
        <v>189.61</v>
      </c>
      <c r="J22" s="87">
        <f>$D$12*I22</f>
      </c>
      <c r="K22" s="87">
        <f>SUM(H22,J22)</f>
      </c>
      <c r="L22" s="89"/>
      <c r="M22" s="133"/>
      <c r="N22" s="134"/>
      <c r="O22" s="92"/>
      <c r="P22" s="92"/>
      <c r="Q22" s="92"/>
      <c r="R22" s="92"/>
      <c r="S22" s="92"/>
      <c r="T22" s="92"/>
      <c r="U22" s="92"/>
      <c r="V22" s="92"/>
    </row>
    <row x14ac:dyDescent="0.25" r="23" customHeight="1" ht="18.75">
      <c r="A23" s="6" t="s">
        <v>247</v>
      </c>
      <c r="B23" s="6"/>
      <c r="C23" s="3" t="s">
        <v>149</v>
      </c>
      <c r="D23" s="108">
        <v>0.42</v>
      </c>
      <c r="E23" s="87">
        <f>$D$12*D23</f>
      </c>
      <c r="F23" s="108">
        <v>0.05</v>
      </c>
      <c r="G23" s="87">
        <f>$D$12*F23</f>
      </c>
      <c r="H23" s="87">
        <f>$L$2*G23</f>
      </c>
      <c r="I23" s="108">
        <v>16.71</v>
      </c>
      <c r="J23" s="87">
        <f>$D$12*I23</f>
      </c>
      <c r="K23" s="87">
        <f>SUM(H23,J23)</f>
      </c>
      <c r="L23" s="89"/>
      <c r="M23" s="133"/>
      <c r="N23" s="134"/>
      <c r="O23" s="92"/>
      <c r="P23" s="92"/>
      <c r="Q23" s="92"/>
      <c r="R23" s="92"/>
      <c r="S23" s="92"/>
      <c r="T23" s="92"/>
      <c r="U23" s="92"/>
      <c r="V23" s="92"/>
    </row>
    <row x14ac:dyDescent="0.25" r="24" customHeight="1" ht="18.75">
      <c r="A24" s="6" t="s">
        <v>246</v>
      </c>
      <c r="B24" s="6"/>
      <c r="C24" s="3" t="s">
        <v>149</v>
      </c>
      <c r="D24" s="108">
        <v>0.42</v>
      </c>
      <c r="E24" s="87">
        <f>$D$12*D24</f>
      </c>
      <c r="F24" s="108">
        <v>0.05</v>
      </c>
      <c r="G24" s="87">
        <f>$D$12*F24</f>
      </c>
      <c r="H24" s="87">
        <f>$L$2*G24</f>
      </c>
      <c r="I24" s="108">
        <v>15.82</v>
      </c>
      <c r="J24" s="87">
        <f>$D$12*I24</f>
      </c>
      <c r="K24" s="87">
        <f>SUM(H24,J24)</f>
      </c>
      <c r="L24" s="89"/>
      <c r="M24" s="131"/>
      <c r="N24" s="134"/>
      <c r="O24" s="91"/>
      <c r="P24" s="129"/>
      <c r="Q24" s="129"/>
      <c r="R24" s="129"/>
      <c r="S24" s="129"/>
      <c r="T24" s="129"/>
      <c r="U24" s="129"/>
      <c r="V24" s="129"/>
    </row>
    <row x14ac:dyDescent="0.25" r="25" customHeight="1" ht="18.75">
      <c r="A25" s="29" t="s">
        <v>214</v>
      </c>
      <c r="B25" s="29"/>
      <c r="C25" s="3"/>
      <c r="D25" s="135"/>
      <c r="E25" s="126"/>
      <c r="F25" s="94">
        <f>SUM(F13:F24)</f>
      </c>
      <c r="G25" s="110">
        <f>SUM(G13:G24)</f>
      </c>
      <c r="H25" s="110">
        <f>$L$2*G25</f>
      </c>
      <c r="I25" s="94">
        <v>985.21</v>
      </c>
      <c r="J25" s="110">
        <f>SUM(J13:J24)</f>
      </c>
      <c r="K25" s="88">
        <f>SUM(K13:K24)</f>
      </c>
      <c r="L25" s="89"/>
      <c r="M25" s="131"/>
      <c r="N25" s="132"/>
      <c r="O25" s="129"/>
      <c r="P25" s="91"/>
      <c r="Q25" s="91"/>
      <c r="R25" s="91"/>
      <c r="S25" s="91"/>
      <c r="T25" s="91"/>
      <c r="U25" s="91"/>
      <c r="V25" s="91"/>
    </row>
    <row x14ac:dyDescent="0.25" r="26" customHeight="1" ht="25.5">
      <c r="A26" s="29" t="s">
        <v>821</v>
      </c>
      <c r="B26" s="29"/>
      <c r="C26" s="93" t="s">
        <v>96</v>
      </c>
      <c r="D26" s="57">
        <v>0</v>
      </c>
      <c r="E26" s="124"/>
      <c r="F26" s="53"/>
      <c r="G26" s="53"/>
      <c r="H26" s="53"/>
      <c r="I26" s="53"/>
      <c r="J26" s="53"/>
      <c r="K26" s="53"/>
      <c r="L26" s="89"/>
      <c r="M26" s="133"/>
      <c r="N26" s="134"/>
      <c r="O26" s="92"/>
      <c r="P26" s="92"/>
      <c r="Q26" s="92"/>
      <c r="R26" s="92"/>
      <c r="S26" s="92"/>
      <c r="T26" s="92"/>
      <c r="U26" s="92"/>
      <c r="V26" s="92"/>
    </row>
    <row x14ac:dyDescent="0.25" r="27" customHeight="1" ht="18.75">
      <c r="A27" s="6" t="s">
        <v>246</v>
      </c>
      <c r="B27" s="6"/>
      <c r="C27" s="3" t="s">
        <v>149</v>
      </c>
      <c r="D27" s="108">
        <v>0.42</v>
      </c>
      <c r="E27" s="87">
        <f>$D$26*D27</f>
      </c>
      <c r="F27" s="108">
        <v>0.05</v>
      </c>
      <c r="G27" s="87">
        <f>$D$26*F27</f>
      </c>
      <c r="H27" s="87">
        <f>$L$2*G27</f>
      </c>
      <c r="I27" s="108">
        <v>15.82</v>
      </c>
      <c r="J27" s="87">
        <f>$D$26*I27</f>
      </c>
      <c r="K27" s="87">
        <f>SUM(H27,J27)</f>
      </c>
      <c r="L27" s="89"/>
      <c r="M27" s="133"/>
      <c r="N27" s="134"/>
      <c r="O27" s="92"/>
      <c r="P27" s="92"/>
      <c r="Q27" s="92"/>
      <c r="R27" s="92"/>
      <c r="S27" s="92"/>
      <c r="T27" s="92"/>
      <c r="U27" s="92"/>
      <c r="V27" s="92"/>
    </row>
    <row x14ac:dyDescent="0.25" r="28" customHeight="1" ht="18.75">
      <c r="A28" s="6" t="s">
        <v>247</v>
      </c>
      <c r="B28" s="6"/>
      <c r="C28" s="3" t="s">
        <v>149</v>
      </c>
      <c r="D28" s="108">
        <v>0.42</v>
      </c>
      <c r="E28" s="87">
        <f>$D$26*D28</f>
      </c>
      <c r="F28" s="108">
        <v>0.05</v>
      </c>
      <c r="G28" s="87">
        <f>$D$26*F28</f>
      </c>
      <c r="H28" s="87">
        <f>$L$2*G28</f>
      </c>
      <c r="I28" s="108">
        <v>16.71</v>
      </c>
      <c r="J28" s="87">
        <f>$D$26*I28</f>
      </c>
      <c r="K28" s="87">
        <f>SUM(H28,J28)</f>
      </c>
      <c r="L28" s="89"/>
      <c r="M28" s="133"/>
      <c r="N28" s="134"/>
      <c r="O28" s="92"/>
      <c r="P28" s="92"/>
      <c r="Q28" s="92"/>
      <c r="R28" s="92"/>
      <c r="S28" s="92"/>
      <c r="T28" s="92"/>
      <c r="U28" s="92"/>
      <c r="V28" s="92"/>
    </row>
    <row x14ac:dyDescent="0.25" r="29" customHeight="1" ht="25.5">
      <c r="A29" s="6" t="s">
        <v>421</v>
      </c>
      <c r="B29" s="6"/>
      <c r="C29" s="3" t="s">
        <v>96</v>
      </c>
      <c r="D29" s="108">
        <v>1</v>
      </c>
      <c r="E29" s="87">
        <f>$D$26*D29</f>
      </c>
      <c r="F29" s="108">
        <v>0.55</v>
      </c>
      <c r="G29" s="87">
        <f>$D$26*F29</f>
      </c>
      <c r="H29" s="87">
        <f>$N$2*G29</f>
      </c>
      <c r="I29" s="108">
        <v>136.63</v>
      </c>
      <c r="J29" s="87">
        <f>$D$26*I29</f>
      </c>
      <c r="K29" s="87">
        <f>SUM(H29,J29)</f>
      </c>
      <c r="L29" s="89"/>
      <c r="M29" s="133"/>
      <c r="N29" s="134"/>
      <c r="O29" s="92"/>
      <c r="P29" s="92"/>
      <c r="Q29" s="92"/>
      <c r="R29" s="92"/>
      <c r="S29" s="92"/>
      <c r="T29" s="92"/>
      <c r="U29" s="92"/>
      <c r="V29" s="92"/>
    </row>
    <row x14ac:dyDescent="0.25" r="30" customHeight="1" ht="18.75">
      <c r="A30" s="6" t="s">
        <v>675</v>
      </c>
      <c r="B30" s="6"/>
      <c r="C30" s="3" t="s">
        <v>149</v>
      </c>
      <c r="D30" s="108">
        <v>1.2</v>
      </c>
      <c r="E30" s="87">
        <f>$D$26*D30</f>
      </c>
      <c r="F30" s="108">
        <v>0.18</v>
      </c>
      <c r="G30" s="87">
        <f>$D$26*F30</f>
      </c>
      <c r="H30" s="87">
        <f>$L$2*G30</f>
      </c>
      <c r="I30" s="108">
        <v>52.56</v>
      </c>
      <c r="J30" s="87">
        <f>$D$26*I30</f>
      </c>
      <c r="K30" s="87">
        <f>SUM(H30,J30)</f>
      </c>
      <c r="L30" s="89"/>
      <c r="M30" s="133"/>
      <c r="N30" s="134"/>
      <c r="O30" s="92"/>
      <c r="P30" s="92"/>
      <c r="Q30" s="92"/>
      <c r="R30" s="92"/>
      <c r="S30" s="92"/>
      <c r="T30" s="92"/>
      <c r="U30" s="92"/>
      <c r="V30" s="92"/>
    </row>
    <row x14ac:dyDescent="0.25" r="31" customHeight="1" ht="18.75">
      <c r="A31" s="6" t="s">
        <v>249</v>
      </c>
      <c r="B31" s="6"/>
      <c r="C31" s="3" t="s">
        <v>96</v>
      </c>
      <c r="D31" s="108">
        <v>1</v>
      </c>
      <c r="E31" s="87">
        <f>$D$26*D31</f>
      </c>
      <c r="F31" s="108">
        <v>0.23</v>
      </c>
      <c r="G31" s="87">
        <f>$D$26*F31</f>
      </c>
      <c r="H31" s="87">
        <f>$L$2*G31</f>
      </c>
      <c r="I31" s="108">
        <v>51.39</v>
      </c>
      <c r="J31" s="87">
        <f>$D$26*I31</f>
      </c>
      <c r="K31" s="87">
        <f>SUM(H31,J31)</f>
      </c>
      <c r="L31" s="89"/>
      <c r="M31" s="133"/>
      <c r="N31" s="134"/>
      <c r="O31" s="92"/>
      <c r="P31" s="92"/>
      <c r="Q31" s="92"/>
      <c r="R31" s="92"/>
      <c r="S31" s="92"/>
      <c r="T31" s="92"/>
      <c r="U31" s="92"/>
      <c r="V31" s="92"/>
    </row>
    <row x14ac:dyDescent="0.25" r="32" customHeight="1" ht="18.75">
      <c r="A32" s="6" t="s">
        <v>819</v>
      </c>
      <c r="B32" s="6"/>
      <c r="C32" s="3" t="s">
        <v>96</v>
      </c>
      <c r="D32" s="108">
        <v>1</v>
      </c>
      <c r="E32" s="87">
        <f>$D$26*D32</f>
      </c>
      <c r="F32" s="108">
        <v>0.45</v>
      </c>
      <c r="G32" s="87">
        <f>$D$26*F32</f>
      </c>
      <c r="H32" s="87">
        <f>$L$2*G32</f>
      </c>
      <c r="I32" s="108">
        <v>243.69</v>
      </c>
      <c r="J32" s="87">
        <f>$D$26*I32</f>
      </c>
      <c r="K32" s="87">
        <f>SUM(H32,J32)</f>
      </c>
      <c r="L32" s="89"/>
      <c r="M32" s="133"/>
      <c r="N32" s="134"/>
      <c r="O32" s="92"/>
      <c r="P32" s="92"/>
      <c r="Q32" s="92"/>
      <c r="R32" s="92"/>
      <c r="S32" s="92"/>
      <c r="T32" s="92"/>
      <c r="U32" s="92"/>
      <c r="V32" s="92"/>
    </row>
    <row x14ac:dyDescent="0.25" r="33" customHeight="1" ht="18.75">
      <c r="A33" s="6" t="s">
        <v>820</v>
      </c>
      <c r="B33" s="6"/>
      <c r="C33" s="3" t="s">
        <v>96</v>
      </c>
      <c r="D33" s="108">
        <v>2</v>
      </c>
      <c r="E33" s="87">
        <f>$D$26*D33</f>
      </c>
      <c r="F33" s="108">
        <v>0.21</v>
      </c>
      <c r="G33" s="87">
        <f>$D$26*F33</f>
      </c>
      <c r="H33" s="87">
        <f>$L$2*G33</f>
      </c>
      <c r="I33" s="108">
        <v>152.8</v>
      </c>
      <c r="J33" s="87">
        <f>$D$26*I33</f>
      </c>
      <c r="K33" s="87">
        <f>SUM(H33,J33)</f>
      </c>
      <c r="L33" s="89"/>
      <c r="M33" s="133"/>
      <c r="N33" s="134"/>
      <c r="O33" s="92"/>
      <c r="P33" s="92"/>
      <c r="Q33" s="92"/>
      <c r="R33" s="92"/>
      <c r="S33" s="92"/>
      <c r="T33" s="92"/>
      <c r="U33" s="92"/>
      <c r="V33" s="92"/>
    </row>
    <row x14ac:dyDescent="0.25" r="34" customHeight="1" ht="21">
      <c r="A34" s="6" t="s">
        <v>249</v>
      </c>
      <c r="B34" s="6"/>
      <c r="C34" s="3" t="s">
        <v>96</v>
      </c>
      <c r="D34" s="108">
        <v>1</v>
      </c>
      <c r="E34" s="87">
        <f>$D$26*D34</f>
      </c>
      <c r="F34" s="108">
        <v>0.23</v>
      </c>
      <c r="G34" s="87">
        <f>$D$26*F34</f>
      </c>
      <c r="H34" s="87">
        <f>$L$2*G34</f>
      </c>
      <c r="I34" s="108">
        <v>51.39</v>
      </c>
      <c r="J34" s="87">
        <f>$D$26*I34</f>
      </c>
      <c r="K34" s="87">
        <f>SUM(H34,J34)</f>
      </c>
      <c r="L34" s="89"/>
      <c r="M34" s="133"/>
      <c r="N34" s="134"/>
      <c r="O34" s="92"/>
      <c r="P34" s="92"/>
      <c r="Q34" s="92"/>
      <c r="R34" s="92"/>
      <c r="S34" s="92"/>
      <c r="T34" s="92"/>
      <c r="U34" s="92"/>
      <c r="V34" s="92"/>
    </row>
    <row x14ac:dyDescent="0.25" r="35" customHeight="1" ht="12.199999999999998">
      <c r="A35" s="6" t="s">
        <v>675</v>
      </c>
      <c r="B35" s="6"/>
      <c r="C35" s="3" t="s">
        <v>149</v>
      </c>
      <c r="D35" s="108">
        <v>1.2</v>
      </c>
      <c r="E35" s="87">
        <f>$D$26*D35</f>
      </c>
      <c r="F35" s="108">
        <v>0.18</v>
      </c>
      <c r="G35" s="87">
        <f>$D$26*F35</f>
      </c>
      <c r="H35" s="87">
        <f>$L$2*G35</f>
      </c>
      <c r="I35" s="108">
        <v>52.56</v>
      </c>
      <c r="J35" s="87">
        <f>$D$26*I35</f>
      </c>
      <c r="K35" s="87">
        <f>SUM(H35,J35)</f>
      </c>
      <c r="L35" s="89"/>
      <c r="M35" s="133"/>
      <c r="N35" s="134"/>
      <c r="O35" s="92"/>
      <c r="P35" s="92"/>
      <c r="Q35" s="92"/>
      <c r="R35" s="92"/>
      <c r="S35" s="92"/>
      <c r="T35" s="92"/>
      <c r="U35" s="92"/>
      <c r="V35" s="92"/>
    </row>
    <row x14ac:dyDescent="0.25" r="36" customHeight="1" ht="23.25">
      <c r="A36" s="6" t="s">
        <v>248</v>
      </c>
      <c r="B36" s="6"/>
      <c r="C36" s="3" t="s">
        <v>96</v>
      </c>
      <c r="D36" s="108">
        <v>1</v>
      </c>
      <c r="E36" s="87">
        <f>$D$26*D36</f>
      </c>
      <c r="F36" s="108">
        <v>0.55</v>
      </c>
      <c r="G36" s="87">
        <f>$D$26*F36</f>
      </c>
      <c r="H36" s="87">
        <f>$N$2*G36</f>
      </c>
      <c r="I36" s="108">
        <v>136.63</v>
      </c>
      <c r="J36" s="87">
        <f>$D$26*I36</f>
      </c>
      <c r="K36" s="87">
        <f>SUM(H36,J36)</f>
      </c>
      <c r="L36" s="89"/>
      <c r="M36" s="131"/>
      <c r="N36" s="134"/>
      <c r="O36" s="91"/>
      <c r="P36" s="129"/>
      <c r="Q36" s="129"/>
      <c r="R36" s="129"/>
      <c r="S36" s="129"/>
      <c r="T36" s="129"/>
      <c r="U36" s="129"/>
      <c r="V36" s="129"/>
    </row>
    <row x14ac:dyDescent="0.25" r="37" customHeight="1" ht="12.199999999999998">
      <c r="A37" s="6" t="s">
        <v>247</v>
      </c>
      <c r="B37" s="6"/>
      <c r="C37" s="3" t="s">
        <v>149</v>
      </c>
      <c r="D37" s="108">
        <v>0.42</v>
      </c>
      <c r="E37" s="87">
        <f>$D$26*D37</f>
      </c>
      <c r="F37" s="108">
        <v>0.05</v>
      </c>
      <c r="G37" s="87">
        <f>$D$26*F37</f>
      </c>
      <c r="H37" s="87">
        <f>$L$2*G37</f>
      </c>
      <c r="I37" s="108">
        <v>16.71</v>
      </c>
      <c r="J37" s="87">
        <f>$D$26*I37</f>
      </c>
      <c r="K37" s="87">
        <f>SUM(H37,J37)</f>
      </c>
      <c r="L37" s="89"/>
      <c r="M37" s="131"/>
      <c r="N37" s="132"/>
      <c r="O37" s="129"/>
      <c r="P37" s="91"/>
      <c r="Q37" s="91"/>
      <c r="R37" s="91"/>
      <c r="S37" s="91"/>
      <c r="T37" s="91"/>
      <c r="U37" s="91"/>
      <c r="V37" s="91"/>
    </row>
    <row x14ac:dyDescent="0.25" r="38" customHeight="1" ht="12.199999999999998">
      <c r="A38" s="6" t="s">
        <v>246</v>
      </c>
      <c r="B38" s="6"/>
      <c r="C38" s="3" t="s">
        <v>149</v>
      </c>
      <c r="D38" s="108">
        <v>0.42</v>
      </c>
      <c r="E38" s="87">
        <f>$D$26*D38</f>
      </c>
      <c r="F38" s="108">
        <v>0.05</v>
      </c>
      <c r="G38" s="87">
        <f>$D$26*F38</f>
      </c>
      <c r="H38" s="87">
        <f>$L$2*G38</f>
      </c>
      <c r="I38" s="108">
        <v>15.82</v>
      </c>
      <c r="J38" s="87">
        <f>$D$26*I38</f>
      </c>
      <c r="K38" s="87">
        <f>SUM(H38,J38)</f>
      </c>
      <c r="L38" s="89"/>
      <c r="M38" s="133"/>
      <c r="N38" s="134"/>
      <c r="O38" s="92"/>
      <c r="P38" s="92"/>
      <c r="Q38" s="92"/>
      <c r="R38" s="92"/>
      <c r="S38" s="92"/>
      <c r="T38" s="92"/>
      <c r="U38" s="92"/>
      <c r="V38" s="92"/>
    </row>
    <row x14ac:dyDescent="0.25" r="39" customHeight="1" ht="12.199999999999998">
      <c r="A39" s="29" t="s">
        <v>214</v>
      </c>
      <c r="B39" s="29"/>
      <c r="C39" s="3"/>
      <c r="D39" s="135"/>
      <c r="E39" s="126"/>
      <c r="F39" s="94">
        <f>SUM(F27:F38)</f>
      </c>
      <c r="G39" s="110">
        <f>SUM(G27:G38)</f>
      </c>
      <c r="H39" s="110">
        <f>$L$2*G39</f>
      </c>
      <c r="I39" s="94">
        <v>875.25</v>
      </c>
      <c r="J39" s="110">
        <f>SUM(J27:J38)</f>
      </c>
      <c r="K39" s="88">
        <f>SUM(K27:K38)</f>
      </c>
      <c r="L39" s="89"/>
      <c r="M39" s="133"/>
      <c r="N39" s="134"/>
      <c r="O39" s="92"/>
      <c r="P39" s="92"/>
      <c r="Q39" s="92"/>
      <c r="R39" s="92"/>
      <c r="S39" s="92"/>
      <c r="T39" s="92"/>
      <c r="U39" s="92"/>
      <c r="V39" s="92"/>
    </row>
    <row x14ac:dyDescent="0.25" r="40" customHeight="1" ht="21">
      <c r="A40" s="29" t="s">
        <v>822</v>
      </c>
      <c r="B40" s="29"/>
      <c r="C40" s="93" t="s">
        <v>96</v>
      </c>
      <c r="D40" s="57">
        <v>0</v>
      </c>
      <c r="E40" s="124"/>
      <c r="F40" s="53"/>
      <c r="G40" s="53"/>
      <c r="H40" s="53"/>
      <c r="I40" s="53"/>
      <c r="J40" s="53"/>
      <c r="K40" s="53"/>
      <c r="L40" s="89"/>
      <c r="M40" s="133"/>
      <c r="N40" s="134"/>
      <c r="O40" s="92"/>
      <c r="P40" s="92"/>
      <c r="Q40" s="92"/>
      <c r="R40" s="92"/>
      <c r="S40" s="92"/>
      <c r="T40" s="92"/>
      <c r="U40" s="92"/>
      <c r="V40" s="92"/>
    </row>
    <row x14ac:dyDescent="0.25" r="41" customHeight="1" ht="12.199999999999998">
      <c r="A41" s="50" t="s">
        <v>246</v>
      </c>
      <c r="B41" s="51"/>
      <c r="C41" s="3" t="s">
        <v>149</v>
      </c>
      <c r="D41" s="108">
        <v>0.42</v>
      </c>
      <c r="E41" s="87">
        <f>$D$40*D41</f>
      </c>
      <c r="F41" s="108">
        <v>0.05</v>
      </c>
      <c r="G41" s="87">
        <f>$D$40*F41</f>
      </c>
      <c r="H41" s="87">
        <f>$L$2*G41</f>
      </c>
      <c r="I41" s="108">
        <v>15.82</v>
      </c>
      <c r="J41" s="87">
        <f>$D$40*I41</f>
      </c>
      <c r="K41" s="87">
        <f>SUM(H41,J41)</f>
      </c>
      <c r="L41" s="89"/>
      <c r="M41" s="133"/>
      <c r="N41" s="134"/>
      <c r="O41" s="92"/>
      <c r="P41" s="92"/>
      <c r="Q41" s="92"/>
      <c r="R41" s="92"/>
      <c r="S41" s="92"/>
      <c r="T41" s="92"/>
      <c r="U41" s="92"/>
      <c r="V41" s="92"/>
    </row>
    <row x14ac:dyDescent="0.25" r="42" customHeight="1" ht="12.199999999999998">
      <c r="A42" s="50" t="s">
        <v>247</v>
      </c>
      <c r="B42" s="51"/>
      <c r="C42" s="3" t="s">
        <v>149</v>
      </c>
      <c r="D42" s="108">
        <v>0.42</v>
      </c>
      <c r="E42" s="87">
        <f>$D$40*D42</f>
      </c>
      <c r="F42" s="108">
        <v>0.05</v>
      </c>
      <c r="G42" s="87">
        <f>$D$40*F42</f>
      </c>
      <c r="H42" s="87">
        <f>$L$2*G42</f>
      </c>
      <c r="I42" s="108">
        <v>16.71</v>
      </c>
      <c r="J42" s="87">
        <f>$D$40*I42</f>
      </c>
      <c r="K42" s="87">
        <f>SUM(H42,J42)</f>
      </c>
      <c r="L42" s="89"/>
      <c r="M42" s="133"/>
      <c r="N42" s="134"/>
      <c r="O42" s="92"/>
      <c r="P42" s="92"/>
      <c r="Q42" s="92"/>
      <c r="R42" s="92"/>
      <c r="S42" s="92"/>
      <c r="T42" s="92"/>
      <c r="U42" s="92"/>
      <c r="V42" s="92"/>
    </row>
    <row x14ac:dyDescent="0.25" r="43" customHeight="1" ht="23.25">
      <c r="A43" s="50" t="s">
        <v>667</v>
      </c>
      <c r="B43" s="51"/>
      <c r="C43" s="3" t="s">
        <v>96</v>
      </c>
      <c r="D43" s="108">
        <v>1</v>
      </c>
      <c r="E43" s="87">
        <f>$D$40*D43</f>
      </c>
      <c r="F43" s="108">
        <v>0.55</v>
      </c>
      <c r="G43" s="87">
        <f>$D$40*F43</f>
      </c>
      <c r="H43" s="87">
        <f>$N$2*G43</f>
      </c>
      <c r="I43" s="108">
        <v>135.63</v>
      </c>
      <c r="J43" s="87">
        <f>$D$40*I43</f>
      </c>
      <c r="K43" s="87">
        <f>SUM(H43,J43)</f>
      </c>
      <c r="L43" s="89"/>
      <c r="M43" s="133"/>
      <c r="N43" s="134"/>
      <c r="O43" s="92"/>
      <c r="P43" s="92"/>
      <c r="Q43" s="92"/>
      <c r="R43" s="92"/>
      <c r="S43" s="92"/>
      <c r="T43" s="92"/>
      <c r="U43" s="92"/>
      <c r="V43" s="92"/>
    </row>
    <row x14ac:dyDescent="0.25" r="44" customHeight="1" ht="12.199999999999998">
      <c r="A44" s="50" t="s">
        <v>675</v>
      </c>
      <c r="B44" s="51"/>
      <c r="C44" s="3" t="s">
        <v>149</v>
      </c>
      <c r="D44" s="108">
        <v>1.2</v>
      </c>
      <c r="E44" s="87">
        <f>$D$40*D44</f>
      </c>
      <c r="F44" s="108">
        <v>0.18</v>
      </c>
      <c r="G44" s="87">
        <f>$D$40*F44</f>
      </c>
      <c r="H44" s="87">
        <f>$L$2*G44</f>
      </c>
      <c r="I44" s="108">
        <v>52.56</v>
      </c>
      <c r="J44" s="87">
        <f>$D$40*I44</f>
      </c>
      <c r="K44" s="87">
        <f>SUM(H44,J44)</f>
      </c>
      <c r="L44" s="89"/>
      <c r="M44" s="133"/>
      <c r="N44" s="134"/>
      <c r="O44" s="92"/>
      <c r="P44" s="92"/>
      <c r="Q44" s="92"/>
      <c r="R44" s="92"/>
      <c r="S44" s="92"/>
      <c r="T44" s="92"/>
      <c r="U44" s="92"/>
      <c r="V44" s="92"/>
    </row>
    <row x14ac:dyDescent="0.25" r="45" customHeight="1" ht="21">
      <c r="A45" s="50" t="s">
        <v>823</v>
      </c>
      <c r="B45" s="51"/>
      <c r="C45" s="3" t="s">
        <v>96</v>
      </c>
      <c r="D45" s="108">
        <v>1</v>
      </c>
      <c r="E45" s="87">
        <f>$D$40*D45</f>
      </c>
      <c r="F45" s="108">
        <v>0.36</v>
      </c>
      <c r="G45" s="87">
        <f>$D$40*F45</f>
      </c>
      <c r="H45" s="87">
        <f>$L$2*G45</f>
      </c>
      <c r="I45" s="108">
        <v>102.25</v>
      </c>
      <c r="J45" s="87">
        <f>$D$40*I45</f>
      </c>
      <c r="K45" s="87">
        <f>SUM(H45,J45)</f>
      </c>
      <c r="L45" s="89"/>
      <c r="M45" s="133"/>
      <c r="N45" s="134"/>
      <c r="O45" s="92"/>
      <c r="P45" s="92"/>
      <c r="Q45" s="92"/>
      <c r="R45" s="92"/>
      <c r="S45" s="92"/>
      <c r="T45" s="92"/>
      <c r="U45" s="92"/>
      <c r="V45" s="92"/>
    </row>
    <row x14ac:dyDescent="0.25" r="46" customHeight="1" ht="12">
      <c r="A46" s="50" t="s">
        <v>819</v>
      </c>
      <c r="B46" s="51"/>
      <c r="C46" s="3" t="s">
        <v>96</v>
      </c>
      <c r="D46" s="108">
        <v>1</v>
      </c>
      <c r="E46" s="87">
        <f>$D$40*D46</f>
      </c>
      <c r="F46" s="108">
        <v>0.45</v>
      </c>
      <c r="G46" s="87">
        <f>$D$40*F46</f>
      </c>
      <c r="H46" s="87">
        <f>$L$2*G46</f>
      </c>
      <c r="I46" s="108">
        <v>209.03</v>
      </c>
      <c r="J46" s="87">
        <f>$D$40*I46</f>
      </c>
      <c r="K46" s="87">
        <f>SUM(H46,J46)</f>
      </c>
      <c r="L46" s="89"/>
      <c r="M46" s="133"/>
      <c r="N46" s="134"/>
      <c r="O46" s="92"/>
      <c r="P46" s="92"/>
      <c r="Q46" s="92"/>
      <c r="R46" s="92"/>
      <c r="S46" s="92"/>
      <c r="T46" s="92"/>
      <c r="U46" s="92"/>
      <c r="V46" s="92"/>
    </row>
    <row x14ac:dyDescent="0.25" r="47" customHeight="1" ht="12.199999999999998">
      <c r="A47" s="50" t="s">
        <v>820</v>
      </c>
      <c r="B47" s="51"/>
      <c r="C47" s="3" t="s">
        <v>96</v>
      </c>
      <c r="D47" s="108">
        <v>2</v>
      </c>
      <c r="E47" s="87">
        <f>$D$40*D47</f>
      </c>
      <c r="F47" s="108">
        <v>0.21</v>
      </c>
      <c r="G47" s="87">
        <f>$D$40*F47</f>
      </c>
      <c r="H47" s="87">
        <f>$L$2*G47</f>
      </c>
      <c r="I47" s="108">
        <v>124</v>
      </c>
      <c r="J47" s="87">
        <f>$D$40*I47</f>
      </c>
      <c r="K47" s="87">
        <f>SUM(H47,J47)</f>
      </c>
      <c r="L47" s="89"/>
      <c r="M47" s="133"/>
      <c r="N47" s="134"/>
      <c r="O47" s="92"/>
      <c r="P47" s="92"/>
      <c r="Q47" s="92"/>
      <c r="R47" s="92"/>
      <c r="S47" s="92"/>
      <c r="T47" s="92"/>
      <c r="U47" s="92"/>
      <c r="V47" s="92"/>
    </row>
    <row x14ac:dyDescent="0.25" r="48" customHeight="1" ht="21">
      <c r="A48" s="50" t="s">
        <v>823</v>
      </c>
      <c r="B48" s="51"/>
      <c r="C48" s="3" t="s">
        <v>96</v>
      </c>
      <c r="D48" s="108">
        <v>1</v>
      </c>
      <c r="E48" s="87">
        <f>$D$40*D48</f>
      </c>
      <c r="F48" s="108">
        <v>0.36</v>
      </c>
      <c r="G48" s="87">
        <f>$D$40*F48</f>
      </c>
      <c r="H48" s="87">
        <f>$L$2*G48</f>
      </c>
      <c r="I48" s="108">
        <v>102.25</v>
      </c>
      <c r="J48" s="87">
        <f>$D$40*I48</f>
      </c>
      <c r="K48" s="87">
        <f>SUM(H48,J48)</f>
      </c>
      <c r="L48" s="89"/>
      <c r="M48" s="131"/>
      <c r="N48" s="134"/>
      <c r="O48" s="91"/>
      <c r="P48" s="129"/>
      <c r="Q48" s="129"/>
      <c r="R48" s="129"/>
      <c r="S48" s="129"/>
      <c r="T48" s="129"/>
      <c r="U48" s="129"/>
      <c r="V48" s="129"/>
    </row>
    <row x14ac:dyDescent="0.25" r="49" customHeight="1" ht="12.199999999999998">
      <c r="A49" s="50" t="s">
        <v>675</v>
      </c>
      <c r="B49" s="51"/>
      <c r="C49" s="3" t="s">
        <v>149</v>
      </c>
      <c r="D49" s="108">
        <v>1.2</v>
      </c>
      <c r="E49" s="87">
        <f>$D$40*D49</f>
      </c>
      <c r="F49" s="108">
        <v>0.18</v>
      </c>
      <c r="G49" s="87">
        <f>$D$40*F49</f>
      </c>
      <c r="H49" s="87">
        <f>$L$2*G49</f>
      </c>
      <c r="I49" s="108">
        <v>52.56</v>
      </c>
      <c r="J49" s="87">
        <f>$D$40*I49</f>
      </c>
      <c r="K49" s="87">
        <f>SUM(H49,J49)</f>
      </c>
      <c r="L49" s="89"/>
      <c r="M49" s="131"/>
      <c r="N49" s="132"/>
      <c r="O49" s="129"/>
      <c r="P49" s="91"/>
      <c r="Q49" s="91"/>
      <c r="R49" s="91"/>
      <c r="S49" s="91"/>
      <c r="T49" s="91"/>
      <c r="U49" s="91"/>
      <c r="V49" s="91"/>
    </row>
    <row x14ac:dyDescent="0.25" r="50" customHeight="1" ht="23.25">
      <c r="A50" s="6" t="s">
        <v>421</v>
      </c>
      <c r="B50" s="6"/>
      <c r="C50" s="3" t="s">
        <v>96</v>
      </c>
      <c r="D50" s="108">
        <v>1</v>
      </c>
      <c r="E50" s="87">
        <f>$D$40*D50</f>
      </c>
      <c r="F50" s="108">
        <v>0.55</v>
      </c>
      <c r="G50" s="87">
        <f>$D$40*F50</f>
      </c>
      <c r="H50" s="87">
        <f>$N$2*G50</f>
      </c>
      <c r="I50" s="108">
        <v>135.63</v>
      </c>
      <c r="J50" s="87">
        <f>$D$40*I50</f>
      </c>
      <c r="K50" s="87">
        <f>SUM(H50,J50)</f>
      </c>
      <c r="L50" s="89"/>
      <c r="M50" s="133"/>
      <c r="N50" s="134"/>
      <c r="O50" s="92"/>
      <c r="P50" s="92"/>
      <c r="Q50" s="92"/>
      <c r="R50" s="92"/>
      <c r="S50" s="92"/>
      <c r="T50" s="92"/>
      <c r="U50" s="92"/>
      <c r="V50" s="92"/>
    </row>
    <row x14ac:dyDescent="0.25" r="51" customHeight="1" ht="12.199999999999998">
      <c r="A51" s="50" t="s">
        <v>247</v>
      </c>
      <c r="B51" s="51"/>
      <c r="C51" s="3" t="s">
        <v>149</v>
      </c>
      <c r="D51" s="108">
        <v>0.42</v>
      </c>
      <c r="E51" s="87">
        <f>$D$40*D51</f>
      </c>
      <c r="F51" s="108">
        <v>0.05</v>
      </c>
      <c r="G51" s="87">
        <f>$D$40*F51</f>
      </c>
      <c r="H51" s="87">
        <f>$L$2*G51</f>
      </c>
      <c r="I51" s="108">
        <v>16.71</v>
      </c>
      <c r="J51" s="87">
        <f>$D$40*I51</f>
      </c>
      <c r="K51" s="87">
        <f>SUM(H51,J51)</f>
      </c>
      <c r="L51" s="89"/>
      <c r="M51" s="133"/>
      <c r="N51" s="134"/>
      <c r="O51" s="92"/>
      <c r="P51" s="92"/>
      <c r="Q51" s="92"/>
      <c r="R51" s="92"/>
      <c r="S51" s="92"/>
      <c r="T51" s="92"/>
      <c r="U51" s="92"/>
      <c r="V51" s="92"/>
    </row>
    <row x14ac:dyDescent="0.25" r="52" customHeight="1" ht="12.199999999999998">
      <c r="A52" s="50" t="s">
        <v>246</v>
      </c>
      <c r="B52" s="51"/>
      <c r="C52" s="3" t="s">
        <v>149</v>
      </c>
      <c r="D52" s="108">
        <v>0.42</v>
      </c>
      <c r="E52" s="87">
        <f>$D$40*D52</f>
      </c>
      <c r="F52" s="108">
        <v>0.05</v>
      </c>
      <c r="G52" s="87">
        <f>$D$40*F52</f>
      </c>
      <c r="H52" s="87">
        <f>$L$2*G52</f>
      </c>
      <c r="I52" s="108">
        <v>15.82</v>
      </c>
      <c r="J52" s="87">
        <f>$D$40*I52</f>
      </c>
      <c r="K52" s="87">
        <f>SUM(H52,J52)</f>
      </c>
      <c r="L52" s="89"/>
      <c r="M52" s="133"/>
      <c r="N52" s="134"/>
      <c r="O52" s="92"/>
      <c r="P52" s="92"/>
      <c r="Q52" s="92"/>
      <c r="R52" s="92"/>
      <c r="S52" s="92"/>
      <c r="T52" s="92"/>
      <c r="U52" s="92"/>
      <c r="V52" s="92"/>
    </row>
    <row x14ac:dyDescent="0.25" r="53" customHeight="1" ht="12.199999999999998">
      <c r="A53" s="29" t="s">
        <v>214</v>
      </c>
      <c r="B53" s="29"/>
      <c r="C53" s="3"/>
      <c r="D53" s="135"/>
      <c r="E53" s="126"/>
      <c r="F53" s="94">
        <f>SUM(F41:F52)</f>
      </c>
      <c r="G53" s="110">
        <f>SUM(G41:G52)</f>
      </c>
      <c r="H53" s="110">
        <f>$L$2*G53</f>
      </c>
      <c r="I53" s="94">
        <v>913.51</v>
      </c>
      <c r="J53" s="110">
        <f>SUM(J41:J52)</f>
      </c>
      <c r="K53" s="88">
        <f>SUM(K41:K52)</f>
      </c>
      <c r="L53" s="89"/>
      <c r="M53" s="133"/>
      <c r="N53" s="134"/>
      <c r="O53" s="92"/>
      <c r="P53" s="92"/>
      <c r="Q53" s="92"/>
      <c r="R53" s="92"/>
      <c r="S53" s="92"/>
      <c r="T53" s="92"/>
      <c r="U53" s="92"/>
      <c r="V53" s="92"/>
    </row>
    <row x14ac:dyDescent="0.25" r="54" customHeight="1" ht="21">
      <c r="A54" s="29" t="s">
        <v>824</v>
      </c>
      <c r="B54" s="29"/>
      <c r="C54" s="93" t="s">
        <v>96</v>
      </c>
      <c r="D54" s="57">
        <v>0</v>
      </c>
      <c r="E54" s="124"/>
      <c r="F54" s="53"/>
      <c r="G54" s="53"/>
      <c r="H54" s="53"/>
      <c r="I54" s="53"/>
      <c r="J54" s="53"/>
      <c r="K54" s="53"/>
      <c r="L54" s="89"/>
      <c r="M54" s="133"/>
      <c r="N54" s="134"/>
      <c r="O54" s="92"/>
      <c r="P54" s="92"/>
      <c r="Q54" s="92"/>
      <c r="R54" s="92"/>
      <c r="S54" s="92"/>
      <c r="T54" s="92"/>
      <c r="U54" s="92"/>
      <c r="V54" s="92"/>
    </row>
    <row x14ac:dyDescent="0.25" r="55" customHeight="1" ht="18.75">
      <c r="A55" s="6" t="s">
        <v>246</v>
      </c>
      <c r="B55" s="6"/>
      <c r="C55" s="3" t="s">
        <v>149</v>
      </c>
      <c r="D55" s="108">
        <v>0.42</v>
      </c>
      <c r="E55" s="87">
        <f>$D$54*D55</f>
      </c>
      <c r="F55" s="108">
        <v>0.05</v>
      </c>
      <c r="G55" s="87">
        <f>$D$54*F55</f>
      </c>
      <c r="H55" s="87">
        <f>$L$2*G55</f>
      </c>
      <c r="I55" s="108">
        <v>15.82</v>
      </c>
      <c r="J55" s="87">
        <f>$D$54*I55</f>
      </c>
      <c r="K55" s="87">
        <f>SUM(H55,J55)</f>
      </c>
      <c r="L55" s="89"/>
      <c r="M55" s="133"/>
      <c r="N55" s="134"/>
      <c r="O55" s="92"/>
      <c r="P55" s="92"/>
      <c r="Q55" s="92"/>
      <c r="R55" s="92"/>
      <c r="S55" s="92"/>
      <c r="T55" s="92"/>
      <c r="U55" s="92"/>
      <c r="V55" s="92"/>
    </row>
    <row x14ac:dyDescent="0.25" r="56" customHeight="1" ht="18.75">
      <c r="A56" s="6" t="s">
        <v>247</v>
      </c>
      <c r="B56" s="6"/>
      <c r="C56" s="3" t="s">
        <v>149</v>
      </c>
      <c r="D56" s="108">
        <v>0.42</v>
      </c>
      <c r="E56" s="87">
        <f>$D$54*D56</f>
      </c>
      <c r="F56" s="108">
        <v>0.05</v>
      </c>
      <c r="G56" s="87">
        <f>$D$54*F56</f>
      </c>
      <c r="H56" s="87">
        <f>$L$2*G56</f>
      </c>
      <c r="I56" s="108">
        <v>16.71</v>
      </c>
      <c r="J56" s="87">
        <f>$D$54*I56</f>
      </c>
      <c r="K56" s="87">
        <f>SUM(H56,J56)</f>
      </c>
      <c r="L56" s="89"/>
      <c r="M56" s="133"/>
      <c r="N56" s="134"/>
      <c r="O56" s="92"/>
      <c r="P56" s="92"/>
      <c r="Q56" s="92"/>
      <c r="R56" s="92"/>
      <c r="S56" s="92"/>
      <c r="T56" s="92"/>
      <c r="U56" s="92"/>
      <c r="V56" s="92"/>
    </row>
    <row x14ac:dyDescent="0.25" r="57" customHeight="1" ht="18.75">
      <c r="A57" s="6" t="s">
        <v>422</v>
      </c>
      <c r="B57" s="6"/>
      <c r="C57" s="3" t="s">
        <v>96</v>
      </c>
      <c r="D57" s="108">
        <v>1</v>
      </c>
      <c r="E57" s="87">
        <f>$D$54*D57</f>
      </c>
      <c r="F57" s="108">
        <v>0.55</v>
      </c>
      <c r="G57" s="87">
        <f>$D$54*F57</f>
      </c>
      <c r="H57" s="87">
        <f>$N$2*G57</f>
      </c>
      <c r="I57" s="108">
        <v>135.63</v>
      </c>
      <c r="J57" s="87">
        <f>$D$54*I57</f>
      </c>
      <c r="K57" s="87">
        <f>SUM(H57,J57)</f>
      </c>
      <c r="L57" s="89"/>
      <c r="M57" s="133"/>
      <c r="N57" s="134"/>
      <c r="O57" s="92"/>
      <c r="P57" s="92"/>
      <c r="Q57" s="92"/>
      <c r="R57" s="92"/>
      <c r="S57" s="92"/>
      <c r="T57" s="92"/>
      <c r="U57" s="92"/>
      <c r="V57" s="92"/>
    </row>
    <row x14ac:dyDescent="0.25" r="58" customHeight="1" ht="18.75">
      <c r="A58" s="6" t="s">
        <v>675</v>
      </c>
      <c r="B58" s="6"/>
      <c r="C58" s="3" t="s">
        <v>149</v>
      </c>
      <c r="D58" s="108">
        <v>1.2</v>
      </c>
      <c r="E58" s="87">
        <f>$D$54*D58</f>
      </c>
      <c r="F58" s="108">
        <v>0.18</v>
      </c>
      <c r="G58" s="87">
        <f>$D$54*F58</f>
      </c>
      <c r="H58" s="87">
        <f>$L$2*G58</f>
      </c>
      <c r="I58" s="108">
        <v>52.56</v>
      </c>
      <c r="J58" s="87">
        <f>$D$54*I58</f>
      </c>
      <c r="K58" s="87">
        <f>SUM(H58,J58)</f>
      </c>
      <c r="L58" s="89"/>
      <c r="M58" s="133"/>
      <c r="N58" s="134"/>
      <c r="O58" s="92"/>
      <c r="P58" s="92"/>
      <c r="Q58" s="92"/>
      <c r="R58" s="92"/>
      <c r="S58" s="92"/>
      <c r="T58" s="92"/>
      <c r="U58" s="92"/>
      <c r="V58" s="92"/>
    </row>
    <row x14ac:dyDescent="0.25" r="59" customHeight="1" ht="18.75">
      <c r="A59" s="6" t="s">
        <v>823</v>
      </c>
      <c r="B59" s="6"/>
      <c r="C59" s="3" t="s">
        <v>96</v>
      </c>
      <c r="D59" s="108">
        <v>1</v>
      </c>
      <c r="E59" s="87">
        <f>$D$54*D59</f>
      </c>
      <c r="F59" s="108">
        <v>0.36</v>
      </c>
      <c r="G59" s="87">
        <f>$D$54*F59</f>
      </c>
      <c r="H59" s="87">
        <f>$L$2*G59</f>
      </c>
      <c r="I59" s="108">
        <v>102.25</v>
      </c>
      <c r="J59" s="87">
        <f>$D$54*I59</f>
      </c>
      <c r="K59" s="87">
        <f>SUM(H59,J59)</f>
      </c>
      <c r="L59" s="89"/>
      <c r="M59" s="133"/>
      <c r="N59" s="134"/>
      <c r="O59" s="92"/>
      <c r="P59" s="92"/>
      <c r="Q59" s="92"/>
      <c r="R59" s="92"/>
      <c r="S59" s="92"/>
      <c r="T59" s="92"/>
      <c r="U59" s="92"/>
      <c r="V59" s="92"/>
    </row>
    <row x14ac:dyDescent="0.25" r="60" customHeight="1" ht="18.75">
      <c r="A60" s="6" t="s">
        <v>819</v>
      </c>
      <c r="B60" s="6"/>
      <c r="C60" s="3" t="s">
        <v>96</v>
      </c>
      <c r="D60" s="108">
        <v>1</v>
      </c>
      <c r="E60" s="87">
        <f>$D$54*D60</f>
      </c>
      <c r="F60" s="108">
        <v>0.45</v>
      </c>
      <c r="G60" s="87">
        <f>$D$54*F60</f>
      </c>
      <c r="H60" s="87">
        <f>$L$2*G60</f>
      </c>
      <c r="I60" s="108">
        <v>243.69</v>
      </c>
      <c r="J60" s="87">
        <f>$D$54*I60</f>
      </c>
      <c r="K60" s="87">
        <f>SUM(H60,J60)</f>
      </c>
      <c r="L60" s="89"/>
      <c r="M60" s="131"/>
      <c r="N60" s="134"/>
      <c r="O60" s="91"/>
      <c r="P60" s="129"/>
      <c r="Q60" s="129"/>
      <c r="R60" s="129"/>
      <c r="S60" s="129"/>
      <c r="T60" s="129"/>
      <c r="U60" s="129"/>
      <c r="V60" s="129"/>
    </row>
    <row x14ac:dyDescent="0.25" r="61" customHeight="1" ht="18.75">
      <c r="A61" s="6" t="s">
        <v>820</v>
      </c>
      <c r="B61" s="6"/>
      <c r="C61" s="3" t="s">
        <v>96</v>
      </c>
      <c r="D61" s="108">
        <v>2</v>
      </c>
      <c r="E61" s="87">
        <f>$D$54*D61</f>
      </c>
      <c r="F61" s="108">
        <v>0.21</v>
      </c>
      <c r="G61" s="87">
        <f>$D$54*F61</f>
      </c>
      <c r="H61" s="87">
        <f>$L$2*G61</f>
      </c>
      <c r="I61" s="108">
        <v>152.8</v>
      </c>
      <c r="J61" s="87">
        <f>$D$54*I61</f>
      </c>
      <c r="K61" s="87">
        <f>SUM(H61,J61)</f>
      </c>
      <c r="L61" s="89"/>
      <c r="M61" s="131"/>
      <c r="N61" s="132"/>
      <c r="O61" s="129"/>
      <c r="P61" s="91"/>
      <c r="Q61" s="91"/>
      <c r="R61" s="91"/>
      <c r="S61" s="91"/>
      <c r="T61" s="91"/>
      <c r="U61" s="91"/>
      <c r="V61" s="91"/>
    </row>
    <row x14ac:dyDescent="0.25" r="62" customHeight="1" ht="18.75">
      <c r="A62" s="6" t="s">
        <v>823</v>
      </c>
      <c r="B62" s="6"/>
      <c r="C62" s="3" t="s">
        <v>96</v>
      </c>
      <c r="D62" s="108">
        <v>1</v>
      </c>
      <c r="E62" s="87">
        <f>$D$54*D62</f>
      </c>
      <c r="F62" s="108">
        <v>0.36</v>
      </c>
      <c r="G62" s="87">
        <f>$D$54*F62</f>
      </c>
      <c r="H62" s="87">
        <f>$L$2*G62</f>
      </c>
      <c r="I62" s="108">
        <v>102.25</v>
      </c>
      <c r="J62" s="87">
        <f>$D$54*I62</f>
      </c>
      <c r="K62" s="87">
        <f>SUM(H62,J62)</f>
      </c>
      <c r="L62" s="89"/>
      <c r="M62" s="133"/>
      <c r="N62" s="134"/>
      <c r="O62" s="92"/>
      <c r="P62" s="92"/>
      <c r="Q62" s="92"/>
      <c r="R62" s="92"/>
      <c r="S62" s="92"/>
      <c r="T62" s="92"/>
      <c r="U62" s="92"/>
      <c r="V62" s="92"/>
    </row>
    <row x14ac:dyDescent="0.25" r="63" customHeight="1" ht="18.75">
      <c r="A63" s="6" t="s">
        <v>675</v>
      </c>
      <c r="B63" s="6"/>
      <c r="C63" s="3" t="s">
        <v>149</v>
      </c>
      <c r="D63" s="108">
        <v>1.2</v>
      </c>
      <c r="E63" s="87">
        <f>$D$54*D63</f>
      </c>
      <c r="F63" s="108">
        <v>0.18</v>
      </c>
      <c r="G63" s="87">
        <f>$D$54*F63</f>
      </c>
      <c r="H63" s="87">
        <f>$L$2*G63</f>
      </c>
      <c r="I63" s="108">
        <v>52.56</v>
      </c>
      <c r="J63" s="87">
        <f>$D$54*I63</f>
      </c>
      <c r="K63" s="87">
        <f>SUM(H63,J63)</f>
      </c>
      <c r="L63" s="89"/>
      <c r="M63" s="133"/>
      <c r="N63" s="134"/>
      <c r="O63" s="92"/>
      <c r="P63" s="92"/>
      <c r="Q63" s="92"/>
      <c r="R63" s="92"/>
      <c r="S63" s="92"/>
      <c r="T63" s="92"/>
      <c r="U63" s="92"/>
      <c r="V63" s="92"/>
    </row>
    <row x14ac:dyDescent="0.25" r="64" customHeight="1" ht="18.75">
      <c r="A64" s="6" t="s">
        <v>424</v>
      </c>
      <c r="B64" s="6"/>
      <c r="C64" s="3" t="s">
        <v>96</v>
      </c>
      <c r="D64" s="108">
        <v>1</v>
      </c>
      <c r="E64" s="87">
        <f>$D$54*D64</f>
      </c>
      <c r="F64" s="108">
        <v>0.55</v>
      </c>
      <c r="G64" s="87">
        <f>$D$54*F64</f>
      </c>
      <c r="H64" s="87">
        <f>$N$2*G64</f>
      </c>
      <c r="I64" s="108">
        <v>135.63</v>
      </c>
      <c r="J64" s="87">
        <f>$D$54*I64</f>
      </c>
      <c r="K64" s="87">
        <f>SUM(H64,J64)</f>
      </c>
      <c r="L64" s="89"/>
      <c r="M64" s="133"/>
      <c r="N64" s="134"/>
      <c r="O64" s="92"/>
      <c r="P64" s="92"/>
      <c r="Q64" s="92"/>
      <c r="R64" s="92"/>
      <c r="S64" s="92"/>
      <c r="T64" s="92"/>
      <c r="U64" s="92"/>
      <c r="V64" s="92"/>
    </row>
    <row x14ac:dyDescent="0.25" r="65" customHeight="1" ht="18.75">
      <c r="A65" s="6" t="s">
        <v>247</v>
      </c>
      <c r="B65" s="6"/>
      <c r="C65" s="3" t="s">
        <v>149</v>
      </c>
      <c r="D65" s="108">
        <v>0.42</v>
      </c>
      <c r="E65" s="87">
        <f>$D$54*D65</f>
      </c>
      <c r="F65" s="108">
        <v>0.05</v>
      </c>
      <c r="G65" s="87">
        <f>$D$54*F65</f>
      </c>
      <c r="H65" s="87">
        <f>$L$2*G65</f>
      </c>
      <c r="I65" s="108">
        <v>16.71</v>
      </c>
      <c r="J65" s="87">
        <f>$D$54*I65</f>
      </c>
      <c r="K65" s="87">
        <f>SUM(H65,J65)</f>
      </c>
      <c r="L65" s="89"/>
      <c r="M65" s="133"/>
      <c r="N65" s="134"/>
      <c r="O65" s="92"/>
      <c r="P65" s="92"/>
      <c r="Q65" s="92"/>
      <c r="R65" s="92"/>
      <c r="S65" s="92"/>
      <c r="T65" s="92"/>
      <c r="U65" s="92"/>
      <c r="V65" s="92"/>
    </row>
    <row x14ac:dyDescent="0.25" r="66" customHeight="1" ht="18.75">
      <c r="A66" s="6" t="s">
        <v>246</v>
      </c>
      <c r="B66" s="6"/>
      <c r="C66" s="3" t="s">
        <v>149</v>
      </c>
      <c r="D66" s="108">
        <v>0.42</v>
      </c>
      <c r="E66" s="87">
        <f>$D$54*D66</f>
      </c>
      <c r="F66" s="108">
        <v>0.05</v>
      </c>
      <c r="G66" s="87">
        <f>$D$54*F66</f>
      </c>
      <c r="H66" s="87">
        <f>$L$2*G66</f>
      </c>
      <c r="I66" s="108">
        <v>15.82</v>
      </c>
      <c r="J66" s="87">
        <f>$D$54*I66</f>
      </c>
      <c r="K66" s="87">
        <f>SUM(H66,J66)</f>
      </c>
      <c r="L66" s="89"/>
      <c r="M66" s="133"/>
      <c r="N66" s="134"/>
      <c r="O66" s="92"/>
      <c r="P66" s="92"/>
      <c r="Q66" s="92"/>
      <c r="R66" s="92"/>
      <c r="S66" s="92"/>
      <c r="T66" s="92"/>
      <c r="U66" s="92"/>
      <c r="V66" s="92"/>
    </row>
    <row x14ac:dyDescent="0.25" r="67" customHeight="1" ht="12.199999999999998">
      <c r="A67" s="29" t="s">
        <v>214</v>
      </c>
      <c r="B67" s="29"/>
      <c r="C67" s="3"/>
      <c r="D67" s="135"/>
      <c r="E67" s="126"/>
      <c r="F67" s="94">
        <f>SUM(F55:F66)</f>
      </c>
      <c r="G67" s="110">
        <f>SUM(G55:G66)</f>
      </c>
      <c r="H67" s="110">
        <f>$L$2*G67</f>
      </c>
      <c r="I67" s="94">
        <v>976.97</v>
      </c>
      <c r="J67" s="110">
        <f>SUM(J55:J66)</f>
      </c>
      <c r="K67" s="88">
        <f>SUM(K55:K66)</f>
      </c>
      <c r="L67" s="89"/>
      <c r="M67" s="133"/>
      <c r="N67" s="134"/>
      <c r="O67" s="92"/>
      <c r="P67" s="92"/>
      <c r="Q67" s="92"/>
      <c r="R67" s="92"/>
      <c r="S67" s="92"/>
      <c r="T67" s="92"/>
      <c r="U67" s="92"/>
      <c r="V67" s="92"/>
    </row>
    <row x14ac:dyDescent="0.25" r="68" customHeight="1" ht="21">
      <c r="A68" s="29" t="s">
        <v>825</v>
      </c>
      <c r="B68" s="29"/>
      <c r="C68" s="93" t="s">
        <v>96</v>
      </c>
      <c r="D68" s="57">
        <v>0</v>
      </c>
      <c r="E68" s="124"/>
      <c r="F68" s="53"/>
      <c r="G68" s="53"/>
      <c r="H68" s="53"/>
      <c r="I68" s="53"/>
      <c r="J68" s="53"/>
      <c r="K68" s="53"/>
      <c r="L68" s="89"/>
      <c r="M68" s="133"/>
      <c r="N68" s="134"/>
      <c r="O68" s="92"/>
      <c r="P68" s="92"/>
      <c r="Q68" s="92"/>
      <c r="R68" s="92"/>
      <c r="S68" s="92"/>
      <c r="T68" s="92"/>
      <c r="U68" s="92"/>
      <c r="V68" s="92"/>
    </row>
    <row x14ac:dyDescent="0.25" r="69" customHeight="1" ht="18.75">
      <c r="A69" s="6" t="s">
        <v>246</v>
      </c>
      <c r="B69" s="6"/>
      <c r="C69" s="3" t="s">
        <v>149</v>
      </c>
      <c r="D69" s="108">
        <v>0.42</v>
      </c>
      <c r="E69" s="87">
        <f>$D$68*D69</f>
      </c>
      <c r="F69" s="108">
        <v>0.05</v>
      </c>
      <c r="G69" s="87">
        <f>$D$68*F69</f>
      </c>
      <c r="H69" s="87">
        <f>$L$2*G69</f>
      </c>
      <c r="I69" s="108">
        <v>15.82</v>
      </c>
      <c r="J69" s="87">
        <f>$D$68*I69</f>
      </c>
      <c r="K69" s="87">
        <f>SUM(H69,J69)</f>
      </c>
      <c r="L69" s="89"/>
      <c r="M69" s="131"/>
      <c r="N69" s="134"/>
      <c r="O69" s="91"/>
      <c r="P69" s="129"/>
      <c r="Q69" s="129"/>
      <c r="R69" s="129"/>
      <c r="S69" s="129"/>
      <c r="T69" s="129"/>
      <c r="U69" s="129"/>
      <c r="V69" s="129"/>
    </row>
    <row x14ac:dyDescent="0.25" r="70" customHeight="1" ht="18.75">
      <c r="A70" s="6" t="s">
        <v>247</v>
      </c>
      <c r="B70" s="6"/>
      <c r="C70" s="3" t="s">
        <v>149</v>
      </c>
      <c r="D70" s="108">
        <v>0.42</v>
      </c>
      <c r="E70" s="87">
        <f>$D$68*D70</f>
      </c>
      <c r="F70" s="108">
        <v>0.05</v>
      </c>
      <c r="G70" s="87">
        <f>$D$68*F70</f>
      </c>
      <c r="H70" s="87">
        <f>$L$2*G70</f>
      </c>
      <c r="I70" s="108">
        <v>16.71</v>
      </c>
      <c r="J70" s="87">
        <f>$D$68*I70</f>
      </c>
      <c r="K70" s="87">
        <f>SUM(H70,J70)</f>
      </c>
      <c r="L70" s="89"/>
      <c r="M70" s="131"/>
      <c r="N70" s="132"/>
      <c r="O70" s="129"/>
      <c r="P70" s="91"/>
      <c r="Q70" s="91"/>
      <c r="R70" s="91"/>
      <c r="S70" s="91"/>
      <c r="T70" s="91"/>
      <c r="U70" s="91"/>
      <c r="V70" s="91"/>
    </row>
    <row x14ac:dyDescent="0.25" r="71" customHeight="1" ht="18.75">
      <c r="A71" s="6" t="s">
        <v>675</v>
      </c>
      <c r="B71" s="6"/>
      <c r="C71" s="3" t="s">
        <v>149</v>
      </c>
      <c r="D71" s="108">
        <v>1.2</v>
      </c>
      <c r="E71" s="87">
        <f>$D$68*D71</f>
      </c>
      <c r="F71" s="108">
        <v>0.18</v>
      </c>
      <c r="G71" s="87">
        <f>$D$68*F71</f>
      </c>
      <c r="H71" s="87">
        <f>$L$2*G71</f>
      </c>
      <c r="I71" s="108">
        <v>52.56</v>
      </c>
      <c r="J71" s="87">
        <f>$D$68*I71</f>
      </c>
      <c r="K71" s="87">
        <f>SUM(H71,J71)</f>
      </c>
      <c r="L71" s="89"/>
      <c r="M71" s="133"/>
      <c r="N71" s="134"/>
      <c r="O71" s="92"/>
      <c r="P71" s="92"/>
      <c r="Q71" s="92"/>
      <c r="R71" s="92"/>
      <c r="S71" s="92"/>
      <c r="T71" s="92"/>
      <c r="U71" s="92"/>
      <c r="V71" s="92"/>
    </row>
    <row x14ac:dyDescent="0.25" r="72" customHeight="1" ht="18.75">
      <c r="A72" s="6" t="s">
        <v>826</v>
      </c>
      <c r="B72" s="6"/>
      <c r="C72" s="3" t="s">
        <v>96</v>
      </c>
      <c r="D72" s="108">
        <v>1</v>
      </c>
      <c r="E72" s="87">
        <f>$D$68*D72</f>
      </c>
      <c r="F72" s="108">
        <v>0.29</v>
      </c>
      <c r="G72" s="87">
        <f>$D$68*F72</f>
      </c>
      <c r="H72" s="87">
        <f>$L$2*G72</f>
      </c>
      <c r="I72" s="108">
        <v>195.21</v>
      </c>
      <c r="J72" s="87">
        <f>$D$68*I72</f>
      </c>
      <c r="K72" s="87">
        <f>SUM(H72,J72)</f>
      </c>
      <c r="L72" s="89"/>
      <c r="M72" s="133"/>
      <c r="N72" s="134"/>
      <c r="O72" s="92"/>
      <c r="P72" s="92"/>
      <c r="Q72" s="92"/>
      <c r="R72" s="92"/>
      <c r="S72" s="92"/>
      <c r="T72" s="92"/>
      <c r="U72" s="92"/>
      <c r="V72" s="92"/>
    </row>
    <row x14ac:dyDescent="0.25" r="73" customHeight="1" ht="18.75">
      <c r="A73" s="6" t="s">
        <v>819</v>
      </c>
      <c r="B73" s="6"/>
      <c r="C73" s="3" t="s">
        <v>96</v>
      </c>
      <c r="D73" s="108">
        <v>1</v>
      </c>
      <c r="E73" s="87">
        <f>$D$68*D73</f>
      </c>
      <c r="F73" s="108">
        <v>0.45</v>
      </c>
      <c r="G73" s="87">
        <f>$D$68*F73</f>
      </c>
      <c r="H73" s="87">
        <f>$L$2*G73</f>
      </c>
      <c r="I73" s="108">
        <v>209.03</v>
      </c>
      <c r="J73" s="87">
        <f>$D$68*I73</f>
      </c>
      <c r="K73" s="87">
        <f>SUM(H73,J73)</f>
      </c>
      <c r="L73" s="89"/>
      <c r="M73" s="133"/>
      <c r="N73" s="134"/>
      <c r="O73" s="92"/>
      <c r="P73" s="92"/>
      <c r="Q73" s="92"/>
      <c r="R73" s="92"/>
      <c r="S73" s="92"/>
      <c r="T73" s="92"/>
      <c r="U73" s="92"/>
      <c r="V73" s="92"/>
    </row>
    <row x14ac:dyDescent="0.25" r="74" customHeight="1" ht="18.75">
      <c r="A74" s="6" t="s">
        <v>820</v>
      </c>
      <c r="B74" s="6"/>
      <c r="C74" s="3" t="s">
        <v>96</v>
      </c>
      <c r="D74" s="108">
        <v>2</v>
      </c>
      <c r="E74" s="87">
        <f>$D$68*D74</f>
      </c>
      <c r="F74" s="108">
        <v>0.21</v>
      </c>
      <c r="G74" s="87">
        <f>$D$68*F74</f>
      </c>
      <c r="H74" s="87">
        <f>$L$2*G74</f>
      </c>
      <c r="I74" s="108">
        <v>124</v>
      </c>
      <c r="J74" s="87">
        <f>$D$68*I74</f>
      </c>
      <c r="K74" s="87">
        <f>SUM(H74,J74)</f>
      </c>
      <c r="L74" s="89"/>
      <c r="M74" s="133"/>
      <c r="N74" s="134"/>
      <c r="O74" s="92"/>
      <c r="P74" s="92"/>
      <c r="Q74" s="92"/>
      <c r="R74" s="92"/>
      <c r="S74" s="92"/>
      <c r="T74" s="92"/>
      <c r="U74" s="92"/>
      <c r="V74" s="92"/>
    </row>
    <row x14ac:dyDescent="0.25" r="75" customHeight="1" ht="18.75">
      <c r="A75" s="6" t="s">
        <v>826</v>
      </c>
      <c r="B75" s="6"/>
      <c r="C75" s="3" t="s">
        <v>96</v>
      </c>
      <c r="D75" s="108">
        <v>1</v>
      </c>
      <c r="E75" s="87">
        <f>$D$68*D75</f>
      </c>
      <c r="F75" s="108">
        <v>0.29</v>
      </c>
      <c r="G75" s="87">
        <f>$D$68*F75</f>
      </c>
      <c r="H75" s="87">
        <f>$L$2*G75</f>
      </c>
      <c r="I75" s="108">
        <v>195.21</v>
      </c>
      <c r="J75" s="87">
        <f>$D$68*I75</f>
      </c>
      <c r="K75" s="87">
        <f>SUM(H75,J75)</f>
      </c>
      <c r="L75" s="89"/>
      <c r="M75" s="133"/>
      <c r="N75" s="134"/>
      <c r="O75" s="92"/>
      <c r="P75" s="92"/>
      <c r="Q75" s="92"/>
      <c r="R75" s="92"/>
      <c r="S75" s="92"/>
      <c r="T75" s="92"/>
      <c r="U75" s="92"/>
      <c r="V75" s="92"/>
    </row>
    <row x14ac:dyDescent="0.25" r="76" customHeight="1" ht="18.75">
      <c r="A76" s="6" t="s">
        <v>675</v>
      </c>
      <c r="B76" s="6"/>
      <c r="C76" s="3" t="s">
        <v>149</v>
      </c>
      <c r="D76" s="108">
        <v>1.2</v>
      </c>
      <c r="E76" s="87">
        <f>$D$68*D76</f>
      </c>
      <c r="F76" s="108">
        <v>0.18</v>
      </c>
      <c r="G76" s="87">
        <f>$D$68*F76</f>
      </c>
      <c r="H76" s="87">
        <f>$L$2*G76</f>
      </c>
      <c r="I76" s="108">
        <v>52.56</v>
      </c>
      <c r="J76" s="87">
        <f>$D$68*I76</f>
      </c>
      <c r="K76" s="87">
        <f>SUM(H76,J76)</f>
      </c>
      <c r="L76" s="89"/>
      <c r="M76" s="133"/>
      <c r="N76" s="134"/>
      <c r="O76" s="92"/>
      <c r="P76" s="92"/>
      <c r="Q76" s="92"/>
      <c r="R76" s="92"/>
      <c r="S76" s="92"/>
      <c r="T76" s="92"/>
      <c r="U76" s="92"/>
      <c r="V76" s="92"/>
    </row>
    <row x14ac:dyDescent="0.25" r="77" customHeight="1" ht="18.75">
      <c r="A77" s="6" t="s">
        <v>247</v>
      </c>
      <c r="B77" s="6"/>
      <c r="C77" s="3" t="s">
        <v>149</v>
      </c>
      <c r="D77" s="108">
        <v>0.42</v>
      </c>
      <c r="E77" s="87">
        <f>$D$68*D77</f>
      </c>
      <c r="F77" s="108">
        <v>0.05</v>
      </c>
      <c r="G77" s="87">
        <f>$D$68*F77</f>
      </c>
      <c r="H77" s="87">
        <f>$L$2*G77</f>
      </c>
      <c r="I77" s="108">
        <v>16.71</v>
      </c>
      <c r="J77" s="87">
        <f>$D$68*I77</f>
      </c>
      <c r="K77" s="87">
        <f>SUM(H77,J77)</f>
      </c>
      <c r="L77" s="89"/>
      <c r="M77" s="133"/>
      <c r="N77" s="134"/>
      <c r="O77" s="92"/>
      <c r="P77" s="92"/>
      <c r="Q77" s="92"/>
      <c r="R77" s="92"/>
      <c r="S77" s="92"/>
      <c r="T77" s="92"/>
      <c r="U77" s="92"/>
      <c r="V77" s="92"/>
    </row>
    <row x14ac:dyDescent="0.25" r="78" customHeight="1" ht="18.75">
      <c r="A78" s="6" t="s">
        <v>246</v>
      </c>
      <c r="B78" s="6"/>
      <c r="C78" s="3" t="s">
        <v>149</v>
      </c>
      <c r="D78" s="108">
        <v>0.42</v>
      </c>
      <c r="E78" s="87">
        <f>$D$68*D78</f>
      </c>
      <c r="F78" s="108">
        <v>0.05</v>
      </c>
      <c r="G78" s="87">
        <f>$D$68*F78</f>
      </c>
      <c r="H78" s="87">
        <f>$L$2*G78</f>
      </c>
      <c r="I78" s="108">
        <v>15.82</v>
      </c>
      <c r="J78" s="87">
        <f>$D$68*I78</f>
      </c>
      <c r="K78" s="87">
        <f>SUM(H78,J78)</f>
      </c>
      <c r="L78" s="89"/>
      <c r="M78" s="131"/>
      <c r="N78" s="134"/>
      <c r="O78" s="91"/>
      <c r="P78" s="129"/>
      <c r="Q78" s="129"/>
      <c r="R78" s="129"/>
      <c r="S78" s="129"/>
      <c r="T78" s="129"/>
      <c r="U78" s="129"/>
      <c r="V78" s="129"/>
    </row>
    <row x14ac:dyDescent="0.25" r="79" customHeight="1" ht="12.199999999999998">
      <c r="A79" s="29" t="s">
        <v>214</v>
      </c>
      <c r="B79" s="29"/>
      <c r="C79" s="3"/>
      <c r="D79" s="135"/>
      <c r="E79" s="126"/>
      <c r="F79" s="94">
        <f>SUM(F69:F78)</f>
      </c>
      <c r="G79" s="110">
        <f>SUM(G69:G78)</f>
      </c>
      <c r="H79" s="110">
        <f>$L$2*G79</f>
      </c>
      <c r="I79" s="94">
        <v>893.63</v>
      </c>
      <c r="J79" s="110">
        <f>SUM(J69:J78)</f>
      </c>
      <c r="K79" s="88">
        <f>SUM(K69:K78)</f>
      </c>
      <c r="L79" s="89"/>
      <c r="M79" s="131"/>
      <c r="N79" s="132"/>
      <c r="O79" s="129"/>
      <c r="P79" s="91"/>
      <c r="Q79" s="91"/>
      <c r="R79" s="91"/>
      <c r="S79" s="91"/>
      <c r="T79" s="91"/>
      <c r="U79" s="91"/>
      <c r="V79" s="91"/>
    </row>
    <row x14ac:dyDescent="0.25" r="80" customHeight="1" ht="21">
      <c r="A80" s="29" t="s">
        <v>827</v>
      </c>
      <c r="B80" s="29"/>
      <c r="C80" s="93" t="s">
        <v>96</v>
      </c>
      <c r="D80" s="57">
        <v>0</v>
      </c>
      <c r="E80" s="124"/>
      <c r="F80" s="53"/>
      <c r="G80" s="53"/>
      <c r="H80" s="53"/>
      <c r="I80" s="53"/>
      <c r="J80" s="53"/>
      <c r="K80" s="53"/>
      <c r="L80" s="89"/>
      <c r="M80" s="133"/>
      <c r="N80" s="134"/>
      <c r="O80" s="92"/>
      <c r="P80" s="92"/>
      <c r="Q80" s="92"/>
      <c r="R80" s="92"/>
      <c r="S80" s="92"/>
      <c r="T80" s="92"/>
      <c r="U80" s="92"/>
      <c r="V80" s="92"/>
    </row>
    <row x14ac:dyDescent="0.25" r="81" customHeight="1" ht="18.75">
      <c r="A81" s="6" t="s">
        <v>246</v>
      </c>
      <c r="B81" s="6"/>
      <c r="C81" s="3" t="s">
        <v>149</v>
      </c>
      <c r="D81" s="108">
        <v>0.42</v>
      </c>
      <c r="E81" s="87">
        <f>$D$80*D81</f>
      </c>
      <c r="F81" s="108">
        <v>0.05</v>
      </c>
      <c r="G81" s="87">
        <f>$D$80*F81</f>
      </c>
      <c r="H81" s="87">
        <f>$L$2*G81</f>
      </c>
      <c r="I81" s="108">
        <v>15.82</v>
      </c>
      <c r="J81" s="87">
        <f>$D$80*I81</f>
      </c>
      <c r="K81" s="87">
        <f>SUM(H81,J81)</f>
      </c>
      <c r="L81" s="89"/>
      <c r="M81" s="133"/>
      <c r="N81" s="134"/>
      <c r="O81" s="92"/>
      <c r="P81" s="92"/>
      <c r="Q81" s="92"/>
      <c r="R81" s="92"/>
      <c r="S81" s="92"/>
      <c r="T81" s="92"/>
      <c r="U81" s="92"/>
      <c r="V81" s="92"/>
    </row>
    <row x14ac:dyDescent="0.25" r="82" customHeight="1" ht="18.75">
      <c r="A82" s="6" t="s">
        <v>247</v>
      </c>
      <c r="B82" s="6"/>
      <c r="C82" s="3" t="s">
        <v>149</v>
      </c>
      <c r="D82" s="108">
        <v>0.42</v>
      </c>
      <c r="E82" s="87">
        <f>$D$80*D82</f>
      </c>
      <c r="F82" s="108">
        <v>0.05</v>
      </c>
      <c r="G82" s="87">
        <f>$D$80*F82</f>
      </c>
      <c r="H82" s="87">
        <f>$L$2*G82</f>
      </c>
      <c r="I82" s="108">
        <v>16.71</v>
      </c>
      <c r="J82" s="87">
        <f>$D$80*I82</f>
      </c>
      <c r="K82" s="87">
        <f>SUM(H82,J82)</f>
      </c>
      <c r="L82" s="89"/>
      <c r="M82" s="133"/>
      <c r="N82" s="134"/>
      <c r="O82" s="92"/>
      <c r="P82" s="92"/>
      <c r="Q82" s="92"/>
      <c r="R82" s="92"/>
      <c r="S82" s="92"/>
      <c r="T82" s="92"/>
      <c r="U82" s="92"/>
      <c r="V82" s="92"/>
    </row>
    <row x14ac:dyDescent="0.25" r="83" customHeight="1" ht="18.75">
      <c r="A83" s="6" t="s">
        <v>675</v>
      </c>
      <c r="B83" s="6"/>
      <c r="C83" s="3" t="s">
        <v>149</v>
      </c>
      <c r="D83" s="108">
        <v>1.2</v>
      </c>
      <c r="E83" s="87">
        <f>$D$80*D83</f>
      </c>
      <c r="F83" s="108">
        <v>0.18</v>
      </c>
      <c r="G83" s="87">
        <f>$D$80*F83</f>
      </c>
      <c r="H83" s="87">
        <f>$L$2*G83</f>
      </c>
      <c r="I83" s="108">
        <v>52.56</v>
      </c>
      <c r="J83" s="87">
        <f>$D$80*I83</f>
      </c>
      <c r="K83" s="87">
        <f>SUM(H83,J83)</f>
      </c>
      <c r="L83" s="89"/>
      <c r="M83" s="133"/>
      <c r="N83" s="134"/>
      <c r="O83" s="92"/>
      <c r="P83" s="92"/>
      <c r="Q83" s="92"/>
      <c r="R83" s="92"/>
      <c r="S83" s="92"/>
      <c r="T83" s="92"/>
      <c r="U83" s="92"/>
      <c r="V83" s="92"/>
    </row>
    <row x14ac:dyDescent="0.25" r="84" customHeight="1" ht="18.75">
      <c r="A84" s="6" t="s">
        <v>826</v>
      </c>
      <c r="B84" s="6"/>
      <c r="C84" s="3" t="s">
        <v>96</v>
      </c>
      <c r="D84" s="108">
        <v>1</v>
      </c>
      <c r="E84" s="87">
        <f>$D$80*D84</f>
      </c>
      <c r="F84" s="108">
        <v>0.29</v>
      </c>
      <c r="G84" s="87">
        <f>$D$80*F84</f>
      </c>
      <c r="H84" s="87">
        <f>$L$2*G84</f>
      </c>
      <c r="I84" s="108">
        <v>195.21</v>
      </c>
      <c r="J84" s="87">
        <f>$D$80*I84</f>
      </c>
      <c r="K84" s="87">
        <f>SUM(H84,J84)</f>
      </c>
      <c r="L84" s="89"/>
      <c r="M84" s="133"/>
      <c r="N84" s="134"/>
      <c r="O84" s="92"/>
      <c r="P84" s="92"/>
      <c r="Q84" s="92"/>
      <c r="R84" s="92"/>
      <c r="S84" s="92"/>
      <c r="T84" s="92"/>
      <c r="U84" s="92"/>
      <c r="V84" s="92"/>
    </row>
    <row x14ac:dyDescent="0.25" r="85" customHeight="1" ht="18.75">
      <c r="A85" s="6" t="s">
        <v>819</v>
      </c>
      <c r="B85" s="6"/>
      <c r="C85" s="3" t="s">
        <v>96</v>
      </c>
      <c r="D85" s="108">
        <v>1</v>
      </c>
      <c r="E85" s="87">
        <f>$D$80*D85</f>
      </c>
      <c r="F85" s="108">
        <v>0.45</v>
      </c>
      <c r="G85" s="87">
        <f>$D$80*F85</f>
      </c>
      <c r="H85" s="87">
        <f>$L$2*G85</f>
      </c>
      <c r="I85" s="108">
        <v>243.69</v>
      </c>
      <c r="J85" s="87">
        <f>$D$80*I85</f>
      </c>
      <c r="K85" s="87">
        <f>SUM(H85,J85)</f>
      </c>
      <c r="L85" s="89"/>
      <c r="M85" s="133"/>
      <c r="N85" s="134"/>
      <c r="O85" s="92"/>
      <c r="P85" s="92"/>
      <c r="Q85" s="92"/>
      <c r="R85" s="92"/>
      <c r="S85" s="92"/>
      <c r="T85" s="92"/>
      <c r="U85" s="92"/>
      <c r="V85" s="92"/>
    </row>
    <row x14ac:dyDescent="0.25" r="86" customHeight="1" ht="18.75">
      <c r="A86" s="6" t="s">
        <v>820</v>
      </c>
      <c r="B86" s="6"/>
      <c r="C86" s="3" t="s">
        <v>96</v>
      </c>
      <c r="D86" s="108">
        <v>2</v>
      </c>
      <c r="E86" s="87">
        <f>$D$80*D86</f>
      </c>
      <c r="F86" s="108">
        <v>0.21</v>
      </c>
      <c r="G86" s="87">
        <f>$D$80*F86</f>
      </c>
      <c r="H86" s="87">
        <f>$L$2*G86</f>
      </c>
      <c r="I86" s="108">
        <v>152.8</v>
      </c>
      <c r="J86" s="87">
        <f>$D$80*I86</f>
      </c>
      <c r="K86" s="87">
        <f>SUM(H86,J86)</f>
      </c>
      <c r="L86" s="89"/>
      <c r="M86" s="133"/>
      <c r="N86" s="134"/>
      <c r="O86" s="92"/>
      <c r="P86" s="92"/>
      <c r="Q86" s="92"/>
      <c r="R86" s="92"/>
      <c r="S86" s="92"/>
      <c r="T86" s="92"/>
      <c r="U86" s="92"/>
      <c r="V86" s="92"/>
    </row>
    <row x14ac:dyDescent="0.25" r="87" customHeight="1" ht="18.75">
      <c r="A87" s="6" t="s">
        <v>826</v>
      </c>
      <c r="B87" s="6"/>
      <c r="C87" s="3" t="s">
        <v>96</v>
      </c>
      <c r="D87" s="108">
        <v>1</v>
      </c>
      <c r="E87" s="87">
        <f>$D$80*D87</f>
      </c>
      <c r="F87" s="108">
        <v>0.29</v>
      </c>
      <c r="G87" s="87">
        <f>$D$80*F87</f>
      </c>
      <c r="H87" s="87">
        <f>$L$2*G87</f>
      </c>
      <c r="I87" s="108">
        <v>195.21</v>
      </c>
      <c r="J87" s="87">
        <f>$D$80*I87</f>
      </c>
      <c r="K87" s="87">
        <f>SUM(H87,J87)</f>
      </c>
      <c r="L87" s="89"/>
      <c r="M87" s="131"/>
      <c r="N87" s="134"/>
      <c r="O87" s="91"/>
      <c r="P87" s="129"/>
      <c r="Q87" s="129"/>
      <c r="R87" s="129"/>
      <c r="S87" s="129"/>
      <c r="T87" s="129"/>
      <c r="U87" s="129"/>
      <c r="V87" s="129"/>
    </row>
    <row x14ac:dyDescent="0.25" r="88" customHeight="1" ht="18.75">
      <c r="A88" s="6" t="s">
        <v>675</v>
      </c>
      <c r="B88" s="6"/>
      <c r="C88" s="3" t="s">
        <v>149</v>
      </c>
      <c r="D88" s="108">
        <v>1.2</v>
      </c>
      <c r="E88" s="87">
        <f>$D$80*D88</f>
      </c>
      <c r="F88" s="108">
        <v>0.18</v>
      </c>
      <c r="G88" s="87">
        <f>$D$80*F88</f>
      </c>
      <c r="H88" s="87">
        <f>$L$2*G88</f>
      </c>
      <c r="I88" s="108">
        <v>52.56</v>
      </c>
      <c r="J88" s="87">
        <f>$D$80*I88</f>
      </c>
      <c r="K88" s="87">
        <f>SUM(H88,J88)</f>
      </c>
      <c r="L88" s="89"/>
      <c r="M88" s="131"/>
      <c r="N88" s="132"/>
      <c r="O88" s="129"/>
      <c r="P88" s="91"/>
      <c r="Q88" s="91"/>
      <c r="R88" s="91"/>
      <c r="S88" s="91"/>
      <c r="T88" s="91"/>
      <c r="U88" s="91"/>
      <c r="V88" s="91"/>
    </row>
    <row x14ac:dyDescent="0.25" r="89" customHeight="1" ht="18.75">
      <c r="A89" s="6" t="s">
        <v>247</v>
      </c>
      <c r="B89" s="6"/>
      <c r="C89" s="3" t="s">
        <v>149</v>
      </c>
      <c r="D89" s="108">
        <v>0.42</v>
      </c>
      <c r="E89" s="87">
        <f>$D$80*D89</f>
      </c>
      <c r="F89" s="108">
        <v>0.05</v>
      </c>
      <c r="G89" s="87">
        <f>$D$80*F89</f>
      </c>
      <c r="H89" s="87">
        <f>$L$2*G89</f>
      </c>
      <c r="I89" s="108">
        <v>16.71</v>
      </c>
      <c r="J89" s="87">
        <f>$D$80*I89</f>
      </c>
      <c r="K89" s="87">
        <f>SUM(H89,J89)</f>
      </c>
      <c r="L89" s="89"/>
      <c r="M89" s="133"/>
      <c r="N89" s="134"/>
      <c r="O89" s="92"/>
      <c r="P89" s="92"/>
      <c r="Q89" s="92"/>
      <c r="R89" s="92"/>
      <c r="S89" s="92"/>
      <c r="T89" s="92"/>
      <c r="U89" s="92"/>
      <c r="V89" s="92"/>
    </row>
    <row x14ac:dyDescent="0.25" r="90" customHeight="1" ht="18.75">
      <c r="A90" s="6" t="s">
        <v>246</v>
      </c>
      <c r="B90" s="6"/>
      <c r="C90" s="3" t="s">
        <v>149</v>
      </c>
      <c r="D90" s="108">
        <v>0.42</v>
      </c>
      <c r="E90" s="87">
        <f>$D$80*D90</f>
      </c>
      <c r="F90" s="108">
        <v>0.05</v>
      </c>
      <c r="G90" s="87">
        <f>$D$80*F90</f>
      </c>
      <c r="H90" s="87">
        <f>$L$2*G90</f>
      </c>
      <c r="I90" s="108">
        <v>15.82</v>
      </c>
      <c r="J90" s="87">
        <f>$D$80*I90</f>
      </c>
      <c r="K90" s="87">
        <f>SUM(H90,J90)</f>
      </c>
      <c r="L90" s="89"/>
      <c r="M90" s="133"/>
      <c r="N90" s="134"/>
      <c r="O90" s="92"/>
      <c r="P90" s="92"/>
      <c r="Q90" s="92"/>
      <c r="R90" s="92"/>
      <c r="S90" s="92"/>
      <c r="T90" s="92"/>
      <c r="U90" s="92"/>
      <c r="V90" s="92"/>
    </row>
    <row x14ac:dyDescent="0.25" r="91" customHeight="1" ht="12.199999999999998">
      <c r="A91" s="29" t="s">
        <v>214</v>
      </c>
      <c r="B91" s="29"/>
      <c r="C91" s="3"/>
      <c r="D91" s="135"/>
      <c r="E91" s="126"/>
      <c r="F91" s="94">
        <f>SUM(F81:F90)</f>
      </c>
      <c r="G91" s="110">
        <f>SUM(G81:G90)</f>
      </c>
      <c r="H91" s="110">
        <f>$L$2*G91</f>
      </c>
      <c r="I91" s="94">
        <v>957.09</v>
      </c>
      <c r="J91" s="110">
        <f>SUM(J81:J90)</f>
      </c>
      <c r="K91" s="88">
        <f>SUM(K81:K90)</f>
      </c>
      <c r="L91" s="89"/>
      <c r="M91" s="133"/>
      <c r="N91" s="134"/>
      <c r="O91" s="92"/>
      <c r="P91" s="92"/>
      <c r="Q91" s="92"/>
      <c r="R91" s="92"/>
      <c r="S91" s="92"/>
      <c r="T91" s="92"/>
      <c r="U91" s="92"/>
      <c r="V91" s="92"/>
    </row>
    <row x14ac:dyDescent="0.25" r="92" customHeight="1" ht="21">
      <c r="A92" s="29" t="s">
        <v>828</v>
      </c>
      <c r="B92" s="29"/>
      <c r="C92" s="93" t="s">
        <v>96</v>
      </c>
      <c r="D92" s="57">
        <v>0</v>
      </c>
      <c r="E92" s="124"/>
      <c r="F92" s="53"/>
      <c r="G92" s="53"/>
      <c r="H92" s="53"/>
      <c r="I92" s="53"/>
      <c r="J92" s="53"/>
      <c r="K92" s="53"/>
      <c r="L92" s="89"/>
      <c r="M92" s="133"/>
      <c r="N92" s="134"/>
      <c r="O92" s="92"/>
      <c r="P92" s="92"/>
      <c r="Q92" s="92"/>
      <c r="R92" s="92"/>
      <c r="S92" s="92"/>
      <c r="T92" s="92"/>
      <c r="U92" s="92"/>
      <c r="V92" s="92"/>
    </row>
    <row x14ac:dyDescent="0.25" r="93" customHeight="1" ht="18.75">
      <c r="A93" s="6" t="s">
        <v>246</v>
      </c>
      <c r="B93" s="6"/>
      <c r="C93" s="3" t="s">
        <v>149</v>
      </c>
      <c r="D93" s="108">
        <v>0.42</v>
      </c>
      <c r="E93" s="87">
        <f>$D$92*D93</f>
      </c>
      <c r="F93" s="108">
        <v>0.05</v>
      </c>
      <c r="G93" s="87">
        <f>$D$92*F93</f>
      </c>
      <c r="H93" s="87">
        <f>$L$2*G93</f>
      </c>
      <c r="I93" s="108">
        <v>15.82</v>
      </c>
      <c r="J93" s="87">
        <f>$D$92*I93</f>
      </c>
      <c r="K93" s="87">
        <f>SUM(H93,J93)</f>
      </c>
      <c r="L93" s="89"/>
      <c r="M93" s="133"/>
      <c r="N93" s="134"/>
      <c r="O93" s="92"/>
      <c r="P93" s="92"/>
      <c r="Q93" s="92"/>
      <c r="R93" s="92"/>
      <c r="S93" s="92"/>
      <c r="T93" s="92"/>
      <c r="U93" s="92"/>
      <c r="V93" s="92"/>
    </row>
    <row x14ac:dyDescent="0.25" r="94" customHeight="1" ht="18.75">
      <c r="A94" s="6" t="s">
        <v>247</v>
      </c>
      <c r="B94" s="6"/>
      <c r="C94" s="3" t="s">
        <v>149</v>
      </c>
      <c r="D94" s="108">
        <v>0.42</v>
      </c>
      <c r="E94" s="87">
        <f>$D$92*D94</f>
      </c>
      <c r="F94" s="108">
        <v>0.05</v>
      </c>
      <c r="G94" s="87">
        <f>$D$92*F94</f>
      </c>
      <c r="H94" s="87">
        <f>$L$2*G94</f>
      </c>
      <c r="I94" s="108">
        <v>16.71</v>
      </c>
      <c r="J94" s="87">
        <f>$D$92*I94</f>
      </c>
      <c r="K94" s="87">
        <f>SUM(H94,J94)</f>
      </c>
      <c r="L94" s="89"/>
      <c r="M94" s="133"/>
      <c r="N94" s="134"/>
      <c r="O94" s="92"/>
      <c r="P94" s="92"/>
      <c r="Q94" s="92"/>
      <c r="R94" s="92"/>
      <c r="S94" s="92"/>
      <c r="T94" s="92"/>
      <c r="U94" s="92"/>
      <c r="V94" s="92"/>
    </row>
    <row x14ac:dyDescent="0.25" r="95" customHeight="1" ht="18.75">
      <c r="A95" s="6" t="s">
        <v>424</v>
      </c>
      <c r="B95" s="6"/>
      <c r="C95" s="3" t="s">
        <v>96</v>
      </c>
      <c r="D95" s="108">
        <v>1</v>
      </c>
      <c r="E95" s="87">
        <f>$D$92*D95</f>
      </c>
      <c r="F95" s="108">
        <v>0.55</v>
      </c>
      <c r="G95" s="87">
        <f>$D$92*F95</f>
      </c>
      <c r="H95" s="87">
        <f>$N$2*G95</f>
      </c>
      <c r="I95" s="108">
        <v>135.63</v>
      </c>
      <c r="J95" s="87">
        <f>$D$92*I95</f>
      </c>
      <c r="K95" s="87">
        <f>SUM(H95,J95)</f>
      </c>
      <c r="L95" s="89"/>
      <c r="M95" s="133"/>
      <c r="N95" s="134"/>
      <c r="O95" s="92"/>
      <c r="P95" s="92"/>
      <c r="Q95" s="92"/>
      <c r="R95" s="92"/>
      <c r="S95" s="92"/>
      <c r="T95" s="92"/>
      <c r="U95" s="92"/>
      <c r="V95" s="92"/>
    </row>
    <row x14ac:dyDescent="0.25" r="96" customHeight="1" ht="18.75">
      <c r="A96" s="6" t="s">
        <v>249</v>
      </c>
      <c r="B96" s="6"/>
      <c r="C96" s="3" t="s">
        <v>96</v>
      </c>
      <c r="D96" s="108">
        <v>1</v>
      </c>
      <c r="E96" s="87">
        <f>$D$92*D96</f>
      </c>
      <c r="F96" s="108">
        <v>0.23</v>
      </c>
      <c r="G96" s="87">
        <f>$D$92*F96</f>
      </c>
      <c r="H96" s="87">
        <f>$L$2*G96</f>
      </c>
      <c r="I96" s="108">
        <v>51.39</v>
      </c>
      <c r="J96" s="87">
        <f>$D$92*I96</f>
      </c>
      <c r="K96" s="87">
        <f>SUM(H96,J96)</f>
      </c>
      <c r="L96" s="89"/>
      <c r="M96" s="131"/>
      <c r="N96" s="134"/>
      <c r="O96" s="91"/>
      <c r="P96" s="129"/>
      <c r="Q96" s="129"/>
      <c r="R96" s="129"/>
      <c r="S96" s="129"/>
      <c r="T96" s="129"/>
      <c r="U96" s="129"/>
      <c r="V96" s="129"/>
    </row>
    <row x14ac:dyDescent="0.25" r="97" customHeight="1" ht="18.75">
      <c r="A97" s="6" t="s">
        <v>829</v>
      </c>
      <c r="B97" s="6"/>
      <c r="C97" s="3" t="s">
        <v>96</v>
      </c>
      <c r="D97" s="108">
        <v>1</v>
      </c>
      <c r="E97" s="87">
        <f>$D$92*D97</f>
      </c>
      <c r="F97" s="108">
        <v>0.23</v>
      </c>
      <c r="G97" s="87">
        <f>$D$92*F97</f>
      </c>
      <c r="H97" s="87">
        <f>$L$2*G97</f>
      </c>
      <c r="I97" s="108">
        <v>101.8</v>
      </c>
      <c r="J97" s="87">
        <f>$D$92*I97</f>
      </c>
      <c r="K97" s="87">
        <f>SUM(H97,J97)</f>
      </c>
      <c r="L97" s="89"/>
      <c r="M97" s="131"/>
      <c r="N97" s="132"/>
      <c r="O97" s="129"/>
      <c r="P97" s="91"/>
      <c r="Q97" s="91"/>
      <c r="R97" s="91"/>
      <c r="S97" s="91"/>
      <c r="T97" s="91"/>
      <c r="U97" s="91"/>
      <c r="V97" s="91"/>
    </row>
    <row x14ac:dyDescent="0.25" r="98" customHeight="1" ht="18.75">
      <c r="A98" s="6" t="s">
        <v>820</v>
      </c>
      <c r="B98" s="6"/>
      <c r="C98" s="3" t="s">
        <v>96</v>
      </c>
      <c r="D98" s="108">
        <v>1</v>
      </c>
      <c r="E98" s="87">
        <f>$D$92*D98</f>
      </c>
      <c r="F98" s="108">
        <v>0.1</v>
      </c>
      <c r="G98" s="87">
        <f>$D$92*F98</f>
      </c>
      <c r="H98" s="87">
        <f>$L$2*G98</f>
      </c>
      <c r="I98" s="108">
        <v>62</v>
      </c>
      <c r="J98" s="87">
        <f>$D$92*I98</f>
      </c>
      <c r="K98" s="87">
        <f>SUM(H98,J98)</f>
      </c>
      <c r="L98" s="89"/>
      <c r="M98" s="133"/>
      <c r="N98" s="134"/>
      <c r="O98" s="92"/>
      <c r="P98" s="92"/>
      <c r="Q98" s="92"/>
      <c r="R98" s="92"/>
      <c r="S98" s="92"/>
      <c r="T98" s="92"/>
      <c r="U98" s="92"/>
      <c r="V98" s="92"/>
    </row>
    <row x14ac:dyDescent="0.25" r="99" customHeight="1" ht="18.75">
      <c r="A99" s="6" t="s">
        <v>249</v>
      </c>
      <c r="B99" s="6"/>
      <c r="C99" s="3" t="s">
        <v>96</v>
      </c>
      <c r="D99" s="108">
        <v>1</v>
      </c>
      <c r="E99" s="87">
        <f>$D$92*D99</f>
      </c>
      <c r="F99" s="108">
        <v>0.23</v>
      </c>
      <c r="G99" s="87">
        <f>$D$92*F99</f>
      </c>
      <c r="H99" s="87">
        <f>$L$2*G99</f>
      </c>
      <c r="I99" s="108">
        <v>51.39</v>
      </c>
      <c r="J99" s="87">
        <f>$D$92*I99</f>
      </c>
      <c r="K99" s="87">
        <f>SUM(H99,J99)</f>
      </c>
      <c r="L99" s="89"/>
      <c r="M99" s="133"/>
      <c r="N99" s="134"/>
      <c r="O99" s="92"/>
      <c r="P99" s="92"/>
      <c r="Q99" s="92"/>
      <c r="R99" s="92"/>
      <c r="S99" s="92"/>
      <c r="T99" s="92"/>
      <c r="U99" s="92"/>
      <c r="V99" s="92"/>
    </row>
    <row x14ac:dyDescent="0.25" r="100" customHeight="1" ht="18.75">
      <c r="A100" s="6" t="s">
        <v>421</v>
      </c>
      <c r="B100" s="6"/>
      <c r="C100" s="3" t="s">
        <v>96</v>
      </c>
      <c r="D100" s="108">
        <v>1</v>
      </c>
      <c r="E100" s="87">
        <f>$D$92*D100</f>
      </c>
      <c r="F100" s="108">
        <v>0.55</v>
      </c>
      <c r="G100" s="87">
        <f>$D$92*F100</f>
      </c>
      <c r="H100" s="87">
        <f>$N$2*G100</f>
      </c>
      <c r="I100" s="108">
        <v>135.63</v>
      </c>
      <c r="J100" s="87">
        <f>$D$92*I100</f>
      </c>
      <c r="K100" s="87">
        <f>SUM(H100,J100)</f>
      </c>
      <c r="L100" s="89"/>
      <c r="M100" s="133"/>
      <c r="N100" s="134"/>
      <c r="O100" s="92"/>
      <c r="P100" s="92"/>
      <c r="Q100" s="92"/>
      <c r="R100" s="92"/>
      <c r="S100" s="92"/>
      <c r="T100" s="92"/>
      <c r="U100" s="92"/>
      <c r="V100" s="92"/>
    </row>
    <row x14ac:dyDescent="0.25" r="101" customHeight="1" ht="18.75">
      <c r="A101" s="6" t="s">
        <v>247</v>
      </c>
      <c r="B101" s="6"/>
      <c r="C101" s="3" t="s">
        <v>149</v>
      </c>
      <c r="D101" s="108">
        <v>0.42</v>
      </c>
      <c r="E101" s="87">
        <f>$D$92*D101</f>
      </c>
      <c r="F101" s="108">
        <v>0.05</v>
      </c>
      <c r="G101" s="87">
        <f>$D$92*F101</f>
      </c>
      <c r="H101" s="87">
        <f>$L$2*G101</f>
      </c>
      <c r="I101" s="108">
        <v>16.71</v>
      </c>
      <c r="J101" s="87">
        <f>$D$92*I101</f>
      </c>
      <c r="K101" s="87">
        <f>SUM(H101,J101)</f>
      </c>
      <c r="L101" s="89"/>
      <c r="M101" s="133"/>
      <c r="N101" s="134"/>
      <c r="O101" s="92"/>
      <c r="P101" s="92"/>
      <c r="Q101" s="92"/>
      <c r="R101" s="92"/>
      <c r="S101" s="92"/>
      <c r="T101" s="92"/>
      <c r="U101" s="92"/>
      <c r="V101" s="92"/>
    </row>
    <row x14ac:dyDescent="0.25" r="102" customHeight="1" ht="18.75">
      <c r="A102" s="6" t="s">
        <v>246</v>
      </c>
      <c r="B102" s="6"/>
      <c r="C102" s="3" t="s">
        <v>149</v>
      </c>
      <c r="D102" s="108">
        <v>0.42</v>
      </c>
      <c r="E102" s="87">
        <f>$D$92*D102</f>
      </c>
      <c r="F102" s="108">
        <v>0.05</v>
      </c>
      <c r="G102" s="87">
        <f>$D$92*F102</f>
      </c>
      <c r="H102" s="87">
        <f>$L$2*G102</f>
      </c>
      <c r="I102" s="108">
        <v>15.82</v>
      </c>
      <c r="J102" s="87">
        <f>$D$92*I102</f>
      </c>
      <c r="K102" s="87">
        <f>SUM(H102,J102)</f>
      </c>
      <c r="L102" s="89"/>
      <c r="M102" s="133"/>
      <c r="N102" s="134"/>
      <c r="O102" s="92"/>
      <c r="P102" s="92"/>
      <c r="Q102" s="92"/>
      <c r="R102" s="92"/>
      <c r="S102" s="92"/>
      <c r="T102" s="92"/>
      <c r="U102" s="92"/>
      <c r="V102" s="92"/>
    </row>
    <row x14ac:dyDescent="0.25" r="103" customHeight="1" ht="12.199999999999998">
      <c r="A103" s="29" t="s">
        <v>214</v>
      </c>
      <c r="B103" s="29"/>
      <c r="C103" s="3"/>
      <c r="D103" s="135"/>
      <c r="E103" s="126"/>
      <c r="F103" s="94">
        <f>SUM(F93:F102)</f>
      </c>
      <c r="G103" s="110">
        <f>SUM(G93:G102)</f>
      </c>
      <c r="H103" s="110">
        <f>$L$2*G103</f>
      </c>
      <c r="I103" s="94">
        <v>537.44</v>
      </c>
      <c r="J103" s="110">
        <f>SUM(J93:J102)</f>
      </c>
      <c r="K103" s="88">
        <f>SUM(K93:K102)</f>
      </c>
      <c r="L103" s="89"/>
      <c r="M103" s="133"/>
      <c r="N103" s="134"/>
      <c r="O103" s="92"/>
      <c r="P103" s="92"/>
      <c r="Q103" s="92"/>
      <c r="R103" s="92"/>
      <c r="S103" s="92"/>
      <c r="T103" s="92"/>
      <c r="U103" s="92"/>
      <c r="V103" s="92"/>
    </row>
    <row x14ac:dyDescent="0.25" r="104" customHeight="1" ht="21">
      <c r="A104" s="29" t="s">
        <v>830</v>
      </c>
      <c r="B104" s="29"/>
      <c r="C104" s="93" t="s">
        <v>96</v>
      </c>
      <c r="D104" s="57">
        <v>0</v>
      </c>
      <c r="E104" s="124"/>
      <c r="F104" s="53"/>
      <c r="G104" s="53"/>
      <c r="H104" s="53"/>
      <c r="I104" s="53"/>
      <c r="J104" s="53"/>
      <c r="K104" s="53"/>
      <c r="L104" s="89"/>
      <c r="M104" s="133"/>
      <c r="N104" s="134"/>
      <c r="O104" s="92"/>
      <c r="P104" s="92"/>
      <c r="Q104" s="92"/>
      <c r="R104" s="92"/>
      <c r="S104" s="92"/>
      <c r="T104" s="92"/>
      <c r="U104" s="92"/>
      <c r="V104" s="92"/>
    </row>
    <row x14ac:dyDescent="0.25" r="105" customHeight="1" ht="18.75">
      <c r="A105" s="6" t="s">
        <v>422</v>
      </c>
      <c r="B105" s="6"/>
      <c r="C105" s="3" t="s">
        <v>96</v>
      </c>
      <c r="D105" s="108">
        <v>1</v>
      </c>
      <c r="E105" s="87">
        <f>$D$104*D105</f>
      </c>
      <c r="F105" s="108">
        <v>0.55</v>
      </c>
      <c r="G105" s="87">
        <f>$D$104*F105</f>
      </c>
      <c r="H105" s="87">
        <f>$N$2*G105</f>
      </c>
      <c r="I105" s="108">
        <v>135.63</v>
      </c>
      <c r="J105" s="87">
        <f>$D$104*I105</f>
      </c>
      <c r="K105" s="87">
        <f>SUM(H105,J105)</f>
      </c>
      <c r="L105" s="89"/>
      <c r="M105" s="133"/>
      <c r="N105" s="134"/>
      <c r="O105" s="92"/>
      <c r="P105" s="92"/>
      <c r="Q105" s="92"/>
      <c r="R105" s="92"/>
      <c r="S105" s="92"/>
      <c r="T105" s="92"/>
      <c r="U105" s="92"/>
      <c r="V105" s="92"/>
    </row>
    <row x14ac:dyDescent="0.25" r="106" customHeight="1" ht="12.199999999999998">
      <c r="A106" s="29" t="s">
        <v>214</v>
      </c>
      <c r="B106" s="29"/>
      <c r="C106" s="3"/>
      <c r="D106" s="135"/>
      <c r="E106" s="126"/>
      <c r="F106" s="94">
        <f>SUM(F105:F105)</f>
      </c>
      <c r="G106" s="110">
        <f>SUM(G105:G105)</f>
      </c>
      <c r="H106" s="110">
        <f>$L$2*G106</f>
      </c>
      <c r="I106" s="94">
        <v>535.28</v>
      </c>
      <c r="J106" s="110">
        <f>SUM(J105:J105)</f>
      </c>
      <c r="K106" s="88">
        <f>SUM(K105:K105)</f>
      </c>
      <c r="L106" s="89"/>
      <c r="M106" s="133"/>
      <c r="N106" s="134"/>
      <c r="O106" s="92"/>
      <c r="P106" s="92"/>
      <c r="Q106" s="92"/>
      <c r="R106" s="92"/>
      <c r="S106" s="92"/>
      <c r="T106" s="92"/>
      <c r="U106" s="92"/>
      <c r="V106" s="92"/>
    </row>
    <row x14ac:dyDescent="0.25" r="107" customHeight="1" ht="21">
      <c r="A107" s="29" t="s">
        <v>831</v>
      </c>
      <c r="B107" s="29"/>
      <c r="C107" s="93" t="s">
        <v>96</v>
      </c>
      <c r="D107" s="57">
        <v>0</v>
      </c>
      <c r="E107" s="124"/>
      <c r="F107" s="53"/>
      <c r="G107" s="53"/>
      <c r="H107" s="53"/>
      <c r="I107" s="53"/>
      <c r="J107" s="53"/>
      <c r="K107" s="53"/>
      <c r="L107" s="89"/>
      <c r="M107" s="133"/>
      <c r="N107" s="134"/>
      <c r="O107" s="92"/>
      <c r="P107" s="92"/>
      <c r="Q107" s="92"/>
      <c r="R107" s="92"/>
      <c r="S107" s="92"/>
      <c r="T107" s="92"/>
      <c r="U107" s="92"/>
      <c r="V107" s="92"/>
    </row>
    <row x14ac:dyDescent="0.25" r="108" customHeight="1" ht="18.75">
      <c r="A108" s="6" t="s">
        <v>246</v>
      </c>
      <c r="B108" s="6"/>
      <c r="C108" s="3" t="s">
        <v>149</v>
      </c>
      <c r="D108" s="108">
        <v>0.42</v>
      </c>
      <c r="E108" s="87">
        <f>$D$107*D108</f>
      </c>
      <c r="F108" s="108">
        <v>0.05</v>
      </c>
      <c r="G108" s="87">
        <f>$D$107*F108</f>
      </c>
      <c r="H108" s="87">
        <f>$L$2*G108</f>
      </c>
      <c r="I108" s="108">
        <v>15.82</v>
      </c>
      <c r="J108" s="87">
        <f>$D$107*I108</f>
      </c>
      <c r="K108" s="87">
        <f>SUM(H108,J108)</f>
      </c>
      <c r="L108" s="89"/>
      <c r="M108" s="133"/>
      <c r="N108" s="134"/>
      <c r="O108" s="92"/>
      <c r="P108" s="92"/>
      <c r="Q108" s="92"/>
      <c r="R108" s="92"/>
      <c r="S108" s="92"/>
      <c r="T108" s="92"/>
      <c r="U108" s="92"/>
      <c r="V108" s="92"/>
    </row>
    <row x14ac:dyDescent="0.25" r="109" customHeight="1" ht="18.75">
      <c r="A109" s="6" t="s">
        <v>247</v>
      </c>
      <c r="B109" s="6"/>
      <c r="C109" s="3" t="s">
        <v>149</v>
      </c>
      <c r="D109" s="108">
        <v>0.42</v>
      </c>
      <c r="E109" s="87">
        <f>$D$107*D109</f>
      </c>
      <c r="F109" s="108">
        <v>0.05</v>
      </c>
      <c r="G109" s="87">
        <f>$D$107*F109</f>
      </c>
      <c r="H109" s="87">
        <f>$L$2*G109</f>
      </c>
      <c r="I109" s="108">
        <v>16.71</v>
      </c>
      <c r="J109" s="87">
        <f>$D$107*I109</f>
      </c>
      <c r="K109" s="87">
        <f>SUM(H109,J109)</f>
      </c>
      <c r="L109" s="89"/>
      <c r="M109" s="133"/>
      <c r="N109" s="134"/>
      <c r="O109" s="92"/>
      <c r="P109" s="92"/>
      <c r="Q109" s="92"/>
      <c r="R109" s="92"/>
      <c r="S109" s="92"/>
      <c r="T109" s="92"/>
      <c r="U109" s="92"/>
      <c r="V109" s="92"/>
    </row>
    <row x14ac:dyDescent="0.25" r="110" customHeight="1" ht="18.75">
      <c r="A110" s="6" t="s">
        <v>832</v>
      </c>
      <c r="B110" s="6"/>
      <c r="C110" s="3" t="s">
        <v>96</v>
      </c>
      <c r="D110" s="108">
        <v>1</v>
      </c>
      <c r="E110" s="87">
        <f>$D$107*D110</f>
      </c>
      <c r="F110" s="108">
        <v>0.17</v>
      </c>
      <c r="G110" s="87">
        <f>$D$107*F110</f>
      </c>
      <c r="H110" s="87">
        <f>$L$2*G110</f>
      </c>
      <c r="I110" s="108">
        <v>212.47</v>
      </c>
      <c r="J110" s="87">
        <f>$D$107*I110</f>
      </c>
      <c r="K110" s="87">
        <f>SUM(H110,J110)</f>
      </c>
      <c r="L110" s="89"/>
      <c r="M110" s="133"/>
      <c r="N110" s="134"/>
      <c r="O110" s="92"/>
      <c r="P110" s="92"/>
      <c r="Q110" s="92"/>
      <c r="R110" s="92"/>
      <c r="S110" s="92"/>
      <c r="T110" s="92"/>
      <c r="U110" s="92"/>
      <c r="V110" s="92"/>
    </row>
    <row x14ac:dyDescent="0.25" r="111" customHeight="1" ht="18.75">
      <c r="A111" s="6" t="s">
        <v>829</v>
      </c>
      <c r="B111" s="6"/>
      <c r="C111" s="3" t="s">
        <v>96</v>
      </c>
      <c r="D111" s="108">
        <v>1</v>
      </c>
      <c r="E111" s="87">
        <f>$D$107*D111</f>
      </c>
      <c r="F111" s="108">
        <v>0.23</v>
      </c>
      <c r="G111" s="87">
        <f>$D$107*F111</f>
      </c>
      <c r="H111" s="87">
        <f>$L$2*G111</f>
      </c>
      <c r="I111" s="108">
        <v>101.8</v>
      </c>
      <c r="J111" s="87">
        <f>$D$107*I111</f>
      </c>
      <c r="K111" s="87">
        <f>SUM(H111,J111)</f>
      </c>
      <c r="L111" s="89"/>
      <c r="M111" s="133"/>
      <c r="N111" s="134"/>
      <c r="O111" s="92"/>
      <c r="P111" s="92"/>
      <c r="Q111" s="92"/>
      <c r="R111" s="92"/>
      <c r="S111" s="92"/>
      <c r="T111" s="92"/>
      <c r="U111" s="92"/>
      <c r="V111" s="92"/>
    </row>
    <row x14ac:dyDescent="0.25" r="112" customHeight="1" ht="18.75">
      <c r="A112" s="6" t="s">
        <v>820</v>
      </c>
      <c r="B112" s="6"/>
      <c r="C112" s="3" t="s">
        <v>96</v>
      </c>
      <c r="D112" s="108">
        <v>1</v>
      </c>
      <c r="E112" s="87">
        <f>$D$107*D112</f>
      </c>
      <c r="F112" s="108">
        <v>0.1</v>
      </c>
      <c r="G112" s="87">
        <f>$D$107*F112</f>
      </c>
      <c r="H112" s="87">
        <f>$L$2*G112</f>
      </c>
      <c r="I112" s="108">
        <v>62</v>
      </c>
      <c r="J112" s="87">
        <f>$D$107*I112</f>
      </c>
      <c r="K112" s="87">
        <f>SUM(H112,J112)</f>
      </c>
      <c r="L112" s="89"/>
      <c r="M112" s="133"/>
      <c r="N112" s="134"/>
      <c r="O112" s="92"/>
      <c r="P112" s="92"/>
      <c r="Q112" s="92"/>
      <c r="R112" s="92"/>
      <c r="S112" s="92"/>
      <c r="T112" s="92"/>
      <c r="U112" s="92"/>
      <c r="V112" s="92"/>
    </row>
    <row x14ac:dyDescent="0.25" r="113" customHeight="1" ht="18.75">
      <c r="A113" s="6" t="s">
        <v>832</v>
      </c>
      <c r="B113" s="6"/>
      <c r="C113" s="3" t="s">
        <v>96</v>
      </c>
      <c r="D113" s="108">
        <v>1</v>
      </c>
      <c r="E113" s="87">
        <f>$D$107*D113</f>
      </c>
      <c r="F113" s="108">
        <v>0.17</v>
      </c>
      <c r="G113" s="87">
        <f>$D$107*F113</f>
      </c>
      <c r="H113" s="87">
        <f>$L$2*G113</f>
      </c>
      <c r="I113" s="108">
        <v>212.47</v>
      </c>
      <c r="J113" s="87">
        <f>$D$107*I113</f>
      </c>
      <c r="K113" s="87">
        <f>SUM(H113,J113)</f>
      </c>
      <c r="L113" s="89"/>
      <c r="M113" s="133"/>
      <c r="N113" s="134"/>
      <c r="O113" s="92"/>
      <c r="P113" s="92"/>
      <c r="Q113" s="92"/>
      <c r="R113" s="92"/>
      <c r="S113" s="92"/>
      <c r="T113" s="92"/>
      <c r="U113" s="92"/>
      <c r="V113" s="92"/>
    </row>
    <row x14ac:dyDescent="0.25" r="114" customHeight="1" ht="18.75">
      <c r="A114" s="6" t="s">
        <v>247</v>
      </c>
      <c r="B114" s="6"/>
      <c r="C114" s="3" t="s">
        <v>149</v>
      </c>
      <c r="D114" s="108">
        <v>0.42</v>
      </c>
      <c r="E114" s="87">
        <f>$D$107*D114</f>
      </c>
      <c r="F114" s="108">
        <v>0.05</v>
      </c>
      <c r="G114" s="87">
        <f>$D$107*F114</f>
      </c>
      <c r="H114" s="87">
        <f>$L$2*G114</f>
      </c>
      <c r="I114" s="108">
        <v>16.71</v>
      </c>
      <c r="J114" s="87">
        <f>$D$107*I114</f>
      </c>
      <c r="K114" s="87">
        <f>SUM(H114,J114)</f>
      </c>
      <c r="L114" s="89"/>
      <c r="M114" s="133"/>
      <c r="N114" s="134"/>
      <c r="O114" s="92"/>
      <c r="P114" s="92"/>
      <c r="Q114" s="92"/>
      <c r="R114" s="92"/>
      <c r="S114" s="92"/>
      <c r="T114" s="92"/>
      <c r="U114" s="92"/>
      <c r="V114" s="92"/>
    </row>
    <row x14ac:dyDescent="0.25" r="115" customHeight="1" ht="18.75">
      <c r="A115" s="6" t="s">
        <v>246</v>
      </c>
      <c r="B115" s="6"/>
      <c r="C115" s="3" t="s">
        <v>149</v>
      </c>
      <c r="D115" s="108">
        <v>0.42</v>
      </c>
      <c r="E115" s="87">
        <f>$D$107*D115</f>
      </c>
      <c r="F115" s="108">
        <v>0.05</v>
      </c>
      <c r="G115" s="87">
        <f>$D$107*F115</f>
      </c>
      <c r="H115" s="87">
        <f>$L$2*G115</f>
      </c>
      <c r="I115" s="108">
        <v>15.82</v>
      </c>
      <c r="J115" s="87">
        <f>$D$107*I115</f>
      </c>
      <c r="K115" s="87">
        <f>SUM(H115,J115)</f>
      </c>
      <c r="L115" s="89"/>
      <c r="M115" s="131"/>
      <c r="N115" s="134"/>
      <c r="O115" s="91"/>
      <c r="P115" s="129"/>
      <c r="Q115" s="129"/>
      <c r="R115" s="129"/>
      <c r="S115" s="129"/>
      <c r="T115" s="129"/>
      <c r="U115" s="129"/>
      <c r="V115" s="129"/>
    </row>
    <row x14ac:dyDescent="0.25" r="116" customHeight="1" ht="12.199999999999998">
      <c r="A116" s="29" t="s">
        <v>214</v>
      </c>
      <c r="B116" s="29"/>
      <c r="C116" s="3"/>
      <c r="D116" s="135"/>
      <c r="E116" s="126"/>
      <c r="F116" s="94">
        <f>SUM(F108:F115)</f>
      </c>
      <c r="G116" s="110">
        <f>SUM(G108:G115)</f>
      </c>
      <c r="H116" s="110">
        <f>$L$2*G116</f>
      </c>
      <c r="I116" s="94">
        <v>653.8</v>
      </c>
      <c r="J116" s="110">
        <f>SUM(J108:J115)</f>
      </c>
      <c r="K116" s="88">
        <f>SUM(K108:K115)</f>
      </c>
      <c r="L116" s="89"/>
      <c r="M116" s="131"/>
      <c r="N116" s="132"/>
      <c r="O116" s="129"/>
      <c r="P116" s="91"/>
      <c r="Q116" s="91"/>
      <c r="R116" s="91"/>
      <c r="S116" s="91"/>
      <c r="T116" s="91"/>
      <c r="U116" s="91"/>
      <c r="V116" s="91"/>
    </row>
    <row x14ac:dyDescent="0.25" r="117" customHeight="1" ht="21">
      <c r="A117" s="29" t="s">
        <v>833</v>
      </c>
      <c r="B117" s="29"/>
      <c r="C117" s="93" t="s">
        <v>96</v>
      </c>
      <c r="D117" s="57">
        <v>0</v>
      </c>
      <c r="E117" s="124"/>
      <c r="F117" s="53"/>
      <c r="G117" s="53"/>
      <c r="H117" s="53"/>
      <c r="I117" s="53"/>
      <c r="J117" s="53"/>
      <c r="K117" s="53"/>
      <c r="L117" s="89"/>
      <c r="M117" s="133"/>
      <c r="N117" s="134"/>
      <c r="O117" s="92"/>
      <c r="P117" s="92"/>
      <c r="Q117" s="92"/>
      <c r="R117" s="92"/>
      <c r="S117" s="92"/>
      <c r="T117" s="92"/>
      <c r="U117" s="92"/>
      <c r="V117" s="92"/>
    </row>
    <row x14ac:dyDescent="0.25" r="118" customHeight="1" ht="18.75">
      <c r="A118" s="6" t="s">
        <v>246</v>
      </c>
      <c r="B118" s="6"/>
      <c r="C118" s="3" t="s">
        <v>149</v>
      </c>
      <c r="D118" s="108">
        <v>0.42</v>
      </c>
      <c r="E118" s="87">
        <f>$D$117*D118</f>
      </c>
      <c r="F118" s="108">
        <v>0.05</v>
      </c>
      <c r="G118" s="87">
        <f>$D$117*F118</f>
      </c>
      <c r="H118" s="87">
        <f>$L$2*G118</f>
      </c>
      <c r="I118" s="108">
        <v>95.45</v>
      </c>
      <c r="J118" s="87">
        <f>$D$117*I118</f>
      </c>
      <c r="K118" s="87">
        <f>SUM(H118,J118)</f>
      </c>
      <c r="L118" s="89"/>
      <c r="M118" s="133"/>
      <c r="N118" s="134"/>
      <c r="O118" s="92"/>
      <c r="P118" s="92"/>
      <c r="Q118" s="92"/>
      <c r="R118" s="92"/>
      <c r="S118" s="92"/>
      <c r="T118" s="92"/>
      <c r="U118" s="92"/>
      <c r="V118" s="92"/>
    </row>
    <row x14ac:dyDescent="0.25" r="119" customHeight="1" ht="12.199999999999998">
      <c r="A119" s="29" t="s">
        <v>214</v>
      </c>
      <c r="B119" s="29"/>
      <c r="C119" s="3"/>
      <c r="D119" s="135"/>
      <c r="E119" s="126"/>
      <c r="F119" s="94">
        <f>SUM(F118:F118)</f>
      </c>
      <c r="G119" s="110">
        <f>SUM(G118:G118)</f>
      </c>
      <c r="H119" s="110">
        <f>$L$2*G119</f>
      </c>
      <c r="I119" s="94">
        <v>651.64</v>
      </c>
      <c r="J119" s="110">
        <f>SUM(J118:J118)</f>
      </c>
      <c r="K119" s="88">
        <f>SUM(K118:K118)</f>
      </c>
      <c r="L119" s="89"/>
      <c r="M119" s="133"/>
      <c r="N119" s="134"/>
      <c r="O119" s="92"/>
      <c r="P119" s="92"/>
      <c r="Q119" s="92"/>
      <c r="R119" s="92"/>
      <c r="S119" s="92"/>
      <c r="T119" s="92"/>
      <c r="U119" s="92"/>
      <c r="V119" s="92"/>
    </row>
    <row x14ac:dyDescent="0.25" r="120" customHeight="1" ht="21">
      <c r="A120" s="29" t="s">
        <v>834</v>
      </c>
      <c r="B120" s="29"/>
      <c r="C120" s="93" t="s">
        <v>96</v>
      </c>
      <c r="D120" s="57">
        <v>0</v>
      </c>
      <c r="E120" s="124"/>
      <c r="F120" s="53"/>
      <c r="G120" s="53"/>
      <c r="H120" s="53"/>
      <c r="I120" s="53"/>
      <c r="J120" s="53"/>
      <c r="K120" s="53"/>
      <c r="L120" s="89"/>
      <c r="M120" s="133"/>
      <c r="N120" s="134"/>
      <c r="O120" s="92"/>
      <c r="P120" s="92"/>
      <c r="Q120" s="92"/>
      <c r="R120" s="92"/>
      <c r="S120" s="92"/>
      <c r="T120" s="92"/>
      <c r="U120" s="92"/>
      <c r="V120" s="92"/>
    </row>
    <row x14ac:dyDescent="0.25" r="121" customHeight="1" ht="18.75">
      <c r="A121" s="6" t="s">
        <v>246</v>
      </c>
      <c r="B121" s="6"/>
      <c r="C121" s="3" t="s">
        <v>149</v>
      </c>
      <c r="D121" s="108">
        <v>0.42</v>
      </c>
      <c r="E121" s="87">
        <f>$D$120*D121</f>
      </c>
      <c r="F121" s="108">
        <v>0.05</v>
      </c>
      <c r="G121" s="87">
        <f>$D$120*F121</f>
      </c>
      <c r="H121" s="87">
        <f>$L$2*G121</f>
      </c>
      <c r="I121" s="108">
        <v>15.82</v>
      </c>
      <c r="J121" s="87">
        <f>$D$120*I121</f>
      </c>
      <c r="K121" s="87">
        <f>SUM(H121,J121)</f>
      </c>
      <c r="L121" s="89"/>
      <c r="M121" s="131"/>
      <c r="N121" s="134"/>
      <c r="O121" s="91"/>
      <c r="P121" s="129"/>
      <c r="Q121" s="129"/>
      <c r="R121" s="129"/>
      <c r="S121" s="129"/>
      <c r="T121" s="129"/>
      <c r="U121" s="129"/>
      <c r="V121" s="129"/>
    </row>
    <row x14ac:dyDescent="0.25" r="122" customHeight="1" ht="18.75">
      <c r="A122" s="6" t="s">
        <v>247</v>
      </c>
      <c r="B122" s="6"/>
      <c r="C122" s="3" t="s">
        <v>149</v>
      </c>
      <c r="D122" s="108">
        <v>0.42</v>
      </c>
      <c r="E122" s="87">
        <f>$D$120*D122</f>
      </c>
      <c r="F122" s="108">
        <v>0.05</v>
      </c>
      <c r="G122" s="87">
        <f>$D$120*F122</f>
      </c>
      <c r="H122" s="87">
        <f>$L$2*G122</f>
      </c>
      <c r="I122" s="108">
        <v>16.71</v>
      </c>
      <c r="J122" s="87">
        <f>$D$120*I122</f>
      </c>
      <c r="K122" s="87">
        <f>SUM(H122,J122)</f>
      </c>
      <c r="L122" s="89"/>
      <c r="M122" s="131"/>
      <c r="N122" s="132"/>
      <c r="O122" s="129"/>
      <c r="P122" s="91"/>
      <c r="Q122" s="91"/>
      <c r="R122" s="91"/>
      <c r="S122" s="91"/>
      <c r="T122" s="91"/>
      <c r="U122" s="91"/>
      <c r="V122" s="91"/>
    </row>
    <row x14ac:dyDescent="0.25" r="123" customHeight="1" ht="18.75">
      <c r="A123" s="6" t="s">
        <v>835</v>
      </c>
      <c r="B123" s="6"/>
      <c r="C123" s="3" t="s">
        <v>96</v>
      </c>
      <c r="D123" s="108">
        <v>1</v>
      </c>
      <c r="E123" s="87">
        <f>$D$120*D123</f>
      </c>
      <c r="F123" s="108">
        <v>0.29</v>
      </c>
      <c r="G123" s="87">
        <f>$D$120*F123</f>
      </c>
      <c r="H123" s="87">
        <f>$L$2*G123</f>
      </c>
      <c r="I123" s="108">
        <v>112.82</v>
      </c>
      <c r="J123" s="87">
        <f>$D$120*I123</f>
      </c>
      <c r="K123" s="87">
        <f>SUM(H123,J123)</f>
      </c>
      <c r="L123" s="89"/>
      <c r="M123" s="133"/>
      <c r="N123" s="134"/>
      <c r="O123" s="92"/>
      <c r="P123" s="92"/>
      <c r="Q123" s="92"/>
      <c r="R123" s="92"/>
      <c r="S123" s="92"/>
      <c r="T123" s="92"/>
      <c r="U123" s="92"/>
      <c r="V123" s="92"/>
    </row>
    <row x14ac:dyDescent="0.25" r="124" customHeight="1" ht="18.75">
      <c r="A124" s="6" t="s">
        <v>829</v>
      </c>
      <c r="B124" s="6"/>
      <c r="C124" s="3" t="s">
        <v>96</v>
      </c>
      <c r="D124" s="108">
        <v>1</v>
      </c>
      <c r="E124" s="87">
        <f>$D$120*D124</f>
      </c>
      <c r="F124" s="108">
        <v>0.23</v>
      </c>
      <c r="G124" s="87">
        <f>$D$120*F124</f>
      </c>
      <c r="H124" s="87">
        <f>$L$2*G124</f>
      </c>
      <c r="I124" s="108">
        <v>101.8</v>
      </c>
      <c r="J124" s="87">
        <f>$D$120*I124</f>
      </c>
      <c r="K124" s="87">
        <f>SUM(H124,J124)</f>
      </c>
      <c r="L124" s="89"/>
      <c r="M124" s="133"/>
      <c r="N124" s="134"/>
      <c r="O124" s="92"/>
      <c r="P124" s="92"/>
      <c r="Q124" s="92"/>
      <c r="R124" s="92"/>
      <c r="S124" s="92"/>
      <c r="T124" s="92"/>
      <c r="U124" s="92"/>
      <c r="V124" s="92"/>
    </row>
    <row x14ac:dyDescent="0.25" r="125" customHeight="1" ht="18.75">
      <c r="A125" s="6" t="s">
        <v>820</v>
      </c>
      <c r="B125" s="6"/>
      <c r="C125" s="3" t="s">
        <v>96</v>
      </c>
      <c r="D125" s="108">
        <v>1</v>
      </c>
      <c r="E125" s="87">
        <f>$D$120*D125</f>
      </c>
      <c r="F125" s="108">
        <v>0.1</v>
      </c>
      <c r="G125" s="87">
        <f>$D$120*F125</f>
      </c>
      <c r="H125" s="87">
        <f>$L$2*G125</f>
      </c>
      <c r="I125" s="108">
        <v>62</v>
      </c>
      <c r="J125" s="87">
        <f>$D$120*I125</f>
      </c>
      <c r="K125" s="87">
        <f>SUM(H125,J125)</f>
      </c>
      <c r="L125" s="89"/>
      <c r="M125" s="133"/>
      <c r="N125" s="134"/>
      <c r="O125" s="92"/>
      <c r="P125" s="92"/>
      <c r="Q125" s="92"/>
      <c r="R125" s="92"/>
      <c r="S125" s="92"/>
      <c r="T125" s="92"/>
      <c r="U125" s="92"/>
      <c r="V125" s="92"/>
    </row>
    <row x14ac:dyDescent="0.25" r="126" customHeight="1" ht="18.75">
      <c r="A126" s="6" t="s">
        <v>826</v>
      </c>
      <c r="B126" s="6"/>
      <c r="C126" s="3" t="s">
        <v>96</v>
      </c>
      <c r="D126" s="108">
        <v>1</v>
      </c>
      <c r="E126" s="87">
        <f>$D$120*D126</f>
      </c>
      <c r="F126" s="108">
        <v>0.29</v>
      </c>
      <c r="G126" s="87">
        <f>$D$120*F126</f>
      </c>
      <c r="H126" s="87">
        <f>$L$2*G126</f>
      </c>
      <c r="I126" s="108">
        <v>195.21</v>
      </c>
      <c r="J126" s="87">
        <f>$D$120*I126</f>
      </c>
      <c r="K126" s="87">
        <f>SUM(H126,J126)</f>
      </c>
      <c r="L126" s="89"/>
      <c r="M126" s="133"/>
      <c r="N126" s="134"/>
      <c r="O126" s="92"/>
      <c r="P126" s="92"/>
      <c r="Q126" s="92"/>
      <c r="R126" s="92"/>
      <c r="S126" s="92"/>
      <c r="T126" s="92"/>
      <c r="U126" s="92"/>
      <c r="V126" s="92"/>
    </row>
    <row x14ac:dyDescent="0.25" r="127" customHeight="1" ht="18.75">
      <c r="A127" s="6" t="s">
        <v>247</v>
      </c>
      <c r="B127" s="6"/>
      <c r="C127" s="3" t="s">
        <v>149</v>
      </c>
      <c r="D127" s="108">
        <v>0.42</v>
      </c>
      <c r="E127" s="87">
        <f>$D$120*D127</f>
      </c>
      <c r="F127" s="108">
        <v>0.05</v>
      </c>
      <c r="G127" s="87">
        <f>$D$120*F127</f>
      </c>
      <c r="H127" s="87">
        <f>$L$2*G127</f>
      </c>
      <c r="I127" s="108">
        <v>16.71</v>
      </c>
      <c r="J127" s="87">
        <f>$D$120*I127</f>
      </c>
      <c r="K127" s="87">
        <f>SUM(H127,J127)</f>
      </c>
      <c r="L127" s="89"/>
      <c r="M127" s="133"/>
      <c r="N127" s="134"/>
      <c r="O127" s="92"/>
      <c r="P127" s="92"/>
      <c r="Q127" s="92"/>
      <c r="R127" s="92"/>
      <c r="S127" s="92"/>
      <c r="T127" s="92"/>
      <c r="U127" s="92"/>
      <c r="V127" s="92"/>
    </row>
    <row x14ac:dyDescent="0.25" r="128" customHeight="1" ht="18.75">
      <c r="A128" s="6" t="s">
        <v>246</v>
      </c>
      <c r="B128" s="6"/>
      <c r="C128" s="3" t="s">
        <v>149</v>
      </c>
      <c r="D128" s="108">
        <v>0.42</v>
      </c>
      <c r="E128" s="87">
        <f>$D$120*D128</f>
      </c>
      <c r="F128" s="108">
        <v>0.05</v>
      </c>
      <c r="G128" s="87">
        <f>$D$120*F128</f>
      </c>
      <c r="H128" s="87">
        <f>$L$2*G128</f>
      </c>
      <c r="I128" s="108">
        <v>15.82</v>
      </c>
      <c r="J128" s="87">
        <f>$D$120*I128</f>
      </c>
      <c r="K128" s="87">
        <f>SUM(H128,J128)</f>
      </c>
      <c r="L128" s="89"/>
      <c r="M128" s="133"/>
      <c r="N128" s="134"/>
      <c r="O128" s="92"/>
      <c r="P128" s="92"/>
      <c r="Q128" s="92"/>
      <c r="R128" s="92"/>
      <c r="S128" s="92"/>
      <c r="T128" s="92"/>
      <c r="U128" s="92"/>
      <c r="V128" s="92"/>
    </row>
    <row x14ac:dyDescent="0.25" r="129" customHeight="1" ht="12.199999999999998">
      <c r="A129" s="29" t="s">
        <v>214</v>
      </c>
      <c r="B129" s="29"/>
      <c r="C129" s="3"/>
      <c r="D129" s="135"/>
      <c r="E129" s="126"/>
      <c r="F129" s="94">
        <f>SUM(F121:F128)</f>
      </c>
      <c r="G129" s="110">
        <f>SUM(G121:G128)</f>
      </c>
      <c r="H129" s="110">
        <f>$L$2*G129</f>
      </c>
      <c r="I129" s="94">
        <v>536.89</v>
      </c>
      <c r="J129" s="110">
        <f>SUM(J121:J128)</f>
      </c>
      <c r="K129" s="88">
        <f>SUM(K121:K128)</f>
      </c>
      <c r="L129" s="89"/>
      <c r="M129" s="133"/>
      <c r="N129" s="134"/>
      <c r="O129" s="92"/>
      <c r="P129" s="92"/>
      <c r="Q129" s="92"/>
      <c r="R129" s="92"/>
      <c r="S129" s="92"/>
      <c r="T129" s="92"/>
      <c r="U129" s="92"/>
      <c r="V129" s="92"/>
    </row>
    <row x14ac:dyDescent="0.25" r="130" customHeight="1" ht="21">
      <c r="A130" s="29" t="s">
        <v>836</v>
      </c>
      <c r="B130" s="29"/>
      <c r="C130" s="93" t="s">
        <v>96</v>
      </c>
      <c r="D130" s="57">
        <v>0</v>
      </c>
      <c r="E130" s="124"/>
      <c r="F130" s="53"/>
      <c r="G130" s="53"/>
      <c r="H130" s="53"/>
      <c r="I130" s="53"/>
      <c r="J130" s="53"/>
      <c r="K130" s="53"/>
      <c r="L130" s="89"/>
      <c r="M130" s="133"/>
      <c r="N130" s="134"/>
      <c r="O130" s="92"/>
      <c r="P130" s="92"/>
      <c r="Q130" s="92"/>
      <c r="R130" s="92"/>
      <c r="S130" s="92"/>
      <c r="T130" s="92"/>
      <c r="U130" s="92"/>
      <c r="V130" s="92"/>
    </row>
    <row x14ac:dyDescent="0.25" r="131" customHeight="1" ht="18.75">
      <c r="A131" s="6" t="s">
        <v>246</v>
      </c>
      <c r="B131" s="6"/>
      <c r="C131" s="3" t="s">
        <v>149</v>
      </c>
      <c r="D131" s="108">
        <v>0.42</v>
      </c>
      <c r="E131" s="87">
        <f>$D$130*D131</f>
      </c>
      <c r="F131" s="108">
        <v>0.05</v>
      </c>
      <c r="G131" s="87">
        <f>$D$130*F131</f>
      </c>
      <c r="H131" s="87">
        <f>$L$2*G131</f>
      </c>
      <c r="I131" s="108">
        <v>15.82</v>
      </c>
      <c r="J131" s="87">
        <f>$D$130*I131</f>
      </c>
      <c r="K131" s="87">
        <f>SUM(H131,J131)</f>
      </c>
      <c r="L131" s="89"/>
      <c r="M131" s="133"/>
      <c r="N131" s="134"/>
      <c r="O131" s="92"/>
      <c r="P131" s="92"/>
      <c r="Q131" s="92"/>
      <c r="R131" s="92"/>
      <c r="S131" s="92"/>
      <c r="T131" s="92"/>
      <c r="U131" s="92"/>
      <c r="V131" s="92"/>
    </row>
    <row x14ac:dyDescent="0.25" r="132" customHeight="1" ht="18.75">
      <c r="A132" s="6" t="s">
        <v>247</v>
      </c>
      <c r="B132" s="6"/>
      <c r="C132" s="3" t="s">
        <v>149</v>
      </c>
      <c r="D132" s="108">
        <v>0.42</v>
      </c>
      <c r="E132" s="87">
        <f>$D$130*D132</f>
      </c>
      <c r="F132" s="108">
        <v>0.05</v>
      </c>
      <c r="G132" s="87">
        <f>$D$130*F132</f>
      </c>
      <c r="H132" s="87">
        <f>$L$2*G132</f>
      </c>
      <c r="I132" s="108">
        <v>16.71</v>
      </c>
      <c r="J132" s="87">
        <f>$D$130*I132</f>
      </c>
      <c r="K132" s="87">
        <f>SUM(H132,J132)</f>
      </c>
      <c r="L132" s="89"/>
      <c r="M132" s="133"/>
      <c r="N132" s="134"/>
      <c r="O132" s="92"/>
      <c r="P132" s="92"/>
      <c r="Q132" s="92"/>
      <c r="R132" s="92"/>
      <c r="S132" s="92"/>
      <c r="T132" s="92"/>
      <c r="U132" s="92"/>
      <c r="V132" s="92"/>
    </row>
    <row x14ac:dyDescent="0.25" r="133" customHeight="1" ht="18.75">
      <c r="A133" s="6" t="s">
        <v>826</v>
      </c>
      <c r="B133" s="6"/>
      <c r="C133" s="3" t="s">
        <v>96</v>
      </c>
      <c r="D133" s="108">
        <v>1</v>
      </c>
      <c r="E133" s="87">
        <f>$D$130*D133</f>
      </c>
      <c r="F133" s="108">
        <v>0.29</v>
      </c>
      <c r="G133" s="87">
        <f>$D$130*F133</f>
      </c>
      <c r="H133" s="87">
        <f>$L$2*G133</f>
      </c>
      <c r="I133" s="108">
        <v>195.21</v>
      </c>
      <c r="J133" s="87">
        <f>$D$130*I133</f>
      </c>
      <c r="K133" s="87">
        <f>SUM(H133,J133)</f>
      </c>
      <c r="L133" s="89"/>
      <c r="M133" s="133"/>
      <c r="N133" s="134"/>
      <c r="O133" s="92"/>
      <c r="P133" s="92"/>
      <c r="Q133" s="92"/>
      <c r="R133" s="92"/>
      <c r="S133" s="92"/>
      <c r="T133" s="92"/>
      <c r="U133" s="92"/>
      <c r="V133" s="92"/>
    </row>
    <row x14ac:dyDescent="0.25" r="134" customHeight="1" ht="18.75">
      <c r="A134" s="6" t="s">
        <v>829</v>
      </c>
      <c r="B134" s="6"/>
      <c r="C134" s="3" t="s">
        <v>96</v>
      </c>
      <c r="D134" s="108">
        <v>1</v>
      </c>
      <c r="E134" s="87">
        <f>$D$130*D134</f>
      </c>
      <c r="F134" s="108">
        <v>0.23</v>
      </c>
      <c r="G134" s="87">
        <f>$D$130*F134</f>
      </c>
      <c r="H134" s="87">
        <f>$L$2*G134</f>
      </c>
      <c r="I134" s="108">
        <v>85.24</v>
      </c>
      <c r="J134" s="87">
        <f>$D$130*I134</f>
      </c>
      <c r="K134" s="87">
        <f>SUM(H134,J134)</f>
      </c>
      <c r="L134" s="89"/>
      <c r="M134" s="131"/>
      <c r="N134" s="134"/>
      <c r="O134" s="91"/>
      <c r="P134" s="129"/>
      <c r="Q134" s="129"/>
      <c r="R134" s="129"/>
      <c r="S134" s="129"/>
      <c r="T134" s="129"/>
      <c r="U134" s="129"/>
      <c r="V134" s="129"/>
    </row>
    <row x14ac:dyDescent="0.25" r="135" customHeight="1" ht="18.75">
      <c r="A135" s="6" t="s">
        <v>820</v>
      </c>
      <c r="B135" s="6"/>
      <c r="C135" s="3" t="s">
        <v>96</v>
      </c>
      <c r="D135" s="108">
        <v>1</v>
      </c>
      <c r="E135" s="87">
        <f>$D$130*D135</f>
      </c>
      <c r="F135" s="108">
        <v>0.1</v>
      </c>
      <c r="G135" s="87">
        <f>$D$130*F135</f>
      </c>
      <c r="H135" s="87">
        <f>$L$2*G135</f>
      </c>
      <c r="I135" s="108">
        <v>76.4</v>
      </c>
      <c r="J135" s="87">
        <f>$D$130*I135</f>
      </c>
      <c r="K135" s="87">
        <f>SUM(H135,J135)</f>
      </c>
      <c r="L135" s="89"/>
      <c r="M135" s="131"/>
      <c r="N135" s="132"/>
      <c r="O135" s="129"/>
      <c r="P135" s="91"/>
      <c r="Q135" s="91"/>
      <c r="R135" s="91"/>
      <c r="S135" s="91"/>
      <c r="T135" s="91"/>
      <c r="U135" s="91"/>
      <c r="V135" s="91"/>
    </row>
    <row x14ac:dyDescent="0.25" r="136" customHeight="1" ht="18.75">
      <c r="A136" s="6" t="s">
        <v>826</v>
      </c>
      <c r="B136" s="6"/>
      <c r="C136" s="3" t="s">
        <v>96</v>
      </c>
      <c r="D136" s="108">
        <v>1</v>
      </c>
      <c r="E136" s="87">
        <f>$D$130*D136</f>
      </c>
      <c r="F136" s="108">
        <v>0.29</v>
      </c>
      <c r="G136" s="87">
        <f>$D$130*F136</f>
      </c>
      <c r="H136" s="87">
        <f>$L$2*G136</f>
      </c>
      <c r="I136" s="108">
        <v>195.21</v>
      </c>
      <c r="J136" s="87">
        <f>$D$130*I136</f>
      </c>
      <c r="K136" s="87">
        <f>SUM(H136,J136)</f>
      </c>
      <c r="L136" s="89"/>
      <c r="M136" s="133"/>
      <c r="N136" s="134"/>
      <c r="O136" s="92"/>
      <c r="P136" s="92"/>
      <c r="Q136" s="92"/>
      <c r="R136" s="92"/>
      <c r="S136" s="92"/>
      <c r="T136" s="92"/>
      <c r="U136" s="92"/>
      <c r="V136" s="92"/>
    </row>
    <row x14ac:dyDescent="0.25" r="137" customHeight="1" ht="18.75">
      <c r="A137" s="6" t="s">
        <v>247</v>
      </c>
      <c r="B137" s="6"/>
      <c r="C137" s="3" t="s">
        <v>149</v>
      </c>
      <c r="D137" s="108">
        <v>0.42</v>
      </c>
      <c r="E137" s="87">
        <f>$D$130*D137</f>
      </c>
      <c r="F137" s="108">
        <v>0.05</v>
      </c>
      <c r="G137" s="87">
        <f>$D$130*F137</f>
      </c>
      <c r="H137" s="87">
        <f>$L$2*G137</f>
      </c>
      <c r="I137" s="108">
        <v>16.71</v>
      </c>
      <c r="J137" s="87">
        <f>$D$130*I137</f>
      </c>
      <c r="K137" s="87">
        <f>SUM(H137,J137)</f>
      </c>
      <c r="L137" s="89"/>
      <c r="M137" s="133"/>
      <c r="N137" s="134"/>
      <c r="O137" s="92"/>
      <c r="P137" s="92"/>
      <c r="Q137" s="92"/>
      <c r="R137" s="92"/>
      <c r="S137" s="92"/>
      <c r="T137" s="92"/>
      <c r="U137" s="92"/>
      <c r="V137" s="92"/>
    </row>
    <row x14ac:dyDescent="0.25" r="138" customHeight="1" ht="18.75">
      <c r="A138" s="6" t="s">
        <v>246</v>
      </c>
      <c r="B138" s="6"/>
      <c r="C138" s="3" t="s">
        <v>149</v>
      </c>
      <c r="D138" s="108">
        <v>0.42</v>
      </c>
      <c r="E138" s="87">
        <f>$D$130*D138</f>
      </c>
      <c r="F138" s="108">
        <v>0.05</v>
      </c>
      <c r="G138" s="87">
        <f>$D$130*F138</f>
      </c>
      <c r="H138" s="87">
        <f>$L$2*G138</f>
      </c>
      <c r="I138" s="108">
        <v>15.82</v>
      </c>
      <c r="J138" s="87">
        <f>$D$130*I138</f>
      </c>
      <c r="K138" s="87">
        <f>SUM(H138,J138)</f>
      </c>
      <c r="L138" s="89"/>
      <c r="M138" s="133"/>
      <c r="N138" s="134"/>
      <c r="O138" s="92"/>
      <c r="P138" s="92"/>
      <c r="Q138" s="92"/>
      <c r="R138" s="92"/>
      <c r="S138" s="92"/>
      <c r="T138" s="92"/>
      <c r="U138" s="92"/>
      <c r="V138" s="92"/>
    </row>
    <row x14ac:dyDescent="0.25" r="139" customHeight="1" ht="12.199999999999998">
      <c r="A139" s="29" t="s">
        <v>214</v>
      </c>
      <c r="B139" s="29"/>
      <c r="C139" s="3"/>
      <c r="D139" s="135"/>
      <c r="E139" s="126"/>
      <c r="F139" s="94">
        <f>SUM(F131:F138)</f>
      </c>
      <c r="G139" s="110">
        <f>SUM(G131:G138)</f>
      </c>
      <c r="H139" s="110">
        <f>$L$2*G139</f>
      </c>
      <c r="I139" s="94">
        <v>617.12</v>
      </c>
      <c r="J139" s="110">
        <f>SUM(J131:J138)</f>
      </c>
      <c r="K139" s="88">
        <f>SUM(K131:K138)</f>
      </c>
      <c r="L139" s="89"/>
      <c r="M139" s="133"/>
      <c r="N139" s="134"/>
      <c r="O139" s="92"/>
      <c r="P139" s="92"/>
      <c r="Q139" s="92"/>
      <c r="R139" s="92"/>
      <c r="S139" s="92"/>
      <c r="T139" s="92"/>
      <c r="U139" s="92"/>
      <c r="V139" s="92"/>
    </row>
    <row x14ac:dyDescent="0.25" r="140" customHeight="1" ht="21">
      <c r="A140" s="29" t="s">
        <v>837</v>
      </c>
      <c r="B140" s="29"/>
      <c r="C140" s="93" t="s">
        <v>96</v>
      </c>
      <c r="D140" s="57">
        <v>0</v>
      </c>
      <c r="E140" s="124"/>
      <c r="F140" s="53"/>
      <c r="G140" s="53"/>
      <c r="H140" s="53"/>
      <c r="I140" s="53"/>
      <c r="J140" s="53"/>
      <c r="K140" s="53"/>
      <c r="L140" s="89"/>
      <c r="M140" s="133"/>
      <c r="N140" s="134"/>
      <c r="O140" s="92"/>
      <c r="P140" s="92"/>
      <c r="Q140" s="92"/>
      <c r="R140" s="92"/>
      <c r="S140" s="92"/>
      <c r="T140" s="92"/>
      <c r="U140" s="92"/>
      <c r="V140" s="92"/>
    </row>
    <row x14ac:dyDescent="0.25" r="141" customHeight="1" ht="18.75">
      <c r="A141" s="6" t="s">
        <v>826</v>
      </c>
      <c r="B141" s="6"/>
      <c r="C141" s="3" t="s">
        <v>96</v>
      </c>
      <c r="D141" s="108">
        <v>1</v>
      </c>
      <c r="E141" s="87">
        <f>$D$140*D141</f>
      </c>
      <c r="F141" s="108">
        <v>0.29</v>
      </c>
      <c r="G141" s="87">
        <f>$D$140*F141</f>
      </c>
      <c r="H141" s="87">
        <f>$L$2*G141</f>
      </c>
      <c r="I141" s="108">
        <v>195.21</v>
      </c>
      <c r="J141" s="87">
        <f>$D$140*I141</f>
      </c>
      <c r="K141" s="87">
        <f>SUM(H141,J141)</f>
      </c>
      <c r="L141" s="89"/>
      <c r="M141" s="133"/>
      <c r="N141" s="134"/>
      <c r="O141" s="92"/>
      <c r="P141" s="92"/>
      <c r="Q141" s="92"/>
      <c r="R141" s="92"/>
      <c r="S141" s="92"/>
      <c r="T141" s="92"/>
      <c r="U141" s="92"/>
      <c r="V141" s="92"/>
    </row>
    <row x14ac:dyDescent="0.25" r="142" customHeight="1" ht="12.199999999999998">
      <c r="A142" s="29" t="s">
        <v>214</v>
      </c>
      <c r="B142" s="29"/>
      <c r="C142" s="3"/>
      <c r="D142" s="135"/>
      <c r="E142" s="126"/>
      <c r="F142" s="94">
        <f>SUM(F141:F141)</f>
      </c>
      <c r="G142" s="110">
        <f>SUM(G141:G141)</f>
      </c>
      <c r="H142" s="110">
        <f>$L$2*G142</f>
      </c>
      <c r="I142" s="94">
        <v>810.97</v>
      </c>
      <c r="J142" s="110">
        <f>SUM(J141:J141)</f>
      </c>
      <c r="K142" s="88">
        <f>SUM(K141:K141)</f>
      </c>
      <c r="L142" s="89"/>
      <c r="M142" s="133"/>
      <c r="N142" s="134"/>
      <c r="O142" s="92"/>
      <c r="P142" s="92"/>
      <c r="Q142" s="92"/>
      <c r="R142" s="92"/>
      <c r="S142" s="92"/>
      <c r="T142" s="92"/>
      <c r="U142" s="92"/>
      <c r="V142" s="92"/>
    </row>
    <row x14ac:dyDescent="0.25" r="143" customHeight="1" ht="21">
      <c r="A143" s="136" t="s">
        <v>838</v>
      </c>
      <c r="B143" s="136"/>
      <c r="C143" s="93" t="s">
        <v>96</v>
      </c>
      <c r="D143" s="57">
        <v>5</v>
      </c>
      <c r="E143" s="124"/>
      <c r="F143" s="53"/>
      <c r="G143" s="53"/>
      <c r="H143" s="53"/>
      <c r="I143" s="53"/>
      <c r="J143" s="53"/>
      <c r="K143" s="53"/>
      <c r="L143" s="89"/>
      <c r="M143" s="133"/>
      <c r="N143" s="134"/>
      <c r="O143" s="92"/>
      <c r="P143" s="92"/>
      <c r="Q143" s="92"/>
      <c r="R143" s="92"/>
      <c r="S143" s="92"/>
      <c r="T143" s="92"/>
      <c r="U143" s="92"/>
      <c r="V143" s="92"/>
    </row>
    <row x14ac:dyDescent="0.25" r="144" customHeight="1" ht="12.199999999999998">
      <c r="A144" s="6" t="s">
        <v>246</v>
      </c>
      <c r="B144" s="6"/>
      <c r="C144" s="3" t="s">
        <v>149</v>
      </c>
      <c r="D144" s="108">
        <v>0.42</v>
      </c>
      <c r="E144" s="107">
        <f>$D$143*D144</f>
      </c>
      <c r="F144" s="108">
        <v>0.05</v>
      </c>
      <c r="G144" s="87">
        <f>$D$143*F144</f>
      </c>
      <c r="H144" s="87">
        <f>$L$2*G144</f>
      </c>
      <c r="I144" s="108">
        <v>15.82</v>
      </c>
      <c r="J144" s="87">
        <f>$D$143*I144</f>
      </c>
      <c r="K144" s="87">
        <f>SUM(H144,J144)</f>
      </c>
      <c r="L144" s="89"/>
      <c r="M144" s="133"/>
      <c r="N144" s="134"/>
      <c r="O144" s="92"/>
      <c r="P144" s="92"/>
      <c r="Q144" s="92"/>
      <c r="R144" s="92"/>
      <c r="S144" s="92"/>
      <c r="T144" s="92"/>
      <c r="U144" s="92"/>
      <c r="V144" s="92"/>
    </row>
    <row x14ac:dyDescent="0.25" r="145" customHeight="1" ht="12.199999999999998">
      <c r="A145" s="6" t="s">
        <v>247</v>
      </c>
      <c r="B145" s="6"/>
      <c r="C145" s="3" t="s">
        <v>149</v>
      </c>
      <c r="D145" s="108">
        <v>0.42</v>
      </c>
      <c r="E145" s="107">
        <f>$D$143*D145</f>
      </c>
      <c r="F145" s="108">
        <v>0.05</v>
      </c>
      <c r="G145" s="87">
        <f>$D$143*F145</f>
      </c>
      <c r="H145" s="87">
        <f>$L$2*G145</f>
      </c>
      <c r="I145" s="108">
        <v>16.71</v>
      </c>
      <c r="J145" s="87">
        <f>$D$143*I145</f>
      </c>
      <c r="K145" s="87">
        <f>SUM(H145,J145)</f>
      </c>
      <c r="L145" s="89"/>
      <c r="M145" s="131"/>
      <c r="N145" s="134"/>
      <c r="O145" s="91"/>
      <c r="P145" s="129"/>
      <c r="Q145" s="129"/>
      <c r="R145" s="129"/>
      <c r="S145" s="129"/>
      <c r="T145" s="129"/>
      <c r="U145" s="129"/>
      <c r="V145" s="129"/>
    </row>
    <row x14ac:dyDescent="0.25" r="146" customHeight="1" ht="12.199999999999998">
      <c r="A146" s="6" t="s">
        <v>675</v>
      </c>
      <c r="B146" s="6"/>
      <c r="C146" s="3" t="s">
        <v>149</v>
      </c>
      <c r="D146" s="108">
        <v>1.2</v>
      </c>
      <c r="E146" s="107">
        <f>$D$143*D146</f>
      </c>
      <c r="F146" s="108">
        <v>0.18</v>
      </c>
      <c r="G146" s="87">
        <f>$D$143*F146</f>
      </c>
      <c r="H146" s="87">
        <f>$L$2*G146</f>
      </c>
      <c r="I146" s="108">
        <v>52.56</v>
      </c>
      <c r="J146" s="87">
        <f>$D$143*I146</f>
      </c>
      <c r="K146" s="87">
        <f>SUM(H146,J146)</f>
      </c>
      <c r="L146" s="89"/>
      <c r="M146" s="131"/>
      <c r="N146" s="132"/>
      <c r="O146" s="129"/>
      <c r="P146" s="91"/>
      <c r="Q146" s="91"/>
      <c r="R146" s="91"/>
      <c r="S146" s="91"/>
      <c r="T146" s="91"/>
      <c r="U146" s="91"/>
      <c r="V146" s="91"/>
    </row>
    <row x14ac:dyDescent="0.25" r="147" customHeight="1" ht="21">
      <c r="A147" s="6" t="s">
        <v>823</v>
      </c>
      <c r="B147" s="6"/>
      <c r="C147" s="3" t="s">
        <v>96</v>
      </c>
      <c r="D147" s="108">
        <v>1</v>
      </c>
      <c r="E147" s="107">
        <f>$D$143*D147</f>
      </c>
      <c r="F147" s="108">
        <v>0.36</v>
      </c>
      <c r="G147" s="87">
        <f>$D$143*F147</f>
      </c>
      <c r="H147" s="87">
        <f>$L$2*G147</f>
      </c>
      <c r="I147" s="108">
        <v>102.25</v>
      </c>
      <c r="J147" s="87">
        <f>$D$143*I147</f>
      </c>
      <c r="K147" s="87">
        <f>SUM(H147,J147)</f>
      </c>
      <c r="L147" s="89"/>
      <c r="M147" s="133"/>
      <c r="N147" s="134"/>
      <c r="O147" s="92"/>
      <c r="P147" s="92"/>
      <c r="Q147" s="92"/>
      <c r="R147" s="92"/>
      <c r="S147" s="92"/>
      <c r="T147" s="92"/>
      <c r="U147" s="92"/>
      <c r="V147" s="92"/>
    </row>
    <row x14ac:dyDescent="0.25" r="148" customHeight="1" ht="21">
      <c r="A148" s="6" t="s">
        <v>250</v>
      </c>
      <c r="B148" s="6"/>
      <c r="C148" s="3" t="s">
        <v>96</v>
      </c>
      <c r="D148" s="108">
        <v>1</v>
      </c>
      <c r="E148" s="107">
        <f>$D$143*D148</f>
      </c>
      <c r="F148" s="108">
        <v>0.32</v>
      </c>
      <c r="G148" s="87">
        <f>$D$143*F148</f>
      </c>
      <c r="H148" s="87">
        <f>$L$2*G148</f>
      </c>
      <c r="I148" s="108">
        <v>85.04</v>
      </c>
      <c r="J148" s="87">
        <f>$D$143*I148</f>
      </c>
      <c r="K148" s="87">
        <f>SUM(H148,J148)</f>
      </c>
      <c r="L148" s="89"/>
      <c r="M148" s="133"/>
      <c r="N148" s="134"/>
      <c r="O148" s="92"/>
      <c r="P148" s="92"/>
      <c r="Q148" s="92"/>
      <c r="R148" s="92"/>
      <c r="S148" s="92"/>
      <c r="T148" s="92"/>
      <c r="U148" s="92"/>
      <c r="V148" s="92"/>
    </row>
    <row x14ac:dyDescent="0.25" r="149" customHeight="1" ht="12.199999999999998">
      <c r="A149" s="6" t="s">
        <v>344</v>
      </c>
      <c r="B149" s="6"/>
      <c r="C149" s="3" t="s">
        <v>96</v>
      </c>
      <c r="D149" s="108">
        <v>1</v>
      </c>
      <c r="E149" s="107">
        <f>$D$143*D149</f>
      </c>
      <c r="F149" s="108">
        <v>0.09</v>
      </c>
      <c r="G149" s="87">
        <f>$D$143*F149</f>
      </c>
      <c r="H149" s="87">
        <f>$L$2*G149</f>
      </c>
      <c r="I149" s="108">
        <v>76.4</v>
      </c>
      <c r="J149" s="87">
        <f>$D$143*I149</f>
      </c>
      <c r="K149" s="87">
        <f>SUM(H149,J149)</f>
      </c>
      <c r="L149" s="89"/>
      <c r="M149" s="133"/>
      <c r="N149" s="134"/>
      <c r="O149" s="92"/>
      <c r="P149" s="92"/>
      <c r="Q149" s="92"/>
      <c r="R149" s="92"/>
      <c r="S149" s="92"/>
      <c r="T149" s="92"/>
      <c r="U149" s="92"/>
      <c r="V149" s="92"/>
    </row>
    <row x14ac:dyDescent="0.25" r="150" customHeight="1" ht="21">
      <c r="A150" s="6" t="s">
        <v>250</v>
      </c>
      <c r="B150" s="6"/>
      <c r="C150" s="3" t="s">
        <v>96</v>
      </c>
      <c r="D150" s="108">
        <v>1</v>
      </c>
      <c r="E150" s="107">
        <f>$D$143*D150</f>
      </c>
      <c r="F150" s="108">
        <v>0.32</v>
      </c>
      <c r="G150" s="87">
        <f>$D$143*F150</f>
      </c>
      <c r="H150" s="87">
        <f>$L$2*G150</f>
      </c>
      <c r="I150" s="108">
        <v>85.04</v>
      </c>
      <c r="J150" s="87">
        <f>$D$143*I150</f>
      </c>
      <c r="K150" s="87">
        <f>SUM(H150,J150)</f>
      </c>
      <c r="L150" s="89"/>
      <c r="M150" s="133"/>
      <c r="N150" s="134"/>
      <c r="O150" s="92"/>
      <c r="P150" s="92"/>
      <c r="Q150" s="92"/>
      <c r="R150" s="92"/>
      <c r="S150" s="92"/>
      <c r="T150" s="92"/>
      <c r="U150" s="92"/>
      <c r="V150" s="92"/>
    </row>
    <row x14ac:dyDescent="0.25" r="151" customHeight="1" ht="12">
      <c r="A151" s="6" t="s">
        <v>344</v>
      </c>
      <c r="B151" s="6"/>
      <c r="C151" s="3" t="s">
        <v>96</v>
      </c>
      <c r="D151" s="108">
        <v>1</v>
      </c>
      <c r="E151" s="107">
        <f>$D$143*D151</f>
      </c>
      <c r="F151" s="108">
        <v>0.09</v>
      </c>
      <c r="G151" s="87">
        <f>$D$143*F151</f>
      </c>
      <c r="H151" s="87">
        <f>$L$2*G151</f>
      </c>
      <c r="I151" s="108">
        <v>76.4</v>
      </c>
      <c r="J151" s="87">
        <f>$D$143*I151</f>
      </c>
      <c r="K151" s="87">
        <f>SUM(H151,J151)</f>
      </c>
      <c r="L151" s="89"/>
      <c r="M151" s="133"/>
      <c r="N151" s="134"/>
      <c r="O151" s="92"/>
      <c r="P151" s="92"/>
      <c r="Q151" s="92"/>
      <c r="R151" s="92"/>
      <c r="S151" s="92"/>
      <c r="T151" s="92"/>
      <c r="U151" s="92"/>
      <c r="V151" s="92"/>
    </row>
    <row x14ac:dyDescent="0.25" r="152" customHeight="1" ht="12.199999999999998">
      <c r="A152" s="6" t="s">
        <v>675</v>
      </c>
      <c r="B152" s="6"/>
      <c r="C152" s="3" t="s">
        <v>149</v>
      </c>
      <c r="D152" s="108">
        <v>1.2</v>
      </c>
      <c r="E152" s="107">
        <f>$D$143*D152</f>
      </c>
      <c r="F152" s="108">
        <v>0.18</v>
      </c>
      <c r="G152" s="87">
        <f>$D$143*F152</f>
      </c>
      <c r="H152" s="87">
        <f>$L$2*G152</f>
      </c>
      <c r="I152" s="108">
        <v>52.56</v>
      </c>
      <c r="J152" s="87">
        <f>$D$143*I152</f>
      </c>
      <c r="K152" s="87">
        <f>SUM(H152,J152)</f>
      </c>
      <c r="L152" s="89"/>
      <c r="M152" s="133"/>
      <c r="N152" s="134"/>
      <c r="O152" s="92"/>
      <c r="P152" s="92"/>
      <c r="Q152" s="92"/>
      <c r="R152" s="92"/>
      <c r="S152" s="92"/>
      <c r="T152" s="92"/>
      <c r="U152" s="92"/>
      <c r="V152" s="92"/>
    </row>
    <row x14ac:dyDescent="0.25" r="153" customHeight="1" ht="21">
      <c r="A153" s="6" t="s">
        <v>823</v>
      </c>
      <c r="B153" s="6"/>
      <c r="C153" s="3" t="s">
        <v>96</v>
      </c>
      <c r="D153" s="108">
        <v>1</v>
      </c>
      <c r="E153" s="107">
        <f>$D$143*D153</f>
      </c>
      <c r="F153" s="108">
        <v>0.36</v>
      </c>
      <c r="G153" s="87">
        <f>$D$143*F153</f>
      </c>
      <c r="H153" s="87">
        <f>$L$2*G153</f>
      </c>
      <c r="I153" s="108">
        <v>102.25</v>
      </c>
      <c r="J153" s="87">
        <f>$D$143*I153</f>
      </c>
      <c r="K153" s="87">
        <f>SUM(H153,J153)</f>
      </c>
      <c r="L153" s="89"/>
      <c r="M153" s="133"/>
      <c r="N153" s="134"/>
      <c r="O153" s="92"/>
      <c r="P153" s="92"/>
      <c r="Q153" s="92"/>
      <c r="R153" s="92"/>
      <c r="S153" s="92"/>
      <c r="T153" s="92"/>
      <c r="U153" s="92"/>
      <c r="V153" s="92"/>
    </row>
    <row x14ac:dyDescent="0.25" r="154" customHeight="1" ht="23.25">
      <c r="A154" s="6" t="s">
        <v>421</v>
      </c>
      <c r="B154" s="6"/>
      <c r="C154" s="3" t="s">
        <v>96</v>
      </c>
      <c r="D154" s="108">
        <v>1</v>
      </c>
      <c r="E154" s="107">
        <f>$D$143*D154</f>
      </c>
      <c r="F154" s="108">
        <v>0.55</v>
      </c>
      <c r="G154" s="87">
        <f>$D$143*F154</f>
      </c>
      <c r="H154" s="87">
        <f>$N$2*G154</f>
      </c>
      <c r="I154" s="108">
        <v>135.63</v>
      </c>
      <c r="J154" s="87">
        <f>$D$143*I154</f>
      </c>
      <c r="K154" s="87">
        <f>SUM(H154,J154)</f>
      </c>
      <c r="L154" s="89"/>
      <c r="M154" s="131"/>
      <c r="N154" s="134"/>
      <c r="O154" s="91"/>
      <c r="P154" s="129"/>
      <c r="Q154" s="129"/>
      <c r="R154" s="129"/>
      <c r="S154" s="129"/>
      <c r="T154" s="129"/>
      <c r="U154" s="129"/>
      <c r="V154" s="129"/>
    </row>
    <row x14ac:dyDescent="0.25" r="155" customHeight="1" ht="12.199999999999998">
      <c r="A155" s="6" t="s">
        <v>247</v>
      </c>
      <c r="B155" s="6"/>
      <c r="C155" s="3" t="s">
        <v>149</v>
      </c>
      <c r="D155" s="108">
        <v>0.42</v>
      </c>
      <c r="E155" s="107">
        <f>$D$143*D155</f>
      </c>
      <c r="F155" s="108">
        <v>0.05</v>
      </c>
      <c r="G155" s="87">
        <f>$D$143*F155</f>
      </c>
      <c r="H155" s="87">
        <f>$L$2*G155</f>
      </c>
      <c r="I155" s="108">
        <v>16.71</v>
      </c>
      <c r="J155" s="87">
        <f>$D$143*I155</f>
      </c>
      <c r="K155" s="87">
        <f>SUM(H155,J155)</f>
      </c>
      <c r="L155" s="89"/>
      <c r="M155" s="131"/>
      <c r="N155" s="132"/>
      <c r="O155" s="129"/>
      <c r="P155" s="91"/>
      <c r="Q155" s="91"/>
      <c r="R155" s="91"/>
      <c r="S155" s="91"/>
      <c r="T155" s="91"/>
      <c r="U155" s="91"/>
      <c r="V155" s="91"/>
    </row>
    <row x14ac:dyDescent="0.25" r="156" customHeight="1" ht="12.199999999999998">
      <c r="A156" s="6" t="s">
        <v>246</v>
      </c>
      <c r="B156" s="6"/>
      <c r="C156" s="3" t="s">
        <v>149</v>
      </c>
      <c r="D156" s="108">
        <v>0.42</v>
      </c>
      <c r="E156" s="107">
        <f>$D$143*D156</f>
      </c>
      <c r="F156" s="108">
        <v>0.05</v>
      </c>
      <c r="G156" s="87">
        <f>$D$143*F156</f>
      </c>
      <c r="H156" s="87">
        <f>$L$2*G156</f>
      </c>
      <c r="I156" s="108">
        <v>15.82</v>
      </c>
      <c r="J156" s="87">
        <f>$D$143*I156</f>
      </c>
      <c r="K156" s="87">
        <f>SUM(H156,J156)</f>
      </c>
      <c r="L156" s="89"/>
      <c r="M156" s="133"/>
      <c r="N156" s="134"/>
      <c r="O156" s="92"/>
      <c r="P156" s="92"/>
      <c r="Q156" s="92"/>
      <c r="R156" s="92"/>
      <c r="S156" s="92"/>
      <c r="T156" s="92"/>
      <c r="U156" s="92"/>
      <c r="V156" s="92"/>
    </row>
    <row x14ac:dyDescent="0.25" r="157" customHeight="1" ht="12.199999999999998">
      <c r="A157" s="29" t="s">
        <v>214</v>
      </c>
      <c r="B157" s="29"/>
      <c r="C157" s="3"/>
      <c r="D157" s="135"/>
      <c r="E157" s="137"/>
      <c r="F157" s="94">
        <f>SUM(F144:F156)</f>
      </c>
      <c r="G157" s="110">
        <f>SUM(G144:G156)</f>
      </c>
      <c r="H157" s="110">
        <f>$L$2*G157</f>
      </c>
      <c r="I157" s="94">
        <v>800.46</v>
      </c>
      <c r="J157" s="110">
        <f>SUM(J144:J156)</f>
      </c>
      <c r="K157" s="88">
        <f>SUM(K144:K156)</f>
      </c>
      <c r="L157" s="89"/>
      <c r="M157" s="133"/>
      <c r="N157" s="134"/>
      <c r="O157" s="92"/>
      <c r="P157" s="92"/>
      <c r="Q157" s="92"/>
      <c r="R157" s="92"/>
      <c r="S157" s="92"/>
      <c r="T157" s="92"/>
      <c r="U157" s="92"/>
      <c r="V157" s="92"/>
    </row>
    <row x14ac:dyDescent="0.25" r="158" customHeight="1" ht="21">
      <c r="A158" s="29" t="s">
        <v>839</v>
      </c>
      <c r="B158" s="29"/>
      <c r="C158" s="93" t="s">
        <v>96</v>
      </c>
      <c r="D158" s="57">
        <v>0</v>
      </c>
      <c r="E158" s="124"/>
      <c r="F158" s="53"/>
      <c r="G158" s="53"/>
      <c r="H158" s="53"/>
      <c r="I158" s="53"/>
      <c r="J158" s="53"/>
      <c r="K158" s="53"/>
      <c r="L158" s="89"/>
      <c r="M158" s="133"/>
      <c r="N158" s="134"/>
      <c r="O158" s="92"/>
      <c r="P158" s="92"/>
      <c r="Q158" s="92"/>
      <c r="R158" s="92"/>
      <c r="S158" s="92"/>
      <c r="T158" s="92"/>
      <c r="U158" s="92"/>
      <c r="V158" s="92"/>
    </row>
    <row x14ac:dyDescent="0.25" r="159" customHeight="1" ht="18.75">
      <c r="A159" s="6" t="s">
        <v>246</v>
      </c>
      <c r="B159" s="6"/>
      <c r="C159" s="3" t="s">
        <v>149</v>
      </c>
      <c r="D159" s="108">
        <v>0.42</v>
      </c>
      <c r="E159" s="87">
        <f>$D$158*D159</f>
      </c>
      <c r="F159" s="108">
        <v>0.05</v>
      </c>
      <c r="G159" s="87">
        <f>$D$158*F159</f>
      </c>
      <c r="H159" s="87">
        <f>$L$2*G159</f>
      </c>
      <c r="I159" s="108">
        <v>15.82</v>
      </c>
      <c r="J159" s="87">
        <f>$D$158*I159</f>
      </c>
      <c r="K159" s="87">
        <f>SUM(H159,J159)</f>
      </c>
      <c r="L159" s="89"/>
      <c r="M159" s="133"/>
      <c r="N159" s="134"/>
      <c r="O159" s="92"/>
      <c r="P159" s="92"/>
      <c r="Q159" s="92"/>
      <c r="R159" s="92"/>
      <c r="S159" s="92"/>
      <c r="T159" s="92"/>
      <c r="U159" s="92"/>
      <c r="V159" s="92"/>
    </row>
    <row x14ac:dyDescent="0.25" r="160" customHeight="1" ht="18.75">
      <c r="A160" s="6" t="s">
        <v>247</v>
      </c>
      <c r="B160" s="6"/>
      <c r="C160" s="3" t="s">
        <v>149</v>
      </c>
      <c r="D160" s="108">
        <v>0.42</v>
      </c>
      <c r="E160" s="87">
        <f>$D$158*D160</f>
      </c>
      <c r="F160" s="108">
        <v>0.05</v>
      </c>
      <c r="G160" s="87">
        <f>$D$158*F160</f>
      </c>
      <c r="H160" s="87">
        <f>$L$2*G160</f>
      </c>
      <c r="I160" s="108">
        <v>16.71</v>
      </c>
      <c r="J160" s="87">
        <f>$D$158*I160</f>
      </c>
      <c r="K160" s="87">
        <f>SUM(H160,J160)</f>
      </c>
      <c r="L160" s="89"/>
      <c r="M160" s="133"/>
      <c r="N160" s="134"/>
      <c r="O160" s="92"/>
      <c r="P160" s="92"/>
      <c r="Q160" s="92"/>
      <c r="R160" s="92"/>
      <c r="S160" s="92"/>
      <c r="T160" s="92"/>
      <c r="U160" s="92"/>
      <c r="V160" s="92"/>
    </row>
    <row x14ac:dyDescent="0.25" r="161" customHeight="1" ht="18.75">
      <c r="A161" s="6" t="s">
        <v>675</v>
      </c>
      <c r="B161" s="6"/>
      <c r="C161" s="3" t="s">
        <v>149</v>
      </c>
      <c r="D161" s="108">
        <v>1.2</v>
      </c>
      <c r="E161" s="87">
        <f>$D$158*D161</f>
      </c>
      <c r="F161" s="108">
        <v>0.18</v>
      </c>
      <c r="G161" s="87">
        <f>$D$158*F161</f>
      </c>
      <c r="H161" s="87">
        <f>$L$2*G161</f>
      </c>
      <c r="I161" s="108">
        <v>52.56</v>
      </c>
      <c r="J161" s="87">
        <f>$D$158*I161</f>
      </c>
      <c r="K161" s="87">
        <f>SUM(H161,J161)</f>
      </c>
      <c r="L161" s="89"/>
      <c r="M161" s="133"/>
      <c r="N161" s="134"/>
      <c r="O161" s="92"/>
      <c r="P161" s="92"/>
      <c r="Q161" s="92"/>
      <c r="R161" s="92"/>
      <c r="S161" s="92"/>
      <c r="T161" s="92"/>
      <c r="U161" s="92"/>
      <c r="V161" s="92"/>
    </row>
    <row x14ac:dyDescent="0.25" r="162" customHeight="1" ht="18.75">
      <c r="A162" s="6" t="s">
        <v>840</v>
      </c>
      <c r="B162" s="6"/>
      <c r="C162" s="3" t="s">
        <v>96</v>
      </c>
      <c r="D162" s="108">
        <v>1</v>
      </c>
      <c r="E162" s="87">
        <f>$D$158*D162</f>
      </c>
      <c r="F162" s="108">
        <v>0.25</v>
      </c>
      <c r="G162" s="87">
        <f>$D$158*F162</f>
      </c>
      <c r="H162" s="87">
        <f>$L$2*G162</f>
      </c>
      <c r="I162" s="108">
        <v>260.15</v>
      </c>
      <c r="J162" s="87">
        <f>$D$158*I162</f>
      </c>
      <c r="K162" s="87">
        <f>SUM(H162,J162)</f>
      </c>
      <c r="L162" s="89"/>
      <c r="M162" s="133"/>
      <c r="N162" s="134"/>
      <c r="O162" s="92"/>
      <c r="P162" s="92"/>
      <c r="Q162" s="92"/>
      <c r="R162" s="92"/>
      <c r="S162" s="92"/>
      <c r="T162" s="92"/>
      <c r="U162" s="92"/>
      <c r="V162" s="92"/>
    </row>
    <row x14ac:dyDescent="0.25" r="163" customHeight="1" ht="18.75">
      <c r="A163" s="6" t="s">
        <v>344</v>
      </c>
      <c r="B163" s="6"/>
      <c r="C163" s="3" t="s">
        <v>96</v>
      </c>
      <c r="D163" s="108">
        <v>1</v>
      </c>
      <c r="E163" s="87">
        <f>$D$158*D163</f>
      </c>
      <c r="F163" s="108">
        <v>0.09</v>
      </c>
      <c r="G163" s="87">
        <f>$D$158*F163</f>
      </c>
      <c r="H163" s="87">
        <f>$L$2*G163</f>
      </c>
      <c r="I163" s="108">
        <v>76.4</v>
      </c>
      <c r="J163" s="87">
        <f>$D$158*I163</f>
      </c>
      <c r="K163" s="87">
        <f>SUM(H163,J163)</f>
      </c>
      <c r="L163" s="89"/>
      <c r="M163" s="131"/>
      <c r="N163" s="134"/>
      <c r="O163" s="91"/>
      <c r="P163" s="129"/>
      <c r="Q163" s="129"/>
      <c r="R163" s="129"/>
      <c r="S163" s="129"/>
      <c r="T163" s="129"/>
      <c r="U163" s="129"/>
      <c r="V163" s="129"/>
    </row>
    <row x14ac:dyDescent="0.25" r="164" customHeight="1" ht="18.75">
      <c r="A164" s="6" t="s">
        <v>250</v>
      </c>
      <c r="B164" s="6"/>
      <c r="C164" s="3" t="s">
        <v>96</v>
      </c>
      <c r="D164" s="108">
        <v>1</v>
      </c>
      <c r="E164" s="87">
        <f>$D$158*D164</f>
      </c>
      <c r="F164" s="108">
        <v>0.32</v>
      </c>
      <c r="G164" s="87">
        <f>$D$158*F164</f>
      </c>
      <c r="H164" s="87">
        <f>$L$2*G164</f>
      </c>
      <c r="I164" s="108">
        <v>85.04</v>
      </c>
      <c r="J164" s="87">
        <f>$D$158*I164</f>
      </c>
      <c r="K164" s="87">
        <f>SUM(H164,J164)</f>
      </c>
      <c r="L164" s="89"/>
      <c r="M164" s="131"/>
      <c r="N164" s="132"/>
      <c r="O164" s="129"/>
      <c r="P164" s="91"/>
      <c r="Q164" s="91"/>
      <c r="R164" s="91"/>
      <c r="S164" s="91"/>
      <c r="T164" s="91"/>
      <c r="U164" s="91"/>
      <c r="V164" s="91"/>
    </row>
    <row x14ac:dyDescent="0.25" r="165" customHeight="1" ht="18.75">
      <c r="A165" s="6" t="s">
        <v>250</v>
      </c>
      <c r="B165" s="6"/>
      <c r="C165" s="3" t="s">
        <v>96</v>
      </c>
      <c r="D165" s="108">
        <v>1</v>
      </c>
      <c r="E165" s="87">
        <f>$D$158*D165</f>
      </c>
      <c r="F165" s="108">
        <v>0.32</v>
      </c>
      <c r="G165" s="87">
        <f>$D$158*F165</f>
      </c>
      <c r="H165" s="87">
        <f>$L$2*G165</f>
      </c>
      <c r="I165" s="108">
        <v>85.04</v>
      </c>
      <c r="J165" s="87">
        <f>$D$158*I165</f>
      </c>
      <c r="K165" s="87">
        <f>SUM(H165,J165)</f>
      </c>
      <c r="L165" s="89"/>
      <c r="M165" s="133"/>
      <c r="N165" s="134"/>
      <c r="O165" s="92"/>
      <c r="P165" s="92"/>
      <c r="Q165" s="92"/>
      <c r="R165" s="92"/>
      <c r="S165" s="92"/>
      <c r="T165" s="92"/>
      <c r="U165" s="92"/>
      <c r="V165" s="92"/>
    </row>
    <row x14ac:dyDescent="0.25" r="166" customHeight="1" ht="18.75">
      <c r="A166" s="6" t="s">
        <v>344</v>
      </c>
      <c r="B166" s="6"/>
      <c r="C166" s="3" t="s">
        <v>96</v>
      </c>
      <c r="D166" s="108">
        <v>1</v>
      </c>
      <c r="E166" s="87">
        <f>$D$158*D166</f>
      </c>
      <c r="F166" s="108">
        <v>0.09</v>
      </c>
      <c r="G166" s="87">
        <f>$D$158*F166</f>
      </c>
      <c r="H166" s="87">
        <f>$L$2*G166</f>
      </c>
      <c r="I166" s="108">
        <v>76.4</v>
      </c>
      <c r="J166" s="87">
        <f>$D$158*I166</f>
      </c>
      <c r="K166" s="87">
        <f>SUM(H166,J166)</f>
      </c>
      <c r="L166" s="89"/>
      <c r="M166" s="133"/>
      <c r="N166" s="134"/>
      <c r="O166" s="92"/>
      <c r="P166" s="92"/>
      <c r="Q166" s="92"/>
      <c r="R166" s="92"/>
      <c r="S166" s="92"/>
      <c r="T166" s="92"/>
      <c r="U166" s="92"/>
      <c r="V166" s="92"/>
    </row>
    <row x14ac:dyDescent="0.25" r="167" customHeight="1" ht="18.75">
      <c r="A167" s="6" t="s">
        <v>840</v>
      </c>
      <c r="B167" s="6"/>
      <c r="C167" s="3" t="s">
        <v>96</v>
      </c>
      <c r="D167" s="108">
        <v>1</v>
      </c>
      <c r="E167" s="87">
        <f>$D$158*D167</f>
      </c>
      <c r="F167" s="108">
        <v>0.25</v>
      </c>
      <c r="G167" s="87">
        <f>$D$158*F167</f>
      </c>
      <c r="H167" s="87">
        <f>$L$2*G167</f>
      </c>
      <c r="I167" s="108">
        <v>260.15</v>
      </c>
      <c r="J167" s="87">
        <f>$D$158*I167</f>
      </c>
      <c r="K167" s="87">
        <f>SUM(H167,J167)</f>
      </c>
      <c r="L167" s="89"/>
      <c r="M167" s="133"/>
      <c r="N167" s="134"/>
      <c r="O167" s="92"/>
      <c r="P167" s="92"/>
      <c r="Q167" s="92"/>
      <c r="R167" s="92"/>
      <c r="S167" s="92"/>
      <c r="T167" s="92"/>
      <c r="U167" s="92"/>
      <c r="V167" s="92"/>
    </row>
    <row x14ac:dyDescent="0.25" r="168" customHeight="1" ht="18.75">
      <c r="A168" s="6" t="s">
        <v>675</v>
      </c>
      <c r="B168" s="6"/>
      <c r="C168" s="3" t="s">
        <v>149</v>
      </c>
      <c r="D168" s="108">
        <v>1.2</v>
      </c>
      <c r="E168" s="87">
        <f>$D$158*D168</f>
      </c>
      <c r="F168" s="108">
        <v>0.18</v>
      </c>
      <c r="G168" s="87">
        <f>$D$158*F168</f>
      </c>
      <c r="H168" s="87">
        <f>$L$2*G168</f>
      </c>
      <c r="I168" s="108">
        <v>52.56</v>
      </c>
      <c r="J168" s="87">
        <f>$D$158*I168</f>
      </c>
      <c r="K168" s="87">
        <f>SUM(H168,J168)</f>
      </c>
      <c r="L168" s="89"/>
      <c r="M168" s="133"/>
      <c r="N168" s="134"/>
      <c r="O168" s="92"/>
      <c r="P168" s="92"/>
      <c r="Q168" s="92"/>
      <c r="R168" s="92"/>
      <c r="S168" s="92"/>
      <c r="T168" s="92"/>
      <c r="U168" s="92"/>
      <c r="V168" s="92"/>
    </row>
    <row x14ac:dyDescent="0.25" r="169" customHeight="1" ht="18.75">
      <c r="A169" s="6" t="s">
        <v>247</v>
      </c>
      <c r="B169" s="6"/>
      <c r="C169" s="3" t="s">
        <v>149</v>
      </c>
      <c r="D169" s="108">
        <v>0.42</v>
      </c>
      <c r="E169" s="87">
        <f>$D$158*D169</f>
      </c>
      <c r="F169" s="108">
        <v>0.05</v>
      </c>
      <c r="G169" s="87">
        <f>$D$158*F169</f>
      </c>
      <c r="H169" s="87">
        <f>$L$2*G169</f>
      </c>
      <c r="I169" s="108">
        <v>16.71</v>
      </c>
      <c r="J169" s="87">
        <f>$D$158*I169</f>
      </c>
      <c r="K169" s="87">
        <f>SUM(H169,J169)</f>
      </c>
      <c r="L169" s="89"/>
      <c r="M169" s="133"/>
      <c r="N169" s="134"/>
      <c r="O169" s="92"/>
      <c r="P169" s="92"/>
      <c r="Q169" s="92"/>
      <c r="R169" s="92"/>
      <c r="S169" s="92"/>
      <c r="T169" s="92"/>
      <c r="U169" s="92"/>
      <c r="V169" s="92"/>
    </row>
    <row x14ac:dyDescent="0.25" r="170" customHeight="1" ht="18.75">
      <c r="A170" s="6" t="s">
        <v>246</v>
      </c>
      <c r="B170" s="6"/>
      <c r="C170" s="3" t="s">
        <v>149</v>
      </c>
      <c r="D170" s="108">
        <v>0.42</v>
      </c>
      <c r="E170" s="87">
        <f>$D$158*D170</f>
      </c>
      <c r="F170" s="108">
        <v>0.05</v>
      </c>
      <c r="G170" s="87">
        <f>$D$158*F170</f>
      </c>
      <c r="H170" s="87">
        <f>$L$2*G170</f>
      </c>
      <c r="I170" s="108">
        <v>15.82</v>
      </c>
      <c r="J170" s="87">
        <f>$D$158*I170</f>
      </c>
      <c r="K170" s="87">
        <f>SUM(H170,J170)</f>
      </c>
      <c r="L170" s="89"/>
      <c r="M170" s="133"/>
      <c r="N170" s="134"/>
      <c r="O170" s="92"/>
      <c r="P170" s="92"/>
      <c r="Q170" s="92"/>
      <c r="R170" s="92"/>
      <c r="S170" s="92"/>
      <c r="T170" s="92"/>
      <c r="U170" s="92"/>
      <c r="V170" s="92"/>
    </row>
    <row x14ac:dyDescent="0.25" r="171" customHeight="1" ht="12.199999999999998">
      <c r="A171" s="29" t="s">
        <v>214</v>
      </c>
      <c r="B171" s="29"/>
      <c r="C171" s="3"/>
      <c r="D171" s="135"/>
      <c r="E171" s="126"/>
      <c r="F171" s="94">
        <f>SUM(F159:F170)</f>
      </c>
      <c r="G171" s="110">
        <f>SUM(G159:G170)</f>
      </c>
      <c r="H171" s="110">
        <f>$L$2*G171</f>
      </c>
      <c r="I171" s="94">
        <v>1013.36</v>
      </c>
      <c r="J171" s="110">
        <f>SUM(J159:J170)</f>
      </c>
      <c r="K171" s="88">
        <f>SUM(K159:K170)</f>
      </c>
      <c r="L171" s="89"/>
      <c r="M171" s="133"/>
      <c r="N171" s="134"/>
      <c r="O171" s="92"/>
      <c r="P171" s="92"/>
      <c r="Q171" s="92"/>
      <c r="R171" s="92"/>
      <c r="S171" s="92"/>
      <c r="T171" s="92"/>
      <c r="U171" s="92"/>
      <c r="V171" s="92"/>
    </row>
    <row x14ac:dyDescent="0.25" r="172" customHeight="1" ht="21">
      <c r="A172" s="29" t="s">
        <v>841</v>
      </c>
      <c r="B172" s="29"/>
      <c r="C172" s="93" t="s">
        <v>96</v>
      </c>
      <c r="D172" s="57">
        <v>0</v>
      </c>
      <c r="E172" s="124"/>
      <c r="F172" s="53"/>
      <c r="G172" s="53"/>
      <c r="H172" s="53"/>
      <c r="I172" s="53"/>
      <c r="J172" s="53"/>
      <c r="K172" s="53"/>
      <c r="L172" s="89"/>
      <c r="M172" s="131"/>
      <c r="N172" s="134"/>
      <c r="O172" s="91"/>
      <c r="P172" s="129"/>
      <c r="Q172" s="129"/>
      <c r="R172" s="129"/>
      <c r="S172" s="129"/>
      <c r="T172" s="129"/>
      <c r="U172" s="129"/>
      <c r="V172" s="129"/>
    </row>
    <row x14ac:dyDescent="0.25" r="173" customHeight="1" ht="18.75">
      <c r="A173" s="6" t="s">
        <v>246</v>
      </c>
      <c r="B173" s="6"/>
      <c r="C173" s="3" t="s">
        <v>149</v>
      </c>
      <c r="D173" s="108">
        <v>0.42</v>
      </c>
      <c r="E173" s="87">
        <f>$D$172*D173</f>
      </c>
      <c r="F173" s="108">
        <v>0.05</v>
      </c>
      <c r="G173" s="87">
        <f>$D$172*F173</f>
      </c>
      <c r="H173" s="87">
        <f>$L$2*G173</f>
      </c>
      <c r="I173" s="108">
        <v>15.82</v>
      </c>
      <c r="J173" s="87">
        <f>$D$172*I173</f>
      </c>
      <c r="K173" s="87">
        <f>SUM(H173,J173)</f>
      </c>
      <c r="L173" s="89"/>
      <c r="M173" s="131"/>
      <c r="N173" s="132"/>
      <c r="O173" s="129"/>
      <c r="P173" s="91"/>
      <c r="Q173" s="91"/>
      <c r="R173" s="91"/>
      <c r="S173" s="91"/>
      <c r="T173" s="91"/>
      <c r="U173" s="91"/>
      <c r="V173" s="91"/>
    </row>
    <row x14ac:dyDescent="0.25" r="174" customHeight="1" ht="18.75">
      <c r="A174" s="6" t="s">
        <v>247</v>
      </c>
      <c r="B174" s="6"/>
      <c r="C174" s="3" t="s">
        <v>149</v>
      </c>
      <c r="D174" s="108">
        <v>0.42</v>
      </c>
      <c r="E174" s="87">
        <f>$D$172*D174</f>
      </c>
      <c r="F174" s="108">
        <v>0.05</v>
      </c>
      <c r="G174" s="87">
        <f>$D$172*F174</f>
      </c>
      <c r="H174" s="87">
        <f>$L$2*G174</f>
      </c>
      <c r="I174" s="108">
        <v>16.71</v>
      </c>
      <c r="J174" s="87">
        <f>$D$172*I174</f>
      </c>
      <c r="K174" s="87">
        <f>SUM(H174,J174)</f>
      </c>
      <c r="L174" s="89"/>
      <c r="M174" s="133"/>
      <c r="N174" s="134"/>
      <c r="O174" s="92"/>
      <c r="P174" s="92"/>
      <c r="Q174" s="92"/>
      <c r="R174" s="92"/>
      <c r="S174" s="92"/>
      <c r="T174" s="92"/>
      <c r="U174" s="92"/>
      <c r="V174" s="92"/>
    </row>
    <row x14ac:dyDescent="0.25" r="175" customHeight="1" ht="18.75">
      <c r="A175" s="6" t="s">
        <v>675</v>
      </c>
      <c r="B175" s="6"/>
      <c r="C175" s="3" t="s">
        <v>149</v>
      </c>
      <c r="D175" s="108">
        <v>1.2</v>
      </c>
      <c r="E175" s="87">
        <f>$D$172*D175</f>
      </c>
      <c r="F175" s="108">
        <v>0.18</v>
      </c>
      <c r="G175" s="87">
        <f>$D$172*F175</f>
      </c>
      <c r="H175" s="87">
        <f>$L$2*G175</f>
      </c>
      <c r="I175" s="108">
        <v>52.56</v>
      </c>
      <c r="J175" s="87">
        <f>$D$172*I175</f>
      </c>
      <c r="K175" s="87">
        <f>SUM(H175,J175)</f>
      </c>
      <c r="L175" s="89"/>
      <c r="M175" s="133"/>
      <c r="N175" s="134"/>
      <c r="O175" s="92"/>
      <c r="P175" s="92"/>
      <c r="Q175" s="92"/>
      <c r="R175" s="92"/>
      <c r="S175" s="92"/>
      <c r="T175" s="92"/>
      <c r="U175" s="92"/>
      <c r="V175" s="92"/>
    </row>
    <row x14ac:dyDescent="0.25" r="176" customHeight="1" ht="18.75">
      <c r="A176" s="6" t="s">
        <v>842</v>
      </c>
      <c r="B176" s="6"/>
      <c r="C176" s="3" t="s">
        <v>96</v>
      </c>
      <c r="D176" s="108">
        <v>1</v>
      </c>
      <c r="E176" s="87">
        <f>$D$172*D176</f>
      </c>
      <c r="F176" s="108">
        <v>0.26</v>
      </c>
      <c r="G176" s="87">
        <f>$D$172*F176</f>
      </c>
      <c r="H176" s="87">
        <f>$L$2*G176</f>
      </c>
      <c r="I176" s="108">
        <v>119.51</v>
      </c>
      <c r="J176" s="87">
        <f>$D$172*I176</f>
      </c>
      <c r="K176" s="87">
        <f>SUM(H176,J176)</f>
      </c>
      <c r="L176" s="89"/>
      <c r="M176" s="133"/>
      <c r="N176" s="134"/>
      <c r="O176" s="92"/>
      <c r="P176" s="92"/>
      <c r="Q176" s="92"/>
      <c r="R176" s="92"/>
      <c r="S176" s="92"/>
      <c r="T176" s="92"/>
      <c r="U176" s="92"/>
      <c r="V176" s="92"/>
    </row>
    <row x14ac:dyDescent="0.25" r="177" customHeight="1" ht="18.75">
      <c r="A177" s="6" t="s">
        <v>250</v>
      </c>
      <c r="B177" s="6"/>
      <c r="C177" s="3" t="s">
        <v>96</v>
      </c>
      <c r="D177" s="108">
        <v>1</v>
      </c>
      <c r="E177" s="87">
        <f>$D$172*D177</f>
      </c>
      <c r="F177" s="108">
        <v>0.32</v>
      </c>
      <c r="G177" s="87">
        <f>$D$172*F177</f>
      </c>
      <c r="H177" s="87">
        <f>$L$2*G177</f>
      </c>
      <c r="I177" s="108">
        <v>85.04</v>
      </c>
      <c r="J177" s="87">
        <f>$D$172*I177</f>
      </c>
      <c r="K177" s="87">
        <f>SUM(H177,J177)</f>
      </c>
      <c r="L177" s="89"/>
      <c r="M177" s="133"/>
      <c r="N177" s="134"/>
      <c r="O177" s="92"/>
      <c r="P177" s="92"/>
      <c r="Q177" s="92"/>
      <c r="R177" s="92"/>
      <c r="S177" s="92"/>
      <c r="T177" s="92"/>
      <c r="U177" s="92"/>
      <c r="V177" s="92"/>
    </row>
    <row x14ac:dyDescent="0.25" r="178" customHeight="1" ht="18.75">
      <c r="A178" s="6" t="s">
        <v>344</v>
      </c>
      <c r="B178" s="6"/>
      <c r="C178" s="3" t="s">
        <v>96</v>
      </c>
      <c r="D178" s="108">
        <v>1</v>
      </c>
      <c r="E178" s="87">
        <f>$D$172*D178</f>
      </c>
      <c r="F178" s="108">
        <v>0.09</v>
      </c>
      <c r="G178" s="87">
        <f>$D$172*F178</f>
      </c>
      <c r="H178" s="87">
        <f>$L$2*G178</f>
      </c>
      <c r="I178" s="108">
        <v>76.4</v>
      </c>
      <c r="J178" s="87">
        <f>$D$172*I178</f>
      </c>
      <c r="K178" s="87">
        <f>SUM(H178,J178)</f>
      </c>
      <c r="L178" s="89"/>
      <c r="M178" s="133"/>
      <c r="N178" s="134"/>
      <c r="O178" s="92"/>
      <c r="P178" s="92"/>
      <c r="Q178" s="92"/>
      <c r="R178" s="92"/>
      <c r="S178" s="92"/>
      <c r="T178" s="92"/>
      <c r="U178" s="92"/>
      <c r="V178" s="92"/>
    </row>
    <row x14ac:dyDescent="0.25" r="179" customHeight="1" ht="18.75">
      <c r="A179" s="6" t="s">
        <v>250</v>
      </c>
      <c r="B179" s="6"/>
      <c r="C179" s="3" t="s">
        <v>96</v>
      </c>
      <c r="D179" s="108">
        <v>1</v>
      </c>
      <c r="E179" s="87">
        <f>$D$172*D179</f>
      </c>
      <c r="F179" s="108">
        <v>0.32</v>
      </c>
      <c r="G179" s="87">
        <f>$D$172*F179</f>
      </c>
      <c r="H179" s="87">
        <f>$L$2*G179</f>
      </c>
      <c r="I179" s="108">
        <v>85.04</v>
      </c>
      <c r="J179" s="87">
        <f>$D$172*I179</f>
      </c>
      <c r="K179" s="87">
        <f>SUM(H179,J179)</f>
      </c>
      <c r="L179" s="89"/>
      <c r="M179" s="133"/>
      <c r="N179" s="134"/>
      <c r="O179" s="92"/>
      <c r="P179" s="92"/>
      <c r="Q179" s="92"/>
      <c r="R179" s="92"/>
      <c r="S179" s="92"/>
      <c r="T179" s="92"/>
      <c r="U179" s="92"/>
      <c r="V179" s="92"/>
    </row>
    <row x14ac:dyDescent="0.25" r="180" customHeight="1" ht="18.75">
      <c r="A180" s="6" t="s">
        <v>344</v>
      </c>
      <c r="B180" s="6"/>
      <c r="C180" s="3" t="s">
        <v>96</v>
      </c>
      <c r="D180" s="108">
        <v>1</v>
      </c>
      <c r="E180" s="87">
        <f>$D$172*D180</f>
      </c>
      <c r="F180" s="108">
        <v>0.09</v>
      </c>
      <c r="G180" s="87">
        <f>$D$172*F180</f>
      </c>
      <c r="H180" s="87">
        <f>$L$2*G180</f>
      </c>
      <c r="I180" s="108">
        <v>76.4</v>
      </c>
      <c r="J180" s="87">
        <f>$D$172*I180</f>
      </c>
      <c r="K180" s="87">
        <f>SUM(H180,J180)</f>
      </c>
      <c r="L180" s="89"/>
      <c r="M180" s="133"/>
      <c r="N180" s="134"/>
      <c r="O180" s="92"/>
      <c r="P180" s="92"/>
      <c r="Q180" s="92"/>
      <c r="R180" s="92"/>
      <c r="S180" s="92"/>
      <c r="T180" s="92"/>
      <c r="U180" s="92"/>
      <c r="V180" s="92"/>
    </row>
    <row x14ac:dyDescent="0.25" r="181" customHeight="1" ht="18.75">
      <c r="A181" s="6" t="s">
        <v>675</v>
      </c>
      <c r="B181" s="6"/>
      <c r="C181" s="3" t="s">
        <v>149</v>
      </c>
      <c r="D181" s="108">
        <v>1.2</v>
      </c>
      <c r="E181" s="87">
        <f>$D$172*D181</f>
      </c>
      <c r="F181" s="108">
        <v>0.18</v>
      </c>
      <c r="G181" s="87">
        <f>$D$172*F181</f>
      </c>
      <c r="H181" s="87">
        <f>$L$2*G181</f>
      </c>
      <c r="I181" s="108">
        <v>52.56</v>
      </c>
      <c r="J181" s="87">
        <f>$D$172*I181</f>
      </c>
      <c r="K181" s="87">
        <f>SUM(H181,J181)</f>
      </c>
      <c r="L181" s="89"/>
      <c r="M181" s="131"/>
      <c r="N181" s="134"/>
      <c r="O181" s="91"/>
      <c r="P181" s="129"/>
      <c r="Q181" s="129"/>
      <c r="R181" s="129"/>
      <c r="S181" s="129"/>
      <c r="T181" s="129"/>
      <c r="U181" s="129"/>
      <c r="V181" s="129"/>
    </row>
    <row x14ac:dyDescent="0.25" r="182" customHeight="1" ht="18.75">
      <c r="A182" s="6" t="s">
        <v>842</v>
      </c>
      <c r="B182" s="6"/>
      <c r="C182" s="3" t="s">
        <v>96</v>
      </c>
      <c r="D182" s="108">
        <v>1</v>
      </c>
      <c r="E182" s="87">
        <f>$D$172*D182</f>
      </c>
      <c r="F182" s="108">
        <v>0.26</v>
      </c>
      <c r="G182" s="87">
        <f>$D$172*F182</f>
      </c>
      <c r="H182" s="87">
        <f>$L$2*G182</f>
      </c>
      <c r="I182" s="108">
        <v>119.51</v>
      </c>
      <c r="J182" s="87">
        <f>$D$172*I182</f>
      </c>
      <c r="K182" s="87">
        <f>SUM(H182,J182)</f>
      </c>
      <c r="L182" s="89"/>
      <c r="M182" s="131"/>
      <c r="N182" s="132"/>
      <c r="O182" s="129"/>
      <c r="P182" s="91"/>
      <c r="Q182" s="91"/>
      <c r="R182" s="91"/>
      <c r="S182" s="91"/>
      <c r="T182" s="91"/>
      <c r="U182" s="91"/>
      <c r="V182" s="91"/>
    </row>
    <row x14ac:dyDescent="0.25" r="183" customHeight="1" ht="18.75">
      <c r="A183" s="6" t="s">
        <v>421</v>
      </c>
      <c r="B183" s="6"/>
      <c r="C183" s="3" t="s">
        <v>96</v>
      </c>
      <c r="D183" s="108">
        <v>1</v>
      </c>
      <c r="E183" s="87">
        <f>$D$172*D183</f>
      </c>
      <c r="F183" s="108">
        <v>0.55</v>
      </c>
      <c r="G183" s="87">
        <f>$D$172*F183</f>
      </c>
      <c r="H183" s="87">
        <f>$N$2*G183</f>
      </c>
      <c r="I183" s="108">
        <v>135.63</v>
      </c>
      <c r="J183" s="87">
        <f>$D$172*I183</f>
      </c>
      <c r="K183" s="87">
        <f>SUM(H183,J183)</f>
      </c>
      <c r="L183" s="89"/>
      <c r="M183" s="133"/>
      <c r="N183" s="134"/>
      <c r="O183" s="92"/>
      <c r="P183" s="92"/>
      <c r="Q183" s="92"/>
      <c r="R183" s="92"/>
      <c r="S183" s="92"/>
      <c r="T183" s="92"/>
      <c r="U183" s="92"/>
      <c r="V183" s="92"/>
    </row>
    <row x14ac:dyDescent="0.25" r="184" customHeight="1" ht="18.75">
      <c r="A184" s="6" t="s">
        <v>247</v>
      </c>
      <c r="B184" s="6"/>
      <c r="C184" s="3" t="s">
        <v>149</v>
      </c>
      <c r="D184" s="108">
        <v>0.42</v>
      </c>
      <c r="E184" s="87">
        <f>$D$172*D184</f>
      </c>
      <c r="F184" s="108">
        <v>0.05</v>
      </c>
      <c r="G184" s="87">
        <f>$D$172*F184</f>
      </c>
      <c r="H184" s="87">
        <f>$L$2*G184</f>
      </c>
      <c r="I184" s="108">
        <v>16.71</v>
      </c>
      <c r="J184" s="87">
        <f>$D$172*I184</f>
      </c>
      <c r="K184" s="87">
        <f>SUM(H184,J184)</f>
      </c>
      <c r="L184" s="89"/>
      <c r="M184" s="133"/>
      <c r="N184" s="134"/>
      <c r="O184" s="92"/>
      <c r="P184" s="92"/>
      <c r="Q184" s="92"/>
      <c r="R184" s="92"/>
      <c r="S184" s="92"/>
      <c r="T184" s="92"/>
      <c r="U184" s="92"/>
      <c r="V184" s="92"/>
    </row>
    <row x14ac:dyDescent="0.25" r="185" customHeight="1" ht="18.75">
      <c r="A185" s="6" t="s">
        <v>246</v>
      </c>
      <c r="B185" s="6"/>
      <c r="C185" s="3" t="s">
        <v>149</v>
      </c>
      <c r="D185" s="108">
        <v>0.42</v>
      </c>
      <c r="E185" s="87">
        <f>$D$172*D185</f>
      </c>
      <c r="F185" s="108">
        <v>0.05</v>
      </c>
      <c r="G185" s="87">
        <f>$D$172*F185</f>
      </c>
      <c r="H185" s="87">
        <f>$L$2*G185</f>
      </c>
      <c r="I185" s="108">
        <v>15.82</v>
      </c>
      <c r="J185" s="87">
        <f>$D$172*I185</f>
      </c>
      <c r="K185" s="87">
        <f>SUM(H185,J185)</f>
      </c>
      <c r="L185" s="89"/>
      <c r="M185" s="133"/>
      <c r="N185" s="134"/>
      <c r="O185" s="92"/>
      <c r="P185" s="92"/>
      <c r="Q185" s="92"/>
      <c r="R185" s="92"/>
      <c r="S185" s="92"/>
      <c r="T185" s="92"/>
      <c r="U185" s="92"/>
      <c r="V185" s="92"/>
    </row>
    <row x14ac:dyDescent="0.25" r="186" customHeight="1" ht="12.199999999999998">
      <c r="A186" s="29" t="s">
        <v>214</v>
      </c>
      <c r="B186" s="29"/>
      <c r="C186" s="3"/>
      <c r="D186" s="135"/>
      <c r="E186" s="126"/>
      <c r="F186" s="94">
        <f>SUM(F173:F185)</f>
      </c>
      <c r="G186" s="110">
        <f>SUM(G173:G185)</f>
      </c>
      <c r="H186" s="110">
        <f>$L$2*G186</f>
      </c>
      <c r="I186" s="94">
        <v>732.08</v>
      </c>
      <c r="J186" s="110">
        <f>SUM(J173:J185)</f>
      </c>
      <c r="K186" s="88">
        <f>SUM(K173:K185)</f>
      </c>
      <c r="L186" s="89"/>
      <c r="M186" s="133"/>
      <c r="N186" s="134"/>
      <c r="O186" s="92"/>
      <c r="P186" s="92"/>
      <c r="Q186" s="92"/>
      <c r="R186" s="92"/>
      <c r="S186" s="92"/>
      <c r="T186" s="92"/>
      <c r="U186" s="92"/>
      <c r="V186" s="92"/>
    </row>
    <row x14ac:dyDescent="0.25" r="187" customHeight="1" ht="21">
      <c r="A187" s="29" t="s">
        <v>843</v>
      </c>
      <c r="B187" s="29"/>
      <c r="C187" s="93" t="s">
        <v>96</v>
      </c>
      <c r="D187" s="57">
        <v>0</v>
      </c>
      <c r="E187" s="124"/>
      <c r="F187" s="53"/>
      <c r="G187" s="53"/>
      <c r="H187" s="53"/>
      <c r="I187" s="53"/>
      <c r="J187" s="53"/>
      <c r="K187" s="53"/>
      <c r="L187" s="89"/>
      <c r="M187" s="133"/>
      <c r="N187" s="134"/>
      <c r="O187" s="92"/>
      <c r="P187" s="92"/>
      <c r="Q187" s="92"/>
      <c r="R187" s="92"/>
      <c r="S187" s="92"/>
      <c r="T187" s="92"/>
      <c r="U187" s="92"/>
      <c r="V187" s="92"/>
    </row>
    <row x14ac:dyDescent="0.25" r="188" customHeight="1" ht="18.75">
      <c r="A188" s="6" t="s">
        <v>246</v>
      </c>
      <c r="B188" s="6"/>
      <c r="C188" s="3" t="s">
        <v>149</v>
      </c>
      <c r="D188" s="108">
        <v>0.42</v>
      </c>
      <c r="E188" s="87">
        <f>$D$187*D188</f>
      </c>
      <c r="F188" s="108">
        <v>0.05</v>
      </c>
      <c r="G188" s="87">
        <f>$D$187*F188</f>
      </c>
      <c r="H188" s="87">
        <f>$L$2*G188</f>
      </c>
      <c r="I188" s="108">
        <v>15.82</v>
      </c>
      <c r="J188" s="87">
        <f>$D$187*I188</f>
      </c>
      <c r="K188" s="87">
        <f>SUM(H188,J188)</f>
      </c>
      <c r="L188" s="89"/>
      <c r="M188" s="133"/>
      <c r="N188" s="134"/>
      <c r="O188" s="92"/>
      <c r="P188" s="92"/>
      <c r="Q188" s="92"/>
      <c r="R188" s="92"/>
      <c r="S188" s="92"/>
      <c r="T188" s="92"/>
      <c r="U188" s="92"/>
      <c r="V188" s="92"/>
    </row>
    <row x14ac:dyDescent="0.25" r="189" customHeight="1" ht="18.75">
      <c r="A189" s="6" t="s">
        <v>247</v>
      </c>
      <c r="B189" s="6"/>
      <c r="C189" s="3" t="s">
        <v>149</v>
      </c>
      <c r="D189" s="108">
        <v>0.42</v>
      </c>
      <c r="E189" s="87">
        <f>$D$187*D189</f>
      </c>
      <c r="F189" s="108">
        <v>0.05</v>
      </c>
      <c r="G189" s="87">
        <f>$D$187*F189</f>
      </c>
      <c r="H189" s="87">
        <f>$L$2*G189</f>
      </c>
      <c r="I189" s="108">
        <v>16.71</v>
      </c>
      <c r="J189" s="87">
        <f>$D$187*I189</f>
      </c>
      <c r="K189" s="87">
        <f>SUM(H189,J189)</f>
      </c>
      <c r="L189" s="89"/>
      <c r="M189" s="133"/>
      <c r="N189" s="134"/>
      <c r="O189" s="92"/>
      <c r="P189" s="92"/>
      <c r="Q189" s="92"/>
      <c r="R189" s="92"/>
      <c r="S189" s="92"/>
      <c r="T189" s="92"/>
      <c r="U189" s="92"/>
      <c r="V189" s="92"/>
    </row>
    <row x14ac:dyDescent="0.25" r="190" customHeight="1" ht="18.75">
      <c r="A190" s="6" t="s">
        <v>675</v>
      </c>
      <c r="B190" s="6"/>
      <c r="C190" s="3" t="s">
        <v>149</v>
      </c>
      <c r="D190" s="108">
        <v>1.2</v>
      </c>
      <c r="E190" s="87">
        <f>$D$187*D190</f>
      </c>
      <c r="F190" s="108">
        <v>0.18</v>
      </c>
      <c r="G190" s="87">
        <f>$D$187*F190</f>
      </c>
      <c r="H190" s="87">
        <f>$L$2*G190</f>
      </c>
      <c r="I190" s="108">
        <v>52.56</v>
      </c>
      <c r="J190" s="87">
        <f>$D$187*I190</f>
      </c>
      <c r="K190" s="87">
        <f>SUM(H190,J190)</f>
      </c>
      <c r="L190" s="89"/>
      <c r="M190" s="131"/>
      <c r="N190" s="134"/>
      <c r="O190" s="91"/>
      <c r="P190" s="129"/>
      <c r="Q190" s="129"/>
      <c r="R190" s="129"/>
      <c r="S190" s="129"/>
      <c r="T190" s="129"/>
      <c r="U190" s="129"/>
      <c r="V190" s="129"/>
    </row>
    <row x14ac:dyDescent="0.25" r="191" customHeight="1" ht="18.75">
      <c r="A191" s="6" t="s">
        <v>844</v>
      </c>
      <c r="B191" s="6"/>
      <c r="C191" s="3" t="s">
        <v>96</v>
      </c>
      <c r="D191" s="108">
        <v>1</v>
      </c>
      <c r="E191" s="87">
        <f>$D$187*D191</f>
      </c>
      <c r="F191" s="108">
        <v>0.46</v>
      </c>
      <c r="G191" s="87">
        <f>$D$187*F191</f>
      </c>
      <c r="H191" s="87">
        <f>$L$2*G191</f>
      </c>
      <c r="I191" s="108">
        <v>151.06</v>
      </c>
      <c r="J191" s="87">
        <f>$D$187*I191</f>
      </c>
      <c r="K191" s="87">
        <f>SUM(H191,J191)</f>
      </c>
      <c r="L191" s="89"/>
      <c r="M191" s="131"/>
      <c r="N191" s="132"/>
      <c r="O191" s="129"/>
      <c r="P191" s="91"/>
      <c r="Q191" s="91"/>
      <c r="R191" s="91"/>
      <c r="S191" s="91"/>
      <c r="T191" s="91"/>
      <c r="U191" s="91"/>
      <c r="V191" s="91"/>
    </row>
    <row x14ac:dyDescent="0.25" r="192" customHeight="1" ht="18.75">
      <c r="A192" s="6" t="s">
        <v>250</v>
      </c>
      <c r="B192" s="6"/>
      <c r="C192" s="3" t="s">
        <v>96</v>
      </c>
      <c r="D192" s="108">
        <v>1</v>
      </c>
      <c r="E192" s="87">
        <f>$D$187*D192</f>
      </c>
      <c r="F192" s="108">
        <v>0.32</v>
      </c>
      <c r="G192" s="87">
        <f>$D$187*F192</f>
      </c>
      <c r="H192" s="87">
        <f>$L$2*G192</f>
      </c>
      <c r="I192" s="108">
        <v>85.04</v>
      </c>
      <c r="J192" s="87">
        <f>$D$187*I192</f>
      </c>
      <c r="K192" s="87">
        <f>SUM(H192,J192)</f>
      </c>
      <c r="L192" s="89"/>
      <c r="M192" s="133"/>
      <c r="N192" s="134"/>
      <c r="O192" s="92"/>
      <c r="P192" s="92"/>
      <c r="Q192" s="92"/>
      <c r="R192" s="92"/>
      <c r="S192" s="92"/>
      <c r="T192" s="92"/>
      <c r="U192" s="92"/>
      <c r="V192" s="92"/>
    </row>
    <row x14ac:dyDescent="0.25" r="193" customHeight="1" ht="18.75">
      <c r="A193" s="6" t="s">
        <v>344</v>
      </c>
      <c r="B193" s="6"/>
      <c r="C193" s="3" t="s">
        <v>96</v>
      </c>
      <c r="D193" s="108">
        <v>1</v>
      </c>
      <c r="E193" s="87">
        <f>$D$187*D193</f>
      </c>
      <c r="F193" s="108">
        <v>0.09</v>
      </c>
      <c r="G193" s="87">
        <f>$D$187*F193</f>
      </c>
      <c r="H193" s="87">
        <f>$L$2*G193</f>
      </c>
      <c r="I193" s="108">
        <v>76.4</v>
      </c>
      <c r="J193" s="87">
        <f>$D$187*I193</f>
      </c>
      <c r="K193" s="87">
        <f>SUM(H193,J193)</f>
      </c>
      <c r="L193" s="89"/>
      <c r="M193" s="133"/>
      <c r="N193" s="134"/>
      <c r="O193" s="92"/>
      <c r="P193" s="92"/>
      <c r="Q193" s="92"/>
      <c r="R193" s="92"/>
      <c r="S193" s="92"/>
      <c r="T193" s="92"/>
      <c r="U193" s="92"/>
      <c r="V193" s="92"/>
    </row>
    <row x14ac:dyDescent="0.25" r="194" customHeight="1" ht="18.75">
      <c r="A194" s="6" t="s">
        <v>250</v>
      </c>
      <c r="B194" s="6"/>
      <c r="C194" s="3" t="s">
        <v>96</v>
      </c>
      <c r="D194" s="108">
        <v>1</v>
      </c>
      <c r="E194" s="87">
        <f>$D$187*D194</f>
      </c>
      <c r="F194" s="108">
        <v>0.32</v>
      </c>
      <c r="G194" s="87">
        <f>$D$187*F194</f>
      </c>
      <c r="H194" s="87">
        <f>$L$2*G194</f>
      </c>
      <c r="I194" s="108">
        <v>85.04</v>
      </c>
      <c r="J194" s="87">
        <f>$D$187*I194</f>
      </c>
      <c r="K194" s="87">
        <f>SUM(H194,J194)</f>
      </c>
      <c r="L194" s="89"/>
      <c r="M194" s="133"/>
      <c r="N194" s="134"/>
      <c r="O194" s="92"/>
      <c r="P194" s="92"/>
      <c r="Q194" s="92"/>
      <c r="R194" s="92"/>
      <c r="S194" s="92"/>
      <c r="T194" s="92"/>
      <c r="U194" s="92"/>
      <c r="V194" s="92"/>
    </row>
    <row x14ac:dyDescent="0.25" r="195" customHeight="1" ht="18.75">
      <c r="A195" s="6" t="s">
        <v>344</v>
      </c>
      <c r="B195" s="6"/>
      <c r="C195" s="3" t="s">
        <v>96</v>
      </c>
      <c r="D195" s="108">
        <v>1</v>
      </c>
      <c r="E195" s="87">
        <f>$D$187*D195</f>
      </c>
      <c r="F195" s="108">
        <v>0.09</v>
      </c>
      <c r="G195" s="87">
        <f>$D$187*F195</f>
      </c>
      <c r="H195" s="87">
        <f>$L$2*G195</f>
      </c>
      <c r="I195" s="108">
        <v>76.4</v>
      </c>
      <c r="J195" s="87">
        <f>$D$187*I195</f>
      </c>
      <c r="K195" s="87">
        <f>SUM(H195,J195)</f>
      </c>
      <c r="L195" s="89"/>
      <c r="M195" s="133"/>
      <c r="N195" s="134"/>
      <c r="O195" s="92"/>
      <c r="P195" s="92"/>
      <c r="Q195" s="92"/>
      <c r="R195" s="92"/>
      <c r="S195" s="92"/>
      <c r="T195" s="92"/>
      <c r="U195" s="92"/>
      <c r="V195" s="92"/>
    </row>
    <row x14ac:dyDescent="0.25" r="196" customHeight="1" ht="18.75">
      <c r="A196" s="6" t="s">
        <v>675</v>
      </c>
      <c r="B196" s="6"/>
      <c r="C196" s="3" t="s">
        <v>149</v>
      </c>
      <c r="D196" s="108">
        <v>1.2</v>
      </c>
      <c r="E196" s="87">
        <f>$D$187*D196</f>
      </c>
      <c r="F196" s="108">
        <v>0.18</v>
      </c>
      <c r="G196" s="87">
        <f>$D$187*F196</f>
      </c>
      <c r="H196" s="87">
        <f>$L$2*G196</f>
      </c>
      <c r="I196" s="108">
        <v>52.56</v>
      </c>
      <c r="J196" s="87">
        <f>$D$187*I196</f>
      </c>
      <c r="K196" s="87">
        <f>SUM(H196,J196)</f>
      </c>
      <c r="L196" s="89"/>
      <c r="M196" s="133"/>
      <c r="N196" s="134"/>
      <c r="O196" s="92"/>
      <c r="P196" s="92"/>
      <c r="Q196" s="92"/>
      <c r="R196" s="92"/>
      <c r="S196" s="92"/>
      <c r="T196" s="92"/>
      <c r="U196" s="92"/>
      <c r="V196" s="92"/>
    </row>
    <row x14ac:dyDescent="0.25" r="197" customHeight="1" ht="18.75">
      <c r="A197" s="6" t="s">
        <v>844</v>
      </c>
      <c r="B197" s="6"/>
      <c r="C197" s="3" t="s">
        <v>96</v>
      </c>
      <c r="D197" s="108">
        <v>1</v>
      </c>
      <c r="E197" s="87">
        <f>$D$187*D197</f>
      </c>
      <c r="F197" s="108">
        <v>0.46</v>
      </c>
      <c r="G197" s="87">
        <f>$D$187*F197</f>
      </c>
      <c r="H197" s="87">
        <f>$L$2*G197</f>
      </c>
      <c r="I197" s="108">
        <v>151.06</v>
      </c>
      <c r="J197" s="87">
        <f>$D$187*I197</f>
      </c>
      <c r="K197" s="87">
        <f>SUM(H197,J197)</f>
      </c>
      <c r="L197" s="89"/>
      <c r="M197" s="133"/>
      <c r="N197" s="134"/>
      <c r="O197" s="92"/>
      <c r="P197" s="92"/>
      <c r="Q197" s="92"/>
      <c r="R197" s="92"/>
      <c r="S197" s="92"/>
      <c r="T197" s="92"/>
      <c r="U197" s="92"/>
      <c r="V197" s="92"/>
    </row>
    <row x14ac:dyDescent="0.25" r="198" customHeight="1" ht="18.75">
      <c r="A198" s="6" t="s">
        <v>422</v>
      </c>
      <c r="B198" s="6"/>
      <c r="C198" s="3" t="s">
        <v>96</v>
      </c>
      <c r="D198" s="108">
        <v>1</v>
      </c>
      <c r="E198" s="87">
        <f>$D$187*D198</f>
      </c>
      <c r="F198" s="108">
        <v>0.55</v>
      </c>
      <c r="G198" s="87">
        <f>$D$187*F198</f>
      </c>
      <c r="H198" s="87">
        <f>$N$2*G198</f>
      </c>
      <c r="I198" s="108">
        <v>135.63</v>
      </c>
      <c r="J198" s="87">
        <f>$D$187*I198</f>
      </c>
      <c r="K198" s="87">
        <f>SUM(H198,J198)</f>
      </c>
      <c r="L198" s="89"/>
      <c r="M198" s="133"/>
      <c r="N198" s="134"/>
      <c r="O198" s="92"/>
      <c r="P198" s="92"/>
      <c r="Q198" s="92"/>
      <c r="R198" s="92"/>
      <c r="S198" s="92"/>
      <c r="T198" s="92"/>
      <c r="U198" s="92"/>
      <c r="V198" s="92"/>
    </row>
    <row x14ac:dyDescent="0.25" r="199" customHeight="1" ht="18.75">
      <c r="A199" s="6" t="s">
        <v>247</v>
      </c>
      <c r="B199" s="6"/>
      <c r="C199" s="3" t="s">
        <v>149</v>
      </c>
      <c r="D199" s="108">
        <v>0.42</v>
      </c>
      <c r="E199" s="87">
        <f>$D$187*D199</f>
      </c>
      <c r="F199" s="108">
        <v>0.05</v>
      </c>
      <c r="G199" s="87">
        <f>$D$187*F199</f>
      </c>
      <c r="H199" s="87">
        <f>$L$2*G199</f>
      </c>
      <c r="I199" s="108">
        <v>16.71</v>
      </c>
      <c r="J199" s="87">
        <f>$D$187*I199</f>
      </c>
      <c r="K199" s="87">
        <f>SUM(H199,J199)</f>
      </c>
      <c r="L199" s="89"/>
      <c r="M199" s="131"/>
      <c r="N199" s="134"/>
      <c r="O199" s="91"/>
      <c r="P199" s="129"/>
      <c r="Q199" s="129"/>
      <c r="R199" s="129"/>
      <c r="S199" s="129"/>
      <c r="T199" s="129"/>
      <c r="U199" s="129"/>
      <c r="V199" s="129"/>
    </row>
    <row x14ac:dyDescent="0.25" r="200" customHeight="1" ht="18.75">
      <c r="A200" s="6" t="s">
        <v>246</v>
      </c>
      <c r="B200" s="6"/>
      <c r="C200" s="3" t="s">
        <v>149</v>
      </c>
      <c r="D200" s="108">
        <v>0.42</v>
      </c>
      <c r="E200" s="87">
        <f>$D$187*D200</f>
      </c>
      <c r="F200" s="108">
        <v>0.05</v>
      </c>
      <c r="G200" s="87">
        <f>$D$187*F200</f>
      </c>
      <c r="H200" s="87">
        <f>$L$2*G200</f>
      </c>
      <c r="I200" s="108">
        <v>15.82</v>
      </c>
      <c r="J200" s="87">
        <f>$D$187*I200</f>
      </c>
      <c r="K200" s="87">
        <f>SUM(H200,J200)</f>
      </c>
      <c r="L200" s="89"/>
      <c r="M200" s="89"/>
      <c r="N200" s="89"/>
      <c r="O200" s="74"/>
      <c r="P200" s="74"/>
      <c r="Q200" s="74"/>
      <c r="R200" s="74"/>
      <c r="S200" s="74"/>
      <c r="T200" s="74"/>
      <c r="U200" s="74"/>
      <c r="V200" s="74"/>
    </row>
    <row x14ac:dyDescent="0.25" r="201" customHeight="1" ht="12.199999999999998">
      <c r="A201" s="29" t="s">
        <v>214</v>
      </c>
      <c r="B201" s="29"/>
      <c r="C201" s="3"/>
      <c r="D201" s="135"/>
      <c r="E201" s="126"/>
      <c r="F201" s="94">
        <f>SUM(F188:F200)</f>
      </c>
      <c r="G201" s="110">
        <f>SUM(G188:G200)</f>
      </c>
      <c r="H201" s="110">
        <f>$L$2*G201</f>
      </c>
      <c r="I201" s="94">
        <v>898.08</v>
      </c>
      <c r="J201" s="110">
        <f>SUM(J188:J200)</f>
      </c>
      <c r="K201" s="88">
        <f>SUM(K188:K200)</f>
      </c>
      <c r="L201" s="89"/>
      <c r="M201" s="89"/>
      <c r="N201" s="89"/>
      <c r="O201" s="74"/>
      <c r="P201" s="74"/>
      <c r="Q201" s="74"/>
      <c r="R201" s="74"/>
      <c r="S201" s="74"/>
      <c r="T201" s="74"/>
      <c r="U201" s="74"/>
      <c r="V201" s="74"/>
    </row>
    <row x14ac:dyDescent="0.25" r="202" customHeight="1" ht="21">
      <c r="A202" s="29" t="s">
        <v>845</v>
      </c>
      <c r="B202" s="29"/>
      <c r="C202" s="93" t="s">
        <v>96</v>
      </c>
      <c r="D202" s="57">
        <v>0</v>
      </c>
      <c r="E202" s="124"/>
      <c r="F202" s="53"/>
      <c r="G202" s="53"/>
      <c r="H202" s="53"/>
      <c r="I202" s="53"/>
      <c r="J202" s="53"/>
      <c r="K202" s="53"/>
      <c r="L202" s="89"/>
      <c r="M202" s="89"/>
      <c r="N202" s="89"/>
      <c r="O202" s="74"/>
      <c r="P202" s="74"/>
      <c r="Q202" s="74"/>
      <c r="R202" s="74"/>
      <c r="S202" s="74"/>
      <c r="T202" s="74"/>
      <c r="U202" s="74"/>
      <c r="V202" s="74"/>
    </row>
    <row x14ac:dyDescent="0.25" r="203" customHeight="1" ht="18.75">
      <c r="A203" s="6" t="s">
        <v>246</v>
      </c>
      <c r="B203" s="6"/>
      <c r="C203" s="3" t="s">
        <v>149</v>
      </c>
      <c r="D203" s="108">
        <v>0.42</v>
      </c>
      <c r="E203" s="87">
        <f>$D$202*D203</f>
      </c>
      <c r="F203" s="108">
        <v>0.05</v>
      </c>
      <c r="G203" s="87">
        <f>$D$202*F203</f>
      </c>
      <c r="H203" s="87">
        <f>$L$2*G203</f>
      </c>
      <c r="I203" s="108">
        <v>15.82</v>
      </c>
      <c r="J203" s="87">
        <f>$D$202*I203</f>
      </c>
      <c r="K203" s="87">
        <f>SUM(H203,J203)</f>
      </c>
      <c r="L203" s="89"/>
      <c r="M203" s="89"/>
      <c r="N203" s="89"/>
      <c r="O203" s="74"/>
      <c r="P203" s="74"/>
      <c r="Q203" s="74"/>
      <c r="R203" s="74"/>
      <c r="S203" s="74"/>
      <c r="T203" s="74"/>
      <c r="U203" s="74"/>
      <c r="V203" s="74"/>
    </row>
    <row x14ac:dyDescent="0.25" r="204" customHeight="1" ht="18.75">
      <c r="A204" s="6" t="s">
        <v>247</v>
      </c>
      <c r="B204" s="6"/>
      <c r="C204" s="3" t="s">
        <v>149</v>
      </c>
      <c r="D204" s="108">
        <v>0.42</v>
      </c>
      <c r="E204" s="87">
        <f>$D$202*D204</f>
      </c>
      <c r="F204" s="108">
        <v>0.05</v>
      </c>
      <c r="G204" s="87">
        <f>$D$202*F204</f>
      </c>
      <c r="H204" s="87">
        <f>$L$2*G204</f>
      </c>
      <c r="I204" s="108">
        <v>16.71</v>
      </c>
      <c r="J204" s="87">
        <f>$D$202*I204</f>
      </c>
      <c r="K204" s="87">
        <f>SUM(H204,J204)</f>
      </c>
      <c r="L204" s="89"/>
      <c r="M204" s="89"/>
      <c r="N204" s="89"/>
      <c r="O204" s="74"/>
      <c r="P204" s="74"/>
      <c r="Q204" s="74"/>
      <c r="R204" s="74"/>
      <c r="S204" s="74"/>
      <c r="T204" s="74"/>
      <c r="U204" s="74"/>
      <c r="V204" s="74"/>
    </row>
    <row x14ac:dyDescent="0.25" r="205" customHeight="1" ht="18.75">
      <c r="A205" s="6" t="s">
        <v>840</v>
      </c>
      <c r="B205" s="6"/>
      <c r="C205" s="3" t="s">
        <v>96</v>
      </c>
      <c r="D205" s="108">
        <v>2</v>
      </c>
      <c r="E205" s="87">
        <f>$D$202*D205</f>
      </c>
      <c r="F205" s="108">
        <v>0.51</v>
      </c>
      <c r="G205" s="87">
        <f>$D$202*F205</f>
      </c>
      <c r="H205" s="87">
        <f>$L$2*G205</f>
      </c>
      <c r="I205" s="108">
        <v>520.3</v>
      </c>
      <c r="J205" s="87">
        <f>$D$202*I205</f>
      </c>
      <c r="K205" s="87">
        <f>SUM(H205,J205)</f>
      </c>
      <c r="L205" s="89"/>
      <c r="M205" s="89"/>
      <c r="N205" s="89"/>
      <c r="O205" s="74"/>
      <c r="P205" s="74"/>
      <c r="Q205" s="74"/>
      <c r="R205" s="74"/>
      <c r="S205" s="74"/>
      <c r="T205" s="74"/>
      <c r="U205" s="74"/>
      <c r="V205" s="74"/>
    </row>
    <row x14ac:dyDescent="0.25" r="206" customHeight="1" ht="18.75">
      <c r="A206" s="6" t="s">
        <v>846</v>
      </c>
      <c r="B206" s="6"/>
      <c r="C206" s="3" t="s">
        <v>96</v>
      </c>
      <c r="D206" s="108">
        <v>2</v>
      </c>
      <c r="E206" s="87">
        <f>$D$202*D206</f>
      </c>
      <c r="F206" s="108">
        <v>0.81</v>
      </c>
      <c r="G206" s="87">
        <f>$D$202*F206</f>
      </c>
      <c r="H206" s="87">
        <f>$L$2*G206</f>
      </c>
      <c r="I206" s="108">
        <v>341.38</v>
      </c>
      <c r="J206" s="87">
        <f>$D$202*I206</f>
      </c>
      <c r="K206" s="87">
        <f>SUM(H206,J206)</f>
      </c>
      <c r="L206" s="89"/>
      <c r="M206" s="89"/>
      <c r="N206" s="89"/>
      <c r="O206" s="74"/>
      <c r="P206" s="74"/>
      <c r="Q206" s="74"/>
      <c r="R206" s="74"/>
      <c r="S206" s="74"/>
      <c r="T206" s="74"/>
      <c r="U206" s="74"/>
      <c r="V206" s="74"/>
    </row>
    <row x14ac:dyDescent="0.25" r="207" customHeight="1" ht="18.75">
      <c r="A207" s="6" t="s">
        <v>410</v>
      </c>
      <c r="B207" s="6"/>
      <c r="C207" s="3" t="s">
        <v>153</v>
      </c>
      <c r="D207" s="108">
        <v>0.42</v>
      </c>
      <c r="E207" s="87">
        <f>$D$202*D207</f>
      </c>
      <c r="F207" s="108">
        <v>0.04</v>
      </c>
      <c r="G207" s="87">
        <f>$D$202*F207</f>
      </c>
      <c r="H207" s="87">
        <f>$L$2*G207</f>
      </c>
      <c r="I207" s="108">
        <v>19.32</v>
      </c>
      <c r="J207" s="87">
        <f>$D$202*I207</f>
      </c>
      <c r="K207" s="87">
        <f>SUM(H207,J207)</f>
      </c>
      <c r="L207" s="89"/>
      <c r="M207" s="89"/>
      <c r="N207" s="89"/>
      <c r="O207" s="74"/>
      <c r="P207" s="74"/>
      <c r="Q207" s="74"/>
      <c r="R207" s="74"/>
      <c r="S207" s="74"/>
      <c r="T207" s="74"/>
      <c r="U207" s="74"/>
      <c r="V207" s="74"/>
    </row>
    <row x14ac:dyDescent="0.25" r="208" customHeight="1" ht="18.75">
      <c r="A208" s="6" t="s">
        <v>251</v>
      </c>
      <c r="B208" s="6"/>
      <c r="C208" s="3" t="s">
        <v>96</v>
      </c>
      <c r="D208" s="108">
        <v>1</v>
      </c>
      <c r="E208" s="87">
        <f>$D$202*D208</f>
      </c>
      <c r="F208" s="108">
        <v>0.09</v>
      </c>
      <c r="G208" s="87">
        <f>$D$202*F208</f>
      </c>
      <c r="H208" s="87">
        <f>$L$2*G208</f>
      </c>
      <c r="I208" s="108">
        <v>95.2</v>
      </c>
      <c r="J208" s="87">
        <f>$D$202*I208</f>
      </c>
      <c r="K208" s="87">
        <f>SUM(H208,J208)</f>
      </c>
      <c r="L208" s="89"/>
      <c r="M208" s="89"/>
      <c r="N208" s="89"/>
      <c r="O208" s="74"/>
      <c r="P208" s="74"/>
      <c r="Q208" s="74"/>
      <c r="R208" s="74"/>
      <c r="S208" s="74"/>
      <c r="T208" s="74"/>
      <c r="U208" s="74"/>
      <c r="V208" s="74"/>
    </row>
    <row x14ac:dyDescent="0.25" r="209" customHeight="1" ht="18.75">
      <c r="A209" s="6" t="s">
        <v>675</v>
      </c>
      <c r="B209" s="6"/>
      <c r="C209" s="3" t="s">
        <v>149</v>
      </c>
      <c r="D209" s="108">
        <v>2.4</v>
      </c>
      <c r="E209" s="87">
        <f>$D$202*D209</f>
      </c>
      <c r="F209" s="108">
        <v>0.36</v>
      </c>
      <c r="G209" s="87">
        <f>$D$202*F209</f>
      </c>
      <c r="H209" s="87">
        <f>$L$2*G209</f>
      </c>
      <c r="I209" s="108">
        <v>105.12</v>
      </c>
      <c r="J209" s="87">
        <f>$D$202*I209</f>
      </c>
      <c r="K209" s="87">
        <f>SUM(H209,J209)</f>
      </c>
      <c r="L209" s="89"/>
      <c r="M209" s="89"/>
      <c r="N209" s="89"/>
      <c r="O209" s="74"/>
      <c r="P209" s="74"/>
      <c r="Q209" s="74"/>
      <c r="R209" s="74"/>
      <c r="S209" s="74"/>
      <c r="T209" s="74"/>
      <c r="U209" s="74"/>
      <c r="V209" s="74"/>
    </row>
    <row x14ac:dyDescent="0.25" r="210" customHeight="1" ht="18.75">
      <c r="A210" s="6" t="s">
        <v>247</v>
      </c>
      <c r="B210" s="6"/>
      <c r="C210" s="3" t="s">
        <v>149</v>
      </c>
      <c r="D210" s="108">
        <v>0.42</v>
      </c>
      <c r="E210" s="87">
        <f>$D$202*D210</f>
      </c>
      <c r="F210" s="108">
        <v>0.05</v>
      </c>
      <c r="G210" s="87">
        <f>$D$202*F210</f>
      </c>
      <c r="H210" s="87">
        <f>$L$2*G210</f>
      </c>
      <c r="I210" s="108">
        <v>16.71</v>
      </c>
      <c r="J210" s="87">
        <f>$D$202*I210</f>
      </c>
      <c r="K210" s="87">
        <f>SUM(H210,J210)</f>
      </c>
      <c r="L210" s="89"/>
      <c r="M210" s="89"/>
      <c r="N210" s="89"/>
      <c r="O210" s="74"/>
      <c r="P210" s="74"/>
      <c r="Q210" s="74"/>
      <c r="R210" s="74"/>
      <c r="S210" s="74"/>
      <c r="T210" s="74"/>
      <c r="U210" s="74"/>
      <c r="V210" s="74"/>
    </row>
    <row x14ac:dyDescent="0.25" r="211" customHeight="1" ht="18.75">
      <c r="A211" s="6" t="s">
        <v>246</v>
      </c>
      <c r="B211" s="6"/>
      <c r="C211" s="3" t="s">
        <v>149</v>
      </c>
      <c r="D211" s="108">
        <v>0.42</v>
      </c>
      <c r="E211" s="87">
        <f>$D$202*D211</f>
      </c>
      <c r="F211" s="108">
        <v>0.05</v>
      </c>
      <c r="G211" s="87">
        <f>$D$202*F211</f>
      </c>
      <c r="H211" s="87">
        <f>$L$2*G211</f>
      </c>
      <c r="I211" s="108">
        <v>15.82</v>
      </c>
      <c r="J211" s="87">
        <f>$D$202*I211</f>
      </c>
      <c r="K211" s="87">
        <f>SUM(H211,J211)</f>
      </c>
      <c r="L211" s="89"/>
      <c r="M211" s="89"/>
      <c r="N211" s="89"/>
      <c r="O211" s="74"/>
      <c r="P211" s="74"/>
      <c r="Q211" s="74"/>
      <c r="R211" s="74"/>
      <c r="S211" s="74"/>
      <c r="T211" s="74"/>
      <c r="U211" s="74"/>
      <c r="V211" s="74"/>
    </row>
    <row x14ac:dyDescent="0.25" r="212" customHeight="1" ht="12.199999999999998">
      <c r="A212" s="29" t="s">
        <v>214</v>
      </c>
      <c r="B212" s="29"/>
      <c r="C212" s="3"/>
      <c r="D212" s="135"/>
      <c r="E212" s="126"/>
      <c r="F212" s="94">
        <f>SUM(F203:F211)</f>
      </c>
      <c r="G212" s="110">
        <f>SUM(G203:G211)</f>
      </c>
      <c r="H212" s="110">
        <f>$L$2*G212</f>
      </c>
      <c r="I212" s="94">
        <v>1146.38</v>
      </c>
      <c r="J212" s="110">
        <f>SUM(J203:J211)</f>
      </c>
      <c r="K212" s="88">
        <f>SUM(K203:K211)</f>
      </c>
      <c r="L212" s="89"/>
      <c r="M212" s="89"/>
      <c r="N212" s="89"/>
      <c r="O212" s="74"/>
      <c r="P212" s="74"/>
      <c r="Q212" s="74"/>
      <c r="R212" s="74"/>
      <c r="S212" s="74"/>
      <c r="T212" s="74"/>
      <c r="U212" s="74"/>
      <c r="V212" s="74"/>
    </row>
    <row x14ac:dyDescent="0.25" r="213" customHeight="1" ht="21">
      <c r="A213" s="29" t="s">
        <v>845</v>
      </c>
      <c r="B213" s="29"/>
      <c r="C213" s="93" t="s">
        <v>96</v>
      </c>
      <c r="D213" s="57">
        <v>0</v>
      </c>
      <c r="E213" s="124"/>
      <c r="F213" s="53"/>
      <c r="G213" s="53"/>
      <c r="H213" s="53"/>
      <c r="I213" s="53"/>
      <c r="J213" s="53"/>
      <c r="K213" s="53"/>
      <c r="L213" s="89"/>
      <c r="M213" s="89"/>
      <c r="N213" s="89"/>
      <c r="O213" s="74"/>
      <c r="P213" s="74"/>
      <c r="Q213" s="74"/>
      <c r="R213" s="74"/>
      <c r="S213" s="74"/>
      <c r="T213" s="74"/>
      <c r="U213" s="74"/>
      <c r="V213" s="74"/>
    </row>
    <row x14ac:dyDescent="0.25" r="214" customHeight="1" ht="18.75">
      <c r="A214" s="6" t="s">
        <v>246</v>
      </c>
      <c r="B214" s="6"/>
      <c r="C214" s="3" t="s">
        <v>149</v>
      </c>
      <c r="D214" s="108">
        <v>0.42</v>
      </c>
      <c r="E214" s="87">
        <f>$D$213*D214</f>
      </c>
      <c r="F214" s="108">
        <v>0.05</v>
      </c>
      <c r="G214" s="87">
        <f>$D$213*F214</f>
      </c>
      <c r="H214" s="87">
        <f>$L$2*G214</f>
      </c>
      <c r="I214" s="108">
        <v>15.82</v>
      </c>
      <c r="J214" s="87">
        <f>$D$213*I214</f>
      </c>
      <c r="K214" s="87">
        <f>SUM(H214,J214)</f>
      </c>
      <c r="L214" s="89"/>
      <c r="M214" s="89"/>
      <c r="N214" s="89"/>
      <c r="O214" s="74"/>
      <c r="P214" s="74"/>
      <c r="Q214" s="74"/>
      <c r="R214" s="74"/>
      <c r="S214" s="74"/>
      <c r="T214" s="74"/>
      <c r="U214" s="74"/>
      <c r="V214" s="74"/>
    </row>
    <row x14ac:dyDescent="0.25" r="215" customHeight="1" ht="18.75">
      <c r="A215" s="6" t="s">
        <v>247</v>
      </c>
      <c r="B215" s="6"/>
      <c r="C215" s="3" t="s">
        <v>149</v>
      </c>
      <c r="D215" s="108">
        <v>0.42</v>
      </c>
      <c r="E215" s="87">
        <f>$D$213*D215</f>
      </c>
      <c r="F215" s="108">
        <v>0.05</v>
      </c>
      <c r="G215" s="87">
        <f>$D$213*F215</f>
      </c>
      <c r="H215" s="87">
        <f>$L$2*G215</f>
      </c>
      <c r="I215" s="108">
        <v>16.71</v>
      </c>
      <c r="J215" s="87">
        <f>$D$213*I215</f>
      </c>
      <c r="K215" s="87">
        <f>SUM(H215,J215)</f>
      </c>
      <c r="L215" s="89"/>
      <c r="M215" s="89"/>
      <c r="N215" s="89"/>
      <c r="O215" s="74"/>
      <c r="P215" s="74"/>
      <c r="Q215" s="74"/>
      <c r="R215" s="74"/>
      <c r="S215" s="74"/>
      <c r="T215" s="74"/>
      <c r="U215" s="74"/>
      <c r="V215" s="74"/>
    </row>
    <row x14ac:dyDescent="0.25" r="216" customHeight="1" ht="18.75">
      <c r="A216" s="6" t="s">
        <v>410</v>
      </c>
      <c r="B216" s="6"/>
      <c r="C216" s="3" t="s">
        <v>153</v>
      </c>
      <c r="D216" s="108">
        <v>0.42</v>
      </c>
      <c r="E216" s="87">
        <f>$D$213*D216</f>
      </c>
      <c r="F216" s="108">
        <v>0.04</v>
      </c>
      <c r="G216" s="87">
        <f>$D$213*F216</f>
      </c>
      <c r="H216" s="87">
        <f>$L$2*G216</f>
      </c>
      <c r="I216" s="108">
        <v>19.32</v>
      </c>
      <c r="J216" s="87">
        <f>$D$213*I216</f>
      </c>
      <c r="K216" s="87">
        <f>SUM(H216,J216)</f>
      </c>
      <c r="L216" s="89"/>
      <c r="M216" s="89"/>
      <c r="N216" s="89"/>
      <c r="O216" s="74"/>
      <c r="P216" s="74"/>
      <c r="Q216" s="74"/>
      <c r="R216" s="74"/>
      <c r="S216" s="74"/>
      <c r="T216" s="74"/>
      <c r="U216" s="74"/>
      <c r="V216" s="74"/>
    </row>
    <row x14ac:dyDescent="0.25" r="217" customHeight="1" ht="18.75">
      <c r="A217" s="6" t="s">
        <v>846</v>
      </c>
      <c r="B217" s="6"/>
      <c r="C217" s="3" t="s">
        <v>96</v>
      </c>
      <c r="D217" s="108">
        <v>2</v>
      </c>
      <c r="E217" s="87">
        <f>$D$213*D217</f>
      </c>
      <c r="F217" s="108">
        <v>0.81</v>
      </c>
      <c r="G217" s="87">
        <f>$D$213*F217</f>
      </c>
      <c r="H217" s="87">
        <f>$L$2*G217</f>
      </c>
      <c r="I217" s="108">
        <v>341.38</v>
      </c>
      <c r="J217" s="87">
        <f>$D$213*I217</f>
      </c>
      <c r="K217" s="87">
        <f>SUM(H217,J217)</f>
      </c>
      <c r="L217" s="89"/>
      <c r="M217" s="89"/>
      <c r="N217" s="89"/>
      <c r="O217" s="74"/>
      <c r="P217" s="74"/>
      <c r="Q217" s="74"/>
      <c r="R217" s="74"/>
      <c r="S217" s="74"/>
      <c r="T217" s="74"/>
      <c r="U217" s="74"/>
      <c r="V217" s="74"/>
    </row>
    <row x14ac:dyDescent="0.25" r="218" customHeight="1" ht="18.75">
      <c r="A218" s="6" t="s">
        <v>823</v>
      </c>
      <c r="B218" s="6"/>
      <c r="C218" s="3" t="s">
        <v>96</v>
      </c>
      <c r="D218" s="108">
        <v>2</v>
      </c>
      <c r="E218" s="87">
        <f>$D$213*D218</f>
      </c>
      <c r="F218" s="108">
        <v>0.71</v>
      </c>
      <c r="G218" s="87">
        <f>$D$213*F218</f>
      </c>
      <c r="H218" s="87">
        <f>$L$2*G218</f>
      </c>
      <c r="I218" s="108">
        <v>204.5</v>
      </c>
      <c r="J218" s="87">
        <f>$D$213*I218</f>
      </c>
      <c r="K218" s="87">
        <f>SUM(H218,J218)</f>
      </c>
      <c r="L218" s="89"/>
      <c r="M218" s="89"/>
      <c r="N218" s="89"/>
      <c r="O218" s="74"/>
      <c r="P218" s="74"/>
      <c r="Q218" s="74"/>
      <c r="R218" s="74"/>
      <c r="S218" s="74"/>
      <c r="T218" s="74"/>
      <c r="U218" s="74"/>
      <c r="V218" s="74"/>
    </row>
    <row x14ac:dyDescent="0.25" r="219" customHeight="1" ht="18.75">
      <c r="A219" s="6" t="s">
        <v>251</v>
      </c>
      <c r="B219" s="6"/>
      <c r="C219" s="3" t="s">
        <v>96</v>
      </c>
      <c r="D219" s="108">
        <v>1</v>
      </c>
      <c r="E219" s="87">
        <f>$D$213*D219</f>
      </c>
      <c r="F219" s="108">
        <v>0.09</v>
      </c>
      <c r="G219" s="87">
        <f>$D$213*F219</f>
      </c>
      <c r="H219" s="87">
        <f>$L$2*G219</f>
      </c>
      <c r="I219" s="108">
        <v>95.2</v>
      </c>
      <c r="J219" s="87">
        <f>$D$213*I219</f>
      </c>
      <c r="K219" s="87">
        <f>SUM(H219,J219)</f>
      </c>
      <c r="L219" s="89"/>
      <c r="M219" s="89"/>
      <c r="N219" s="89"/>
      <c r="O219" s="74"/>
      <c r="P219" s="74"/>
      <c r="Q219" s="74"/>
      <c r="R219" s="74"/>
      <c r="S219" s="74"/>
      <c r="T219" s="74"/>
      <c r="U219" s="74"/>
      <c r="V219" s="74"/>
    </row>
    <row x14ac:dyDescent="0.25" r="220" customHeight="1" ht="18.75">
      <c r="A220" s="6" t="s">
        <v>675</v>
      </c>
      <c r="B220" s="6"/>
      <c r="C220" s="3" t="s">
        <v>149</v>
      </c>
      <c r="D220" s="108">
        <v>2.4</v>
      </c>
      <c r="E220" s="87">
        <f>$D$213*D220</f>
      </c>
      <c r="F220" s="108">
        <v>0.36</v>
      </c>
      <c r="G220" s="87">
        <f>$D$213*F220</f>
      </c>
      <c r="H220" s="87">
        <f>$L$2*G220</f>
      </c>
      <c r="I220" s="108">
        <v>105.12</v>
      </c>
      <c r="J220" s="87">
        <f>$D$213*I220</f>
      </c>
      <c r="K220" s="87">
        <f>SUM(H220,J220)</f>
      </c>
      <c r="L220" s="89"/>
      <c r="M220" s="89"/>
      <c r="N220" s="89"/>
      <c r="O220" s="74"/>
      <c r="P220" s="74"/>
      <c r="Q220" s="74"/>
      <c r="R220" s="74"/>
      <c r="S220" s="74"/>
      <c r="T220" s="74"/>
      <c r="U220" s="74"/>
      <c r="V220" s="74"/>
    </row>
    <row x14ac:dyDescent="0.25" r="221" customHeight="1" ht="18.75">
      <c r="A221" s="6" t="s">
        <v>247</v>
      </c>
      <c r="B221" s="6"/>
      <c r="C221" s="3" t="s">
        <v>149</v>
      </c>
      <c r="D221" s="108">
        <v>0.42</v>
      </c>
      <c r="E221" s="87">
        <f>$D$213*D221</f>
      </c>
      <c r="F221" s="108">
        <v>0.05</v>
      </c>
      <c r="G221" s="87">
        <f>$D$213*F221</f>
      </c>
      <c r="H221" s="87">
        <f>$L$2*G221</f>
      </c>
      <c r="I221" s="108">
        <v>16.71</v>
      </c>
      <c r="J221" s="87">
        <f>$D$213*I221</f>
      </c>
      <c r="K221" s="87">
        <f>SUM(H221,J221)</f>
      </c>
      <c r="L221" s="89"/>
      <c r="M221" s="89"/>
      <c r="N221" s="89"/>
      <c r="O221" s="74"/>
      <c r="P221" s="74"/>
      <c r="Q221" s="74"/>
      <c r="R221" s="74"/>
      <c r="S221" s="74"/>
      <c r="T221" s="74"/>
      <c r="U221" s="74"/>
      <c r="V221" s="74"/>
    </row>
    <row x14ac:dyDescent="0.25" r="222" customHeight="1" ht="18.75">
      <c r="A222" s="6" t="s">
        <v>246</v>
      </c>
      <c r="B222" s="6"/>
      <c r="C222" s="3" t="s">
        <v>149</v>
      </c>
      <c r="D222" s="108">
        <v>0.42</v>
      </c>
      <c r="E222" s="87">
        <f>$D$213*D222</f>
      </c>
      <c r="F222" s="108">
        <v>0.05</v>
      </c>
      <c r="G222" s="87">
        <f>$D$213*F222</f>
      </c>
      <c r="H222" s="87">
        <f>$L$2*G222</f>
      </c>
      <c r="I222" s="108">
        <v>15.82</v>
      </c>
      <c r="J222" s="87">
        <f>$D$213*I222</f>
      </c>
      <c r="K222" s="87">
        <f>SUM(H222,J222)</f>
      </c>
      <c r="L222" s="89"/>
      <c r="M222" s="89"/>
      <c r="N222" s="89"/>
      <c r="O222" s="74"/>
      <c r="P222" s="74"/>
      <c r="Q222" s="74"/>
      <c r="R222" s="74"/>
      <c r="S222" s="74"/>
      <c r="T222" s="74"/>
      <c r="U222" s="74"/>
      <c r="V222" s="74"/>
    </row>
    <row x14ac:dyDescent="0.25" r="223" customHeight="1" ht="12.199999999999998">
      <c r="A223" s="29" t="s">
        <v>214</v>
      </c>
      <c r="B223" s="29"/>
      <c r="C223" s="3"/>
      <c r="D223" s="135"/>
      <c r="E223" s="126"/>
      <c r="F223" s="94">
        <f>SUM(F214:F222)</f>
      </c>
      <c r="G223" s="110">
        <f>SUM(G214:G222)</f>
      </c>
      <c r="H223" s="110">
        <f>$L$2*G223</f>
      </c>
      <c r="I223" s="94">
        <v>830.58</v>
      </c>
      <c r="J223" s="110">
        <f>SUM(J214:J222)</f>
      </c>
      <c r="K223" s="88">
        <f>SUM(K214:K222)</f>
      </c>
      <c r="L223" s="89"/>
      <c r="M223" s="89"/>
      <c r="N223" s="89"/>
      <c r="O223" s="74"/>
      <c r="P223" s="74"/>
      <c r="Q223" s="74"/>
      <c r="R223" s="74"/>
      <c r="S223" s="74"/>
      <c r="T223" s="74"/>
      <c r="U223" s="74"/>
      <c r="V223" s="74"/>
    </row>
    <row x14ac:dyDescent="0.25" r="224" customHeight="1" ht="21">
      <c r="A224" s="29" t="s">
        <v>845</v>
      </c>
      <c r="B224" s="29"/>
      <c r="C224" s="93" t="s">
        <v>96</v>
      </c>
      <c r="D224" s="57">
        <v>0</v>
      </c>
      <c r="E224" s="124"/>
      <c r="F224" s="53"/>
      <c r="G224" s="53"/>
      <c r="H224" s="53"/>
      <c r="I224" s="53"/>
      <c r="J224" s="53"/>
      <c r="K224" s="53"/>
      <c r="L224" s="89"/>
      <c r="M224" s="89"/>
      <c r="N224" s="89"/>
      <c r="O224" s="74"/>
      <c r="P224" s="74"/>
      <c r="Q224" s="74"/>
      <c r="R224" s="74"/>
      <c r="S224" s="74"/>
      <c r="T224" s="74"/>
      <c r="U224" s="74"/>
      <c r="V224" s="74"/>
    </row>
    <row x14ac:dyDescent="0.25" r="225" customHeight="1" ht="18.75">
      <c r="A225" s="6" t="s">
        <v>246</v>
      </c>
      <c r="B225" s="6"/>
      <c r="C225" s="3" t="s">
        <v>149</v>
      </c>
      <c r="D225" s="108">
        <v>0.42</v>
      </c>
      <c r="E225" s="87">
        <f>$D$224*D225</f>
      </c>
      <c r="F225" s="108">
        <v>0.05</v>
      </c>
      <c r="G225" s="87">
        <f>$D$224*F225</f>
      </c>
      <c r="H225" s="87">
        <f>$L$2*G225</f>
      </c>
      <c r="I225" s="108">
        <v>15.82</v>
      </c>
      <c r="J225" s="87">
        <f>$D$224*I225</f>
      </c>
      <c r="K225" s="87">
        <f>SUM(H225,J225)</f>
      </c>
      <c r="L225" s="89"/>
      <c r="M225" s="89"/>
      <c r="N225" s="89"/>
      <c r="O225" s="74"/>
      <c r="P225" s="74"/>
      <c r="Q225" s="74"/>
      <c r="R225" s="74"/>
      <c r="S225" s="74"/>
      <c r="T225" s="74"/>
      <c r="U225" s="74"/>
      <c r="V225" s="74"/>
    </row>
    <row x14ac:dyDescent="0.25" r="226" customHeight="1" ht="18.75">
      <c r="A226" s="6" t="s">
        <v>247</v>
      </c>
      <c r="B226" s="6"/>
      <c r="C226" s="3" t="s">
        <v>149</v>
      </c>
      <c r="D226" s="108">
        <v>0.42</v>
      </c>
      <c r="E226" s="87">
        <f>$D$224*D226</f>
      </c>
      <c r="F226" s="108">
        <v>0.05</v>
      </c>
      <c r="G226" s="87">
        <f>$D$224*F226</f>
      </c>
      <c r="H226" s="87">
        <f>$L$2*G226</f>
      </c>
      <c r="I226" s="108">
        <v>16.71</v>
      </c>
      <c r="J226" s="87">
        <f>$D$224*I226</f>
      </c>
      <c r="K226" s="87">
        <f>SUM(H226,J226)</f>
      </c>
      <c r="L226" s="89"/>
      <c r="M226" s="89"/>
      <c r="N226" s="89"/>
      <c r="O226" s="74"/>
      <c r="P226" s="74"/>
      <c r="Q226" s="74"/>
      <c r="R226" s="74"/>
      <c r="S226" s="74"/>
      <c r="T226" s="74"/>
      <c r="U226" s="74"/>
      <c r="V226" s="74"/>
    </row>
    <row x14ac:dyDescent="0.25" r="227" customHeight="1" ht="18.75">
      <c r="A227" s="6" t="s">
        <v>410</v>
      </c>
      <c r="B227" s="6"/>
      <c r="C227" s="3" t="s">
        <v>153</v>
      </c>
      <c r="D227" s="108">
        <v>0.42</v>
      </c>
      <c r="E227" s="87">
        <f>$D$224*D227</f>
      </c>
      <c r="F227" s="108">
        <v>0.04</v>
      </c>
      <c r="G227" s="87">
        <f>$D$224*F227</f>
      </c>
      <c r="H227" s="87">
        <f>$L$2*G227</f>
      </c>
      <c r="I227" s="108">
        <v>19.32</v>
      </c>
      <c r="J227" s="87">
        <f>$D$224*I227</f>
      </c>
      <c r="K227" s="87">
        <f>SUM(H227,J227)</f>
      </c>
      <c r="L227" s="89"/>
      <c r="M227" s="89"/>
      <c r="N227" s="89"/>
      <c r="O227" s="74"/>
      <c r="P227" s="74"/>
      <c r="Q227" s="74"/>
      <c r="R227" s="74"/>
      <c r="S227" s="74"/>
      <c r="T227" s="74"/>
      <c r="U227" s="74"/>
      <c r="V227" s="74"/>
    </row>
    <row x14ac:dyDescent="0.25" r="228" customHeight="1" ht="18.75">
      <c r="A228" s="6" t="s">
        <v>846</v>
      </c>
      <c r="B228" s="6"/>
      <c r="C228" s="3" t="s">
        <v>96</v>
      </c>
      <c r="D228" s="108">
        <v>2</v>
      </c>
      <c r="E228" s="87">
        <f>$D$224*D228</f>
      </c>
      <c r="F228" s="108">
        <v>0.81</v>
      </c>
      <c r="G228" s="87">
        <f>$D$224*F228</f>
      </c>
      <c r="H228" s="87">
        <f>$L$2*G228</f>
      </c>
      <c r="I228" s="108">
        <v>341.38</v>
      </c>
      <c r="J228" s="87">
        <f>$D$224*I228</f>
      </c>
      <c r="K228" s="87">
        <f>SUM(H228,J228)</f>
      </c>
      <c r="L228" s="89"/>
      <c r="M228" s="89"/>
      <c r="N228" s="89"/>
      <c r="O228" s="74"/>
      <c r="P228" s="74"/>
      <c r="Q228" s="74"/>
      <c r="R228" s="74"/>
      <c r="S228" s="74"/>
      <c r="T228" s="74"/>
      <c r="U228" s="74"/>
      <c r="V228" s="74"/>
    </row>
    <row x14ac:dyDescent="0.25" r="229" customHeight="1" ht="18.75">
      <c r="A229" s="6" t="s">
        <v>844</v>
      </c>
      <c r="B229" s="6"/>
      <c r="C229" s="3" t="s">
        <v>96</v>
      </c>
      <c r="D229" s="108">
        <v>2</v>
      </c>
      <c r="E229" s="87">
        <f>$D$224*D229</f>
      </c>
      <c r="F229" s="108">
        <v>0.92</v>
      </c>
      <c r="G229" s="87">
        <f>$D$224*F229</f>
      </c>
      <c r="H229" s="87">
        <f>$L$2*G229</f>
      </c>
      <c r="I229" s="108">
        <v>302.12</v>
      </c>
      <c r="J229" s="87">
        <f>$D$224*I229</f>
      </c>
      <c r="K229" s="87">
        <f>SUM(H229,J229)</f>
      </c>
      <c r="L229" s="89"/>
      <c r="M229" s="89"/>
      <c r="N229" s="89"/>
      <c r="O229" s="74"/>
      <c r="P229" s="74"/>
      <c r="Q229" s="74"/>
      <c r="R229" s="74"/>
      <c r="S229" s="74"/>
      <c r="T229" s="74"/>
      <c r="U229" s="74"/>
      <c r="V229" s="74"/>
    </row>
    <row x14ac:dyDescent="0.25" r="230" customHeight="1" ht="18.75">
      <c r="A230" s="6" t="s">
        <v>251</v>
      </c>
      <c r="B230" s="6"/>
      <c r="C230" s="3" t="s">
        <v>96</v>
      </c>
      <c r="D230" s="108">
        <v>1</v>
      </c>
      <c r="E230" s="87">
        <f>$D$224*D230</f>
      </c>
      <c r="F230" s="108">
        <v>0.09</v>
      </c>
      <c r="G230" s="87">
        <f>$D$224*F230</f>
      </c>
      <c r="H230" s="87">
        <f>$L$2*G230</f>
      </c>
      <c r="I230" s="108">
        <v>95.2</v>
      </c>
      <c r="J230" s="87">
        <f>$D$224*I230</f>
      </c>
      <c r="K230" s="87">
        <f>SUM(H230,J230)</f>
      </c>
      <c r="L230" s="89"/>
      <c r="M230" s="89"/>
      <c r="N230" s="89"/>
      <c r="O230" s="74"/>
      <c r="P230" s="74"/>
      <c r="Q230" s="74"/>
      <c r="R230" s="74"/>
      <c r="S230" s="74"/>
      <c r="T230" s="74"/>
      <c r="U230" s="74"/>
      <c r="V230" s="74"/>
    </row>
    <row x14ac:dyDescent="0.25" r="231" customHeight="1" ht="18.75">
      <c r="A231" s="6" t="s">
        <v>675</v>
      </c>
      <c r="B231" s="6"/>
      <c r="C231" s="3" t="s">
        <v>149</v>
      </c>
      <c r="D231" s="108">
        <v>2.4</v>
      </c>
      <c r="E231" s="87">
        <f>$D$224*D231</f>
      </c>
      <c r="F231" s="108">
        <v>0.36</v>
      </c>
      <c r="G231" s="87">
        <f>$D$224*F231</f>
      </c>
      <c r="H231" s="87">
        <f>$L$2*G231</f>
      </c>
      <c r="I231" s="108">
        <v>105.12</v>
      </c>
      <c r="J231" s="87">
        <f>$D$224*I231</f>
      </c>
      <c r="K231" s="87">
        <f>SUM(H231,J231)</f>
      </c>
      <c r="L231" s="89"/>
      <c r="M231" s="89"/>
      <c r="N231" s="89"/>
      <c r="O231" s="74"/>
      <c r="P231" s="74"/>
      <c r="Q231" s="74"/>
      <c r="R231" s="74"/>
      <c r="S231" s="74"/>
      <c r="T231" s="74"/>
      <c r="U231" s="74"/>
      <c r="V231" s="74"/>
    </row>
    <row x14ac:dyDescent="0.25" r="232" customHeight="1" ht="18.75">
      <c r="A232" s="6" t="s">
        <v>247</v>
      </c>
      <c r="B232" s="6"/>
      <c r="C232" s="3" t="s">
        <v>149</v>
      </c>
      <c r="D232" s="108">
        <v>0.42</v>
      </c>
      <c r="E232" s="87">
        <f>$D$224*D232</f>
      </c>
      <c r="F232" s="108">
        <v>0.05</v>
      </c>
      <c r="G232" s="87">
        <f>$D$224*F232</f>
      </c>
      <c r="H232" s="87">
        <f>$L$2*G232</f>
      </c>
      <c r="I232" s="108">
        <v>16.71</v>
      </c>
      <c r="J232" s="87">
        <f>$D$224*I232</f>
      </c>
      <c r="K232" s="87">
        <f>SUM(H232,J232)</f>
      </c>
      <c r="L232" s="89"/>
      <c r="M232" s="89"/>
      <c r="N232" s="89"/>
      <c r="O232" s="74"/>
      <c r="P232" s="74"/>
      <c r="Q232" s="74"/>
      <c r="R232" s="74"/>
      <c r="S232" s="74"/>
      <c r="T232" s="74"/>
      <c r="U232" s="74"/>
      <c r="V232" s="74"/>
    </row>
    <row x14ac:dyDescent="0.25" r="233" customHeight="1" ht="18.75">
      <c r="A233" s="6" t="s">
        <v>246</v>
      </c>
      <c r="B233" s="6"/>
      <c r="C233" s="3" t="s">
        <v>149</v>
      </c>
      <c r="D233" s="108">
        <v>0.42</v>
      </c>
      <c r="E233" s="87">
        <f>$D$224*D233</f>
      </c>
      <c r="F233" s="108">
        <v>0.05</v>
      </c>
      <c r="G233" s="87">
        <f>$D$224*F233</f>
      </c>
      <c r="H233" s="87">
        <f>$L$2*G233</f>
      </c>
      <c r="I233" s="108">
        <v>15.82</v>
      </c>
      <c r="J233" s="87">
        <f>$D$224*I233</f>
      </c>
      <c r="K233" s="87">
        <f>SUM(H233,J233)</f>
      </c>
      <c r="L233" s="89"/>
      <c r="M233" s="89"/>
      <c r="N233" s="89"/>
      <c r="O233" s="74"/>
      <c r="P233" s="74"/>
      <c r="Q233" s="74"/>
      <c r="R233" s="74"/>
      <c r="S233" s="74"/>
      <c r="T233" s="74"/>
      <c r="U233" s="74"/>
      <c r="V233" s="74"/>
    </row>
    <row x14ac:dyDescent="0.25" r="234" customHeight="1" ht="12.199999999999998">
      <c r="A234" s="29" t="s">
        <v>214</v>
      </c>
      <c r="B234" s="29"/>
      <c r="C234" s="3"/>
      <c r="D234" s="135"/>
      <c r="E234" s="126"/>
      <c r="F234" s="94">
        <f>SUM(F225:F233)</f>
      </c>
      <c r="G234" s="110">
        <f>SUM(G225:G233)</f>
      </c>
      <c r="H234" s="110">
        <f>$L$2*G234</f>
      </c>
      <c r="I234" s="94">
        <v>928.2</v>
      </c>
      <c r="J234" s="110">
        <f>SUM(J225:J233)</f>
      </c>
      <c r="K234" s="88">
        <f>SUM(K225:K233)</f>
      </c>
      <c r="L234" s="89"/>
      <c r="M234" s="89"/>
      <c r="N234" s="89"/>
      <c r="O234" s="74"/>
      <c r="P234" s="74"/>
      <c r="Q234" s="74"/>
      <c r="R234" s="74"/>
      <c r="S234" s="74"/>
      <c r="T234" s="74"/>
      <c r="U234" s="74"/>
      <c r="V234" s="74"/>
    </row>
    <row x14ac:dyDescent="0.25" r="235" customHeight="1" ht="21">
      <c r="A235" s="29" t="s">
        <v>847</v>
      </c>
      <c r="B235" s="29"/>
      <c r="C235" s="93" t="s">
        <v>96</v>
      </c>
      <c r="D235" s="57">
        <v>0</v>
      </c>
      <c r="E235" s="124"/>
      <c r="F235" s="53"/>
      <c r="G235" s="53"/>
      <c r="H235" s="53"/>
      <c r="I235" s="53"/>
      <c r="J235" s="53"/>
      <c r="K235" s="53"/>
      <c r="L235" s="89"/>
      <c r="M235" s="89"/>
      <c r="N235" s="89"/>
      <c r="O235" s="74"/>
      <c r="P235" s="74"/>
      <c r="Q235" s="74"/>
      <c r="R235" s="74"/>
      <c r="S235" s="74"/>
      <c r="T235" s="74"/>
      <c r="U235" s="74"/>
      <c r="V235" s="74"/>
    </row>
    <row x14ac:dyDescent="0.25" r="236" customHeight="1" ht="18.75">
      <c r="A236" s="6" t="s">
        <v>246</v>
      </c>
      <c r="B236" s="6"/>
      <c r="C236" s="3" t="s">
        <v>149</v>
      </c>
      <c r="D236" s="108">
        <v>0.42</v>
      </c>
      <c r="E236" s="87">
        <f>$D$235*D236</f>
      </c>
      <c r="F236" s="108">
        <v>0.05</v>
      </c>
      <c r="G236" s="87">
        <f>$D$235*F236</f>
      </c>
      <c r="H236" s="87">
        <f>$L$2*G236</f>
      </c>
      <c r="I236" s="108">
        <v>15.82</v>
      </c>
      <c r="J236" s="87">
        <f>$D$235*I236</f>
      </c>
      <c r="K236" s="87">
        <f>SUM(H236,J236)</f>
      </c>
      <c r="L236" s="89"/>
      <c r="M236" s="89"/>
      <c r="N236" s="89"/>
      <c r="O236" s="74"/>
      <c r="P236" s="74"/>
      <c r="Q236" s="74"/>
      <c r="R236" s="74"/>
      <c r="S236" s="74"/>
      <c r="T236" s="74"/>
      <c r="U236" s="74"/>
      <c r="V236" s="74"/>
    </row>
    <row x14ac:dyDescent="0.25" r="237" customHeight="1" ht="18.75">
      <c r="A237" s="6" t="s">
        <v>247</v>
      </c>
      <c r="B237" s="6"/>
      <c r="C237" s="3" t="s">
        <v>149</v>
      </c>
      <c r="D237" s="108">
        <v>0.42</v>
      </c>
      <c r="E237" s="87">
        <f>$D$235*D237</f>
      </c>
      <c r="F237" s="108">
        <v>0.05</v>
      </c>
      <c r="G237" s="87">
        <f>$D$235*F237</f>
      </c>
      <c r="H237" s="87">
        <f>$L$2*G237</f>
      </c>
      <c r="I237" s="108">
        <v>16.71</v>
      </c>
      <c r="J237" s="87">
        <f>$D$235*I237</f>
      </c>
      <c r="K237" s="87">
        <f>SUM(H237,J237)</f>
      </c>
      <c r="L237" s="89"/>
      <c r="M237" s="89"/>
      <c r="N237" s="89"/>
      <c r="O237" s="74"/>
      <c r="P237" s="74"/>
      <c r="Q237" s="74"/>
      <c r="R237" s="74"/>
      <c r="S237" s="74"/>
      <c r="T237" s="74"/>
      <c r="U237" s="74"/>
      <c r="V237" s="74"/>
    </row>
    <row x14ac:dyDescent="0.25" r="238" customHeight="1" ht="18.75">
      <c r="A238" s="6" t="s">
        <v>848</v>
      </c>
      <c r="B238" s="6"/>
      <c r="C238" s="3" t="s">
        <v>96</v>
      </c>
      <c r="D238" s="108">
        <v>1</v>
      </c>
      <c r="E238" s="87">
        <f>$D$235*D238</f>
      </c>
      <c r="F238" s="108">
        <v>0.4</v>
      </c>
      <c r="G238" s="87">
        <f>$D$235*F238</f>
      </c>
      <c r="H238" s="87">
        <f>$L$2*G238</f>
      </c>
      <c r="I238" s="108">
        <v>562.2</v>
      </c>
      <c r="J238" s="87">
        <f>$D$235*I238</f>
      </c>
      <c r="K238" s="87">
        <f>SUM(H238,J238)</f>
      </c>
      <c r="L238" s="89"/>
      <c r="M238" s="89"/>
      <c r="N238" s="89"/>
      <c r="O238" s="74"/>
      <c r="P238" s="74"/>
      <c r="Q238" s="74"/>
      <c r="R238" s="74"/>
      <c r="S238" s="74"/>
      <c r="T238" s="74"/>
      <c r="U238" s="74"/>
      <c r="V238" s="74"/>
    </row>
    <row x14ac:dyDescent="0.25" r="239" customHeight="1" ht="18.75">
      <c r="A239" s="6" t="s">
        <v>849</v>
      </c>
      <c r="B239" s="6"/>
      <c r="C239" s="3" t="s">
        <v>96</v>
      </c>
      <c r="D239" s="108">
        <v>1</v>
      </c>
      <c r="E239" s="87">
        <f>$D$235*D239</f>
      </c>
      <c r="F239" s="108">
        <v>0.46</v>
      </c>
      <c r="G239" s="87">
        <f>$D$235*F239</f>
      </c>
      <c r="H239" s="87">
        <f>$L$2*G239</f>
      </c>
      <c r="I239" s="108">
        <v>126.8</v>
      </c>
      <c r="J239" s="87">
        <f>$D$235*I239</f>
      </c>
      <c r="K239" s="87">
        <f>SUM(H239,J239)</f>
      </c>
      <c r="L239" s="89"/>
      <c r="M239" s="89"/>
      <c r="N239" s="89"/>
      <c r="O239" s="74"/>
      <c r="P239" s="74"/>
      <c r="Q239" s="74"/>
      <c r="R239" s="74"/>
      <c r="S239" s="74"/>
      <c r="T239" s="74"/>
      <c r="U239" s="74"/>
      <c r="V239" s="74"/>
    </row>
    <row x14ac:dyDescent="0.25" r="240" customHeight="1" ht="18.75">
      <c r="A240" s="6" t="s">
        <v>344</v>
      </c>
      <c r="B240" s="6"/>
      <c r="C240" s="3" t="s">
        <v>96</v>
      </c>
      <c r="D240" s="108">
        <v>1</v>
      </c>
      <c r="E240" s="87">
        <f>$D$235*D240</f>
      </c>
      <c r="F240" s="108">
        <v>0.09</v>
      </c>
      <c r="G240" s="87">
        <f>$D$235*F240</f>
      </c>
      <c r="H240" s="87">
        <f>$L$2*G240</f>
      </c>
      <c r="I240" s="108">
        <v>76.4</v>
      </c>
      <c r="J240" s="87">
        <f>$D$235*I240</f>
      </c>
      <c r="K240" s="87">
        <f>SUM(H240,J240)</f>
      </c>
      <c r="L240" s="89"/>
      <c r="M240" s="89"/>
      <c r="N240" s="89"/>
      <c r="O240" s="74"/>
      <c r="P240" s="74"/>
      <c r="Q240" s="74"/>
      <c r="R240" s="74"/>
      <c r="S240" s="74"/>
      <c r="T240" s="74"/>
      <c r="U240" s="74"/>
      <c r="V240" s="74"/>
    </row>
    <row x14ac:dyDescent="0.25" r="241" customHeight="1" ht="18.75">
      <c r="A241" s="6" t="s">
        <v>848</v>
      </c>
      <c r="B241" s="6"/>
      <c r="C241" s="3" t="s">
        <v>96</v>
      </c>
      <c r="D241" s="108">
        <v>1</v>
      </c>
      <c r="E241" s="87">
        <f>$D$235*D241</f>
      </c>
      <c r="F241" s="108">
        <v>0.4</v>
      </c>
      <c r="G241" s="87">
        <f>$D$235*F241</f>
      </c>
      <c r="H241" s="87">
        <f>$L$2*G241</f>
      </c>
      <c r="I241" s="108">
        <v>562.2</v>
      </c>
      <c r="J241" s="87">
        <f>$D$235*I241</f>
      </c>
      <c r="K241" s="87">
        <f>SUM(H241,J241)</f>
      </c>
      <c r="L241" s="89"/>
      <c r="M241" s="89"/>
      <c r="N241" s="89"/>
      <c r="O241" s="74"/>
      <c r="P241" s="74"/>
      <c r="Q241" s="74"/>
      <c r="R241" s="74"/>
      <c r="S241" s="74"/>
      <c r="T241" s="74"/>
      <c r="U241" s="74"/>
      <c r="V241" s="74"/>
    </row>
    <row x14ac:dyDescent="0.25" r="242" customHeight="1" ht="18.75">
      <c r="A242" s="6" t="s">
        <v>247</v>
      </c>
      <c r="B242" s="6"/>
      <c r="C242" s="3" t="s">
        <v>149</v>
      </c>
      <c r="D242" s="108">
        <v>0.42</v>
      </c>
      <c r="E242" s="87">
        <f>$D$235*D242</f>
      </c>
      <c r="F242" s="108">
        <v>0.05</v>
      </c>
      <c r="G242" s="87">
        <f>$D$235*F242</f>
      </c>
      <c r="H242" s="87">
        <f>$L$2*G242</f>
      </c>
      <c r="I242" s="108">
        <v>16.71</v>
      </c>
      <c r="J242" s="87">
        <f>$D$235*I242</f>
      </c>
      <c r="K242" s="87">
        <f>SUM(H242,J242)</f>
      </c>
      <c r="L242" s="89"/>
      <c r="M242" s="89"/>
      <c r="N242" s="89"/>
      <c r="O242" s="74"/>
      <c r="P242" s="74"/>
      <c r="Q242" s="74"/>
      <c r="R242" s="74"/>
      <c r="S242" s="74"/>
      <c r="T242" s="74"/>
      <c r="U242" s="74"/>
      <c r="V242" s="74"/>
    </row>
    <row x14ac:dyDescent="0.25" r="243" customHeight="1" ht="18.75">
      <c r="A243" s="6" t="s">
        <v>246</v>
      </c>
      <c r="B243" s="6"/>
      <c r="C243" s="3" t="s">
        <v>149</v>
      </c>
      <c r="D243" s="108">
        <v>0.42</v>
      </c>
      <c r="E243" s="87">
        <f>$D$235*D243</f>
      </c>
      <c r="F243" s="108">
        <v>0.05</v>
      </c>
      <c r="G243" s="87">
        <f>$D$235*F243</f>
      </c>
      <c r="H243" s="87">
        <f>$L$2*G243</f>
      </c>
      <c r="I243" s="108">
        <v>15.82</v>
      </c>
      <c r="J243" s="87">
        <f>$D$235*I243</f>
      </c>
      <c r="K243" s="87">
        <f>SUM(H243,J243)</f>
      </c>
      <c r="L243" s="89"/>
      <c r="M243" s="89"/>
      <c r="N243" s="89"/>
      <c r="O243" s="74"/>
      <c r="P243" s="74"/>
      <c r="Q243" s="74"/>
      <c r="R243" s="74"/>
      <c r="S243" s="74"/>
      <c r="T243" s="74"/>
      <c r="U243" s="74"/>
      <c r="V243" s="74"/>
    </row>
    <row x14ac:dyDescent="0.25" r="244" customHeight="1" ht="12.199999999999998">
      <c r="A244" s="29" t="s">
        <v>214</v>
      </c>
      <c r="B244" s="29"/>
      <c r="C244" s="3"/>
      <c r="D244" s="135"/>
      <c r="E244" s="126"/>
      <c r="F244" s="94">
        <f>SUM(F236:F243)</f>
      </c>
      <c r="G244" s="110">
        <f>SUM(G236:G243)</f>
      </c>
      <c r="H244" s="110">
        <f>$L$2*G244</f>
      </c>
      <c r="I244" s="94">
        <v>1392.66</v>
      </c>
      <c r="J244" s="110">
        <f>SUM(J236:J243)</f>
      </c>
      <c r="K244" s="88">
        <f>SUM(K236:K243)</f>
      </c>
      <c r="L244" s="89"/>
      <c r="M244" s="89"/>
      <c r="N244" s="89"/>
      <c r="O244" s="74"/>
      <c r="P244" s="74"/>
      <c r="Q244" s="74"/>
      <c r="R244" s="74"/>
      <c r="S244" s="74"/>
      <c r="T244" s="74"/>
      <c r="U244" s="74"/>
      <c r="V244" s="74"/>
    </row>
    <row x14ac:dyDescent="0.25" r="245" customHeight="1" ht="21">
      <c r="A245" s="29" t="s">
        <v>850</v>
      </c>
      <c r="B245" s="29"/>
      <c r="C245" s="93" t="s">
        <v>96</v>
      </c>
      <c r="D245" s="57">
        <v>0</v>
      </c>
      <c r="E245" s="124"/>
      <c r="F245" s="53"/>
      <c r="G245" s="53"/>
      <c r="H245" s="53"/>
      <c r="I245" s="53"/>
      <c r="J245" s="53"/>
      <c r="K245" s="53"/>
      <c r="L245" s="89"/>
      <c r="M245" s="89"/>
      <c r="N245" s="89"/>
      <c r="O245" s="74"/>
      <c r="P245" s="74"/>
      <c r="Q245" s="74"/>
      <c r="R245" s="74"/>
      <c r="S245" s="74"/>
      <c r="T245" s="74"/>
      <c r="U245" s="74"/>
      <c r="V245" s="74"/>
    </row>
    <row x14ac:dyDescent="0.25" r="246" customHeight="1" ht="18.75">
      <c r="A246" s="6" t="s">
        <v>246</v>
      </c>
      <c r="B246" s="6"/>
      <c r="C246" s="3" t="s">
        <v>149</v>
      </c>
      <c r="D246" s="108">
        <v>0.42</v>
      </c>
      <c r="E246" s="87">
        <f>$D$245*D246</f>
      </c>
      <c r="F246" s="108">
        <v>0.05</v>
      </c>
      <c r="G246" s="87">
        <f>$D$245*F246</f>
      </c>
      <c r="H246" s="87">
        <f>$L$2*G246</f>
      </c>
      <c r="I246" s="108">
        <v>15.82</v>
      </c>
      <c r="J246" s="87">
        <f>$D$245*I246</f>
      </c>
      <c r="K246" s="87">
        <f>SUM(H246,J246)</f>
      </c>
      <c r="L246" s="89"/>
      <c r="M246" s="89"/>
      <c r="N246" s="89"/>
      <c r="O246" s="74"/>
      <c r="P246" s="74"/>
      <c r="Q246" s="74"/>
      <c r="R246" s="74"/>
      <c r="S246" s="74"/>
      <c r="T246" s="74"/>
      <c r="U246" s="74"/>
      <c r="V246" s="74"/>
    </row>
    <row x14ac:dyDescent="0.25" r="247" customHeight="1" ht="18.75">
      <c r="A247" s="6" t="s">
        <v>247</v>
      </c>
      <c r="B247" s="6"/>
      <c r="C247" s="3" t="s">
        <v>149</v>
      </c>
      <c r="D247" s="108">
        <v>0.42</v>
      </c>
      <c r="E247" s="87">
        <f>$D$245*D247</f>
      </c>
      <c r="F247" s="108">
        <v>0.05</v>
      </c>
      <c r="G247" s="87">
        <f>$D$245*F247</f>
      </c>
      <c r="H247" s="87">
        <f>$L$2*G247</f>
      </c>
      <c r="I247" s="108">
        <v>16.71</v>
      </c>
      <c r="J247" s="87">
        <f>$D$245*I247</f>
      </c>
      <c r="K247" s="87">
        <f>SUM(H247,J247)</f>
      </c>
      <c r="L247" s="89"/>
      <c r="M247" s="89"/>
      <c r="N247" s="89"/>
      <c r="O247" s="74"/>
      <c r="P247" s="74"/>
      <c r="Q247" s="74"/>
      <c r="R247" s="74"/>
      <c r="S247" s="74"/>
      <c r="T247" s="74"/>
      <c r="U247" s="74"/>
      <c r="V247" s="74"/>
    </row>
    <row x14ac:dyDescent="0.25" r="248" customHeight="1" ht="18.75">
      <c r="A248" s="6" t="s">
        <v>851</v>
      </c>
      <c r="B248" s="6"/>
      <c r="C248" s="3" t="s">
        <v>96</v>
      </c>
      <c r="D248" s="108">
        <v>1</v>
      </c>
      <c r="E248" s="87">
        <f>$D$245*D248</f>
      </c>
      <c r="F248" s="108">
        <v>0.3</v>
      </c>
      <c r="G248" s="87">
        <f>$D$245*F248</f>
      </c>
      <c r="H248" s="87">
        <f>$L$2*G248</f>
      </c>
      <c r="I248" s="108">
        <v>351.23</v>
      </c>
      <c r="J248" s="87">
        <f>$D$245*I248</f>
      </c>
      <c r="K248" s="87">
        <f>SUM(H248,J248)</f>
      </c>
      <c r="L248" s="89"/>
      <c r="M248" s="89"/>
      <c r="N248" s="89"/>
      <c r="O248" s="74"/>
      <c r="P248" s="74"/>
      <c r="Q248" s="74"/>
      <c r="R248" s="74"/>
      <c r="S248" s="74"/>
      <c r="T248" s="74"/>
      <c r="U248" s="74"/>
      <c r="V248" s="74"/>
    </row>
    <row x14ac:dyDescent="0.25" r="249" customHeight="1" ht="18.75">
      <c r="A249" s="6" t="s">
        <v>849</v>
      </c>
      <c r="B249" s="6"/>
      <c r="C249" s="3" t="s">
        <v>96</v>
      </c>
      <c r="D249" s="108">
        <v>1</v>
      </c>
      <c r="E249" s="87">
        <f>$D$245*D249</f>
      </c>
      <c r="F249" s="108">
        <v>0.46</v>
      </c>
      <c r="G249" s="87">
        <f>$D$245*F249</f>
      </c>
      <c r="H249" s="87">
        <f>$L$2*G249</f>
      </c>
      <c r="I249" s="108">
        <v>126.8</v>
      </c>
      <c r="J249" s="87">
        <f>$D$245*I249</f>
      </c>
      <c r="K249" s="87">
        <f>SUM(H249,J249)</f>
      </c>
      <c r="L249" s="89"/>
      <c r="M249" s="89"/>
      <c r="N249" s="89"/>
      <c r="O249" s="74"/>
      <c r="P249" s="74"/>
      <c r="Q249" s="74"/>
      <c r="R249" s="74"/>
      <c r="S249" s="74"/>
      <c r="T249" s="74"/>
      <c r="U249" s="74"/>
      <c r="V249" s="74"/>
    </row>
    <row x14ac:dyDescent="0.25" r="250" customHeight="1" ht="18.75">
      <c r="A250" s="6" t="s">
        <v>344</v>
      </c>
      <c r="B250" s="6"/>
      <c r="C250" s="3" t="s">
        <v>96</v>
      </c>
      <c r="D250" s="108">
        <v>1</v>
      </c>
      <c r="E250" s="87">
        <f>$D$245*D250</f>
      </c>
      <c r="F250" s="108">
        <v>0.09</v>
      </c>
      <c r="G250" s="87">
        <f>$D$245*F250</f>
      </c>
      <c r="H250" s="87">
        <f>$L$2*G250</f>
      </c>
      <c r="I250" s="108">
        <v>76.4</v>
      </c>
      <c r="J250" s="87">
        <f>$D$245*I250</f>
      </c>
      <c r="K250" s="87">
        <f>SUM(H250,J250)</f>
      </c>
      <c r="L250" s="89"/>
      <c r="M250" s="89"/>
      <c r="N250" s="89"/>
      <c r="O250" s="74"/>
      <c r="P250" s="74"/>
      <c r="Q250" s="74"/>
      <c r="R250" s="74"/>
      <c r="S250" s="74"/>
      <c r="T250" s="74"/>
      <c r="U250" s="74"/>
      <c r="V250" s="74"/>
    </row>
    <row x14ac:dyDescent="0.25" r="251" customHeight="1" ht="18.75">
      <c r="A251" s="6" t="s">
        <v>851</v>
      </c>
      <c r="B251" s="6"/>
      <c r="C251" s="3" t="s">
        <v>96</v>
      </c>
      <c r="D251" s="108">
        <v>1</v>
      </c>
      <c r="E251" s="87">
        <f>$D$245*D251</f>
      </c>
      <c r="F251" s="108">
        <v>0.3</v>
      </c>
      <c r="G251" s="87">
        <f>$D$245*F251</f>
      </c>
      <c r="H251" s="87">
        <f>$L$2*G251</f>
      </c>
      <c r="I251" s="108">
        <v>351.23</v>
      </c>
      <c r="J251" s="87">
        <f>$D$245*I251</f>
      </c>
      <c r="K251" s="87">
        <f>SUM(H251,J251)</f>
      </c>
      <c r="L251" s="89"/>
      <c r="M251" s="89"/>
      <c r="N251" s="89"/>
      <c r="O251" s="74"/>
      <c r="P251" s="74"/>
      <c r="Q251" s="74"/>
      <c r="R251" s="74"/>
      <c r="S251" s="74"/>
      <c r="T251" s="74"/>
      <c r="U251" s="74"/>
      <c r="V251" s="74"/>
    </row>
    <row x14ac:dyDescent="0.25" r="252" customHeight="1" ht="18.75">
      <c r="A252" s="6" t="s">
        <v>247</v>
      </c>
      <c r="B252" s="6"/>
      <c r="C252" s="3" t="s">
        <v>149</v>
      </c>
      <c r="D252" s="108">
        <v>0.42</v>
      </c>
      <c r="E252" s="87">
        <f>$D$245*D252</f>
      </c>
      <c r="F252" s="108">
        <v>0.05</v>
      </c>
      <c r="G252" s="87">
        <f>$D$245*F252</f>
      </c>
      <c r="H252" s="87">
        <f>$L$2*G252</f>
      </c>
      <c r="I252" s="108">
        <v>16.71</v>
      </c>
      <c r="J252" s="87">
        <f>$D$245*I252</f>
      </c>
      <c r="K252" s="87">
        <f>SUM(H252,J252)</f>
      </c>
      <c r="L252" s="89"/>
      <c r="M252" s="89"/>
      <c r="N252" s="89"/>
      <c r="O252" s="74"/>
      <c r="P252" s="74"/>
      <c r="Q252" s="74"/>
      <c r="R252" s="74"/>
      <c r="S252" s="74"/>
      <c r="T252" s="74"/>
      <c r="U252" s="74"/>
      <c r="V252" s="74"/>
    </row>
    <row x14ac:dyDescent="0.25" r="253" customHeight="1" ht="18.75">
      <c r="A253" s="6" t="s">
        <v>246</v>
      </c>
      <c r="B253" s="6"/>
      <c r="C253" s="3" t="s">
        <v>149</v>
      </c>
      <c r="D253" s="108">
        <v>0.42</v>
      </c>
      <c r="E253" s="87">
        <f>$D$245*D253</f>
      </c>
      <c r="F253" s="108">
        <v>0.05</v>
      </c>
      <c r="G253" s="87">
        <f>$D$245*F253</f>
      </c>
      <c r="H253" s="87">
        <f>$L$2*G253</f>
      </c>
      <c r="I253" s="108">
        <v>15.82</v>
      </c>
      <c r="J253" s="87">
        <f>$D$245*I253</f>
      </c>
      <c r="K253" s="87">
        <f>SUM(H253,J253)</f>
      </c>
      <c r="L253" s="89"/>
      <c r="M253" s="89"/>
      <c r="N253" s="89"/>
      <c r="O253" s="74"/>
      <c r="P253" s="74"/>
      <c r="Q253" s="74"/>
      <c r="R253" s="74"/>
      <c r="S253" s="74"/>
      <c r="T253" s="74"/>
      <c r="U253" s="74"/>
      <c r="V253" s="74"/>
    </row>
    <row x14ac:dyDescent="0.25" r="254" customHeight="1" ht="12.199999999999998">
      <c r="A254" s="29" t="s">
        <v>214</v>
      </c>
      <c r="B254" s="29"/>
      <c r="C254" s="3"/>
      <c r="D254" s="135"/>
      <c r="E254" s="126"/>
      <c r="F254" s="94">
        <f>SUM(F246:F253)</f>
      </c>
      <c r="G254" s="110">
        <f>SUM(G246:G253)</f>
      </c>
      <c r="H254" s="110">
        <f>$L$2*G254</f>
      </c>
      <c r="I254" s="94">
        <v>970.72</v>
      </c>
      <c r="J254" s="110">
        <f>SUM(J246:J253)</f>
      </c>
      <c r="K254" s="88">
        <f>SUM(K246:K253)</f>
      </c>
      <c r="L254" s="89"/>
      <c r="M254" s="89"/>
      <c r="N254" s="89"/>
      <c r="O254" s="74"/>
      <c r="P254" s="74"/>
      <c r="Q254" s="74"/>
      <c r="R254" s="74"/>
      <c r="S254" s="74"/>
      <c r="T254" s="74"/>
      <c r="U254" s="74"/>
      <c r="V254" s="74"/>
    </row>
    <row x14ac:dyDescent="0.25" r="255" customHeight="1" ht="21">
      <c r="A255" s="29" t="s">
        <v>852</v>
      </c>
      <c r="B255" s="29"/>
      <c r="C255" s="93" t="s">
        <v>96</v>
      </c>
      <c r="D255" s="57">
        <v>0</v>
      </c>
      <c r="E255" s="124"/>
      <c r="F255" s="53"/>
      <c r="G255" s="53"/>
      <c r="H255" s="53"/>
      <c r="I255" s="53"/>
      <c r="J255" s="53"/>
      <c r="K255" s="53"/>
      <c r="L255" s="89"/>
      <c r="M255" s="89"/>
      <c r="N255" s="89"/>
      <c r="O255" s="74"/>
      <c r="P255" s="74"/>
      <c r="Q255" s="74"/>
      <c r="R255" s="74"/>
      <c r="S255" s="74"/>
      <c r="T255" s="74"/>
      <c r="U255" s="74"/>
      <c r="V255" s="74"/>
    </row>
    <row x14ac:dyDescent="0.25" r="256" customHeight="1" ht="12.199999999999998">
      <c r="A256" s="50" t="s">
        <v>246</v>
      </c>
      <c r="B256" s="51"/>
      <c r="C256" s="3" t="s">
        <v>149</v>
      </c>
      <c r="D256" s="108">
        <v>0.42</v>
      </c>
      <c r="E256" s="87">
        <f>$D$255*D256</f>
      </c>
      <c r="F256" s="108">
        <v>0.05</v>
      </c>
      <c r="G256" s="87">
        <f>$D$255*F256</f>
      </c>
      <c r="H256" s="87">
        <f>$L$2*G256</f>
      </c>
      <c r="I256" s="108">
        <v>15.82</v>
      </c>
      <c r="J256" s="87">
        <f>$D$255*I256</f>
      </c>
      <c r="K256" s="87">
        <f>SUM(H256,J256)</f>
      </c>
      <c r="L256" s="89"/>
      <c r="M256" s="89"/>
      <c r="N256" s="89"/>
      <c r="O256" s="74"/>
      <c r="P256" s="74"/>
      <c r="Q256" s="74"/>
      <c r="R256" s="74"/>
      <c r="S256" s="74"/>
      <c r="T256" s="74"/>
      <c r="U256" s="74"/>
      <c r="V256" s="74"/>
    </row>
    <row x14ac:dyDescent="0.25" r="257" customHeight="1" ht="12.199999999999998">
      <c r="A257" s="50" t="s">
        <v>247</v>
      </c>
      <c r="B257" s="51"/>
      <c r="C257" s="3" t="s">
        <v>149</v>
      </c>
      <c r="D257" s="108">
        <v>0.42</v>
      </c>
      <c r="E257" s="87">
        <f>$D$255*D257</f>
      </c>
      <c r="F257" s="108">
        <v>0.05</v>
      </c>
      <c r="G257" s="87">
        <f>$D$255*F257</f>
      </c>
      <c r="H257" s="87">
        <f>$L$2*G257</f>
      </c>
      <c r="I257" s="108">
        <v>16.71</v>
      </c>
      <c r="J257" s="87">
        <f>$D$255*I257</f>
      </c>
      <c r="K257" s="87">
        <f>SUM(H257,J257)</f>
      </c>
      <c r="L257" s="89"/>
      <c r="M257" s="89"/>
      <c r="N257" s="89"/>
      <c r="O257" s="74"/>
      <c r="P257" s="74"/>
      <c r="Q257" s="74"/>
      <c r="R257" s="74"/>
      <c r="S257" s="74"/>
      <c r="T257" s="74"/>
      <c r="U257" s="74"/>
      <c r="V257" s="74"/>
    </row>
    <row x14ac:dyDescent="0.25" r="258" customHeight="1" ht="12.199999999999998">
      <c r="A258" s="50" t="s">
        <v>443</v>
      </c>
      <c r="B258" s="51"/>
      <c r="C258" s="3" t="s">
        <v>96</v>
      </c>
      <c r="D258" s="108">
        <v>1</v>
      </c>
      <c r="E258" s="87">
        <f>$D$255*D258</f>
      </c>
      <c r="F258" s="108">
        <v>0.31</v>
      </c>
      <c r="G258" s="87">
        <f>$D$255*F258</f>
      </c>
      <c r="H258" s="87">
        <f>$L$2*G258</f>
      </c>
      <c r="I258" s="108">
        <v>543.98</v>
      </c>
      <c r="J258" s="87">
        <f>$D$255*I258</f>
      </c>
      <c r="K258" s="87">
        <f>SUM(H258,J258)</f>
      </c>
      <c r="L258" s="89"/>
      <c r="M258" s="89"/>
      <c r="N258" s="89"/>
      <c r="O258" s="74"/>
      <c r="P258" s="74"/>
      <c r="Q258" s="74"/>
      <c r="R258" s="74"/>
      <c r="S258" s="74"/>
      <c r="T258" s="74"/>
      <c r="U258" s="74"/>
      <c r="V258" s="74"/>
    </row>
    <row x14ac:dyDescent="0.25" r="259" customHeight="1" ht="12.199999999999998">
      <c r="A259" s="50" t="s">
        <v>344</v>
      </c>
      <c r="B259" s="51"/>
      <c r="C259" s="3" t="s">
        <v>96</v>
      </c>
      <c r="D259" s="108">
        <v>1</v>
      </c>
      <c r="E259" s="87">
        <f>$D$255*D259</f>
      </c>
      <c r="F259" s="108">
        <v>0.09</v>
      </c>
      <c r="G259" s="87">
        <f>$D$255*F259</f>
      </c>
      <c r="H259" s="87">
        <f>$L$2*G259</f>
      </c>
      <c r="I259" s="108">
        <v>76.4</v>
      </c>
      <c r="J259" s="87">
        <f>$D$255*I259</f>
      </c>
      <c r="K259" s="87">
        <f>SUM(H259,J259)</f>
      </c>
      <c r="L259" s="89"/>
      <c r="M259" s="89"/>
      <c r="N259" s="89"/>
      <c r="O259" s="74"/>
      <c r="P259" s="74"/>
      <c r="Q259" s="74"/>
      <c r="R259" s="74"/>
      <c r="S259" s="74"/>
      <c r="T259" s="74"/>
      <c r="U259" s="74"/>
      <c r="V259" s="74"/>
    </row>
    <row x14ac:dyDescent="0.25" r="260" customHeight="1" ht="21">
      <c r="A260" s="6" t="s">
        <v>849</v>
      </c>
      <c r="B260" s="6"/>
      <c r="C260" s="3" t="s">
        <v>96</v>
      </c>
      <c r="D260" s="108">
        <v>1</v>
      </c>
      <c r="E260" s="87">
        <f>$D$255*D260</f>
      </c>
      <c r="F260" s="108">
        <v>0.46</v>
      </c>
      <c r="G260" s="87">
        <f>$D$255*F260</f>
      </c>
      <c r="H260" s="87">
        <f>$L$2*G260</f>
      </c>
      <c r="I260" s="108">
        <v>126.8</v>
      </c>
      <c r="J260" s="87">
        <f>$D$255*I260</f>
      </c>
      <c r="K260" s="87">
        <f>SUM(H260,J260)</f>
      </c>
      <c r="L260" s="89"/>
      <c r="M260" s="89"/>
      <c r="N260" s="89"/>
      <c r="O260" s="74"/>
      <c r="P260" s="74"/>
      <c r="Q260" s="74"/>
      <c r="R260" s="74"/>
      <c r="S260" s="74"/>
      <c r="T260" s="74"/>
      <c r="U260" s="74"/>
      <c r="V260" s="74"/>
    </row>
    <row x14ac:dyDescent="0.25" r="261" customHeight="1" ht="12.199999999999998">
      <c r="A261" s="6" t="s">
        <v>443</v>
      </c>
      <c r="B261" s="6"/>
      <c r="C261" s="3" t="s">
        <v>96</v>
      </c>
      <c r="D261" s="108">
        <v>1</v>
      </c>
      <c r="E261" s="87">
        <f>$D$255*D261</f>
      </c>
      <c r="F261" s="108">
        <v>0.31</v>
      </c>
      <c r="G261" s="87">
        <f>$D$255*F261</f>
      </c>
      <c r="H261" s="87">
        <f>$L$2*G261</f>
      </c>
      <c r="I261" s="108">
        <v>543.98</v>
      </c>
      <c r="J261" s="87">
        <f>$D$255*I261</f>
      </c>
      <c r="K261" s="87">
        <f>SUM(H261,J261)</f>
      </c>
      <c r="L261" s="89"/>
      <c r="M261" s="89"/>
      <c r="N261" s="89"/>
      <c r="O261" s="74"/>
      <c r="P261" s="74"/>
      <c r="Q261" s="74"/>
      <c r="R261" s="74"/>
      <c r="S261" s="74"/>
      <c r="T261" s="74"/>
      <c r="U261" s="74"/>
      <c r="V261" s="74"/>
    </row>
    <row x14ac:dyDescent="0.25" r="262" customHeight="1" ht="12.199999999999998">
      <c r="A262" s="6" t="s">
        <v>247</v>
      </c>
      <c r="B262" s="6"/>
      <c r="C262" s="3" t="s">
        <v>149</v>
      </c>
      <c r="D262" s="108">
        <v>0.42</v>
      </c>
      <c r="E262" s="87">
        <f>$D$255*D262</f>
      </c>
      <c r="F262" s="108">
        <v>0.05</v>
      </c>
      <c r="G262" s="87">
        <f>$D$255*F262</f>
      </c>
      <c r="H262" s="87">
        <f>$L$2*G262</f>
      </c>
      <c r="I262" s="108">
        <v>16.71</v>
      </c>
      <c r="J262" s="87">
        <f>$D$255*I262</f>
      </c>
      <c r="K262" s="87">
        <f>SUM(H262,J262)</f>
      </c>
      <c r="L262" s="89"/>
      <c r="M262" s="89"/>
      <c r="N262" s="89"/>
      <c r="O262" s="74"/>
      <c r="P262" s="74"/>
      <c r="Q262" s="74"/>
      <c r="R262" s="74"/>
      <c r="S262" s="74"/>
      <c r="T262" s="74"/>
      <c r="U262" s="74"/>
      <c r="V262" s="74"/>
    </row>
    <row x14ac:dyDescent="0.25" r="263" customHeight="1" ht="12.199999999999998">
      <c r="A263" s="6" t="s">
        <v>246</v>
      </c>
      <c r="B263" s="6"/>
      <c r="C263" s="3" t="s">
        <v>149</v>
      </c>
      <c r="D263" s="108">
        <v>0.42</v>
      </c>
      <c r="E263" s="87">
        <f>$D$255*D263</f>
      </c>
      <c r="F263" s="108">
        <v>0.05</v>
      </c>
      <c r="G263" s="87">
        <f>$D$255*F263</f>
      </c>
      <c r="H263" s="87">
        <f>$L$2*G263</f>
      </c>
      <c r="I263" s="108">
        <v>15.82</v>
      </c>
      <c r="J263" s="87">
        <f>$D$255*I263</f>
      </c>
      <c r="K263" s="87">
        <f>SUM(H263,J263)</f>
      </c>
      <c r="L263" s="89"/>
      <c r="M263" s="89"/>
      <c r="N263" s="89"/>
      <c r="O263" s="74"/>
      <c r="P263" s="74"/>
      <c r="Q263" s="74"/>
      <c r="R263" s="74"/>
      <c r="S263" s="74"/>
      <c r="T263" s="74"/>
      <c r="U263" s="74"/>
      <c r="V263" s="74"/>
    </row>
    <row x14ac:dyDescent="0.25" r="264" customHeight="1" ht="12.199999999999998">
      <c r="A264" s="29" t="s">
        <v>214</v>
      </c>
      <c r="B264" s="29"/>
      <c r="C264" s="3"/>
      <c r="D264" s="135"/>
      <c r="E264" s="126"/>
      <c r="F264" s="94">
        <f>SUM(F256:F263)</f>
      </c>
      <c r="G264" s="110">
        <f>SUM(G256:G263)</f>
      </c>
      <c r="H264" s="110">
        <f>$L$2*G264</f>
      </c>
      <c r="I264" s="94">
        <v>1356.22</v>
      </c>
      <c r="J264" s="110">
        <f>SUM(J256:J263)</f>
      </c>
      <c r="K264" s="88">
        <f>SUM(K256:K263)</f>
      </c>
      <c r="L264" s="89"/>
      <c r="M264" s="89"/>
      <c r="N264" s="89"/>
      <c r="O264" s="74"/>
      <c r="P264" s="74"/>
      <c r="Q264" s="74"/>
      <c r="R264" s="74"/>
      <c r="S264" s="74"/>
      <c r="T264" s="74"/>
      <c r="U264" s="74"/>
      <c r="V264" s="74"/>
    </row>
    <row x14ac:dyDescent="0.25" r="265" customHeight="1" ht="21">
      <c r="A265" s="136" t="s">
        <v>853</v>
      </c>
      <c r="B265" s="136"/>
      <c r="C265" s="93" t="s">
        <v>96</v>
      </c>
      <c r="D265" s="57">
        <v>0</v>
      </c>
      <c r="E265" s="124"/>
      <c r="F265" s="53"/>
      <c r="G265" s="53"/>
      <c r="H265" s="53"/>
      <c r="I265" s="53"/>
      <c r="J265" s="53"/>
      <c r="K265" s="53"/>
      <c r="L265" s="89"/>
      <c r="M265" s="89"/>
      <c r="N265" s="89"/>
      <c r="O265" s="74"/>
      <c r="P265" s="74"/>
      <c r="Q265" s="74"/>
      <c r="R265" s="74"/>
      <c r="S265" s="74"/>
      <c r="T265" s="74"/>
      <c r="U265" s="74"/>
      <c r="V265" s="74"/>
    </row>
    <row x14ac:dyDescent="0.25" r="266" customHeight="1" ht="12.199999999999998">
      <c r="A266" s="6" t="s">
        <v>246</v>
      </c>
      <c r="B266" s="6"/>
      <c r="C266" s="3" t="s">
        <v>149</v>
      </c>
      <c r="D266" s="108">
        <v>0.42</v>
      </c>
      <c r="E266" s="87">
        <f>$D$265*D266</f>
      </c>
      <c r="F266" s="108">
        <v>0.05</v>
      </c>
      <c r="G266" s="87">
        <f>$D$265*F266</f>
      </c>
      <c r="H266" s="87">
        <f>$L$2*G266</f>
      </c>
      <c r="I266" s="108">
        <v>15.82</v>
      </c>
      <c r="J266" s="87">
        <f>$D$265*I266</f>
      </c>
      <c r="K266" s="87">
        <f>SUM(H266,J266)</f>
      </c>
      <c r="L266" s="89"/>
      <c r="M266" s="89"/>
      <c r="N266" s="89"/>
      <c r="O266" s="74"/>
      <c r="P266" s="74"/>
      <c r="Q266" s="74"/>
      <c r="R266" s="74"/>
      <c r="S266" s="74"/>
      <c r="T266" s="74"/>
      <c r="U266" s="74"/>
      <c r="V266" s="74"/>
    </row>
    <row x14ac:dyDescent="0.25" r="267" customHeight="1" ht="12.199999999999998">
      <c r="A267" s="6" t="s">
        <v>247</v>
      </c>
      <c r="B267" s="6"/>
      <c r="C267" s="3" t="s">
        <v>149</v>
      </c>
      <c r="D267" s="108">
        <v>0.42</v>
      </c>
      <c r="E267" s="87">
        <f>$D$265*D267</f>
      </c>
      <c r="F267" s="108">
        <v>0.05</v>
      </c>
      <c r="G267" s="87">
        <f>$D$265*F267</f>
      </c>
      <c r="H267" s="87">
        <f>$L$2*G267</f>
      </c>
      <c r="I267" s="108">
        <v>16.71</v>
      </c>
      <c r="J267" s="87">
        <f>$D$265*I267</f>
      </c>
      <c r="K267" s="87">
        <f>SUM(H267,J267)</f>
      </c>
      <c r="L267" s="89"/>
      <c r="M267" s="89"/>
      <c r="N267" s="89"/>
      <c r="O267" s="74"/>
      <c r="P267" s="74"/>
      <c r="Q267" s="74"/>
      <c r="R267" s="74"/>
      <c r="S267" s="74"/>
      <c r="T267" s="74"/>
      <c r="U267" s="74"/>
      <c r="V267" s="74"/>
    </row>
    <row x14ac:dyDescent="0.25" r="268" customHeight="1" ht="12.199999999999998">
      <c r="A268" s="6" t="s">
        <v>854</v>
      </c>
      <c r="B268" s="6"/>
      <c r="C268" s="3" t="s">
        <v>96</v>
      </c>
      <c r="D268" s="108">
        <v>1</v>
      </c>
      <c r="E268" s="87">
        <f>$D$265*D268</f>
      </c>
      <c r="F268" s="108">
        <v>0.33</v>
      </c>
      <c r="G268" s="87">
        <f>$D$265*F268</f>
      </c>
      <c r="H268" s="87">
        <f>$L$2*G268</f>
      </c>
      <c r="I268" s="108">
        <v>293.3</v>
      </c>
      <c r="J268" s="87">
        <f>$D$265*I268</f>
      </c>
      <c r="K268" s="87">
        <f>SUM(H268,J268)</f>
      </c>
      <c r="L268" s="89"/>
      <c r="M268" s="89"/>
      <c r="N268" s="89"/>
      <c r="O268" s="74"/>
      <c r="P268" s="74"/>
      <c r="Q268" s="74"/>
      <c r="R268" s="74"/>
      <c r="S268" s="74"/>
      <c r="T268" s="74"/>
      <c r="U268" s="74"/>
      <c r="V268" s="74"/>
    </row>
    <row x14ac:dyDescent="0.25" r="269" customHeight="1" ht="12.199999999999998">
      <c r="A269" s="6" t="s">
        <v>344</v>
      </c>
      <c r="B269" s="6"/>
      <c r="C269" s="3" t="s">
        <v>96</v>
      </c>
      <c r="D269" s="108">
        <v>1</v>
      </c>
      <c r="E269" s="87">
        <f>$D$265*D269</f>
      </c>
      <c r="F269" s="108">
        <v>0.09</v>
      </c>
      <c r="G269" s="87">
        <f>$D$265*F269</f>
      </c>
      <c r="H269" s="87">
        <f>$L$2*G269</f>
      </c>
      <c r="I269" s="108">
        <v>76.4</v>
      </c>
      <c r="J269" s="87">
        <f>$D$265*I269</f>
      </c>
      <c r="K269" s="87">
        <f>SUM(H269,J269)</f>
      </c>
      <c r="L269" s="89"/>
      <c r="M269" s="89"/>
      <c r="N269" s="89"/>
      <c r="O269" s="74"/>
      <c r="P269" s="74"/>
      <c r="Q269" s="74"/>
      <c r="R269" s="74"/>
      <c r="S269" s="74"/>
      <c r="T269" s="74"/>
      <c r="U269" s="74"/>
      <c r="V269" s="74"/>
    </row>
    <row x14ac:dyDescent="0.25" r="270" customHeight="1" ht="21">
      <c r="A270" s="6" t="s">
        <v>849</v>
      </c>
      <c r="B270" s="6"/>
      <c r="C270" s="3" t="s">
        <v>96</v>
      </c>
      <c r="D270" s="108">
        <v>1</v>
      </c>
      <c r="E270" s="87">
        <f>$D$265*D270</f>
      </c>
      <c r="F270" s="108">
        <v>0.46</v>
      </c>
      <c r="G270" s="87">
        <f>$D$265*F270</f>
      </c>
      <c r="H270" s="87">
        <f>$L$2*G270</f>
      </c>
      <c r="I270" s="108">
        <v>126.8</v>
      </c>
      <c r="J270" s="87">
        <f>$D$265*I270</f>
      </c>
      <c r="K270" s="87">
        <f>SUM(H270,J270)</f>
      </c>
      <c r="L270" s="89"/>
      <c r="M270" s="89"/>
      <c r="N270" s="89"/>
      <c r="O270" s="74"/>
      <c r="P270" s="74"/>
      <c r="Q270" s="74"/>
      <c r="R270" s="74"/>
      <c r="S270" s="74"/>
      <c r="T270" s="74"/>
      <c r="U270" s="74"/>
      <c r="V270" s="74"/>
    </row>
    <row x14ac:dyDescent="0.25" r="271" customHeight="1" ht="12">
      <c r="A271" s="6" t="s">
        <v>854</v>
      </c>
      <c r="B271" s="6"/>
      <c r="C271" s="3" t="s">
        <v>96</v>
      </c>
      <c r="D271" s="108">
        <v>1</v>
      </c>
      <c r="E271" s="87">
        <f>$D$265*D271</f>
      </c>
      <c r="F271" s="108">
        <v>0.33</v>
      </c>
      <c r="G271" s="87">
        <f>$D$265*F271</f>
      </c>
      <c r="H271" s="87">
        <f>$L$2*G271</f>
      </c>
      <c r="I271" s="108">
        <v>293.3</v>
      </c>
      <c r="J271" s="87">
        <f>$D$265*I271</f>
      </c>
      <c r="K271" s="87">
        <f>SUM(H271,J271)</f>
      </c>
      <c r="L271" s="89"/>
      <c r="M271" s="89"/>
      <c r="N271" s="89"/>
      <c r="O271" s="74"/>
      <c r="P271" s="74"/>
      <c r="Q271" s="74"/>
      <c r="R271" s="74"/>
      <c r="S271" s="74"/>
      <c r="T271" s="74"/>
      <c r="U271" s="74"/>
      <c r="V271" s="74"/>
    </row>
    <row x14ac:dyDescent="0.25" r="272" customHeight="1" ht="12.199999999999998">
      <c r="A272" s="6" t="s">
        <v>247</v>
      </c>
      <c r="B272" s="6"/>
      <c r="C272" s="3" t="s">
        <v>149</v>
      </c>
      <c r="D272" s="108">
        <v>0.42</v>
      </c>
      <c r="E272" s="87">
        <f>$D$265*D272</f>
      </c>
      <c r="F272" s="108">
        <v>0.05</v>
      </c>
      <c r="G272" s="87">
        <f>$D$265*F272</f>
      </c>
      <c r="H272" s="87">
        <f>$L$2*G272</f>
      </c>
      <c r="I272" s="108">
        <v>16.71</v>
      </c>
      <c r="J272" s="87">
        <f>$D$265*I272</f>
      </c>
      <c r="K272" s="87">
        <f>SUM(H272,J272)</f>
      </c>
      <c r="L272" s="89"/>
      <c r="M272" s="89"/>
      <c r="N272" s="89"/>
      <c r="O272" s="74"/>
      <c r="P272" s="74"/>
      <c r="Q272" s="74"/>
      <c r="R272" s="74"/>
      <c r="S272" s="74"/>
      <c r="T272" s="74"/>
      <c r="U272" s="74"/>
      <c r="V272" s="74"/>
    </row>
    <row x14ac:dyDescent="0.25" r="273" customHeight="1" ht="12.199999999999998">
      <c r="A273" s="6" t="s">
        <v>246</v>
      </c>
      <c r="B273" s="6"/>
      <c r="C273" s="3" t="s">
        <v>149</v>
      </c>
      <c r="D273" s="108">
        <v>0.42</v>
      </c>
      <c r="E273" s="87">
        <f>$D$265*D273</f>
      </c>
      <c r="F273" s="108">
        <v>0.05</v>
      </c>
      <c r="G273" s="87">
        <f>$D$265*F273</f>
      </c>
      <c r="H273" s="87">
        <f>$L$2*G273</f>
      </c>
      <c r="I273" s="108">
        <v>15.82</v>
      </c>
      <c r="J273" s="87">
        <f>$D$265*I273</f>
      </c>
      <c r="K273" s="87">
        <f>SUM(H273,J273)</f>
      </c>
      <c r="L273" s="89"/>
      <c r="M273" s="89"/>
      <c r="N273" s="89"/>
      <c r="O273" s="74"/>
      <c r="P273" s="74"/>
      <c r="Q273" s="74"/>
      <c r="R273" s="74"/>
      <c r="S273" s="74"/>
      <c r="T273" s="74"/>
      <c r="U273" s="74"/>
      <c r="V273" s="74"/>
    </row>
    <row x14ac:dyDescent="0.25" r="274" customHeight="1" ht="12.199999999999998">
      <c r="A274" s="29" t="s">
        <v>214</v>
      </c>
      <c r="B274" s="29"/>
      <c r="C274" s="3"/>
      <c r="D274" s="135"/>
      <c r="E274" s="126"/>
      <c r="F274" s="94">
        <f>SUM(F266:F273)</f>
      </c>
      <c r="G274" s="110">
        <f>SUM(G266:G273)</f>
      </c>
      <c r="H274" s="110">
        <f>$L$2*G274</f>
      </c>
      <c r="I274" s="94">
        <v>854.86</v>
      </c>
      <c r="J274" s="110">
        <f>SUM(J266:J273)</f>
      </c>
      <c r="K274" s="88">
        <f>SUM(K266:K273)</f>
      </c>
      <c r="L274" s="89"/>
      <c r="M274" s="89"/>
      <c r="N274" s="89"/>
      <c r="O274" s="74"/>
      <c r="P274" s="74"/>
      <c r="Q274" s="74"/>
      <c r="R274" s="74"/>
      <c r="S274" s="74"/>
      <c r="T274" s="74"/>
      <c r="U274" s="74"/>
      <c r="V274" s="74"/>
    </row>
    <row x14ac:dyDescent="0.25" r="275" customHeight="1" ht="21">
      <c r="A275" s="29" t="s">
        <v>855</v>
      </c>
      <c r="B275" s="29"/>
      <c r="C275" s="93" t="s">
        <v>96</v>
      </c>
      <c r="D275" s="57">
        <v>0</v>
      </c>
      <c r="E275" s="124"/>
      <c r="F275" s="53"/>
      <c r="G275" s="53"/>
      <c r="H275" s="53"/>
      <c r="I275" s="53"/>
      <c r="J275" s="53"/>
      <c r="K275" s="53"/>
      <c r="L275" s="89"/>
      <c r="M275" s="89"/>
      <c r="N275" s="89"/>
      <c r="O275" s="74"/>
      <c r="P275" s="74"/>
      <c r="Q275" s="74"/>
      <c r="R275" s="74"/>
      <c r="S275" s="74"/>
      <c r="T275" s="74"/>
      <c r="U275" s="74"/>
      <c r="V275" s="74"/>
    </row>
    <row x14ac:dyDescent="0.25" r="276" customHeight="1" ht="18.75">
      <c r="A276" s="6" t="s">
        <v>246</v>
      </c>
      <c r="B276" s="6"/>
      <c r="C276" s="3" t="s">
        <v>149</v>
      </c>
      <c r="D276" s="108">
        <v>0.42</v>
      </c>
      <c r="E276" s="87">
        <f>$D$275*D276</f>
      </c>
      <c r="F276" s="108">
        <v>0.05</v>
      </c>
      <c r="G276" s="87">
        <f>$D$275*F276</f>
      </c>
      <c r="H276" s="87">
        <f>$L$2*G276</f>
      </c>
      <c r="I276" s="108">
        <v>15.82</v>
      </c>
      <c r="J276" s="87">
        <f>$D$275*I276</f>
      </c>
      <c r="K276" s="87">
        <f>SUM(H276,J276)</f>
      </c>
      <c r="L276" s="89"/>
      <c r="M276" s="89"/>
      <c r="N276" s="89"/>
      <c r="O276" s="74"/>
      <c r="P276" s="74"/>
      <c r="Q276" s="74"/>
      <c r="R276" s="74"/>
      <c r="S276" s="74"/>
      <c r="T276" s="74"/>
      <c r="U276" s="74"/>
      <c r="V276" s="74"/>
    </row>
    <row x14ac:dyDescent="0.25" r="277" customHeight="1" ht="18.75">
      <c r="A277" s="6" t="s">
        <v>247</v>
      </c>
      <c r="B277" s="6"/>
      <c r="C277" s="3" t="s">
        <v>149</v>
      </c>
      <c r="D277" s="108">
        <v>0.42</v>
      </c>
      <c r="E277" s="87">
        <f>$D$275*D277</f>
      </c>
      <c r="F277" s="108">
        <v>0.05</v>
      </c>
      <c r="G277" s="87">
        <f>$D$275*F277</f>
      </c>
      <c r="H277" s="87">
        <f>$L$2*G277</f>
      </c>
      <c r="I277" s="108">
        <v>16.71</v>
      </c>
      <c r="J277" s="87">
        <f>$D$275*I277</f>
      </c>
      <c r="K277" s="87">
        <f>SUM(H277,J277)</f>
      </c>
      <c r="L277" s="89"/>
      <c r="M277" s="89"/>
      <c r="N277" s="89"/>
      <c r="O277" s="74"/>
      <c r="P277" s="74"/>
      <c r="Q277" s="74"/>
      <c r="R277" s="74"/>
      <c r="S277" s="74"/>
      <c r="T277" s="74"/>
      <c r="U277" s="74"/>
      <c r="V277" s="74"/>
    </row>
    <row x14ac:dyDescent="0.25" r="278" customHeight="1" ht="18.75">
      <c r="A278" s="6" t="s">
        <v>248</v>
      </c>
      <c r="B278" s="6"/>
      <c r="C278" s="3" t="s">
        <v>96</v>
      </c>
      <c r="D278" s="108">
        <v>1</v>
      </c>
      <c r="E278" s="87">
        <f>$D$275*D278</f>
      </c>
      <c r="F278" s="108">
        <v>0.55</v>
      </c>
      <c r="G278" s="87">
        <f>$D$275*F278</f>
      </c>
      <c r="H278" s="87">
        <f>$N$2*G278</f>
      </c>
      <c r="I278" s="108">
        <v>135.63</v>
      </c>
      <c r="J278" s="87">
        <f>$D$275*I278</f>
      </c>
      <c r="K278" s="87">
        <f>SUM(H278,J278)</f>
      </c>
      <c r="L278" s="89"/>
      <c r="M278" s="89"/>
      <c r="N278" s="89"/>
      <c r="O278" s="74"/>
      <c r="P278" s="74"/>
      <c r="Q278" s="74"/>
      <c r="R278" s="74"/>
      <c r="S278" s="74"/>
      <c r="T278" s="74"/>
      <c r="U278" s="74"/>
      <c r="V278" s="74"/>
    </row>
    <row x14ac:dyDescent="0.25" r="279" customHeight="1" ht="18.75">
      <c r="A279" s="6" t="s">
        <v>249</v>
      </c>
      <c r="B279" s="6"/>
      <c r="C279" s="3" t="s">
        <v>96</v>
      </c>
      <c r="D279" s="108">
        <v>1</v>
      </c>
      <c r="E279" s="87">
        <f>$D$275*D279</f>
      </c>
      <c r="F279" s="108">
        <v>0.23</v>
      </c>
      <c r="G279" s="87">
        <f>$D$275*F279</f>
      </c>
      <c r="H279" s="87">
        <f>$L$2*G279</f>
      </c>
      <c r="I279" s="108">
        <v>51.39</v>
      </c>
      <c r="J279" s="87">
        <f>$D$275*I279</f>
      </c>
      <c r="K279" s="87">
        <f>SUM(H279,J279)</f>
      </c>
      <c r="L279" s="89"/>
      <c r="M279" s="89"/>
      <c r="N279" s="89"/>
      <c r="O279" s="74"/>
      <c r="P279" s="74"/>
      <c r="Q279" s="74"/>
      <c r="R279" s="74"/>
      <c r="S279" s="74"/>
      <c r="T279" s="74"/>
      <c r="U279" s="74"/>
      <c r="V279" s="74"/>
    </row>
    <row x14ac:dyDescent="0.25" r="280" customHeight="1" ht="18.75">
      <c r="A280" s="6" t="s">
        <v>250</v>
      </c>
      <c r="B280" s="6"/>
      <c r="C280" s="3" t="s">
        <v>96</v>
      </c>
      <c r="D280" s="108">
        <v>1</v>
      </c>
      <c r="E280" s="87">
        <f>$D$275*D280</f>
      </c>
      <c r="F280" s="108">
        <v>0.32</v>
      </c>
      <c r="G280" s="87">
        <f>$D$275*F280</f>
      </c>
      <c r="H280" s="87">
        <f>$L$2*G280</f>
      </c>
      <c r="I280" s="108">
        <v>85.04</v>
      </c>
      <c r="J280" s="87">
        <f>$D$275*I280</f>
      </c>
      <c r="K280" s="87">
        <f>SUM(H280,J280)</f>
      </c>
      <c r="L280" s="89"/>
      <c r="M280" s="89"/>
      <c r="N280" s="89"/>
      <c r="O280" s="74"/>
      <c r="P280" s="74"/>
      <c r="Q280" s="74"/>
      <c r="R280" s="74"/>
      <c r="S280" s="74"/>
      <c r="T280" s="74"/>
      <c r="U280" s="74"/>
      <c r="V280" s="74"/>
    </row>
    <row x14ac:dyDescent="0.25" r="281" customHeight="1" ht="18.75">
      <c r="A281" s="6" t="s">
        <v>344</v>
      </c>
      <c r="B281" s="6"/>
      <c r="C281" s="3" t="s">
        <v>96</v>
      </c>
      <c r="D281" s="108">
        <v>1</v>
      </c>
      <c r="E281" s="87">
        <f>$D$275*D281</f>
      </c>
      <c r="F281" s="108">
        <v>0.09</v>
      </c>
      <c r="G281" s="87">
        <f>$D$275*F281</f>
      </c>
      <c r="H281" s="87">
        <f>$L$2*G281</f>
      </c>
      <c r="I281" s="108">
        <v>76.4</v>
      </c>
      <c r="J281" s="87">
        <f>$D$275*I281</f>
      </c>
      <c r="K281" s="87">
        <f>SUM(H281,J281)</f>
      </c>
      <c r="L281" s="89"/>
      <c r="M281" s="89"/>
      <c r="N281" s="89"/>
      <c r="O281" s="74"/>
      <c r="P281" s="74"/>
      <c r="Q281" s="74"/>
      <c r="R281" s="74"/>
      <c r="S281" s="74"/>
      <c r="T281" s="74"/>
      <c r="U281" s="74"/>
      <c r="V281" s="74"/>
    </row>
    <row x14ac:dyDescent="0.25" r="282" customHeight="1" ht="18.75">
      <c r="A282" s="6" t="s">
        <v>249</v>
      </c>
      <c r="B282" s="6"/>
      <c r="C282" s="3" t="s">
        <v>96</v>
      </c>
      <c r="D282" s="108">
        <v>1</v>
      </c>
      <c r="E282" s="87">
        <f>$D$275*D282</f>
      </c>
      <c r="F282" s="108">
        <v>0.23</v>
      </c>
      <c r="G282" s="87">
        <f>$D$275*F282</f>
      </c>
      <c r="H282" s="87">
        <f>$L$2*G282</f>
      </c>
      <c r="I282" s="108">
        <v>51.39</v>
      </c>
      <c r="J282" s="87">
        <f>$D$275*I282</f>
      </c>
      <c r="K282" s="87">
        <f>SUM(H282,J282)</f>
      </c>
      <c r="L282" s="89"/>
      <c r="M282" s="89"/>
      <c r="N282" s="89"/>
      <c r="O282" s="74"/>
      <c r="P282" s="74"/>
      <c r="Q282" s="74"/>
      <c r="R282" s="74"/>
      <c r="S282" s="74"/>
      <c r="T282" s="74"/>
      <c r="U282" s="74"/>
      <c r="V282" s="74"/>
    </row>
    <row x14ac:dyDescent="0.25" r="283" customHeight="1" ht="18.75">
      <c r="A283" s="6" t="s">
        <v>421</v>
      </c>
      <c r="B283" s="6"/>
      <c r="C283" s="3" t="s">
        <v>96</v>
      </c>
      <c r="D283" s="108">
        <v>1</v>
      </c>
      <c r="E283" s="87">
        <f>$D$275*D283</f>
      </c>
      <c r="F283" s="108">
        <v>0.55</v>
      </c>
      <c r="G283" s="87">
        <f>$D$275*F283</f>
      </c>
      <c r="H283" s="87">
        <f>$N$2*G283</f>
      </c>
      <c r="I283" s="108">
        <v>135.63</v>
      </c>
      <c r="J283" s="87">
        <f>$D$275*I283</f>
      </c>
      <c r="K283" s="87">
        <f>SUM(H283,J283)</f>
      </c>
      <c r="L283" s="89"/>
      <c r="M283" s="89"/>
      <c r="N283" s="89"/>
      <c r="O283" s="74"/>
      <c r="P283" s="74"/>
      <c r="Q283" s="74"/>
      <c r="R283" s="74"/>
      <c r="S283" s="74"/>
      <c r="T283" s="74"/>
      <c r="U283" s="74"/>
      <c r="V283" s="74"/>
    </row>
    <row x14ac:dyDescent="0.25" r="284" customHeight="1" ht="18.75">
      <c r="A284" s="6" t="s">
        <v>247</v>
      </c>
      <c r="B284" s="6"/>
      <c r="C284" s="3" t="s">
        <v>149</v>
      </c>
      <c r="D284" s="108">
        <v>0.42</v>
      </c>
      <c r="E284" s="87">
        <f>$D$275*D284</f>
      </c>
      <c r="F284" s="108">
        <v>0.05</v>
      </c>
      <c r="G284" s="87">
        <f>$D$275*F284</f>
      </c>
      <c r="H284" s="87">
        <f>$L$2*G284</f>
      </c>
      <c r="I284" s="108">
        <v>16.71</v>
      </c>
      <c r="J284" s="87">
        <f>$D$275*I284</f>
      </c>
      <c r="K284" s="87">
        <f>SUM(H284,J284)</f>
      </c>
      <c r="L284" s="89"/>
      <c r="M284" s="89"/>
      <c r="N284" s="89"/>
      <c r="O284" s="74"/>
      <c r="P284" s="74"/>
      <c r="Q284" s="74"/>
      <c r="R284" s="74"/>
      <c r="S284" s="74"/>
      <c r="T284" s="74"/>
      <c r="U284" s="74"/>
      <c r="V284" s="74"/>
    </row>
    <row x14ac:dyDescent="0.25" r="285" customHeight="1" ht="18.75">
      <c r="A285" s="6" t="s">
        <v>246</v>
      </c>
      <c r="B285" s="6"/>
      <c r="C285" s="3" t="s">
        <v>149</v>
      </c>
      <c r="D285" s="108">
        <v>0.42</v>
      </c>
      <c r="E285" s="87">
        <f>$D$275*D285</f>
      </c>
      <c r="F285" s="108">
        <v>0.05</v>
      </c>
      <c r="G285" s="87">
        <f>$D$275*F285</f>
      </c>
      <c r="H285" s="87">
        <f>$L$2*G285</f>
      </c>
      <c r="I285" s="108">
        <v>15.82</v>
      </c>
      <c r="J285" s="87">
        <f>$D$275*I285</f>
      </c>
      <c r="K285" s="87">
        <f>SUM(H285,J285)</f>
      </c>
      <c r="L285" s="89"/>
      <c r="M285" s="89"/>
      <c r="N285" s="89"/>
      <c r="O285" s="74"/>
      <c r="P285" s="74"/>
      <c r="Q285" s="74"/>
      <c r="R285" s="74"/>
      <c r="S285" s="74"/>
      <c r="T285" s="74"/>
      <c r="U285" s="74"/>
      <c r="V285" s="74"/>
    </row>
    <row x14ac:dyDescent="0.25" r="286" customHeight="1" ht="12.199999999999998">
      <c r="A286" s="29" t="s">
        <v>214</v>
      </c>
      <c r="B286" s="29"/>
      <c r="C286" s="3"/>
      <c r="D286" s="135"/>
      <c r="E286" s="126"/>
      <c r="F286" s="94">
        <f>SUM(F276:F285)</f>
      </c>
      <c r="G286" s="110">
        <f>SUM(G276:G285)</f>
      </c>
      <c r="H286" s="110">
        <f>$L$2*G286</f>
      </c>
      <c r="I286" s="94">
        <v>557.38</v>
      </c>
      <c r="J286" s="110">
        <f>SUM(J276:J285)</f>
      </c>
      <c r="K286" s="88">
        <f>SUM(K276:K285)</f>
      </c>
      <c r="L286" s="89"/>
      <c r="M286" s="89"/>
      <c r="N286" s="89"/>
      <c r="O286" s="74"/>
      <c r="P286" s="74"/>
      <c r="Q286" s="74"/>
      <c r="R286" s="74"/>
      <c r="S286" s="74"/>
      <c r="T286" s="74"/>
      <c r="U286" s="74"/>
      <c r="V286" s="74"/>
    </row>
    <row x14ac:dyDescent="0.25" r="287" customHeight="1" ht="21">
      <c r="A287" s="29" t="s">
        <v>856</v>
      </c>
      <c r="B287" s="29"/>
      <c r="C287" s="93" t="s">
        <v>96</v>
      </c>
      <c r="D287" s="57">
        <v>0</v>
      </c>
      <c r="E287" s="124"/>
      <c r="F287" s="53"/>
      <c r="G287" s="53"/>
      <c r="H287" s="53"/>
      <c r="I287" s="53"/>
      <c r="J287" s="53"/>
      <c r="K287" s="53"/>
      <c r="L287" s="89"/>
      <c r="M287" s="89"/>
      <c r="N287" s="89"/>
      <c r="O287" s="74"/>
      <c r="P287" s="74"/>
      <c r="Q287" s="74"/>
      <c r="R287" s="74"/>
      <c r="S287" s="74"/>
      <c r="T287" s="74"/>
      <c r="U287" s="74"/>
      <c r="V287" s="74"/>
    </row>
    <row x14ac:dyDescent="0.25" r="288" customHeight="1" ht="18.75">
      <c r="A288" s="6" t="s">
        <v>246</v>
      </c>
      <c r="B288" s="6"/>
      <c r="C288" s="3" t="s">
        <v>149</v>
      </c>
      <c r="D288" s="108">
        <v>0.42</v>
      </c>
      <c r="E288" s="87">
        <f>$D$287*D288</f>
      </c>
      <c r="F288" s="108">
        <v>0.05</v>
      </c>
      <c r="G288" s="87">
        <f>$D$287*F288</f>
      </c>
      <c r="H288" s="87">
        <f>$L$2*G288</f>
      </c>
      <c r="I288" s="108">
        <v>15.82</v>
      </c>
      <c r="J288" s="87">
        <f>$D$287*I288</f>
      </c>
      <c r="K288" s="87">
        <f>SUM(H288,J288)</f>
      </c>
      <c r="L288" s="89"/>
      <c r="M288" s="89"/>
      <c r="N288" s="89"/>
      <c r="O288" s="74"/>
      <c r="P288" s="74"/>
      <c r="Q288" s="74"/>
      <c r="R288" s="74"/>
      <c r="S288" s="74"/>
      <c r="T288" s="74"/>
      <c r="U288" s="74"/>
      <c r="V288" s="74"/>
    </row>
    <row x14ac:dyDescent="0.25" r="289" customHeight="1" ht="18.75">
      <c r="A289" s="6" t="s">
        <v>247</v>
      </c>
      <c r="B289" s="6"/>
      <c r="C289" s="3" t="s">
        <v>149</v>
      </c>
      <c r="D289" s="108">
        <v>0.42</v>
      </c>
      <c r="E289" s="87">
        <f>$D$287*D289</f>
      </c>
      <c r="F289" s="108">
        <v>0.05</v>
      </c>
      <c r="G289" s="87">
        <f>$D$287*F289</f>
      </c>
      <c r="H289" s="87">
        <f>$L$2*G289</f>
      </c>
      <c r="I289" s="108">
        <v>16.71</v>
      </c>
      <c r="J289" s="87">
        <f>$D$287*I289</f>
      </c>
      <c r="K289" s="87">
        <f>SUM(H289,J289)</f>
      </c>
      <c r="L289" s="89"/>
      <c r="M289" s="89"/>
      <c r="N289" s="89"/>
      <c r="O289" s="74"/>
      <c r="P289" s="74"/>
      <c r="Q289" s="74"/>
      <c r="R289" s="74"/>
      <c r="S289" s="74"/>
      <c r="T289" s="74"/>
      <c r="U289" s="74"/>
      <c r="V289" s="74"/>
    </row>
    <row x14ac:dyDescent="0.25" r="290" customHeight="1" ht="18.75">
      <c r="A290" s="6" t="s">
        <v>857</v>
      </c>
      <c r="B290" s="6"/>
      <c r="C290" s="3" t="s">
        <v>96</v>
      </c>
      <c r="D290" s="108">
        <v>1</v>
      </c>
      <c r="E290" s="87">
        <f>$D$287*D290</f>
      </c>
      <c r="F290" s="108">
        <v>0.23</v>
      </c>
      <c r="G290" s="87">
        <f>$D$287*F290</f>
      </c>
      <c r="H290" s="87">
        <f>$L$2*G290</f>
      </c>
      <c r="I290" s="108">
        <v>197.6</v>
      </c>
      <c r="J290" s="87">
        <f>$D$287*I290</f>
      </c>
      <c r="K290" s="87">
        <f>SUM(H290,J290)</f>
      </c>
      <c r="L290" s="89"/>
      <c r="M290" s="89"/>
      <c r="N290" s="89"/>
      <c r="O290" s="74"/>
      <c r="P290" s="74"/>
      <c r="Q290" s="74"/>
      <c r="R290" s="74"/>
      <c r="S290" s="74"/>
      <c r="T290" s="74"/>
      <c r="U290" s="74"/>
      <c r="V290" s="74"/>
    </row>
    <row x14ac:dyDescent="0.25" r="291" customHeight="1" ht="18.75">
      <c r="A291" s="6" t="s">
        <v>250</v>
      </c>
      <c r="B291" s="6"/>
      <c r="C291" s="3" t="s">
        <v>96</v>
      </c>
      <c r="D291" s="108">
        <v>1</v>
      </c>
      <c r="E291" s="87">
        <f>$D$287*D291</f>
      </c>
      <c r="F291" s="108">
        <v>0.32</v>
      </c>
      <c r="G291" s="87">
        <f>$D$287*F291</f>
      </c>
      <c r="H291" s="87">
        <f>$L$2*G291</f>
      </c>
      <c r="I291" s="108">
        <v>85.04</v>
      </c>
      <c r="J291" s="87">
        <f>$D$287*I291</f>
      </c>
      <c r="K291" s="87">
        <f>SUM(H291,J291)</f>
      </c>
      <c r="L291" s="89"/>
      <c r="M291" s="89"/>
      <c r="N291" s="89"/>
      <c r="O291" s="74"/>
      <c r="P291" s="74"/>
      <c r="Q291" s="74"/>
      <c r="R291" s="74"/>
      <c r="S291" s="74"/>
      <c r="T291" s="74"/>
      <c r="U291" s="74"/>
      <c r="V291" s="74"/>
    </row>
    <row x14ac:dyDescent="0.25" r="292" customHeight="1" ht="18.75">
      <c r="A292" s="6" t="s">
        <v>344</v>
      </c>
      <c r="B292" s="6"/>
      <c r="C292" s="3" t="s">
        <v>96</v>
      </c>
      <c r="D292" s="108">
        <v>1</v>
      </c>
      <c r="E292" s="87">
        <f>$D$287*D292</f>
      </c>
      <c r="F292" s="108">
        <v>0.09</v>
      </c>
      <c r="G292" s="87">
        <f>$D$287*F292</f>
      </c>
      <c r="H292" s="87">
        <f>$L$2*G292</f>
      </c>
      <c r="I292" s="108">
        <v>76.4</v>
      </c>
      <c r="J292" s="87">
        <f>$D$287*I292</f>
      </c>
      <c r="K292" s="87">
        <f>SUM(H292,J292)</f>
      </c>
      <c r="L292" s="89"/>
      <c r="M292" s="89"/>
      <c r="N292" s="89"/>
      <c r="O292" s="74"/>
      <c r="P292" s="74"/>
      <c r="Q292" s="74"/>
      <c r="R292" s="74"/>
      <c r="S292" s="74"/>
      <c r="T292" s="74"/>
      <c r="U292" s="74"/>
      <c r="V292" s="74"/>
    </row>
    <row x14ac:dyDescent="0.25" r="293" customHeight="1" ht="18.75">
      <c r="A293" s="6" t="s">
        <v>857</v>
      </c>
      <c r="B293" s="6"/>
      <c r="C293" s="3" t="s">
        <v>96</v>
      </c>
      <c r="D293" s="108">
        <v>1</v>
      </c>
      <c r="E293" s="87">
        <f>$D$287*D293</f>
      </c>
      <c r="F293" s="108">
        <v>0.23</v>
      </c>
      <c r="G293" s="87">
        <f>$D$287*F293</f>
      </c>
      <c r="H293" s="87">
        <f>$L$2*G293</f>
      </c>
      <c r="I293" s="108">
        <v>197.6</v>
      </c>
      <c r="J293" s="87">
        <f>$D$287*I293</f>
      </c>
      <c r="K293" s="87">
        <f>SUM(H293,J293)</f>
      </c>
      <c r="L293" s="89"/>
      <c r="M293" s="89"/>
      <c r="N293" s="89"/>
      <c r="O293" s="74"/>
      <c r="P293" s="74"/>
      <c r="Q293" s="74"/>
      <c r="R293" s="74"/>
      <c r="S293" s="74"/>
      <c r="T293" s="74"/>
      <c r="U293" s="74"/>
      <c r="V293" s="74"/>
    </row>
    <row x14ac:dyDescent="0.25" r="294" customHeight="1" ht="18.75">
      <c r="A294" s="6" t="s">
        <v>247</v>
      </c>
      <c r="B294" s="6"/>
      <c r="C294" s="3" t="s">
        <v>149</v>
      </c>
      <c r="D294" s="108">
        <v>0.42</v>
      </c>
      <c r="E294" s="87">
        <f>$D$287*D294</f>
      </c>
      <c r="F294" s="108">
        <v>0.05</v>
      </c>
      <c r="G294" s="87">
        <f>$D$287*F294</f>
      </c>
      <c r="H294" s="87">
        <f>$L$2*G294</f>
      </c>
      <c r="I294" s="108">
        <v>16.71</v>
      </c>
      <c r="J294" s="87">
        <f>$D$287*I294</f>
      </c>
      <c r="K294" s="87">
        <f>SUM(H294,J294)</f>
      </c>
      <c r="L294" s="89"/>
      <c r="M294" s="89"/>
      <c r="N294" s="89"/>
      <c r="O294" s="74"/>
      <c r="P294" s="74"/>
      <c r="Q294" s="74"/>
      <c r="R294" s="74"/>
      <c r="S294" s="74"/>
      <c r="T294" s="74"/>
      <c r="U294" s="74"/>
      <c r="V294" s="74"/>
    </row>
    <row x14ac:dyDescent="0.25" r="295" customHeight="1" ht="18.75">
      <c r="A295" s="6" t="s">
        <v>246</v>
      </c>
      <c r="B295" s="6"/>
      <c r="C295" s="3" t="s">
        <v>149</v>
      </c>
      <c r="D295" s="108">
        <v>0.42</v>
      </c>
      <c r="E295" s="87">
        <f>$D$287*D295</f>
      </c>
      <c r="F295" s="108">
        <v>0.05</v>
      </c>
      <c r="G295" s="87">
        <f>$D$287*F295</f>
      </c>
      <c r="H295" s="87">
        <f>$L$2*G295</f>
      </c>
      <c r="I295" s="108">
        <v>15.82</v>
      </c>
      <c r="J295" s="87">
        <f>$D$287*I295</f>
      </c>
      <c r="K295" s="87">
        <f>SUM(H295,J295)</f>
      </c>
      <c r="L295" s="89"/>
      <c r="M295" s="89"/>
      <c r="N295" s="89"/>
      <c r="O295" s="74"/>
      <c r="P295" s="74"/>
      <c r="Q295" s="74"/>
      <c r="R295" s="74"/>
      <c r="S295" s="74"/>
      <c r="T295" s="74"/>
      <c r="U295" s="74"/>
      <c r="V295" s="74"/>
    </row>
    <row x14ac:dyDescent="0.25" r="296" customHeight="1" ht="12.199999999999998">
      <c r="A296" s="29" t="s">
        <v>214</v>
      </c>
      <c r="B296" s="29"/>
      <c r="C296" s="3"/>
      <c r="D296" s="135"/>
      <c r="E296" s="126"/>
      <c r="F296" s="94">
        <f>SUM(F288:F295)</f>
      </c>
      <c r="G296" s="110">
        <f>SUM(G288:G295)</f>
      </c>
      <c r="H296" s="110">
        <f>$L$2*G296</f>
      </c>
      <c r="I296" s="94">
        <v>621.7</v>
      </c>
      <c r="J296" s="110">
        <f>SUM(J288:J295)</f>
      </c>
      <c r="K296" s="88">
        <f>SUM(K288:K295)</f>
      </c>
      <c r="L296" s="89"/>
      <c r="M296" s="89"/>
      <c r="N296" s="89"/>
      <c r="O296" s="74"/>
      <c r="P296" s="74"/>
      <c r="Q296" s="74"/>
      <c r="R296" s="74"/>
      <c r="S296" s="74"/>
      <c r="T296" s="74"/>
      <c r="U296" s="74"/>
      <c r="V296" s="74"/>
    </row>
    <row x14ac:dyDescent="0.25" r="297" customHeight="1" ht="29.850000000000005">
      <c r="A297" s="29" t="s">
        <v>858</v>
      </c>
      <c r="B297" s="29"/>
      <c r="C297" s="93" t="s">
        <v>96</v>
      </c>
      <c r="D297" s="57">
        <v>0</v>
      </c>
      <c r="E297" s="124"/>
      <c r="F297" s="53"/>
      <c r="G297" s="53"/>
      <c r="H297" s="53"/>
      <c r="I297" s="53"/>
      <c r="J297" s="53"/>
      <c r="K297" s="53"/>
      <c r="L297" s="89"/>
      <c r="M297" s="89"/>
      <c r="N297" s="89"/>
      <c r="O297" s="74"/>
      <c r="P297" s="74"/>
      <c r="Q297" s="74"/>
      <c r="R297" s="74"/>
      <c r="S297" s="74"/>
      <c r="T297" s="74"/>
      <c r="U297" s="74"/>
      <c r="V297" s="74"/>
    </row>
    <row x14ac:dyDescent="0.25" r="298" customHeight="1" ht="18.75">
      <c r="A298" s="6" t="s">
        <v>246</v>
      </c>
      <c r="B298" s="6"/>
      <c r="C298" s="3" t="s">
        <v>149</v>
      </c>
      <c r="D298" s="108">
        <v>0.42</v>
      </c>
      <c r="E298" s="87">
        <f>$D$297*D298</f>
      </c>
      <c r="F298" s="108">
        <v>0.05</v>
      </c>
      <c r="G298" s="87">
        <f>$D$297*F298</f>
      </c>
      <c r="H298" s="87">
        <f>$L$2*G298</f>
      </c>
      <c r="I298" s="108">
        <v>15.82</v>
      </c>
      <c r="J298" s="87">
        <f>$D$297*I298</f>
      </c>
      <c r="K298" s="87">
        <f>SUM(H298,J298)</f>
      </c>
      <c r="L298" s="89"/>
      <c r="M298" s="89"/>
      <c r="N298" s="89"/>
      <c r="O298" s="74"/>
      <c r="P298" s="74"/>
      <c r="Q298" s="74"/>
      <c r="R298" s="74"/>
      <c r="S298" s="74"/>
      <c r="T298" s="74"/>
      <c r="U298" s="74"/>
      <c r="V298" s="74"/>
    </row>
    <row x14ac:dyDescent="0.25" r="299" customHeight="1" ht="18.75">
      <c r="A299" s="6" t="s">
        <v>247</v>
      </c>
      <c r="B299" s="6"/>
      <c r="C299" s="3" t="s">
        <v>149</v>
      </c>
      <c r="D299" s="108">
        <v>0.42</v>
      </c>
      <c r="E299" s="87">
        <f>$D$297*D299</f>
      </c>
      <c r="F299" s="108">
        <v>0.05</v>
      </c>
      <c r="G299" s="87">
        <f>$D$297*F299</f>
      </c>
      <c r="H299" s="87">
        <f>$L$2*G299</f>
      </c>
      <c r="I299" s="108">
        <v>16.71</v>
      </c>
      <c r="J299" s="87">
        <f>$D$297*I299</f>
      </c>
      <c r="K299" s="87">
        <f>SUM(H299,J299)</f>
      </c>
      <c r="L299" s="89"/>
      <c r="M299" s="89"/>
      <c r="N299" s="89"/>
      <c r="O299" s="74"/>
      <c r="P299" s="74"/>
      <c r="Q299" s="74"/>
      <c r="R299" s="74"/>
      <c r="S299" s="74"/>
      <c r="T299" s="74"/>
      <c r="U299" s="74"/>
      <c r="V299" s="74"/>
    </row>
    <row x14ac:dyDescent="0.25" r="300" customHeight="1" ht="18.75">
      <c r="A300" s="6" t="s">
        <v>826</v>
      </c>
      <c r="B300" s="6"/>
      <c r="C300" s="3" t="s">
        <v>96</v>
      </c>
      <c r="D300" s="108">
        <v>1</v>
      </c>
      <c r="E300" s="87">
        <f>$D$297*D300</f>
      </c>
      <c r="F300" s="108">
        <v>0.29</v>
      </c>
      <c r="G300" s="87">
        <f>$D$297*F300</f>
      </c>
      <c r="H300" s="87">
        <f>$L$2*G300</f>
      </c>
      <c r="I300" s="108">
        <v>195.21</v>
      </c>
      <c r="J300" s="87">
        <f>$D$297*I300</f>
      </c>
      <c r="K300" s="87">
        <f>SUM(H300,J300)</f>
      </c>
      <c r="L300" s="89"/>
      <c r="M300" s="89"/>
      <c r="N300" s="89"/>
      <c r="O300" s="74"/>
      <c r="P300" s="74"/>
      <c r="Q300" s="74"/>
      <c r="R300" s="74"/>
      <c r="S300" s="74"/>
      <c r="T300" s="74"/>
      <c r="U300" s="74"/>
      <c r="V300" s="74"/>
    </row>
    <row x14ac:dyDescent="0.25" r="301" customHeight="1" ht="18.75">
      <c r="A301" s="6" t="s">
        <v>344</v>
      </c>
      <c r="B301" s="6"/>
      <c r="C301" s="3" t="s">
        <v>96</v>
      </c>
      <c r="D301" s="108">
        <v>1</v>
      </c>
      <c r="E301" s="87">
        <f>$D$297*D301</f>
      </c>
      <c r="F301" s="108">
        <v>0.09</v>
      </c>
      <c r="G301" s="87">
        <f>$D$297*F301</f>
      </c>
      <c r="H301" s="87">
        <f>$L$2*G301</f>
      </c>
      <c r="I301" s="108">
        <v>76.4</v>
      </c>
      <c r="J301" s="87">
        <f>$D$297*I301</f>
      </c>
      <c r="K301" s="87">
        <f>SUM(H301,J301)</f>
      </c>
      <c r="L301" s="89"/>
      <c r="M301" s="89"/>
      <c r="N301" s="89"/>
      <c r="O301" s="74"/>
      <c r="P301" s="74"/>
      <c r="Q301" s="74"/>
      <c r="R301" s="74"/>
      <c r="S301" s="74"/>
      <c r="T301" s="74"/>
      <c r="U301" s="74"/>
      <c r="V301" s="74"/>
    </row>
    <row x14ac:dyDescent="0.25" r="302" customHeight="1" ht="18.75">
      <c r="A302" s="6" t="s">
        <v>859</v>
      </c>
      <c r="B302" s="6"/>
      <c r="C302" s="3" t="s">
        <v>96</v>
      </c>
      <c r="D302" s="108">
        <v>1</v>
      </c>
      <c r="E302" s="87">
        <f>$D$297*D302</f>
      </c>
      <c r="F302" s="108">
        <v>0.37</v>
      </c>
      <c r="G302" s="87">
        <f>$D$297*F302</f>
      </c>
      <c r="H302" s="87">
        <f>$L$2*G302</f>
      </c>
      <c r="I302" s="108">
        <v>110.93</v>
      </c>
      <c r="J302" s="87">
        <f>$D$297*I302</f>
      </c>
      <c r="K302" s="87">
        <f>SUM(H302,J302)</f>
      </c>
      <c r="L302" s="89"/>
      <c r="M302" s="89"/>
      <c r="N302" s="89"/>
      <c r="O302" s="74"/>
      <c r="P302" s="74"/>
      <c r="Q302" s="74"/>
      <c r="R302" s="74"/>
      <c r="S302" s="74"/>
      <c r="T302" s="74"/>
      <c r="U302" s="74"/>
      <c r="V302" s="74"/>
    </row>
    <row x14ac:dyDescent="0.25" r="303" customHeight="1" ht="18.75">
      <c r="A303" s="6" t="s">
        <v>826</v>
      </c>
      <c r="B303" s="6"/>
      <c r="C303" s="3" t="s">
        <v>96</v>
      </c>
      <c r="D303" s="108">
        <v>1</v>
      </c>
      <c r="E303" s="87">
        <f>$D$297*D303</f>
      </c>
      <c r="F303" s="108">
        <v>0.29</v>
      </c>
      <c r="G303" s="87">
        <f>$D$297*F303</f>
      </c>
      <c r="H303" s="87">
        <f>$L$2*G303</f>
      </c>
      <c r="I303" s="108">
        <v>195.21</v>
      </c>
      <c r="J303" s="87">
        <f>$D$297*I303</f>
      </c>
      <c r="K303" s="87">
        <f>SUM(H303,J303)</f>
      </c>
      <c r="L303" s="89"/>
      <c r="M303" s="89"/>
      <c r="N303" s="89"/>
      <c r="O303" s="74"/>
      <c r="P303" s="74"/>
      <c r="Q303" s="74"/>
      <c r="R303" s="74"/>
      <c r="S303" s="74"/>
      <c r="T303" s="74"/>
      <c r="U303" s="74"/>
      <c r="V303" s="74"/>
    </row>
    <row x14ac:dyDescent="0.25" r="304" customHeight="1" ht="18.75">
      <c r="A304" s="6" t="s">
        <v>247</v>
      </c>
      <c r="B304" s="6"/>
      <c r="C304" s="3" t="s">
        <v>149</v>
      </c>
      <c r="D304" s="108">
        <v>0.42</v>
      </c>
      <c r="E304" s="87">
        <f>$D$297*D304</f>
      </c>
      <c r="F304" s="108">
        <v>0.05</v>
      </c>
      <c r="G304" s="87">
        <f>$D$297*F304</f>
      </c>
      <c r="H304" s="87">
        <f>$L$2*G304</f>
      </c>
      <c r="I304" s="108">
        <v>16.71</v>
      </c>
      <c r="J304" s="87">
        <f>$D$297*I304</f>
      </c>
      <c r="K304" s="87">
        <f>SUM(H304,J304)</f>
      </c>
      <c r="L304" s="89"/>
      <c r="M304" s="89"/>
      <c r="N304" s="89"/>
      <c r="O304" s="74"/>
      <c r="P304" s="74"/>
      <c r="Q304" s="74"/>
      <c r="R304" s="74"/>
      <c r="S304" s="74"/>
      <c r="T304" s="74"/>
      <c r="U304" s="74"/>
      <c r="V304" s="74"/>
    </row>
    <row x14ac:dyDescent="0.25" r="305" customHeight="1" ht="18.75">
      <c r="A305" s="6" t="s">
        <v>246</v>
      </c>
      <c r="B305" s="6"/>
      <c r="C305" s="3" t="s">
        <v>149</v>
      </c>
      <c r="D305" s="108">
        <v>0.42</v>
      </c>
      <c r="E305" s="87">
        <f>$D$297*D305</f>
      </c>
      <c r="F305" s="108">
        <v>0.05</v>
      </c>
      <c r="G305" s="87">
        <f>$D$297*F305</f>
      </c>
      <c r="H305" s="87">
        <f>$L$2*G305</f>
      </c>
      <c r="I305" s="108">
        <v>15.82</v>
      </c>
      <c r="J305" s="87">
        <f>$D$297*I305</f>
      </c>
      <c r="K305" s="87">
        <f>SUM(H305,J305)</f>
      </c>
      <c r="L305" s="89"/>
      <c r="M305" s="89"/>
      <c r="N305" s="89"/>
      <c r="O305" s="74"/>
      <c r="P305" s="74"/>
      <c r="Q305" s="74"/>
      <c r="R305" s="74"/>
      <c r="S305" s="74"/>
      <c r="T305" s="74"/>
      <c r="U305" s="74"/>
      <c r="V305" s="74"/>
    </row>
    <row x14ac:dyDescent="0.25" r="306" customHeight="1" ht="12.199999999999998">
      <c r="A306" s="29" t="s">
        <v>214</v>
      </c>
      <c r="B306" s="29"/>
      <c r="C306" s="3"/>
      <c r="D306" s="135"/>
      <c r="E306" s="126"/>
      <c r="F306" s="94">
        <f>SUM(F298:F305)</f>
      </c>
      <c r="G306" s="110">
        <f>SUM(G298:G305)</f>
      </c>
      <c r="H306" s="110">
        <f>$L$2*G306</f>
      </c>
      <c r="I306" s="94">
        <v>642.81</v>
      </c>
      <c r="J306" s="110">
        <f>SUM(J298:J305)</f>
      </c>
      <c r="K306" s="88">
        <f>SUM(K298:K305)</f>
      </c>
      <c r="L306" s="89"/>
      <c r="M306" s="89"/>
      <c r="N306" s="89"/>
      <c r="O306" s="74"/>
      <c r="P306" s="74"/>
      <c r="Q306" s="74"/>
      <c r="R306" s="74"/>
      <c r="S306" s="74"/>
      <c r="T306" s="74"/>
      <c r="U306" s="74"/>
      <c r="V306" s="74"/>
    </row>
    <row x14ac:dyDescent="0.25" r="307" customHeight="1" ht="21">
      <c r="A307" s="29" t="s">
        <v>860</v>
      </c>
      <c r="B307" s="29"/>
      <c r="C307" s="93" t="s">
        <v>96</v>
      </c>
      <c r="D307" s="57">
        <v>0</v>
      </c>
      <c r="E307" s="124"/>
      <c r="F307" s="53"/>
      <c r="G307" s="53"/>
      <c r="H307" s="53"/>
      <c r="I307" s="53"/>
      <c r="J307" s="53"/>
      <c r="K307" s="53"/>
      <c r="L307" s="89"/>
      <c r="M307" s="89"/>
      <c r="N307" s="89"/>
      <c r="O307" s="74"/>
      <c r="P307" s="74"/>
      <c r="Q307" s="74"/>
      <c r="R307" s="74"/>
      <c r="S307" s="74"/>
      <c r="T307" s="74"/>
      <c r="U307" s="74"/>
      <c r="V307" s="74"/>
    </row>
    <row x14ac:dyDescent="0.25" r="308" customHeight="1" ht="18.75">
      <c r="A308" s="6" t="s">
        <v>246</v>
      </c>
      <c r="B308" s="6"/>
      <c r="C308" s="3" t="s">
        <v>149</v>
      </c>
      <c r="D308" s="108">
        <v>0.42</v>
      </c>
      <c r="E308" s="87">
        <f>$D$307*D308</f>
      </c>
      <c r="F308" s="108">
        <v>0.05</v>
      </c>
      <c r="G308" s="87">
        <f>$D$307*F308</f>
      </c>
      <c r="H308" s="87">
        <f>$L$2*G308</f>
      </c>
      <c r="I308" s="108">
        <v>15.82</v>
      </c>
      <c r="J308" s="87">
        <f>$D$307*I308</f>
      </c>
      <c r="K308" s="87">
        <f>SUM(H308,J308)</f>
      </c>
      <c r="L308" s="89"/>
      <c r="M308" s="89"/>
      <c r="N308" s="89"/>
      <c r="O308" s="74"/>
      <c r="P308" s="74"/>
      <c r="Q308" s="74"/>
      <c r="R308" s="74"/>
      <c r="S308" s="74"/>
      <c r="T308" s="74"/>
      <c r="U308" s="74"/>
      <c r="V308" s="74"/>
    </row>
    <row x14ac:dyDescent="0.25" r="309" customHeight="1" ht="18.75">
      <c r="A309" s="6" t="s">
        <v>247</v>
      </c>
      <c r="B309" s="6"/>
      <c r="C309" s="3" t="s">
        <v>149</v>
      </c>
      <c r="D309" s="108">
        <v>0.42</v>
      </c>
      <c r="E309" s="87">
        <f>$D$307*D309</f>
      </c>
      <c r="F309" s="108">
        <v>0.05</v>
      </c>
      <c r="G309" s="87">
        <f>$D$307*F309</f>
      </c>
      <c r="H309" s="87">
        <f>$L$2*G309</f>
      </c>
      <c r="I309" s="108">
        <v>16.71</v>
      </c>
      <c r="J309" s="87">
        <f>$D$307*I309</f>
      </c>
      <c r="K309" s="87">
        <f>SUM(H309,J309)</f>
      </c>
      <c r="L309" s="89"/>
      <c r="M309" s="89"/>
      <c r="N309" s="89"/>
      <c r="O309" s="74"/>
      <c r="P309" s="74"/>
      <c r="Q309" s="74"/>
      <c r="R309" s="74"/>
      <c r="S309" s="74"/>
      <c r="T309" s="74"/>
      <c r="U309" s="74"/>
      <c r="V309" s="74"/>
    </row>
    <row x14ac:dyDescent="0.25" r="310" customHeight="1" ht="18.75">
      <c r="A310" s="6" t="s">
        <v>818</v>
      </c>
      <c r="B310" s="6"/>
      <c r="C310" s="3" t="s">
        <v>96</v>
      </c>
      <c r="D310" s="108">
        <v>1</v>
      </c>
      <c r="E310" s="87">
        <f>$D$307*D310</f>
      </c>
      <c r="F310" s="108">
        <v>0.17</v>
      </c>
      <c r="G310" s="87">
        <f>$D$307*F310</f>
      </c>
      <c r="H310" s="87">
        <f>$L$2*G310</f>
      </c>
      <c r="I310" s="108">
        <v>189.61</v>
      </c>
      <c r="J310" s="87">
        <f>$D$307*I310</f>
      </c>
      <c r="K310" s="87">
        <f>SUM(H310,J310)</f>
      </c>
      <c r="L310" s="89"/>
      <c r="M310" s="89"/>
      <c r="N310" s="89"/>
      <c r="O310" s="74"/>
      <c r="P310" s="74"/>
      <c r="Q310" s="74"/>
      <c r="R310" s="74"/>
      <c r="S310" s="74"/>
      <c r="T310" s="74"/>
      <c r="U310" s="74"/>
      <c r="V310" s="74"/>
    </row>
    <row x14ac:dyDescent="0.25" r="311" customHeight="1" ht="18.75">
      <c r="A311" s="6" t="s">
        <v>861</v>
      </c>
      <c r="B311" s="6"/>
      <c r="C311" s="3" t="s">
        <v>96</v>
      </c>
      <c r="D311" s="108">
        <v>1</v>
      </c>
      <c r="E311" s="87">
        <f>$D$307*D311</f>
      </c>
      <c r="F311" s="108">
        <v>0.4</v>
      </c>
      <c r="G311" s="87">
        <f>$D$307*F311</f>
      </c>
      <c r="H311" s="87">
        <f>$L$2*G311</f>
      </c>
      <c r="I311" s="108">
        <v>193.8</v>
      </c>
      <c r="J311" s="87">
        <f>$D$307*I311</f>
      </c>
      <c r="K311" s="87">
        <f>SUM(H311,J311)</f>
      </c>
      <c r="L311" s="89"/>
      <c r="M311" s="89"/>
      <c r="N311" s="89"/>
      <c r="O311" s="74"/>
      <c r="P311" s="74"/>
      <c r="Q311" s="74"/>
      <c r="R311" s="74"/>
      <c r="S311" s="74"/>
      <c r="T311" s="74"/>
      <c r="U311" s="74"/>
      <c r="V311" s="74"/>
    </row>
    <row x14ac:dyDescent="0.25" r="312" customHeight="1" ht="18.75">
      <c r="A312" s="6" t="s">
        <v>344</v>
      </c>
      <c r="B312" s="6"/>
      <c r="C312" s="3" t="s">
        <v>96</v>
      </c>
      <c r="D312" s="108">
        <v>1</v>
      </c>
      <c r="E312" s="87">
        <f>$D$307*D312</f>
      </c>
      <c r="F312" s="108">
        <v>0.09</v>
      </c>
      <c r="G312" s="87">
        <f>$D$307*F312</f>
      </c>
      <c r="H312" s="87">
        <f>$L$2*G312</f>
      </c>
      <c r="I312" s="108">
        <v>76.4</v>
      </c>
      <c r="J312" s="87">
        <f>$D$307*I312</f>
      </c>
      <c r="K312" s="87">
        <f>SUM(H312,J312)</f>
      </c>
      <c r="L312" s="89"/>
      <c r="M312" s="89"/>
      <c r="N312" s="89"/>
      <c r="O312" s="74"/>
      <c r="P312" s="74"/>
      <c r="Q312" s="74"/>
      <c r="R312" s="74"/>
      <c r="S312" s="74"/>
      <c r="T312" s="74"/>
      <c r="U312" s="74"/>
      <c r="V312" s="74"/>
    </row>
    <row x14ac:dyDescent="0.25" r="313" customHeight="1" ht="18.75">
      <c r="A313" s="6" t="s">
        <v>250</v>
      </c>
      <c r="B313" s="6"/>
      <c r="C313" s="3" t="s">
        <v>96</v>
      </c>
      <c r="D313" s="108">
        <v>1</v>
      </c>
      <c r="E313" s="87">
        <f>$D$307*D313</f>
      </c>
      <c r="F313" s="108">
        <v>0.32</v>
      </c>
      <c r="G313" s="87">
        <f>$D$307*F313</f>
      </c>
      <c r="H313" s="87">
        <f>$L$2*G313</f>
      </c>
      <c r="I313" s="108">
        <v>85.04</v>
      </c>
      <c r="J313" s="87">
        <f>$D$307*I313</f>
      </c>
      <c r="K313" s="87">
        <f>SUM(H313,J313)</f>
      </c>
      <c r="L313" s="89"/>
      <c r="M313" s="89"/>
      <c r="N313" s="89"/>
      <c r="O313" s="74"/>
      <c r="P313" s="74"/>
      <c r="Q313" s="74"/>
      <c r="R313" s="74"/>
      <c r="S313" s="74"/>
      <c r="T313" s="74"/>
      <c r="U313" s="74"/>
      <c r="V313" s="74"/>
    </row>
    <row x14ac:dyDescent="0.25" r="314" customHeight="1" ht="18.75">
      <c r="A314" s="6" t="s">
        <v>861</v>
      </c>
      <c r="B314" s="6"/>
      <c r="C314" s="3" t="s">
        <v>96</v>
      </c>
      <c r="D314" s="108">
        <v>1</v>
      </c>
      <c r="E314" s="87">
        <f>$D$307*D314</f>
      </c>
      <c r="F314" s="108">
        <v>0.4</v>
      </c>
      <c r="G314" s="87">
        <f>$D$307*F314</f>
      </c>
      <c r="H314" s="87">
        <f>$L$2*G314</f>
      </c>
      <c r="I314" s="108">
        <v>193.8</v>
      </c>
      <c r="J314" s="87">
        <f>$D$307*I314</f>
      </c>
      <c r="K314" s="87">
        <f>SUM(H314,J314)</f>
      </c>
      <c r="L314" s="89"/>
      <c r="M314" s="89"/>
      <c r="N314" s="89"/>
      <c r="O314" s="74"/>
      <c r="P314" s="74"/>
      <c r="Q314" s="74"/>
      <c r="R314" s="74"/>
      <c r="S314" s="74"/>
      <c r="T314" s="74"/>
      <c r="U314" s="74"/>
      <c r="V314" s="74"/>
    </row>
    <row x14ac:dyDescent="0.25" r="315" customHeight="1" ht="18.75">
      <c r="A315" s="6" t="s">
        <v>818</v>
      </c>
      <c r="B315" s="6"/>
      <c r="C315" s="3" t="s">
        <v>96</v>
      </c>
      <c r="D315" s="108">
        <v>1</v>
      </c>
      <c r="E315" s="87">
        <f>$D$307*D315</f>
      </c>
      <c r="F315" s="108">
        <v>0.17</v>
      </c>
      <c r="G315" s="87">
        <f>$D$307*F315</f>
      </c>
      <c r="H315" s="87">
        <f>$L$2*G315</f>
      </c>
      <c r="I315" s="108">
        <v>189.61</v>
      </c>
      <c r="J315" s="87">
        <f>$D$307*I315</f>
      </c>
      <c r="K315" s="87">
        <f>SUM(H315,J315)</f>
      </c>
      <c r="L315" s="89"/>
      <c r="M315" s="89"/>
      <c r="N315" s="89"/>
      <c r="O315" s="74"/>
      <c r="P315" s="74"/>
      <c r="Q315" s="74"/>
      <c r="R315" s="74"/>
      <c r="S315" s="74"/>
      <c r="T315" s="74"/>
      <c r="U315" s="74"/>
      <c r="V315" s="74"/>
    </row>
    <row x14ac:dyDescent="0.25" r="316" customHeight="1" ht="18.75">
      <c r="A316" s="6" t="s">
        <v>247</v>
      </c>
      <c r="B316" s="6"/>
      <c r="C316" s="3" t="s">
        <v>149</v>
      </c>
      <c r="D316" s="108">
        <v>0.42</v>
      </c>
      <c r="E316" s="87">
        <f>$D$307*D316</f>
      </c>
      <c r="F316" s="108">
        <v>0.05</v>
      </c>
      <c r="G316" s="87">
        <f>$D$307*F316</f>
      </c>
      <c r="H316" s="87">
        <f>$L$2*G316</f>
      </c>
      <c r="I316" s="108">
        <v>16.71</v>
      </c>
      <c r="J316" s="87">
        <f>$D$307*I316</f>
      </c>
      <c r="K316" s="87">
        <f>SUM(H316,J316)</f>
      </c>
      <c r="L316" s="89"/>
      <c r="M316" s="89"/>
      <c r="N316" s="89"/>
      <c r="O316" s="74"/>
      <c r="P316" s="74"/>
      <c r="Q316" s="74"/>
      <c r="R316" s="74"/>
      <c r="S316" s="74"/>
      <c r="T316" s="74"/>
      <c r="U316" s="74"/>
      <c r="V316" s="74"/>
    </row>
    <row x14ac:dyDescent="0.25" r="317" customHeight="1" ht="18.75">
      <c r="A317" s="6" t="s">
        <v>246</v>
      </c>
      <c r="B317" s="6"/>
      <c r="C317" s="3" t="s">
        <v>149</v>
      </c>
      <c r="D317" s="108">
        <v>0.42</v>
      </c>
      <c r="E317" s="87">
        <f>$D$307*D317</f>
      </c>
      <c r="F317" s="108">
        <v>0.05</v>
      </c>
      <c r="G317" s="87">
        <f>$D$307*F317</f>
      </c>
      <c r="H317" s="87">
        <f>$L$2*G317</f>
      </c>
      <c r="I317" s="108">
        <v>15.82</v>
      </c>
      <c r="J317" s="87">
        <f>$D$307*I317</f>
      </c>
      <c r="K317" s="87">
        <f>SUM(H317,J317)</f>
      </c>
      <c r="L317" s="89"/>
      <c r="M317" s="89"/>
      <c r="N317" s="89"/>
      <c r="O317" s="74"/>
      <c r="P317" s="74"/>
      <c r="Q317" s="74"/>
      <c r="R317" s="74"/>
      <c r="S317" s="74"/>
      <c r="T317" s="74"/>
      <c r="U317" s="74"/>
      <c r="V317" s="74"/>
    </row>
    <row x14ac:dyDescent="0.25" r="318" customHeight="1" ht="12.199999999999998">
      <c r="A318" s="29" t="s">
        <v>214</v>
      </c>
      <c r="B318" s="29"/>
      <c r="C318" s="3"/>
      <c r="D318" s="135"/>
      <c r="E318" s="126"/>
      <c r="F318" s="94">
        <f>SUM(F308:F317)</f>
      </c>
      <c r="G318" s="110">
        <f>SUM(G308:G317)</f>
      </c>
      <c r="H318" s="110">
        <f>$L$2*G318</f>
      </c>
      <c r="I318" s="94">
        <v>993.32</v>
      </c>
      <c r="J318" s="110">
        <f>SUM(J308:J317)</f>
      </c>
      <c r="K318" s="88">
        <f>SUM(K308:K317)</f>
      </c>
      <c r="L318" s="89"/>
      <c r="M318" s="89"/>
      <c r="N318" s="89"/>
      <c r="O318" s="74"/>
      <c r="P318" s="74"/>
      <c r="Q318" s="74"/>
      <c r="R318" s="74"/>
      <c r="S318" s="74"/>
      <c r="T318" s="74"/>
      <c r="U318" s="74"/>
      <c r="V318" s="74"/>
    </row>
    <row x14ac:dyDescent="0.25" r="319" customHeight="1" ht="21">
      <c r="A319" s="29" t="s">
        <v>862</v>
      </c>
      <c r="B319" s="29"/>
      <c r="C319" s="93" t="s">
        <v>96</v>
      </c>
      <c r="D319" s="57">
        <v>0</v>
      </c>
      <c r="E319" s="124"/>
      <c r="F319" s="53"/>
      <c r="G319" s="53"/>
      <c r="H319" s="53"/>
      <c r="I319" s="53"/>
      <c r="J319" s="53"/>
      <c r="K319" s="53"/>
      <c r="L319" s="89"/>
      <c r="M319" s="89"/>
      <c r="N319" s="89"/>
      <c r="O319" s="74"/>
      <c r="P319" s="74"/>
      <c r="Q319" s="74"/>
      <c r="R319" s="74"/>
      <c r="S319" s="74"/>
      <c r="T319" s="74"/>
      <c r="U319" s="74"/>
      <c r="V319" s="74"/>
    </row>
    <row x14ac:dyDescent="0.25" r="320" customHeight="1" ht="18.75">
      <c r="A320" s="6" t="s">
        <v>246</v>
      </c>
      <c r="B320" s="6"/>
      <c r="C320" s="3" t="s">
        <v>149</v>
      </c>
      <c r="D320" s="108">
        <v>0.42</v>
      </c>
      <c r="E320" s="87">
        <f>$D$319*D320</f>
      </c>
      <c r="F320" s="108">
        <v>0.05</v>
      </c>
      <c r="G320" s="87">
        <f>$D$319*F320</f>
      </c>
      <c r="H320" s="87">
        <f>$L$2*G320</f>
      </c>
      <c r="I320" s="108">
        <v>15.82</v>
      </c>
      <c r="J320" s="87">
        <f>$D$319*I320</f>
      </c>
      <c r="K320" s="87">
        <f>SUM(H320,J320)</f>
      </c>
      <c r="L320" s="89"/>
      <c r="M320" s="89"/>
      <c r="N320" s="89"/>
      <c r="O320" s="74"/>
      <c r="P320" s="74"/>
      <c r="Q320" s="74"/>
      <c r="R320" s="74"/>
      <c r="S320" s="74"/>
      <c r="T320" s="74"/>
      <c r="U320" s="74"/>
      <c r="V320" s="74"/>
    </row>
    <row x14ac:dyDescent="0.25" r="321" customHeight="1" ht="18.75">
      <c r="A321" s="6" t="s">
        <v>247</v>
      </c>
      <c r="B321" s="6"/>
      <c r="C321" s="3" t="s">
        <v>149</v>
      </c>
      <c r="D321" s="108">
        <v>0.42</v>
      </c>
      <c r="E321" s="87">
        <f>$D$319*D321</f>
      </c>
      <c r="F321" s="108">
        <v>0.05</v>
      </c>
      <c r="G321" s="87">
        <f>$D$319*F321</f>
      </c>
      <c r="H321" s="87">
        <f>$L$2*G321</f>
      </c>
      <c r="I321" s="108">
        <v>16.71</v>
      </c>
      <c r="J321" s="87">
        <f>$D$319*I321</f>
      </c>
      <c r="K321" s="87">
        <f>SUM(H321,J321)</f>
      </c>
      <c r="L321" s="89"/>
      <c r="M321" s="89"/>
      <c r="N321" s="89"/>
      <c r="O321" s="74"/>
      <c r="P321" s="74"/>
      <c r="Q321" s="74"/>
      <c r="R321" s="74"/>
      <c r="S321" s="74"/>
      <c r="T321" s="74"/>
      <c r="U321" s="74"/>
      <c r="V321" s="74"/>
    </row>
    <row x14ac:dyDescent="0.25" r="322" customHeight="1" ht="18.75">
      <c r="A322" s="6" t="s">
        <v>421</v>
      </c>
      <c r="B322" s="6"/>
      <c r="C322" s="3" t="s">
        <v>96</v>
      </c>
      <c r="D322" s="108">
        <v>1</v>
      </c>
      <c r="E322" s="87">
        <f>$D$319*D322</f>
      </c>
      <c r="F322" s="108">
        <v>0.55</v>
      </c>
      <c r="G322" s="87">
        <f>$D$319*F322</f>
      </c>
      <c r="H322" s="87">
        <f>$N$2*G322</f>
      </c>
      <c r="I322" s="108">
        <v>135.63</v>
      </c>
      <c r="J322" s="87">
        <f>$D$319*I322</f>
      </c>
      <c r="K322" s="87">
        <f>SUM(H322,J322)</f>
      </c>
      <c r="L322" s="89"/>
      <c r="M322" s="89"/>
      <c r="N322" s="89"/>
      <c r="O322" s="74"/>
      <c r="P322" s="74"/>
      <c r="Q322" s="74"/>
      <c r="R322" s="74"/>
      <c r="S322" s="74"/>
      <c r="T322" s="74"/>
      <c r="U322" s="74"/>
      <c r="V322" s="74"/>
    </row>
    <row x14ac:dyDescent="0.25" r="323" customHeight="1" ht="18.75">
      <c r="A323" s="6" t="s">
        <v>249</v>
      </c>
      <c r="B323" s="6"/>
      <c r="C323" s="3" t="s">
        <v>96</v>
      </c>
      <c r="D323" s="108">
        <v>1</v>
      </c>
      <c r="E323" s="87">
        <f>$D$319*D323</f>
      </c>
      <c r="F323" s="108">
        <v>0.23</v>
      </c>
      <c r="G323" s="87">
        <f>$D$319*F323</f>
      </c>
      <c r="H323" s="87">
        <f>$L$2*G323</f>
      </c>
      <c r="I323" s="108">
        <v>51.39</v>
      </c>
      <c r="J323" s="87">
        <f>$D$319*I323</f>
      </c>
      <c r="K323" s="87">
        <f>SUM(H323,J323)</f>
      </c>
      <c r="L323" s="89"/>
      <c r="M323" s="89"/>
      <c r="N323" s="89"/>
      <c r="O323" s="74"/>
      <c r="P323" s="74"/>
      <c r="Q323" s="74"/>
      <c r="R323" s="74"/>
      <c r="S323" s="74"/>
      <c r="T323" s="74"/>
      <c r="U323" s="74"/>
      <c r="V323" s="74"/>
    </row>
    <row x14ac:dyDescent="0.25" r="324" customHeight="1" ht="18.75">
      <c r="A324" s="6" t="s">
        <v>251</v>
      </c>
      <c r="B324" s="6"/>
      <c r="C324" s="3" t="s">
        <v>96</v>
      </c>
      <c r="D324" s="108">
        <v>1</v>
      </c>
      <c r="E324" s="87">
        <f>$D$319*D324</f>
      </c>
      <c r="F324" s="108">
        <v>0.09</v>
      </c>
      <c r="G324" s="87">
        <f>$D$319*F324</f>
      </c>
      <c r="H324" s="87">
        <f>$L$2*G324</f>
      </c>
      <c r="I324" s="108">
        <v>116</v>
      </c>
      <c r="J324" s="87">
        <f>$D$319*I324</f>
      </c>
      <c r="K324" s="87">
        <f>SUM(H324,J324)</f>
      </c>
      <c r="L324" s="89"/>
      <c r="M324" s="89"/>
      <c r="N324" s="89"/>
      <c r="O324" s="74"/>
      <c r="P324" s="74"/>
      <c r="Q324" s="74"/>
      <c r="R324" s="74"/>
      <c r="S324" s="74"/>
      <c r="T324" s="74"/>
      <c r="U324" s="74"/>
      <c r="V324" s="74"/>
    </row>
    <row x14ac:dyDescent="0.25" r="325" customHeight="1" ht="18.75">
      <c r="A325" s="6" t="s">
        <v>250</v>
      </c>
      <c r="B325" s="6"/>
      <c r="C325" s="3" t="s">
        <v>96</v>
      </c>
      <c r="D325" s="108">
        <v>1</v>
      </c>
      <c r="E325" s="87">
        <f>$D$319*D325</f>
      </c>
      <c r="F325" s="108">
        <v>0.32</v>
      </c>
      <c r="G325" s="87">
        <f>$D$319*F325</f>
      </c>
      <c r="H325" s="87">
        <f>$L$2*G325</f>
      </c>
      <c r="I325" s="108">
        <v>105.92</v>
      </c>
      <c r="J325" s="87">
        <f>$D$319*I325</f>
      </c>
      <c r="K325" s="87">
        <f>SUM(H325,J325)</f>
      </c>
      <c r="L325" s="89"/>
      <c r="M325" s="89"/>
      <c r="N325" s="89"/>
      <c r="O325" s="74"/>
      <c r="P325" s="74"/>
      <c r="Q325" s="74"/>
      <c r="R325" s="74"/>
      <c r="S325" s="74"/>
      <c r="T325" s="74"/>
      <c r="U325" s="74"/>
      <c r="V325" s="74"/>
    </row>
    <row x14ac:dyDescent="0.25" r="326" customHeight="1" ht="18.75">
      <c r="A326" s="6" t="s">
        <v>249</v>
      </c>
      <c r="B326" s="6"/>
      <c r="C326" s="3" t="s">
        <v>96</v>
      </c>
      <c r="D326" s="108">
        <v>1</v>
      </c>
      <c r="E326" s="87">
        <f>$D$319*D326</f>
      </c>
      <c r="F326" s="108">
        <v>0.23</v>
      </c>
      <c r="G326" s="87">
        <f>$D$319*F326</f>
      </c>
      <c r="H326" s="87">
        <f>$L$2*G326</f>
      </c>
      <c r="I326" s="108">
        <v>51.39</v>
      </c>
      <c r="J326" s="87">
        <f>$D$319*I326</f>
      </c>
      <c r="K326" s="87">
        <f>SUM(H326,J326)</f>
      </c>
      <c r="L326" s="89"/>
      <c r="M326" s="89"/>
      <c r="N326" s="89"/>
      <c r="O326" s="74"/>
      <c r="P326" s="74"/>
      <c r="Q326" s="74"/>
      <c r="R326" s="74"/>
      <c r="S326" s="74"/>
      <c r="T326" s="74"/>
      <c r="U326" s="74"/>
      <c r="V326" s="74"/>
    </row>
    <row x14ac:dyDescent="0.25" r="327" customHeight="1" ht="18.75">
      <c r="A327" s="6" t="s">
        <v>667</v>
      </c>
      <c r="B327" s="6"/>
      <c r="C327" s="3" t="s">
        <v>96</v>
      </c>
      <c r="D327" s="108">
        <v>1</v>
      </c>
      <c r="E327" s="87">
        <f>$D$319*D327</f>
      </c>
      <c r="F327" s="108">
        <v>0.55</v>
      </c>
      <c r="G327" s="87">
        <f>$D$319*F327</f>
      </c>
      <c r="H327" s="87">
        <f>$N$2*G327</f>
      </c>
      <c r="I327" s="108">
        <v>135.63</v>
      </c>
      <c r="J327" s="87">
        <f>$D$319*I327</f>
      </c>
      <c r="K327" s="87">
        <f>SUM(H327,J327)</f>
      </c>
      <c r="L327" s="89"/>
      <c r="M327" s="89"/>
      <c r="N327" s="89"/>
      <c r="O327" s="74"/>
      <c r="P327" s="74"/>
      <c r="Q327" s="74"/>
      <c r="R327" s="74"/>
      <c r="S327" s="74"/>
      <c r="T327" s="74"/>
      <c r="U327" s="74"/>
      <c r="V327" s="74"/>
    </row>
    <row x14ac:dyDescent="0.25" r="328" customHeight="1" ht="18.75">
      <c r="A328" s="6" t="s">
        <v>247</v>
      </c>
      <c r="B328" s="6"/>
      <c r="C328" s="3" t="s">
        <v>149</v>
      </c>
      <c r="D328" s="108">
        <v>0.42</v>
      </c>
      <c r="E328" s="87">
        <f>$D$319*D328</f>
      </c>
      <c r="F328" s="108">
        <v>0.05</v>
      </c>
      <c r="G328" s="87">
        <f>$D$319*F328</f>
      </c>
      <c r="H328" s="87">
        <f>$L$2*G328</f>
      </c>
      <c r="I328" s="108">
        <v>16.71</v>
      </c>
      <c r="J328" s="87">
        <f>$D$319*I328</f>
      </c>
      <c r="K328" s="87">
        <f>SUM(H328,J328)</f>
      </c>
      <c r="L328" s="89"/>
      <c r="M328" s="89"/>
      <c r="N328" s="89"/>
      <c r="O328" s="74"/>
      <c r="P328" s="74"/>
      <c r="Q328" s="74"/>
      <c r="R328" s="74"/>
      <c r="S328" s="74"/>
      <c r="T328" s="74"/>
      <c r="U328" s="74"/>
      <c r="V328" s="74"/>
    </row>
    <row x14ac:dyDescent="0.25" r="329" customHeight="1" ht="18.75">
      <c r="A329" s="6" t="s">
        <v>246</v>
      </c>
      <c r="B329" s="6"/>
      <c r="C329" s="3" t="s">
        <v>149</v>
      </c>
      <c r="D329" s="108">
        <v>0.42</v>
      </c>
      <c r="E329" s="87">
        <f>$D$319*D329</f>
      </c>
      <c r="F329" s="108">
        <v>0.05</v>
      </c>
      <c r="G329" s="87">
        <f>$D$319*F329</f>
      </c>
      <c r="H329" s="87">
        <f>$L$2*G329</f>
      </c>
      <c r="I329" s="108">
        <v>15.82</v>
      </c>
      <c r="J329" s="87">
        <f>$D$319*I329</f>
      </c>
      <c r="K329" s="87">
        <f>SUM(H329,J329)</f>
      </c>
      <c r="L329" s="89"/>
      <c r="M329" s="89"/>
      <c r="N329" s="89"/>
      <c r="O329" s="74"/>
      <c r="P329" s="74"/>
      <c r="Q329" s="74"/>
      <c r="R329" s="74"/>
      <c r="S329" s="74"/>
      <c r="T329" s="74"/>
      <c r="U329" s="74"/>
      <c r="V329" s="74"/>
    </row>
    <row x14ac:dyDescent="0.25" r="330" customHeight="1" ht="12.199999999999998">
      <c r="A330" s="29" t="s">
        <v>214</v>
      </c>
      <c r="B330" s="29"/>
      <c r="C330" s="3"/>
      <c r="D330" s="135"/>
      <c r="E330" s="126"/>
      <c r="F330" s="94">
        <f>SUM(F320:F329)</f>
      </c>
      <c r="G330" s="110">
        <f>SUM(G320:G329)</f>
      </c>
      <c r="H330" s="110">
        <f>$L$2*G330</f>
      </c>
      <c r="I330" s="94">
        <v>503.81</v>
      </c>
      <c r="J330" s="110">
        <f>SUM(J320:J329)</f>
      </c>
      <c r="K330" s="88">
        <f>SUM(K320:K329)</f>
      </c>
      <c r="L330" s="89"/>
      <c r="M330" s="89"/>
      <c r="N330" s="89"/>
      <c r="O330" s="74"/>
      <c r="P330" s="74"/>
      <c r="Q330" s="74"/>
      <c r="R330" s="74"/>
      <c r="S330" s="74"/>
      <c r="T330" s="74"/>
      <c r="U330" s="74"/>
      <c r="V330" s="74"/>
    </row>
    <row x14ac:dyDescent="0.25" r="331" customHeight="1" ht="21">
      <c r="A331" s="29" t="s">
        <v>863</v>
      </c>
      <c r="B331" s="29"/>
      <c r="C331" s="93" t="s">
        <v>149</v>
      </c>
      <c r="D331" s="57">
        <v>0</v>
      </c>
      <c r="E331" s="124"/>
      <c r="F331" s="53"/>
      <c r="G331" s="53"/>
      <c r="H331" s="53"/>
      <c r="I331" s="53"/>
      <c r="J331" s="53"/>
      <c r="K331" s="53"/>
      <c r="L331" s="89"/>
      <c r="M331" s="89"/>
      <c r="N331" s="89"/>
      <c r="O331" s="74"/>
      <c r="P331" s="74"/>
      <c r="Q331" s="74"/>
      <c r="R331" s="74"/>
      <c r="S331" s="74"/>
      <c r="T331" s="74"/>
      <c r="U331" s="74"/>
      <c r="V331" s="74"/>
    </row>
    <row x14ac:dyDescent="0.25" r="332" customHeight="1" ht="18.75">
      <c r="A332" s="6" t="s">
        <v>246</v>
      </c>
      <c r="B332" s="6"/>
      <c r="C332" s="3" t="s">
        <v>149</v>
      </c>
      <c r="D332" s="108">
        <v>1</v>
      </c>
      <c r="E332" s="87">
        <f>$D$331*D332</f>
      </c>
      <c r="F332" s="108">
        <v>0.12</v>
      </c>
      <c r="G332" s="87">
        <f>$D$331*F332</f>
      </c>
      <c r="H332" s="87">
        <f>$L$2*G332</f>
      </c>
      <c r="I332" s="108">
        <v>37.66</v>
      </c>
      <c r="J332" s="87">
        <f>$D$331*I332</f>
      </c>
      <c r="K332" s="87">
        <f>SUM(H332,J332)</f>
      </c>
      <c r="L332" s="89"/>
      <c r="M332" s="89"/>
      <c r="N332" s="89"/>
      <c r="O332" s="74"/>
      <c r="P332" s="74"/>
      <c r="Q332" s="74"/>
      <c r="R332" s="74"/>
      <c r="S332" s="74"/>
      <c r="T332" s="74"/>
      <c r="U332" s="74"/>
      <c r="V332" s="74"/>
    </row>
    <row x14ac:dyDescent="0.25" r="333" customHeight="1" ht="18.75">
      <c r="A333" s="6" t="s">
        <v>247</v>
      </c>
      <c r="B333" s="6"/>
      <c r="C333" s="3" t="s">
        <v>149</v>
      </c>
      <c r="D333" s="108">
        <v>1</v>
      </c>
      <c r="E333" s="87">
        <f>$D$331*D333</f>
      </c>
      <c r="F333" s="108">
        <v>0.13</v>
      </c>
      <c r="G333" s="87">
        <f>$D$331*F333</f>
      </c>
      <c r="H333" s="87">
        <f>$L$2*G333</f>
      </c>
      <c r="I333" s="108">
        <v>39.79</v>
      </c>
      <c r="J333" s="87">
        <f>$D$331*I333</f>
      </c>
      <c r="K333" s="87">
        <f>SUM(H333,J333)</f>
      </c>
      <c r="L333" s="89"/>
      <c r="M333" s="89"/>
      <c r="N333" s="89"/>
      <c r="O333" s="74"/>
      <c r="P333" s="74"/>
      <c r="Q333" s="74"/>
      <c r="R333" s="74"/>
      <c r="S333" s="74"/>
      <c r="T333" s="74"/>
      <c r="U333" s="74"/>
      <c r="V333" s="74"/>
    </row>
    <row x14ac:dyDescent="0.25" r="334" customHeight="1" ht="18.75">
      <c r="A334" s="6" t="s">
        <v>848</v>
      </c>
      <c r="B334" s="6"/>
      <c r="C334" s="3" t="s">
        <v>96</v>
      </c>
      <c r="D334" s="108">
        <v>2.4</v>
      </c>
      <c r="E334" s="87">
        <f>$D$331*D334</f>
      </c>
      <c r="F334" s="108">
        <v>0.97</v>
      </c>
      <c r="G334" s="87">
        <f>$D$331*F334</f>
      </c>
      <c r="H334" s="87">
        <f>$L$2*G334</f>
      </c>
      <c r="I334" s="108">
        <v>1349.28</v>
      </c>
      <c r="J334" s="87">
        <f>$D$331*I334</f>
      </c>
      <c r="K334" s="87">
        <f>SUM(H334,J334)</f>
      </c>
      <c r="L334" s="89"/>
      <c r="M334" s="89"/>
      <c r="N334" s="89"/>
      <c r="O334" s="74"/>
      <c r="P334" s="74"/>
      <c r="Q334" s="74"/>
      <c r="R334" s="74"/>
      <c r="S334" s="74"/>
      <c r="T334" s="74"/>
      <c r="U334" s="74"/>
      <c r="V334" s="74"/>
    </row>
    <row x14ac:dyDescent="0.25" r="335" customHeight="1" ht="18.75">
      <c r="A335" s="6" t="s">
        <v>864</v>
      </c>
      <c r="B335" s="6"/>
      <c r="C335" s="3" t="s">
        <v>96</v>
      </c>
      <c r="D335" s="108">
        <v>1</v>
      </c>
      <c r="E335" s="87">
        <f>$D$331*D335</f>
      </c>
      <c r="F335" s="108">
        <v>0.4</v>
      </c>
      <c r="G335" s="87">
        <f>$D$331*F335</f>
      </c>
      <c r="H335" s="87">
        <f>$L$2*G335</f>
      </c>
      <c r="I335" s="108">
        <v>280.45</v>
      </c>
      <c r="J335" s="87">
        <f>$D$331*I335</f>
      </c>
      <c r="K335" s="87">
        <f>SUM(H335,J335)</f>
      </c>
      <c r="L335" s="89"/>
      <c r="M335" s="89"/>
      <c r="N335" s="89"/>
      <c r="O335" s="74"/>
      <c r="P335" s="74"/>
      <c r="Q335" s="74"/>
      <c r="R335" s="74"/>
      <c r="S335" s="74"/>
      <c r="T335" s="74"/>
      <c r="U335" s="74"/>
      <c r="V335" s="74"/>
    </row>
    <row x14ac:dyDescent="0.25" r="336" customHeight="1" ht="18.75">
      <c r="A336" s="6" t="s">
        <v>344</v>
      </c>
      <c r="B336" s="6"/>
      <c r="C336" s="3" t="s">
        <v>96</v>
      </c>
      <c r="D336" s="108">
        <v>2.4</v>
      </c>
      <c r="E336" s="87">
        <f>$D$331*D336</f>
      </c>
      <c r="F336" s="108">
        <v>0.22</v>
      </c>
      <c r="G336" s="87">
        <f>$D$331*F336</f>
      </c>
      <c r="H336" s="87">
        <f>$L$2*G336</f>
      </c>
      <c r="I336" s="108">
        <v>183.36</v>
      </c>
      <c r="J336" s="87">
        <f>$D$331*I336</f>
      </c>
      <c r="K336" s="87">
        <f>SUM(H336,J336)</f>
      </c>
      <c r="L336" s="89"/>
      <c r="M336" s="89"/>
      <c r="N336" s="89"/>
      <c r="O336" s="74"/>
      <c r="P336" s="74"/>
      <c r="Q336" s="74"/>
      <c r="R336" s="74"/>
      <c r="S336" s="74"/>
      <c r="T336" s="74"/>
      <c r="U336" s="74"/>
      <c r="V336" s="74"/>
    </row>
    <row x14ac:dyDescent="0.25" r="337" customHeight="1" ht="18.75">
      <c r="A337" s="6" t="s">
        <v>865</v>
      </c>
      <c r="B337" s="6"/>
      <c r="C337" s="3" t="s">
        <v>96</v>
      </c>
      <c r="D337" s="108">
        <v>2.4</v>
      </c>
      <c r="E337" s="87">
        <f>$D$331*D337</f>
      </c>
      <c r="F337" s="108">
        <v>0.41</v>
      </c>
      <c r="G337" s="87">
        <f>$D$331*F337</f>
      </c>
      <c r="H337" s="87">
        <f>$L$2*G337</f>
      </c>
      <c r="I337" s="108">
        <v>103.05</v>
      </c>
      <c r="J337" s="87">
        <f>$D$331*I337</f>
      </c>
      <c r="K337" s="87">
        <f>SUM(H337,J337)</f>
      </c>
      <c r="L337" s="89"/>
      <c r="M337" s="89"/>
      <c r="N337" s="89"/>
      <c r="O337" s="74"/>
      <c r="P337" s="74"/>
      <c r="Q337" s="74"/>
      <c r="R337" s="74"/>
      <c r="S337" s="74"/>
      <c r="T337" s="74"/>
      <c r="U337" s="74"/>
      <c r="V337" s="74"/>
    </row>
    <row x14ac:dyDescent="0.25" r="338" customHeight="1" ht="18.75">
      <c r="A338" s="6" t="s">
        <v>848</v>
      </c>
      <c r="B338" s="6"/>
      <c r="C338" s="3" t="s">
        <v>96</v>
      </c>
      <c r="D338" s="108">
        <v>2.4</v>
      </c>
      <c r="E338" s="87">
        <f>$D$331*D338</f>
      </c>
      <c r="F338" s="108">
        <v>0.97</v>
      </c>
      <c r="G338" s="87">
        <f>$D$331*F338</f>
      </c>
      <c r="H338" s="87">
        <f>$L$2*G338</f>
      </c>
      <c r="I338" s="108">
        <v>1349.28</v>
      </c>
      <c r="J338" s="87">
        <f>$D$331*I338</f>
      </c>
      <c r="K338" s="87">
        <f>SUM(H338,J338)</f>
      </c>
      <c r="L338" s="89"/>
      <c r="M338" s="89"/>
      <c r="N338" s="89"/>
      <c r="O338" s="74"/>
      <c r="P338" s="74"/>
      <c r="Q338" s="74"/>
      <c r="R338" s="74"/>
      <c r="S338" s="74"/>
      <c r="T338" s="74"/>
      <c r="U338" s="74"/>
      <c r="V338" s="74"/>
    </row>
    <row x14ac:dyDescent="0.25" r="339" customHeight="1" ht="18.75">
      <c r="A339" s="6" t="s">
        <v>247</v>
      </c>
      <c r="B339" s="6"/>
      <c r="C339" s="3" t="s">
        <v>149</v>
      </c>
      <c r="D339" s="108">
        <v>1</v>
      </c>
      <c r="E339" s="87">
        <f>$D$331*D339</f>
      </c>
      <c r="F339" s="108">
        <v>0.13</v>
      </c>
      <c r="G339" s="87">
        <f>$D$331*F339</f>
      </c>
      <c r="H339" s="87">
        <f>$L$2*G339</f>
      </c>
      <c r="I339" s="108">
        <v>39.79</v>
      </c>
      <c r="J339" s="87">
        <f>$D$331*I339</f>
      </c>
      <c r="K339" s="87">
        <f>SUM(H339,J339)</f>
      </c>
      <c r="L339" s="89"/>
      <c r="M339" s="89"/>
      <c r="N339" s="89"/>
      <c r="O339" s="74"/>
      <c r="P339" s="74"/>
      <c r="Q339" s="74"/>
      <c r="R339" s="74"/>
      <c r="S339" s="74"/>
      <c r="T339" s="74"/>
      <c r="U339" s="74"/>
      <c r="V339" s="74"/>
    </row>
    <row x14ac:dyDescent="0.25" r="340" customHeight="1" ht="18.75">
      <c r="A340" s="6" t="s">
        <v>246</v>
      </c>
      <c r="B340" s="6"/>
      <c r="C340" s="3" t="s">
        <v>149</v>
      </c>
      <c r="D340" s="108">
        <v>1</v>
      </c>
      <c r="E340" s="87">
        <f>$D$331*D340</f>
      </c>
      <c r="F340" s="108">
        <v>0.12</v>
      </c>
      <c r="G340" s="87">
        <f>$D$331*F340</f>
      </c>
      <c r="H340" s="87">
        <f>$L$2*G340</f>
      </c>
      <c r="I340" s="108">
        <v>37.66</v>
      </c>
      <c r="J340" s="87">
        <f>$D$331*I340</f>
      </c>
      <c r="K340" s="87">
        <f>SUM(H340,J340)</f>
      </c>
      <c r="L340" s="89"/>
      <c r="M340" s="89"/>
      <c r="N340" s="89"/>
      <c r="O340" s="74"/>
      <c r="P340" s="74"/>
      <c r="Q340" s="74"/>
      <c r="R340" s="74"/>
      <c r="S340" s="74"/>
      <c r="T340" s="74"/>
      <c r="U340" s="74"/>
      <c r="V340" s="74"/>
    </row>
    <row x14ac:dyDescent="0.25" r="341" customHeight="1" ht="12.199999999999998">
      <c r="A341" s="29" t="s">
        <v>214</v>
      </c>
      <c r="B341" s="29"/>
      <c r="C341" s="3"/>
      <c r="D341" s="135"/>
      <c r="E341" s="126"/>
      <c r="F341" s="94">
        <f>SUM(F332:F340)</f>
      </c>
      <c r="G341" s="110">
        <f>SUM(G332:G340)</f>
      </c>
      <c r="H341" s="110">
        <f>$L$2*G341</f>
      </c>
      <c r="I341" s="94">
        <v>3420.32</v>
      </c>
      <c r="J341" s="110">
        <f>SUM(J332:J340)</f>
      </c>
      <c r="K341" s="88">
        <f>SUM(K332:K340)</f>
      </c>
      <c r="L341" s="89"/>
      <c r="M341" s="89"/>
      <c r="N341" s="89"/>
      <c r="O341" s="74"/>
      <c r="P341" s="74"/>
      <c r="Q341" s="74"/>
      <c r="R341" s="74"/>
      <c r="S341" s="74"/>
      <c r="T341" s="74"/>
      <c r="U341" s="74"/>
      <c r="V341" s="74"/>
    </row>
    <row x14ac:dyDescent="0.25" r="342" customHeight="1" ht="21">
      <c r="A342" s="29" t="s">
        <v>866</v>
      </c>
      <c r="B342" s="29"/>
      <c r="C342" s="93" t="s">
        <v>149</v>
      </c>
      <c r="D342" s="57">
        <v>0</v>
      </c>
      <c r="E342" s="124"/>
      <c r="F342" s="53"/>
      <c r="G342" s="53"/>
      <c r="H342" s="53"/>
      <c r="I342" s="53"/>
      <c r="J342" s="53"/>
      <c r="K342" s="53"/>
      <c r="L342" s="89"/>
      <c r="M342" s="89"/>
      <c r="N342" s="89"/>
      <c r="O342" s="74"/>
      <c r="P342" s="74"/>
      <c r="Q342" s="74"/>
      <c r="R342" s="74"/>
      <c r="S342" s="74"/>
      <c r="T342" s="74"/>
      <c r="U342" s="74"/>
      <c r="V342" s="74"/>
    </row>
    <row x14ac:dyDescent="0.25" r="343" customHeight="1" ht="18.75">
      <c r="A343" s="6" t="s">
        <v>246</v>
      </c>
      <c r="B343" s="6"/>
      <c r="C343" s="3" t="s">
        <v>149</v>
      </c>
      <c r="D343" s="108">
        <v>1</v>
      </c>
      <c r="E343" s="87">
        <f>$D$342*D343</f>
      </c>
      <c r="F343" s="108">
        <v>0.12</v>
      </c>
      <c r="G343" s="87">
        <f>$D$342*F343</f>
      </c>
      <c r="H343" s="87">
        <f>$L$2*G343</f>
      </c>
      <c r="I343" s="108">
        <v>37.66</v>
      </c>
      <c r="J343" s="87">
        <f>$D$342*I343</f>
      </c>
      <c r="K343" s="87">
        <f>SUM(H343,J343)</f>
      </c>
      <c r="L343" s="89"/>
      <c r="M343" s="89"/>
      <c r="N343" s="89"/>
      <c r="O343" s="74"/>
      <c r="P343" s="74"/>
      <c r="Q343" s="74"/>
      <c r="R343" s="74"/>
      <c r="S343" s="74"/>
      <c r="T343" s="74"/>
      <c r="U343" s="74"/>
      <c r="V343" s="74"/>
    </row>
    <row x14ac:dyDescent="0.25" r="344" customHeight="1" ht="18.75">
      <c r="A344" s="6" t="s">
        <v>247</v>
      </c>
      <c r="B344" s="6"/>
      <c r="C344" s="3" t="s">
        <v>149</v>
      </c>
      <c r="D344" s="108">
        <v>1</v>
      </c>
      <c r="E344" s="87">
        <f>$D$342*D344</f>
      </c>
      <c r="F344" s="108">
        <v>0.13</v>
      </c>
      <c r="G344" s="87">
        <f>$D$342*F344</f>
      </c>
      <c r="H344" s="87">
        <f>$L$2*G344</f>
      </c>
      <c r="I344" s="108">
        <v>39.79</v>
      </c>
      <c r="J344" s="87">
        <f>$D$342*I344</f>
      </c>
      <c r="K344" s="87">
        <f>SUM(H344,J344)</f>
      </c>
      <c r="L344" s="89"/>
      <c r="M344" s="89"/>
      <c r="N344" s="89"/>
      <c r="O344" s="74"/>
      <c r="P344" s="74"/>
      <c r="Q344" s="74"/>
      <c r="R344" s="74"/>
      <c r="S344" s="74"/>
      <c r="T344" s="74"/>
      <c r="U344" s="74"/>
      <c r="V344" s="74"/>
    </row>
    <row x14ac:dyDescent="0.25" r="345" customHeight="1" ht="18.75">
      <c r="A345" s="6" t="s">
        <v>867</v>
      </c>
      <c r="B345" s="6"/>
      <c r="C345" s="3" t="s">
        <v>96</v>
      </c>
      <c r="D345" s="108">
        <v>2.4</v>
      </c>
      <c r="E345" s="87">
        <f>$D$342*D345</f>
      </c>
      <c r="F345" s="108">
        <v>0.72</v>
      </c>
      <c r="G345" s="87">
        <f>$D$342*F345</f>
      </c>
      <c r="H345" s="87">
        <f>$L$2*G345</f>
      </c>
      <c r="I345" s="108">
        <v>1282.06</v>
      </c>
      <c r="J345" s="87">
        <f>$D$342*I345</f>
      </c>
      <c r="K345" s="87">
        <f>SUM(H345,J345)</f>
      </c>
      <c r="L345" s="89"/>
      <c r="M345" s="89"/>
      <c r="N345" s="89"/>
      <c r="O345" s="74"/>
      <c r="P345" s="74"/>
      <c r="Q345" s="74"/>
      <c r="R345" s="74"/>
      <c r="S345" s="74"/>
      <c r="T345" s="74"/>
      <c r="U345" s="74"/>
      <c r="V345" s="74"/>
    </row>
    <row x14ac:dyDescent="0.25" r="346" customHeight="1" ht="18.75">
      <c r="A346" s="6" t="s">
        <v>864</v>
      </c>
      <c r="B346" s="6"/>
      <c r="C346" s="3" t="s">
        <v>96</v>
      </c>
      <c r="D346" s="108">
        <v>1</v>
      </c>
      <c r="E346" s="87">
        <f>$D$342*D346</f>
      </c>
      <c r="F346" s="108">
        <v>0.4</v>
      </c>
      <c r="G346" s="87">
        <f>$D$342*F346</f>
      </c>
      <c r="H346" s="87">
        <f>$L$2*G346</f>
      </c>
      <c r="I346" s="108">
        <v>280.45</v>
      </c>
      <c r="J346" s="87">
        <f>$D$342*I346</f>
      </c>
      <c r="K346" s="87">
        <f>SUM(H346,J346)</f>
      </c>
      <c r="L346" s="89"/>
      <c r="M346" s="89"/>
      <c r="N346" s="89"/>
      <c r="O346" s="74"/>
      <c r="P346" s="74"/>
      <c r="Q346" s="74"/>
      <c r="R346" s="74"/>
      <c r="S346" s="74"/>
      <c r="T346" s="74"/>
      <c r="U346" s="74"/>
      <c r="V346" s="74"/>
    </row>
    <row x14ac:dyDescent="0.25" r="347" customHeight="1" ht="18.75">
      <c r="A347" s="6" t="s">
        <v>344</v>
      </c>
      <c r="B347" s="6"/>
      <c r="C347" s="3" t="s">
        <v>96</v>
      </c>
      <c r="D347" s="108">
        <v>2.4</v>
      </c>
      <c r="E347" s="87">
        <f>$D$342*D347</f>
      </c>
      <c r="F347" s="108">
        <v>0.22</v>
      </c>
      <c r="G347" s="87">
        <f>$D$342*F347</f>
      </c>
      <c r="H347" s="87">
        <f>$L$2*G347</f>
      </c>
      <c r="I347" s="108">
        <v>183.36</v>
      </c>
      <c r="J347" s="87">
        <f>$D$342*I347</f>
      </c>
      <c r="K347" s="87">
        <f>SUM(H347,J347)</f>
      </c>
      <c r="L347" s="89"/>
      <c r="M347" s="89"/>
      <c r="N347" s="89"/>
      <c r="O347" s="74"/>
      <c r="P347" s="74"/>
      <c r="Q347" s="74"/>
      <c r="R347" s="74"/>
      <c r="S347" s="74"/>
      <c r="T347" s="74"/>
      <c r="U347" s="74"/>
      <c r="V347" s="74"/>
    </row>
    <row x14ac:dyDescent="0.25" r="348" customHeight="1" ht="18.75">
      <c r="A348" s="6" t="s">
        <v>865</v>
      </c>
      <c r="B348" s="6"/>
      <c r="C348" s="3" t="s">
        <v>96</v>
      </c>
      <c r="D348" s="108">
        <v>2.4</v>
      </c>
      <c r="E348" s="87">
        <f>$D$342*D348</f>
      </c>
      <c r="F348" s="108">
        <v>0.41</v>
      </c>
      <c r="G348" s="87">
        <f>$D$342*F348</f>
      </c>
      <c r="H348" s="87">
        <f>$L$2*G348</f>
      </c>
      <c r="I348" s="108">
        <v>103.05</v>
      </c>
      <c r="J348" s="87">
        <f>$D$342*I348</f>
      </c>
      <c r="K348" s="87">
        <f>SUM(H348,J348)</f>
      </c>
      <c r="L348" s="89"/>
      <c r="M348" s="89"/>
      <c r="N348" s="89"/>
      <c r="O348" s="74"/>
      <c r="P348" s="74"/>
      <c r="Q348" s="74"/>
      <c r="R348" s="74"/>
      <c r="S348" s="74"/>
      <c r="T348" s="74"/>
      <c r="U348" s="74"/>
      <c r="V348" s="74"/>
    </row>
    <row x14ac:dyDescent="0.25" r="349" customHeight="1" ht="18.75">
      <c r="A349" s="6" t="s">
        <v>867</v>
      </c>
      <c r="B349" s="6"/>
      <c r="C349" s="3" t="s">
        <v>96</v>
      </c>
      <c r="D349" s="108">
        <v>2.4</v>
      </c>
      <c r="E349" s="87">
        <f>$D$342*D349</f>
      </c>
      <c r="F349" s="108">
        <v>0.72</v>
      </c>
      <c r="G349" s="87">
        <f>$D$342*F349</f>
      </c>
      <c r="H349" s="87">
        <f>$L$2*G349</f>
      </c>
      <c r="I349" s="108">
        <v>1282.06</v>
      </c>
      <c r="J349" s="87">
        <f>$D$342*I349</f>
      </c>
      <c r="K349" s="87">
        <f>SUM(H349,J349)</f>
      </c>
      <c r="L349" s="89"/>
      <c r="M349" s="89"/>
      <c r="N349" s="89"/>
      <c r="O349" s="74"/>
      <c r="P349" s="74"/>
      <c r="Q349" s="74"/>
      <c r="R349" s="74"/>
      <c r="S349" s="74"/>
      <c r="T349" s="74"/>
      <c r="U349" s="74"/>
      <c r="V349" s="74"/>
    </row>
    <row x14ac:dyDescent="0.25" r="350" customHeight="1" ht="18.75">
      <c r="A350" s="6" t="s">
        <v>247</v>
      </c>
      <c r="B350" s="6"/>
      <c r="C350" s="3" t="s">
        <v>149</v>
      </c>
      <c r="D350" s="108">
        <v>1</v>
      </c>
      <c r="E350" s="87">
        <f>$D$342*D350</f>
      </c>
      <c r="F350" s="108">
        <v>0.13</v>
      </c>
      <c r="G350" s="87">
        <f>$D$342*F350</f>
      </c>
      <c r="H350" s="87">
        <f>$L$2*G350</f>
      </c>
      <c r="I350" s="108">
        <v>39.79</v>
      </c>
      <c r="J350" s="87">
        <f>$D$342*I350</f>
      </c>
      <c r="K350" s="87">
        <f>SUM(H350,J350)</f>
      </c>
      <c r="L350" s="89"/>
      <c r="M350" s="89"/>
      <c r="N350" s="89"/>
      <c r="O350" s="74"/>
      <c r="P350" s="74"/>
      <c r="Q350" s="74"/>
      <c r="R350" s="74"/>
      <c r="S350" s="74"/>
      <c r="T350" s="74"/>
      <c r="U350" s="74"/>
      <c r="V350" s="74"/>
    </row>
    <row x14ac:dyDescent="0.25" r="351" customHeight="1" ht="18.75">
      <c r="A351" s="6" t="s">
        <v>246</v>
      </c>
      <c r="B351" s="6"/>
      <c r="C351" s="3" t="s">
        <v>149</v>
      </c>
      <c r="D351" s="108">
        <v>1</v>
      </c>
      <c r="E351" s="87">
        <f>$D$342*D351</f>
      </c>
      <c r="F351" s="108">
        <v>0.12</v>
      </c>
      <c r="G351" s="87">
        <f>$D$342*F351</f>
      </c>
      <c r="H351" s="87">
        <f>$L$2*G351</f>
      </c>
      <c r="I351" s="108">
        <v>37.66</v>
      </c>
      <c r="J351" s="87">
        <f>$D$342*I351</f>
      </c>
      <c r="K351" s="87">
        <f>SUM(H351,J351)</f>
      </c>
      <c r="L351" s="89"/>
      <c r="M351" s="89"/>
      <c r="N351" s="89"/>
      <c r="O351" s="74"/>
      <c r="P351" s="74"/>
      <c r="Q351" s="74"/>
      <c r="R351" s="74"/>
      <c r="S351" s="74"/>
      <c r="T351" s="74"/>
      <c r="U351" s="74"/>
      <c r="V351" s="74"/>
    </row>
    <row x14ac:dyDescent="0.25" r="352" customHeight="1" ht="12.199999999999998">
      <c r="A352" s="29" t="s">
        <v>214</v>
      </c>
      <c r="B352" s="29"/>
      <c r="C352" s="3"/>
      <c r="D352" s="135"/>
      <c r="E352" s="126"/>
      <c r="F352" s="94">
        <f>SUM(F343:F351)</f>
      </c>
      <c r="G352" s="110">
        <f>SUM(G343:G351)</f>
      </c>
      <c r="H352" s="110">
        <f>$L$2*G352</f>
      </c>
      <c r="I352" s="94">
        <v>3285.88</v>
      </c>
      <c r="J352" s="110">
        <f>SUM(J343:J351)</f>
      </c>
      <c r="K352" s="88">
        <f>SUM(K343:K351)</f>
      </c>
      <c r="L352" s="89"/>
      <c r="M352" s="89"/>
      <c r="N352" s="89"/>
      <c r="O352" s="74"/>
      <c r="P352" s="74"/>
      <c r="Q352" s="74"/>
      <c r="R352" s="74"/>
      <c r="S352" s="74"/>
      <c r="T352" s="74"/>
      <c r="U352" s="74"/>
      <c r="V352" s="74"/>
    </row>
    <row x14ac:dyDescent="0.25" r="353" customHeight="1" ht="21">
      <c r="A353" s="29" t="s">
        <v>866</v>
      </c>
      <c r="B353" s="29"/>
      <c r="C353" s="93" t="s">
        <v>149</v>
      </c>
      <c r="D353" s="57">
        <v>0</v>
      </c>
      <c r="E353" s="124"/>
      <c r="F353" s="53"/>
      <c r="G353" s="53"/>
      <c r="H353" s="53"/>
      <c r="I353" s="53"/>
      <c r="J353" s="53"/>
      <c r="K353" s="53"/>
      <c r="L353" s="89"/>
      <c r="M353" s="89"/>
      <c r="N353" s="89"/>
      <c r="O353" s="74"/>
      <c r="P353" s="74"/>
      <c r="Q353" s="74"/>
      <c r="R353" s="74"/>
      <c r="S353" s="74"/>
      <c r="T353" s="74"/>
      <c r="U353" s="74"/>
      <c r="V353" s="74"/>
    </row>
    <row x14ac:dyDescent="0.25" r="354" customHeight="1" ht="18.75">
      <c r="A354" s="6" t="s">
        <v>246</v>
      </c>
      <c r="B354" s="6"/>
      <c r="C354" s="3" t="s">
        <v>149</v>
      </c>
      <c r="D354" s="108">
        <v>1</v>
      </c>
      <c r="E354" s="87">
        <f>$D$353*D354</f>
      </c>
      <c r="F354" s="108">
        <v>0.12</v>
      </c>
      <c r="G354" s="87">
        <f>$D$353*F354</f>
      </c>
      <c r="H354" s="87">
        <f>$L$2*G354</f>
      </c>
      <c r="I354" s="108">
        <v>37.66</v>
      </c>
      <c r="J354" s="87">
        <f>$D$353*I354</f>
      </c>
      <c r="K354" s="87">
        <f>SUM(H354,J354)</f>
      </c>
      <c r="L354" s="89"/>
      <c r="M354" s="89"/>
      <c r="N354" s="89"/>
      <c r="O354" s="74"/>
      <c r="P354" s="74"/>
      <c r="Q354" s="74"/>
      <c r="R354" s="74"/>
      <c r="S354" s="74"/>
      <c r="T354" s="74"/>
      <c r="U354" s="74"/>
      <c r="V354" s="74"/>
    </row>
    <row x14ac:dyDescent="0.25" r="355" customHeight="1" ht="18.75">
      <c r="A355" s="6" t="s">
        <v>247</v>
      </c>
      <c r="B355" s="6"/>
      <c r="C355" s="3" t="s">
        <v>149</v>
      </c>
      <c r="D355" s="108">
        <v>1</v>
      </c>
      <c r="E355" s="87">
        <f>$D$353*D355</f>
      </c>
      <c r="F355" s="108">
        <v>0.13</v>
      </c>
      <c r="G355" s="87">
        <f>$D$353*F355</f>
      </c>
      <c r="H355" s="87">
        <f>$L$2*G355</f>
      </c>
      <c r="I355" s="108">
        <v>39.79</v>
      </c>
      <c r="J355" s="87">
        <f>$D$353*I355</f>
      </c>
      <c r="K355" s="87">
        <f>SUM(H355,J355)</f>
      </c>
      <c r="L355" s="89"/>
      <c r="M355" s="89"/>
      <c r="N355" s="89"/>
      <c r="O355" s="74"/>
      <c r="P355" s="74"/>
      <c r="Q355" s="74"/>
      <c r="R355" s="74"/>
      <c r="S355" s="74"/>
      <c r="T355" s="74"/>
      <c r="U355" s="74"/>
      <c r="V355" s="74"/>
    </row>
    <row x14ac:dyDescent="0.25" r="356" customHeight="1" ht="18.75">
      <c r="A356" s="6" t="s">
        <v>851</v>
      </c>
      <c r="B356" s="6"/>
      <c r="C356" s="3" t="s">
        <v>96</v>
      </c>
      <c r="D356" s="108">
        <v>2.4</v>
      </c>
      <c r="E356" s="87">
        <f>$D$353*D356</f>
      </c>
      <c r="F356" s="108">
        <v>0.72</v>
      </c>
      <c r="G356" s="87">
        <f>$D$353*F356</f>
      </c>
      <c r="H356" s="87">
        <f>$L$2*G356</f>
      </c>
      <c r="I356" s="108">
        <v>842.95</v>
      </c>
      <c r="J356" s="87">
        <f>$D$353*I356</f>
      </c>
      <c r="K356" s="87">
        <f>SUM(H356,J356)</f>
      </c>
      <c r="L356" s="89"/>
      <c r="M356" s="89"/>
      <c r="N356" s="89"/>
      <c r="O356" s="74"/>
      <c r="P356" s="74"/>
      <c r="Q356" s="74"/>
      <c r="R356" s="74"/>
      <c r="S356" s="74"/>
      <c r="T356" s="74"/>
      <c r="U356" s="74"/>
      <c r="V356" s="74"/>
    </row>
    <row x14ac:dyDescent="0.25" r="357" customHeight="1" ht="18.75">
      <c r="A357" s="6" t="s">
        <v>864</v>
      </c>
      <c r="B357" s="6"/>
      <c r="C357" s="3" t="s">
        <v>96</v>
      </c>
      <c r="D357" s="108">
        <v>1</v>
      </c>
      <c r="E357" s="87">
        <f>$D$353*D357</f>
      </c>
      <c r="F357" s="108">
        <v>0.4</v>
      </c>
      <c r="G357" s="87">
        <f>$D$353*F357</f>
      </c>
      <c r="H357" s="87">
        <f>$L$2*G357</f>
      </c>
      <c r="I357" s="108">
        <v>280.45</v>
      </c>
      <c r="J357" s="87">
        <f>$D$353*I357</f>
      </c>
      <c r="K357" s="87">
        <f>SUM(H357,J357)</f>
      </c>
      <c r="L357" s="89"/>
      <c r="M357" s="89"/>
      <c r="N357" s="89"/>
      <c r="O357" s="74"/>
      <c r="P357" s="74"/>
      <c r="Q357" s="74"/>
      <c r="R357" s="74"/>
      <c r="S357" s="74"/>
      <c r="T357" s="74"/>
      <c r="U357" s="74"/>
      <c r="V357" s="74"/>
    </row>
    <row x14ac:dyDescent="0.25" r="358" customHeight="1" ht="18.75">
      <c r="A358" s="6" t="s">
        <v>344</v>
      </c>
      <c r="B358" s="6"/>
      <c r="C358" s="3" t="s">
        <v>96</v>
      </c>
      <c r="D358" s="108">
        <v>2.4</v>
      </c>
      <c r="E358" s="87">
        <f>$D$353*D358</f>
      </c>
      <c r="F358" s="108">
        <v>0.22</v>
      </c>
      <c r="G358" s="87">
        <f>$D$353*F358</f>
      </c>
      <c r="H358" s="87">
        <f>$L$2*G358</f>
      </c>
      <c r="I358" s="108">
        <v>183.36</v>
      </c>
      <c r="J358" s="87">
        <f>$D$353*I358</f>
      </c>
      <c r="K358" s="87">
        <f>SUM(H358,J358)</f>
      </c>
      <c r="L358" s="89"/>
      <c r="M358" s="89"/>
      <c r="N358" s="89"/>
      <c r="O358" s="74"/>
      <c r="P358" s="74"/>
      <c r="Q358" s="74"/>
      <c r="R358" s="74"/>
      <c r="S358" s="74"/>
      <c r="T358" s="74"/>
      <c r="U358" s="74"/>
      <c r="V358" s="74"/>
    </row>
    <row x14ac:dyDescent="0.25" r="359" customHeight="1" ht="18.75">
      <c r="A359" s="6" t="s">
        <v>865</v>
      </c>
      <c r="B359" s="6"/>
      <c r="C359" s="3" t="s">
        <v>96</v>
      </c>
      <c r="D359" s="108">
        <v>2.4</v>
      </c>
      <c r="E359" s="87">
        <f>$D$353*D359</f>
      </c>
      <c r="F359" s="108">
        <v>0.41</v>
      </c>
      <c r="G359" s="87">
        <f>$D$353*F359</f>
      </c>
      <c r="H359" s="87">
        <f>$L$2*G359</f>
      </c>
      <c r="I359" s="108">
        <v>103.05</v>
      </c>
      <c r="J359" s="87">
        <f>$D$353*I359</f>
      </c>
      <c r="K359" s="87">
        <f>SUM(H359,J359)</f>
      </c>
      <c r="L359" s="89"/>
      <c r="M359" s="89"/>
      <c r="N359" s="89"/>
      <c r="O359" s="74"/>
      <c r="P359" s="74"/>
      <c r="Q359" s="74"/>
      <c r="R359" s="74"/>
      <c r="S359" s="74"/>
      <c r="T359" s="74"/>
      <c r="U359" s="74"/>
      <c r="V359" s="74"/>
    </row>
    <row x14ac:dyDescent="0.25" r="360" customHeight="1" ht="18.75">
      <c r="A360" s="6" t="s">
        <v>851</v>
      </c>
      <c r="B360" s="6"/>
      <c r="C360" s="3" t="s">
        <v>96</v>
      </c>
      <c r="D360" s="108">
        <v>2.4</v>
      </c>
      <c r="E360" s="87">
        <f>$D$353*D360</f>
      </c>
      <c r="F360" s="108">
        <v>0.72</v>
      </c>
      <c r="G360" s="87">
        <f>$D$353*F360</f>
      </c>
      <c r="H360" s="87">
        <f>$L$2*G360</f>
      </c>
      <c r="I360" s="108">
        <v>842.95</v>
      </c>
      <c r="J360" s="87">
        <f>$D$353*I360</f>
      </c>
      <c r="K360" s="87">
        <f>SUM(H360,J360)</f>
      </c>
      <c r="L360" s="89"/>
      <c r="M360" s="89"/>
      <c r="N360" s="89"/>
      <c r="O360" s="74"/>
      <c r="P360" s="74"/>
      <c r="Q360" s="74"/>
      <c r="R360" s="74"/>
      <c r="S360" s="74"/>
      <c r="T360" s="74"/>
      <c r="U360" s="74"/>
      <c r="V360" s="74"/>
    </row>
    <row x14ac:dyDescent="0.25" r="361" customHeight="1" ht="18.75">
      <c r="A361" s="6" t="s">
        <v>247</v>
      </c>
      <c r="B361" s="6"/>
      <c r="C361" s="3" t="s">
        <v>149</v>
      </c>
      <c r="D361" s="108">
        <v>1</v>
      </c>
      <c r="E361" s="87">
        <f>$D$353*D361</f>
      </c>
      <c r="F361" s="108">
        <v>0.13</v>
      </c>
      <c r="G361" s="87">
        <f>$D$353*F361</f>
      </c>
      <c r="H361" s="87">
        <f>$L$2*G361</f>
      </c>
      <c r="I361" s="108">
        <v>39.79</v>
      </c>
      <c r="J361" s="87">
        <f>$D$353*I361</f>
      </c>
      <c r="K361" s="87">
        <f>SUM(H361,J361)</f>
      </c>
      <c r="L361" s="89"/>
      <c r="M361" s="89"/>
      <c r="N361" s="89"/>
      <c r="O361" s="74"/>
      <c r="P361" s="74"/>
      <c r="Q361" s="74"/>
      <c r="R361" s="74"/>
      <c r="S361" s="74"/>
      <c r="T361" s="74"/>
      <c r="U361" s="74"/>
      <c r="V361" s="74"/>
    </row>
    <row x14ac:dyDescent="0.25" r="362" customHeight="1" ht="18.75">
      <c r="A362" s="6" t="s">
        <v>246</v>
      </c>
      <c r="B362" s="6"/>
      <c r="C362" s="3" t="s">
        <v>149</v>
      </c>
      <c r="D362" s="108">
        <v>1</v>
      </c>
      <c r="E362" s="87">
        <f>$D$353*D362</f>
      </c>
      <c r="F362" s="108">
        <v>0.12</v>
      </c>
      <c r="G362" s="87">
        <f>$D$353*F362</f>
      </c>
      <c r="H362" s="87">
        <f>$L$2*G362</f>
      </c>
      <c r="I362" s="108">
        <v>37.66</v>
      </c>
      <c r="J362" s="87">
        <f>$D$353*I362</f>
      </c>
      <c r="K362" s="87">
        <f>SUM(H362,J362)</f>
      </c>
      <c r="L362" s="89"/>
      <c r="M362" s="89"/>
      <c r="N362" s="89"/>
      <c r="O362" s="74"/>
      <c r="P362" s="74"/>
      <c r="Q362" s="74"/>
      <c r="R362" s="74"/>
      <c r="S362" s="74"/>
      <c r="T362" s="74"/>
      <c r="U362" s="74"/>
      <c r="V362" s="74"/>
    </row>
    <row x14ac:dyDescent="0.25" r="363" customHeight="1" ht="12.199999999999998">
      <c r="A363" s="29" t="s">
        <v>214</v>
      </c>
      <c r="B363" s="29"/>
      <c r="C363" s="3"/>
      <c r="D363" s="135"/>
      <c r="E363" s="126"/>
      <c r="F363" s="94">
        <f>SUM(F354:F362)</f>
      </c>
      <c r="G363" s="110">
        <f>SUM(G354:G362)</f>
      </c>
      <c r="H363" s="110">
        <f>$L$2*G363</f>
      </c>
      <c r="I363" s="94">
        <v>2407.66</v>
      </c>
      <c r="J363" s="110">
        <f>SUM(J354:J362)</f>
      </c>
      <c r="K363" s="88">
        <f>SUM(K354:K362)</f>
      </c>
      <c r="L363" s="89"/>
      <c r="M363" s="89"/>
      <c r="N363" s="89"/>
      <c r="O363" s="74"/>
      <c r="P363" s="74"/>
      <c r="Q363" s="74"/>
      <c r="R363" s="74"/>
      <c r="S363" s="74"/>
      <c r="T363" s="74"/>
      <c r="U363" s="74"/>
      <c r="V363" s="74"/>
    </row>
    <row x14ac:dyDescent="0.25" r="364" customHeight="1" ht="21">
      <c r="A364" s="29" t="s">
        <v>868</v>
      </c>
      <c r="B364" s="29"/>
      <c r="C364" s="93" t="s">
        <v>149</v>
      </c>
      <c r="D364" s="57">
        <v>0</v>
      </c>
      <c r="E364" s="124"/>
      <c r="F364" s="53"/>
      <c r="G364" s="53"/>
      <c r="H364" s="53"/>
      <c r="I364" s="53"/>
      <c r="J364" s="53"/>
      <c r="K364" s="53"/>
      <c r="L364" s="89"/>
      <c r="M364" s="89"/>
      <c r="N364" s="89"/>
      <c r="O364" s="74"/>
      <c r="P364" s="74"/>
      <c r="Q364" s="74"/>
      <c r="R364" s="74"/>
      <c r="S364" s="74"/>
      <c r="T364" s="74"/>
      <c r="U364" s="74"/>
      <c r="V364" s="74"/>
    </row>
    <row x14ac:dyDescent="0.25" r="365" customHeight="1" ht="18.75">
      <c r="A365" s="6" t="s">
        <v>246</v>
      </c>
      <c r="B365" s="6"/>
      <c r="C365" s="3" t="s">
        <v>149</v>
      </c>
      <c r="D365" s="108">
        <v>1</v>
      </c>
      <c r="E365" s="87">
        <f>$D$364*D365</f>
      </c>
      <c r="F365" s="108">
        <v>0.12</v>
      </c>
      <c r="G365" s="87">
        <f>$D$364*F365</f>
      </c>
      <c r="H365" s="87">
        <f>$L$2*G365</f>
      </c>
      <c r="I365" s="108">
        <v>37.66</v>
      </c>
      <c r="J365" s="87">
        <f>$D$364*I365</f>
      </c>
      <c r="K365" s="87">
        <f>SUM(H365,J365)</f>
      </c>
      <c r="L365" s="89"/>
      <c r="M365" s="89"/>
      <c r="N365" s="89"/>
      <c r="O365" s="74"/>
      <c r="P365" s="74"/>
      <c r="Q365" s="74"/>
      <c r="R365" s="74"/>
      <c r="S365" s="74"/>
      <c r="T365" s="74"/>
      <c r="U365" s="74"/>
      <c r="V365" s="74"/>
    </row>
    <row x14ac:dyDescent="0.25" r="366" customHeight="1" ht="18.75">
      <c r="A366" s="6" t="s">
        <v>247</v>
      </c>
      <c r="B366" s="6"/>
      <c r="C366" s="3" t="s">
        <v>149</v>
      </c>
      <c r="D366" s="108">
        <v>1</v>
      </c>
      <c r="E366" s="87">
        <f>$D$364*D366</f>
      </c>
      <c r="F366" s="108">
        <v>0.13</v>
      </c>
      <c r="G366" s="87">
        <f>$D$364*F366</f>
      </c>
      <c r="H366" s="87">
        <f>$L$2*G366</f>
      </c>
      <c r="I366" s="108">
        <v>39.79</v>
      </c>
      <c r="J366" s="87">
        <f>$D$364*I366</f>
      </c>
      <c r="K366" s="87">
        <f>SUM(H366,J366)</f>
      </c>
      <c r="L366" s="89"/>
      <c r="M366" s="89"/>
      <c r="N366" s="89"/>
      <c r="O366" s="74"/>
      <c r="P366" s="74"/>
      <c r="Q366" s="74"/>
      <c r="R366" s="74"/>
      <c r="S366" s="74"/>
      <c r="T366" s="74"/>
      <c r="U366" s="74"/>
      <c r="V366" s="74"/>
    </row>
    <row x14ac:dyDescent="0.25" r="367" customHeight="1" ht="18.75">
      <c r="A367" s="6" t="s">
        <v>443</v>
      </c>
      <c r="B367" s="6"/>
      <c r="C367" s="3" t="s">
        <v>96</v>
      </c>
      <c r="D367" s="108">
        <v>2.4</v>
      </c>
      <c r="E367" s="87">
        <f>$D$364*D367</f>
      </c>
      <c r="F367" s="108">
        <v>0.75</v>
      </c>
      <c r="G367" s="87">
        <f>$D$364*F367</f>
      </c>
      <c r="H367" s="87">
        <f>$L$2*G367</f>
      </c>
      <c r="I367" s="108">
        <v>1305.55</v>
      </c>
      <c r="J367" s="87">
        <f>$D$364*I367</f>
      </c>
      <c r="K367" s="87">
        <f>SUM(H367,J367)</f>
      </c>
      <c r="L367" s="89"/>
      <c r="M367" s="89"/>
      <c r="N367" s="89"/>
      <c r="O367" s="74"/>
      <c r="P367" s="74"/>
      <c r="Q367" s="74"/>
      <c r="R367" s="74"/>
      <c r="S367" s="74"/>
      <c r="T367" s="74"/>
      <c r="U367" s="74"/>
      <c r="V367" s="74"/>
    </row>
    <row x14ac:dyDescent="0.25" r="368" customHeight="1" ht="18.75">
      <c r="A368" s="6" t="s">
        <v>344</v>
      </c>
      <c r="B368" s="6"/>
      <c r="C368" s="3" t="s">
        <v>96</v>
      </c>
      <c r="D368" s="108">
        <v>2.4</v>
      </c>
      <c r="E368" s="87">
        <f>$D$364*D368</f>
      </c>
      <c r="F368" s="108">
        <v>0.22</v>
      </c>
      <c r="G368" s="87">
        <f>$D$364*F368</f>
      </c>
      <c r="H368" s="87">
        <f>$L$2*G368</f>
      </c>
      <c r="I368" s="108">
        <v>183.36</v>
      </c>
      <c r="J368" s="87">
        <f>$D$364*I368</f>
      </c>
      <c r="K368" s="87">
        <f>SUM(H368,J368)</f>
      </c>
      <c r="L368" s="89"/>
      <c r="M368" s="89"/>
      <c r="N368" s="89"/>
      <c r="O368" s="74"/>
      <c r="P368" s="74"/>
      <c r="Q368" s="74"/>
      <c r="R368" s="74"/>
      <c r="S368" s="74"/>
      <c r="T368" s="74"/>
      <c r="U368" s="74"/>
      <c r="V368" s="74"/>
    </row>
    <row x14ac:dyDescent="0.25" r="369" customHeight="1" ht="18.75">
      <c r="A369" s="6" t="s">
        <v>864</v>
      </c>
      <c r="B369" s="6"/>
      <c r="C369" s="3" t="s">
        <v>96</v>
      </c>
      <c r="D369" s="108">
        <v>1</v>
      </c>
      <c r="E369" s="87">
        <f>$D$364*D369</f>
      </c>
      <c r="F369" s="108">
        <v>0.4</v>
      </c>
      <c r="G369" s="87">
        <f>$D$364*F369</f>
      </c>
      <c r="H369" s="87">
        <f>$L$2*G369</f>
      </c>
      <c r="I369" s="108">
        <v>280.45</v>
      </c>
      <c r="J369" s="87">
        <f>$D$364*I369</f>
      </c>
      <c r="K369" s="87">
        <f>SUM(H369,J369)</f>
      </c>
      <c r="L369" s="89"/>
      <c r="M369" s="89"/>
      <c r="N369" s="89"/>
      <c r="O369" s="74"/>
      <c r="P369" s="74"/>
      <c r="Q369" s="74"/>
      <c r="R369" s="74"/>
      <c r="S369" s="74"/>
      <c r="T369" s="74"/>
      <c r="U369" s="74"/>
      <c r="V369" s="74"/>
    </row>
    <row x14ac:dyDescent="0.25" r="370" customHeight="1" ht="18.75">
      <c r="A370" s="6" t="s">
        <v>865</v>
      </c>
      <c r="B370" s="6"/>
      <c r="C370" s="3" t="s">
        <v>96</v>
      </c>
      <c r="D370" s="108">
        <v>2.4</v>
      </c>
      <c r="E370" s="87">
        <f>$D$364*D370</f>
      </c>
      <c r="F370" s="108">
        <v>0.41</v>
      </c>
      <c r="G370" s="87">
        <f>$D$364*F370</f>
      </c>
      <c r="H370" s="87">
        <f>$L$2*G370</f>
      </c>
      <c r="I370" s="108">
        <v>103.05</v>
      </c>
      <c r="J370" s="87">
        <f>$D$364*I370</f>
      </c>
      <c r="K370" s="87">
        <f>SUM(H370,J370)</f>
      </c>
      <c r="L370" s="89"/>
      <c r="M370" s="89"/>
      <c r="N370" s="89"/>
      <c r="O370" s="74"/>
      <c r="P370" s="74"/>
      <c r="Q370" s="74"/>
      <c r="R370" s="74"/>
      <c r="S370" s="74"/>
      <c r="T370" s="74"/>
      <c r="U370" s="74"/>
      <c r="V370" s="74"/>
    </row>
    <row x14ac:dyDescent="0.25" r="371" customHeight="1" ht="18.75">
      <c r="A371" s="6" t="s">
        <v>443</v>
      </c>
      <c r="B371" s="6"/>
      <c r="C371" s="3" t="s">
        <v>96</v>
      </c>
      <c r="D371" s="108">
        <v>2.4</v>
      </c>
      <c r="E371" s="87">
        <f>$D$364*D371</f>
      </c>
      <c r="F371" s="108">
        <v>0.75</v>
      </c>
      <c r="G371" s="87">
        <f>$D$364*F371</f>
      </c>
      <c r="H371" s="87">
        <f>$L$2*G371</f>
      </c>
      <c r="I371" s="108">
        <v>1305.55</v>
      </c>
      <c r="J371" s="87">
        <f>$D$364*I371</f>
      </c>
      <c r="K371" s="87">
        <f>SUM(H371,J371)</f>
      </c>
      <c r="L371" s="89"/>
      <c r="M371" s="89"/>
      <c r="N371" s="89"/>
      <c r="O371" s="74"/>
      <c r="P371" s="74"/>
      <c r="Q371" s="74"/>
      <c r="R371" s="74"/>
      <c r="S371" s="74"/>
      <c r="T371" s="74"/>
      <c r="U371" s="74"/>
      <c r="V371" s="74"/>
    </row>
    <row x14ac:dyDescent="0.25" r="372" customHeight="1" ht="18.75">
      <c r="A372" s="6" t="s">
        <v>247</v>
      </c>
      <c r="B372" s="6"/>
      <c r="C372" s="3" t="s">
        <v>149</v>
      </c>
      <c r="D372" s="108">
        <v>1</v>
      </c>
      <c r="E372" s="87">
        <f>$D$364*D372</f>
      </c>
      <c r="F372" s="108">
        <v>0.13</v>
      </c>
      <c r="G372" s="87">
        <f>$D$364*F372</f>
      </c>
      <c r="H372" s="87">
        <f>$L$2*G372</f>
      </c>
      <c r="I372" s="108">
        <v>39.79</v>
      </c>
      <c r="J372" s="87">
        <f>$D$364*I372</f>
      </c>
      <c r="K372" s="87">
        <f>SUM(H372,J372)</f>
      </c>
      <c r="L372" s="89"/>
      <c r="M372" s="89"/>
      <c r="N372" s="89"/>
      <c r="O372" s="74"/>
      <c r="P372" s="74"/>
      <c r="Q372" s="74"/>
      <c r="R372" s="74"/>
      <c r="S372" s="74"/>
      <c r="T372" s="74"/>
      <c r="U372" s="74"/>
      <c r="V372" s="74"/>
    </row>
    <row x14ac:dyDescent="0.25" r="373" customHeight="1" ht="18.75">
      <c r="A373" s="6" t="s">
        <v>246</v>
      </c>
      <c r="B373" s="6"/>
      <c r="C373" s="3" t="s">
        <v>149</v>
      </c>
      <c r="D373" s="108">
        <v>1</v>
      </c>
      <c r="E373" s="87">
        <f>$D$364*D373</f>
      </c>
      <c r="F373" s="108">
        <v>0.12</v>
      </c>
      <c r="G373" s="87">
        <f>$D$364*F373</f>
      </c>
      <c r="H373" s="87">
        <f>$L$2*G373</f>
      </c>
      <c r="I373" s="108">
        <v>37.66</v>
      </c>
      <c r="J373" s="87">
        <f>$D$364*I373</f>
      </c>
      <c r="K373" s="87">
        <f>SUM(H373,J373)</f>
      </c>
      <c r="L373" s="89"/>
      <c r="M373" s="89"/>
      <c r="N373" s="89"/>
      <c r="O373" s="74"/>
      <c r="P373" s="74"/>
      <c r="Q373" s="74"/>
      <c r="R373" s="74"/>
      <c r="S373" s="74"/>
      <c r="T373" s="74"/>
      <c r="U373" s="74"/>
      <c r="V373" s="74"/>
    </row>
    <row x14ac:dyDescent="0.25" r="374" customHeight="1" ht="12.199999999999998">
      <c r="A374" s="29" t="s">
        <v>214</v>
      </c>
      <c r="B374" s="29"/>
      <c r="C374" s="3"/>
      <c r="D374" s="135"/>
      <c r="E374" s="126"/>
      <c r="F374" s="94">
        <f>SUM(F365:F373)</f>
      </c>
      <c r="G374" s="110">
        <f>SUM(G365:G373)</f>
      </c>
      <c r="H374" s="110">
        <f>$L$2*G374</f>
      </c>
      <c r="I374" s="94">
        <v>3332.86</v>
      </c>
      <c r="J374" s="110">
        <f>SUM(J365:J373)</f>
      </c>
      <c r="K374" s="88">
        <f>SUM(K365:K373)</f>
      </c>
      <c r="L374" s="89"/>
      <c r="M374" s="89"/>
      <c r="N374" s="89"/>
      <c r="O374" s="74"/>
      <c r="P374" s="74"/>
      <c r="Q374" s="74"/>
      <c r="R374" s="74"/>
      <c r="S374" s="74"/>
      <c r="T374" s="74"/>
      <c r="U374" s="74"/>
      <c r="V374" s="74"/>
    </row>
    <row x14ac:dyDescent="0.25" r="375" customHeight="1" ht="21">
      <c r="A375" s="136" t="s">
        <v>869</v>
      </c>
      <c r="B375" s="136"/>
      <c r="C375" s="93" t="s">
        <v>149</v>
      </c>
      <c r="D375" s="57">
        <v>0</v>
      </c>
      <c r="E375" s="124"/>
      <c r="F375" s="53"/>
      <c r="G375" s="53"/>
      <c r="H375" s="53"/>
      <c r="I375" s="53"/>
      <c r="J375" s="53"/>
      <c r="K375" s="53"/>
      <c r="L375" s="89"/>
      <c r="M375" s="89"/>
      <c r="N375" s="89"/>
      <c r="O375" s="74"/>
      <c r="P375" s="74"/>
      <c r="Q375" s="74"/>
      <c r="R375" s="74"/>
      <c r="S375" s="74"/>
      <c r="T375" s="74"/>
      <c r="U375" s="74"/>
      <c r="V375" s="74"/>
    </row>
    <row x14ac:dyDescent="0.25" r="376" customHeight="1" ht="18.75">
      <c r="A376" s="6" t="s">
        <v>246</v>
      </c>
      <c r="B376" s="6"/>
      <c r="C376" s="3" t="s">
        <v>149</v>
      </c>
      <c r="D376" s="108">
        <v>1</v>
      </c>
      <c r="E376" s="87">
        <f>$D$375*D376</f>
      </c>
      <c r="F376" s="108">
        <v>0.12</v>
      </c>
      <c r="G376" s="87">
        <f>$D$375*F376</f>
      </c>
      <c r="H376" s="87">
        <f>$L$2*G376</f>
      </c>
      <c r="I376" s="108">
        <v>37.66</v>
      </c>
      <c r="J376" s="87">
        <f>$D$375*I376</f>
      </c>
      <c r="K376" s="87">
        <f>SUM(H376,J376)</f>
      </c>
      <c r="L376" s="89"/>
      <c r="M376" s="89"/>
      <c r="N376" s="89"/>
      <c r="O376" s="74"/>
      <c r="P376" s="74"/>
      <c r="Q376" s="74"/>
      <c r="R376" s="74"/>
      <c r="S376" s="74"/>
      <c r="T376" s="74"/>
      <c r="U376" s="74"/>
      <c r="V376" s="74"/>
    </row>
    <row x14ac:dyDescent="0.25" r="377" customHeight="1" ht="18.75">
      <c r="A377" s="6" t="s">
        <v>247</v>
      </c>
      <c r="B377" s="6"/>
      <c r="C377" s="3" t="s">
        <v>149</v>
      </c>
      <c r="D377" s="108">
        <v>1</v>
      </c>
      <c r="E377" s="87">
        <f>$D$375*D377</f>
      </c>
      <c r="F377" s="108">
        <v>0.13</v>
      </c>
      <c r="G377" s="87">
        <f>$D$375*F377</f>
      </c>
      <c r="H377" s="87">
        <f>$L$2*G377</f>
      </c>
      <c r="I377" s="108">
        <v>39.79</v>
      </c>
      <c r="J377" s="87">
        <f>$D$375*I377</f>
      </c>
      <c r="K377" s="87">
        <f>SUM(H377,J377)</f>
      </c>
      <c r="L377" s="89"/>
      <c r="M377" s="89"/>
      <c r="N377" s="89"/>
      <c r="O377" s="74"/>
      <c r="P377" s="74"/>
      <c r="Q377" s="74"/>
      <c r="R377" s="74"/>
      <c r="S377" s="74"/>
      <c r="T377" s="74"/>
      <c r="U377" s="74"/>
      <c r="V377" s="74"/>
    </row>
    <row x14ac:dyDescent="0.25" r="378" customHeight="1" ht="18.75">
      <c r="A378" s="6" t="s">
        <v>421</v>
      </c>
      <c r="B378" s="6"/>
      <c r="C378" s="3" t="s">
        <v>96</v>
      </c>
      <c r="D378" s="108">
        <v>2.4</v>
      </c>
      <c r="E378" s="87">
        <f>$D$375*D378</f>
      </c>
      <c r="F378" s="108">
        <v>1.32</v>
      </c>
      <c r="G378" s="87">
        <f>$D$375*F378</f>
      </c>
      <c r="H378" s="87">
        <f>$N$2*G378</f>
      </c>
      <c r="I378" s="108">
        <v>325.51</v>
      </c>
      <c r="J378" s="87">
        <f>$D$375*I378</f>
      </c>
      <c r="K378" s="87">
        <f>SUM(H378,J378)</f>
      </c>
      <c r="L378" s="89"/>
      <c r="M378" s="89"/>
      <c r="N378" s="89"/>
      <c r="O378" s="74"/>
      <c r="P378" s="74"/>
      <c r="Q378" s="74"/>
      <c r="R378" s="74"/>
      <c r="S378" s="74"/>
      <c r="T378" s="74"/>
      <c r="U378" s="74"/>
      <c r="V378" s="74"/>
    </row>
    <row x14ac:dyDescent="0.25" r="379" customHeight="1" ht="18.75">
      <c r="A379" s="6" t="s">
        <v>249</v>
      </c>
      <c r="B379" s="6"/>
      <c r="C379" s="3" t="s">
        <v>96</v>
      </c>
      <c r="D379" s="108">
        <v>2.4</v>
      </c>
      <c r="E379" s="87">
        <f>$D$375*D379</f>
      </c>
      <c r="F379" s="108">
        <v>0.55</v>
      </c>
      <c r="G379" s="87">
        <f>$D$375*F379</f>
      </c>
      <c r="H379" s="87">
        <f>$L$2*G379</f>
      </c>
      <c r="I379" s="108">
        <v>123.34</v>
      </c>
      <c r="J379" s="87">
        <f>$D$375*I379</f>
      </c>
      <c r="K379" s="87">
        <f>SUM(H379,J379)</f>
      </c>
      <c r="L379" s="89"/>
      <c r="M379" s="89"/>
      <c r="N379" s="89"/>
      <c r="O379" s="74"/>
      <c r="P379" s="74"/>
      <c r="Q379" s="74"/>
      <c r="R379" s="74"/>
      <c r="S379" s="74"/>
      <c r="T379" s="74"/>
      <c r="U379" s="74"/>
      <c r="V379" s="74"/>
    </row>
    <row x14ac:dyDescent="0.25" r="380" customHeight="1" ht="18.75">
      <c r="A380" s="6" t="s">
        <v>344</v>
      </c>
      <c r="B380" s="6"/>
      <c r="C380" s="3" t="s">
        <v>96</v>
      </c>
      <c r="D380" s="108">
        <v>2.4</v>
      </c>
      <c r="E380" s="87">
        <f>$D$375*D380</f>
      </c>
      <c r="F380" s="108">
        <v>0.22</v>
      </c>
      <c r="G380" s="87">
        <f>$D$375*F380</f>
      </c>
      <c r="H380" s="87">
        <f>$L$2*G380</f>
      </c>
      <c r="I380" s="108">
        <v>183.36</v>
      </c>
      <c r="J380" s="87">
        <f>$D$375*I380</f>
      </c>
      <c r="K380" s="87">
        <f>SUM(H380,J380)</f>
      </c>
      <c r="L380" s="89"/>
      <c r="M380" s="89"/>
      <c r="N380" s="89"/>
      <c r="O380" s="74"/>
      <c r="P380" s="74"/>
      <c r="Q380" s="74"/>
      <c r="R380" s="74"/>
      <c r="S380" s="74"/>
      <c r="T380" s="74"/>
      <c r="U380" s="74"/>
      <c r="V380" s="74"/>
    </row>
    <row x14ac:dyDescent="0.25" r="381" customHeight="1" ht="18.75">
      <c r="A381" s="6" t="s">
        <v>864</v>
      </c>
      <c r="B381" s="6"/>
      <c r="C381" s="3" t="s">
        <v>96</v>
      </c>
      <c r="D381" s="108">
        <v>1</v>
      </c>
      <c r="E381" s="87">
        <f>$D$375*D381</f>
      </c>
      <c r="F381" s="108">
        <v>0.4</v>
      </c>
      <c r="G381" s="87">
        <f>$D$375*F381</f>
      </c>
      <c r="H381" s="87">
        <f>$L$2*G381</f>
      </c>
      <c r="I381" s="108">
        <v>280.45</v>
      </c>
      <c r="J381" s="87">
        <f>$D$375*I381</f>
      </c>
      <c r="K381" s="87">
        <f>SUM(H381,J381)</f>
      </c>
      <c r="L381" s="89"/>
      <c r="M381" s="89"/>
      <c r="N381" s="89"/>
      <c r="O381" s="74"/>
      <c r="P381" s="74"/>
      <c r="Q381" s="74"/>
      <c r="R381" s="74"/>
      <c r="S381" s="74"/>
      <c r="T381" s="74"/>
      <c r="U381" s="74"/>
      <c r="V381" s="74"/>
    </row>
    <row x14ac:dyDescent="0.25" r="382" customHeight="1" ht="18.75">
      <c r="A382" s="6" t="s">
        <v>249</v>
      </c>
      <c r="B382" s="6"/>
      <c r="C382" s="3" t="s">
        <v>96</v>
      </c>
      <c r="D382" s="108">
        <v>2.4</v>
      </c>
      <c r="E382" s="87">
        <f>$D$375*D382</f>
      </c>
      <c r="F382" s="108">
        <v>0.55</v>
      </c>
      <c r="G382" s="87">
        <f>$D$375*F382</f>
      </c>
      <c r="H382" s="87">
        <f>$L$2*G382</f>
      </c>
      <c r="I382" s="108">
        <v>123.34</v>
      </c>
      <c r="J382" s="87">
        <f>$D$375*I382</f>
      </c>
      <c r="K382" s="87">
        <f>SUM(H382,J382)</f>
      </c>
      <c r="L382" s="89"/>
      <c r="M382" s="89"/>
      <c r="N382" s="89"/>
      <c r="O382" s="74"/>
      <c r="P382" s="74"/>
      <c r="Q382" s="74"/>
      <c r="R382" s="74"/>
      <c r="S382" s="74"/>
      <c r="T382" s="74"/>
      <c r="U382" s="74"/>
      <c r="V382" s="74"/>
    </row>
    <row x14ac:dyDescent="0.25" r="383" customHeight="1" ht="18.75">
      <c r="A383" s="6" t="s">
        <v>421</v>
      </c>
      <c r="B383" s="6"/>
      <c r="C383" s="3" t="s">
        <v>96</v>
      </c>
      <c r="D383" s="108">
        <v>2.4</v>
      </c>
      <c r="E383" s="87">
        <f>$D$375*D383</f>
      </c>
      <c r="F383" s="108">
        <v>1.32</v>
      </c>
      <c r="G383" s="87">
        <f>$D$375*F383</f>
      </c>
      <c r="H383" s="87">
        <f>$N$2*G383</f>
      </c>
      <c r="I383" s="108">
        <v>325.51</v>
      </c>
      <c r="J383" s="87">
        <f>$D$375*I383</f>
      </c>
      <c r="K383" s="87">
        <f>SUM(H383,J383)</f>
      </c>
      <c r="L383" s="89"/>
      <c r="M383" s="89"/>
      <c r="N383" s="89"/>
      <c r="O383" s="74"/>
      <c r="P383" s="74"/>
      <c r="Q383" s="74"/>
      <c r="R383" s="74"/>
      <c r="S383" s="74"/>
      <c r="T383" s="74"/>
      <c r="U383" s="74"/>
      <c r="V383" s="74"/>
    </row>
    <row x14ac:dyDescent="0.25" r="384" customHeight="1" ht="18.75">
      <c r="A384" s="6" t="s">
        <v>247</v>
      </c>
      <c r="B384" s="6"/>
      <c r="C384" s="3" t="s">
        <v>149</v>
      </c>
      <c r="D384" s="108">
        <v>1</v>
      </c>
      <c r="E384" s="87">
        <f>$D$375*D384</f>
      </c>
      <c r="F384" s="108">
        <v>0.13</v>
      </c>
      <c r="G384" s="87">
        <f>$D$375*F384</f>
      </c>
      <c r="H384" s="87">
        <f>$L$2*G384</f>
      </c>
      <c r="I384" s="108">
        <v>39.79</v>
      </c>
      <c r="J384" s="87">
        <f>$D$375*I384</f>
      </c>
      <c r="K384" s="87">
        <f>SUM(H384,J384)</f>
      </c>
      <c r="L384" s="89"/>
      <c r="M384" s="89"/>
      <c r="N384" s="89"/>
      <c r="O384" s="74"/>
      <c r="P384" s="74"/>
      <c r="Q384" s="74"/>
      <c r="R384" s="74"/>
      <c r="S384" s="74"/>
      <c r="T384" s="74"/>
      <c r="U384" s="74"/>
      <c r="V384" s="74"/>
    </row>
    <row x14ac:dyDescent="0.25" r="385" customHeight="1" ht="18.75">
      <c r="A385" s="6" t="s">
        <v>246</v>
      </c>
      <c r="B385" s="6"/>
      <c r="C385" s="3" t="s">
        <v>149</v>
      </c>
      <c r="D385" s="108">
        <v>1</v>
      </c>
      <c r="E385" s="87">
        <f>$D$375*D385</f>
      </c>
      <c r="F385" s="108">
        <v>0.12</v>
      </c>
      <c r="G385" s="87">
        <f>$D$375*F385</f>
      </c>
      <c r="H385" s="87">
        <f>$L$2*G385</f>
      </c>
      <c r="I385" s="108">
        <v>37.66</v>
      </c>
      <c r="J385" s="87">
        <f>$D$375*I385</f>
      </c>
      <c r="K385" s="87">
        <f>SUM(H385,J385)</f>
      </c>
      <c r="L385" s="89"/>
      <c r="M385" s="89"/>
      <c r="N385" s="89"/>
      <c r="O385" s="74"/>
      <c r="P385" s="74"/>
      <c r="Q385" s="74"/>
      <c r="R385" s="74"/>
      <c r="S385" s="74"/>
      <c r="T385" s="74"/>
      <c r="U385" s="74"/>
      <c r="V385" s="74"/>
    </row>
    <row x14ac:dyDescent="0.25" r="386" customHeight="1" ht="12.199999999999998">
      <c r="A386" s="29" t="s">
        <v>214</v>
      </c>
      <c r="B386" s="29"/>
      <c r="C386" s="3"/>
      <c r="D386" s="135"/>
      <c r="E386" s="126"/>
      <c r="F386" s="94">
        <f>SUM(F376:F385)</f>
      </c>
      <c r="G386" s="110">
        <f>SUM(G376:G385)</f>
      </c>
      <c r="H386" s="110">
        <f>$L$2*G386</f>
      </c>
      <c r="I386" s="94">
        <v>1359.31</v>
      </c>
      <c r="J386" s="110">
        <f>SUM(J376:J385)</f>
      </c>
      <c r="K386" s="88">
        <f>SUM(K376:K385)</f>
      </c>
      <c r="L386" s="89"/>
      <c r="M386" s="89"/>
      <c r="N386" s="89"/>
      <c r="O386" s="74"/>
      <c r="P386" s="74"/>
      <c r="Q386" s="74"/>
      <c r="R386" s="74"/>
      <c r="S386" s="74"/>
      <c r="T386" s="74"/>
      <c r="U386" s="74"/>
      <c r="V386" s="74"/>
    </row>
    <row x14ac:dyDescent="0.25" r="387" customHeight="1" ht="21">
      <c r="A387" s="29" t="s">
        <v>870</v>
      </c>
      <c r="B387" s="29"/>
      <c r="C387" s="93" t="s">
        <v>149</v>
      </c>
      <c r="D387" s="57">
        <v>0</v>
      </c>
      <c r="E387" s="124"/>
      <c r="F387" s="53"/>
      <c r="G387" s="53"/>
      <c r="H387" s="53"/>
      <c r="I387" s="53"/>
      <c r="J387" s="53"/>
      <c r="K387" s="53"/>
      <c r="L387" s="89"/>
      <c r="M387" s="89"/>
      <c r="N387" s="89"/>
      <c r="O387" s="74"/>
      <c r="P387" s="74"/>
      <c r="Q387" s="74"/>
      <c r="R387" s="74"/>
      <c r="S387" s="74"/>
      <c r="T387" s="74"/>
      <c r="U387" s="74"/>
      <c r="V387" s="74"/>
    </row>
    <row x14ac:dyDescent="0.25" r="388" customHeight="1" ht="18.75">
      <c r="A388" s="6" t="s">
        <v>246</v>
      </c>
      <c r="B388" s="6"/>
      <c r="C388" s="3" t="s">
        <v>149</v>
      </c>
      <c r="D388" s="108">
        <v>1</v>
      </c>
      <c r="E388" s="87">
        <f>$D$387*D388</f>
      </c>
      <c r="F388" s="108">
        <v>0.12</v>
      </c>
      <c r="G388" s="87">
        <f>$D$387*F388</f>
      </c>
      <c r="H388" s="87">
        <f>$L$2*G388</f>
      </c>
      <c r="I388" s="108">
        <v>37.66</v>
      </c>
      <c r="J388" s="87">
        <f>$D$387*I388</f>
      </c>
      <c r="K388" s="87">
        <f>SUM(H388,J388)</f>
      </c>
      <c r="L388" s="89"/>
      <c r="M388" s="89"/>
      <c r="N388" s="89"/>
      <c r="O388" s="74"/>
      <c r="P388" s="74"/>
      <c r="Q388" s="74"/>
      <c r="R388" s="74"/>
      <c r="S388" s="74"/>
      <c r="T388" s="74"/>
      <c r="U388" s="74"/>
      <c r="V388" s="74"/>
    </row>
    <row x14ac:dyDescent="0.25" r="389" customHeight="1" ht="18.75">
      <c r="A389" s="6" t="s">
        <v>247</v>
      </c>
      <c r="B389" s="6"/>
      <c r="C389" s="3" t="s">
        <v>149</v>
      </c>
      <c r="D389" s="108">
        <v>1</v>
      </c>
      <c r="E389" s="87">
        <f>$D$387*D389</f>
      </c>
      <c r="F389" s="108">
        <v>0.13</v>
      </c>
      <c r="G389" s="87">
        <f>$D$387*F389</f>
      </c>
      <c r="H389" s="87">
        <f>$L$2*G389</f>
      </c>
      <c r="I389" s="108">
        <v>39.79</v>
      </c>
      <c r="J389" s="87">
        <f>$D$387*I389</f>
      </c>
      <c r="K389" s="87">
        <f>SUM(H389,J389)</f>
      </c>
      <c r="L389" s="89"/>
      <c r="M389" s="89"/>
      <c r="N389" s="89"/>
      <c r="O389" s="74"/>
      <c r="P389" s="74"/>
      <c r="Q389" s="74"/>
      <c r="R389" s="74"/>
      <c r="S389" s="74"/>
      <c r="T389" s="74"/>
      <c r="U389" s="74"/>
      <c r="V389" s="74"/>
    </row>
    <row x14ac:dyDescent="0.25" r="390" customHeight="1" ht="18.75">
      <c r="A390" s="6" t="s">
        <v>857</v>
      </c>
      <c r="B390" s="6"/>
      <c r="C390" s="3" t="s">
        <v>96</v>
      </c>
      <c r="D390" s="108">
        <v>2.4</v>
      </c>
      <c r="E390" s="87">
        <f>$D$387*D390</f>
      </c>
      <c r="F390" s="108">
        <v>0.55</v>
      </c>
      <c r="G390" s="87">
        <f>$D$387*F390</f>
      </c>
      <c r="H390" s="87">
        <f>$L$2*G390</f>
      </c>
      <c r="I390" s="108">
        <v>474.24</v>
      </c>
      <c r="J390" s="87">
        <f>$D$387*I390</f>
      </c>
      <c r="K390" s="87">
        <f>SUM(H390,J390)</f>
      </c>
      <c r="L390" s="89"/>
      <c r="M390" s="89"/>
      <c r="N390" s="89"/>
      <c r="O390" s="74"/>
      <c r="P390" s="74"/>
      <c r="Q390" s="74"/>
      <c r="R390" s="74"/>
      <c r="S390" s="74"/>
      <c r="T390" s="74"/>
      <c r="U390" s="74"/>
      <c r="V390" s="74"/>
    </row>
    <row x14ac:dyDescent="0.25" r="391" customHeight="1" ht="18.75">
      <c r="A391" s="6" t="s">
        <v>344</v>
      </c>
      <c r="B391" s="6"/>
      <c r="C391" s="3" t="s">
        <v>96</v>
      </c>
      <c r="D391" s="108">
        <v>2.4</v>
      </c>
      <c r="E391" s="87">
        <f>$D$387*D391</f>
      </c>
      <c r="F391" s="108">
        <v>0.22</v>
      </c>
      <c r="G391" s="87">
        <f>$D$387*F391</f>
      </c>
      <c r="H391" s="87">
        <f>$L$2*G391</f>
      </c>
      <c r="I391" s="108">
        <v>183.36</v>
      </c>
      <c r="J391" s="87">
        <f>$D$387*I391</f>
      </c>
      <c r="K391" s="87">
        <f>SUM(H391,J391)</f>
      </c>
      <c r="L391" s="89"/>
      <c r="M391" s="89"/>
      <c r="N391" s="89"/>
      <c r="O391" s="74"/>
      <c r="P391" s="74"/>
      <c r="Q391" s="74"/>
      <c r="R391" s="74"/>
      <c r="S391" s="74"/>
      <c r="T391" s="74"/>
      <c r="U391" s="74"/>
      <c r="V391" s="74"/>
    </row>
    <row x14ac:dyDescent="0.25" r="392" customHeight="1" ht="18.75">
      <c r="A392" s="6" t="s">
        <v>864</v>
      </c>
      <c r="B392" s="6"/>
      <c r="C392" s="3" t="s">
        <v>96</v>
      </c>
      <c r="D392" s="108">
        <v>1</v>
      </c>
      <c r="E392" s="87">
        <f>$D$387*D392</f>
      </c>
      <c r="F392" s="108">
        <v>0.4</v>
      </c>
      <c r="G392" s="87">
        <f>$D$387*F392</f>
      </c>
      <c r="H392" s="87">
        <f>$L$2*G392</f>
      </c>
      <c r="I392" s="108">
        <v>280.45</v>
      </c>
      <c r="J392" s="87">
        <f>$D$387*I392</f>
      </c>
      <c r="K392" s="87">
        <f>SUM(H392,J392)</f>
      </c>
      <c r="L392" s="89"/>
      <c r="M392" s="89"/>
      <c r="N392" s="89"/>
      <c r="O392" s="74"/>
      <c r="P392" s="74"/>
      <c r="Q392" s="74"/>
      <c r="R392" s="74"/>
      <c r="S392" s="74"/>
      <c r="T392" s="74"/>
      <c r="U392" s="74"/>
      <c r="V392" s="74"/>
    </row>
    <row x14ac:dyDescent="0.25" r="393" customHeight="1" ht="18.75">
      <c r="A393" s="6" t="s">
        <v>857</v>
      </c>
      <c r="B393" s="6"/>
      <c r="C393" s="3" t="s">
        <v>96</v>
      </c>
      <c r="D393" s="108">
        <v>2.4</v>
      </c>
      <c r="E393" s="87">
        <f>$D$387*D393</f>
      </c>
      <c r="F393" s="108">
        <v>0.55</v>
      </c>
      <c r="G393" s="87">
        <f>$D$387*F393</f>
      </c>
      <c r="H393" s="87">
        <f>$L$2*G393</f>
      </c>
      <c r="I393" s="108">
        <v>474.24</v>
      </c>
      <c r="J393" s="87">
        <f>$D$387*I393</f>
      </c>
      <c r="K393" s="87">
        <f>SUM(H393,J393)</f>
      </c>
      <c r="L393" s="89"/>
      <c r="M393" s="89"/>
      <c r="N393" s="89"/>
      <c r="O393" s="74"/>
      <c r="P393" s="74"/>
      <c r="Q393" s="74"/>
      <c r="R393" s="74"/>
      <c r="S393" s="74"/>
      <c r="T393" s="74"/>
      <c r="U393" s="74"/>
      <c r="V393" s="74"/>
    </row>
    <row x14ac:dyDescent="0.25" r="394" customHeight="1" ht="18.75">
      <c r="A394" s="6" t="s">
        <v>247</v>
      </c>
      <c r="B394" s="6"/>
      <c r="C394" s="3" t="s">
        <v>149</v>
      </c>
      <c r="D394" s="108">
        <v>1</v>
      </c>
      <c r="E394" s="87">
        <f>$D$387*D394</f>
      </c>
      <c r="F394" s="108">
        <v>0.13</v>
      </c>
      <c r="G394" s="87">
        <f>$D$387*F394</f>
      </c>
      <c r="H394" s="87">
        <f>$L$2*G394</f>
      </c>
      <c r="I394" s="108">
        <v>39.79</v>
      </c>
      <c r="J394" s="87">
        <f>$D$387*I394</f>
      </c>
      <c r="K394" s="87">
        <f>SUM(H394,J394)</f>
      </c>
      <c r="L394" s="89"/>
      <c r="M394" s="89"/>
      <c r="N394" s="89"/>
      <c r="O394" s="74"/>
      <c r="P394" s="74"/>
      <c r="Q394" s="74"/>
      <c r="R394" s="74"/>
      <c r="S394" s="74"/>
      <c r="T394" s="74"/>
      <c r="U394" s="74"/>
      <c r="V394" s="74"/>
    </row>
    <row x14ac:dyDescent="0.25" r="395" customHeight="1" ht="18.75">
      <c r="A395" s="6" t="s">
        <v>246</v>
      </c>
      <c r="B395" s="6"/>
      <c r="C395" s="3" t="s">
        <v>149</v>
      </c>
      <c r="D395" s="108">
        <v>1</v>
      </c>
      <c r="E395" s="87">
        <f>$D$387*D395</f>
      </c>
      <c r="F395" s="108">
        <v>0.12</v>
      </c>
      <c r="G395" s="87">
        <f>$D$387*F395</f>
      </c>
      <c r="H395" s="87">
        <f>$L$2*G395</f>
      </c>
      <c r="I395" s="108">
        <v>37.66</v>
      </c>
      <c r="J395" s="87">
        <f>$D$387*I395</f>
      </c>
      <c r="K395" s="87">
        <f>SUM(H395,J395)</f>
      </c>
      <c r="L395" s="89"/>
      <c r="M395" s="89"/>
      <c r="N395" s="89"/>
      <c r="O395" s="74"/>
      <c r="P395" s="74"/>
      <c r="Q395" s="74"/>
      <c r="R395" s="74"/>
      <c r="S395" s="74"/>
      <c r="T395" s="74"/>
      <c r="U395" s="74"/>
      <c r="V395" s="74"/>
    </row>
    <row x14ac:dyDescent="0.25" r="396" customHeight="1" ht="12.199999999999998">
      <c r="A396" s="29" t="s">
        <v>214</v>
      </c>
      <c r="B396" s="29"/>
      <c r="C396" s="3"/>
      <c r="D396" s="135"/>
      <c r="E396" s="126"/>
      <c r="F396" s="94">
        <f>SUM(F388:F395)</f>
      </c>
      <c r="G396" s="110">
        <f>SUM(G388:G395)</f>
      </c>
      <c r="H396" s="110">
        <f>$L$2*G396</f>
      </c>
      <c r="I396" s="94">
        <v>1567.19</v>
      </c>
      <c r="J396" s="110">
        <f>SUM(J388:J395)</f>
      </c>
      <c r="K396" s="88">
        <f>SUM(K388:K395)</f>
      </c>
      <c r="L396" s="89"/>
      <c r="M396" s="89"/>
      <c r="N396" s="89"/>
      <c r="O396" s="74"/>
      <c r="P396" s="74"/>
      <c r="Q396" s="74"/>
      <c r="R396" s="74"/>
      <c r="S396" s="74"/>
      <c r="T396" s="74"/>
      <c r="U396" s="74"/>
      <c r="V396" s="74"/>
    </row>
    <row x14ac:dyDescent="0.25" r="397" customHeight="1" ht="21">
      <c r="A397" s="29" t="s">
        <v>871</v>
      </c>
      <c r="B397" s="29"/>
      <c r="C397" s="93" t="s">
        <v>149</v>
      </c>
      <c r="D397" s="57">
        <v>0</v>
      </c>
      <c r="E397" s="124"/>
      <c r="F397" s="53"/>
      <c r="G397" s="53"/>
      <c r="H397" s="53"/>
      <c r="I397" s="53"/>
      <c r="J397" s="53"/>
      <c r="K397" s="53"/>
      <c r="L397" s="89"/>
      <c r="M397" s="89"/>
      <c r="N397" s="89"/>
      <c r="O397" s="74"/>
      <c r="P397" s="74"/>
      <c r="Q397" s="74"/>
      <c r="R397" s="74"/>
      <c r="S397" s="74"/>
      <c r="T397" s="74"/>
      <c r="U397" s="74"/>
      <c r="V397" s="74"/>
    </row>
    <row x14ac:dyDescent="0.25" r="398" customHeight="1" ht="18.75">
      <c r="A398" s="6" t="s">
        <v>246</v>
      </c>
      <c r="B398" s="6"/>
      <c r="C398" s="3" t="s">
        <v>149</v>
      </c>
      <c r="D398" s="108">
        <v>1</v>
      </c>
      <c r="E398" s="87">
        <f>$D$397*D398</f>
      </c>
      <c r="F398" s="108">
        <v>0.12</v>
      </c>
      <c r="G398" s="87">
        <f>$D$397*F398</f>
      </c>
      <c r="H398" s="87">
        <f>$L$2*G398</f>
      </c>
      <c r="I398" s="108">
        <v>37.66</v>
      </c>
      <c r="J398" s="87">
        <f>$D$397*I398</f>
      </c>
      <c r="K398" s="87">
        <f>SUM(H398,J398)</f>
      </c>
      <c r="L398" s="89"/>
      <c r="M398" s="89"/>
      <c r="N398" s="89"/>
      <c r="O398" s="74"/>
      <c r="P398" s="74"/>
      <c r="Q398" s="74"/>
      <c r="R398" s="74"/>
      <c r="S398" s="74"/>
      <c r="T398" s="74"/>
      <c r="U398" s="74"/>
      <c r="V398" s="74"/>
    </row>
    <row x14ac:dyDescent="0.25" r="399" customHeight="1" ht="18.75">
      <c r="A399" s="6" t="s">
        <v>247</v>
      </c>
      <c r="B399" s="6"/>
      <c r="C399" s="3" t="s">
        <v>149</v>
      </c>
      <c r="D399" s="108">
        <v>1</v>
      </c>
      <c r="E399" s="87">
        <f>$D$397*D399</f>
      </c>
      <c r="F399" s="108">
        <v>0.13</v>
      </c>
      <c r="G399" s="87">
        <f>$D$397*F399</f>
      </c>
      <c r="H399" s="87">
        <f>$L$2*G399</f>
      </c>
      <c r="I399" s="108">
        <v>39.79</v>
      </c>
      <c r="J399" s="87">
        <f>$D$397*I399</f>
      </c>
      <c r="K399" s="87">
        <f>SUM(H399,J399)</f>
      </c>
      <c r="L399" s="89"/>
      <c r="M399" s="89"/>
      <c r="N399" s="89"/>
      <c r="O399" s="74"/>
      <c r="P399" s="74"/>
      <c r="Q399" s="74"/>
      <c r="R399" s="74"/>
      <c r="S399" s="74"/>
      <c r="T399" s="74"/>
      <c r="U399" s="74"/>
      <c r="V399" s="74"/>
    </row>
    <row x14ac:dyDescent="0.25" r="400" customHeight="1" ht="18.75">
      <c r="A400" s="6" t="s">
        <v>547</v>
      </c>
      <c r="B400" s="6"/>
      <c r="C400" s="3" t="s">
        <v>96</v>
      </c>
      <c r="D400" s="108">
        <v>2.4</v>
      </c>
      <c r="E400" s="87">
        <f>$D$397*D400</f>
      </c>
      <c r="F400" s="108">
        <v>0.69</v>
      </c>
      <c r="G400" s="87">
        <f>$D$397*F400</f>
      </c>
      <c r="H400" s="87">
        <f>$L$2*G400</f>
      </c>
      <c r="I400" s="108">
        <v>246.96</v>
      </c>
      <c r="J400" s="87">
        <f>$D$397*I400</f>
      </c>
      <c r="K400" s="87">
        <f>SUM(H400,J400)</f>
      </c>
      <c r="L400" s="89"/>
      <c r="M400" s="89"/>
      <c r="N400" s="89"/>
      <c r="O400" s="74"/>
      <c r="P400" s="74"/>
      <c r="Q400" s="74"/>
      <c r="R400" s="74"/>
      <c r="S400" s="74"/>
      <c r="T400" s="74"/>
      <c r="U400" s="74"/>
      <c r="V400" s="74"/>
    </row>
    <row x14ac:dyDescent="0.25" r="401" customHeight="1" ht="18.75">
      <c r="A401" s="6" t="s">
        <v>835</v>
      </c>
      <c r="B401" s="6"/>
      <c r="C401" s="3" t="s">
        <v>96</v>
      </c>
      <c r="D401" s="108">
        <v>2.4</v>
      </c>
      <c r="E401" s="87">
        <f>$D$397*D401</f>
      </c>
      <c r="F401" s="108">
        <v>0.69</v>
      </c>
      <c r="G401" s="87">
        <f>$D$397*F401</f>
      </c>
      <c r="H401" s="87">
        <f>$L$2*G401</f>
      </c>
      <c r="I401" s="108">
        <v>270.76</v>
      </c>
      <c r="J401" s="87">
        <f>$D$397*I401</f>
      </c>
      <c r="K401" s="87">
        <f>SUM(H401,J401)</f>
      </c>
      <c r="L401" s="89"/>
      <c r="M401" s="89"/>
      <c r="N401" s="89"/>
      <c r="O401" s="74"/>
      <c r="P401" s="74"/>
      <c r="Q401" s="74"/>
      <c r="R401" s="74"/>
      <c r="S401" s="74"/>
      <c r="T401" s="74"/>
      <c r="U401" s="74"/>
      <c r="V401" s="74"/>
    </row>
    <row x14ac:dyDescent="0.25" r="402" customHeight="1" ht="18.75">
      <c r="A402" s="6" t="s">
        <v>344</v>
      </c>
      <c r="B402" s="6"/>
      <c r="C402" s="3" t="s">
        <v>96</v>
      </c>
      <c r="D402" s="108">
        <v>2.4</v>
      </c>
      <c r="E402" s="87">
        <f>$D$397*D402</f>
      </c>
      <c r="F402" s="108">
        <v>0.22</v>
      </c>
      <c r="G402" s="87">
        <f>$D$397*F402</f>
      </c>
      <c r="H402" s="87">
        <f>$L$2*G402</f>
      </c>
      <c r="I402" s="108">
        <v>183.36</v>
      </c>
      <c r="J402" s="87">
        <f>$D$397*I402</f>
      </c>
      <c r="K402" s="87">
        <f>SUM(H402,J402)</f>
      </c>
      <c r="L402" s="89"/>
      <c r="M402" s="89"/>
      <c r="N402" s="89"/>
      <c r="O402" s="74"/>
      <c r="P402" s="74"/>
      <c r="Q402" s="74"/>
      <c r="R402" s="74"/>
      <c r="S402" s="74"/>
      <c r="T402" s="74"/>
      <c r="U402" s="74"/>
      <c r="V402" s="74"/>
    </row>
    <row x14ac:dyDescent="0.25" r="403" customHeight="1" ht="18.75">
      <c r="A403" s="6" t="s">
        <v>864</v>
      </c>
      <c r="B403" s="6"/>
      <c r="C403" s="3" t="s">
        <v>96</v>
      </c>
      <c r="D403" s="108">
        <v>1</v>
      </c>
      <c r="E403" s="87">
        <f>$D$397*D403</f>
      </c>
      <c r="F403" s="108">
        <v>0.4</v>
      </c>
      <c r="G403" s="87">
        <f>$D$397*F403</f>
      </c>
      <c r="H403" s="87">
        <f>$L$2*G403</f>
      </c>
      <c r="I403" s="108">
        <v>280.45</v>
      </c>
      <c r="J403" s="87">
        <f>$D$397*I403</f>
      </c>
      <c r="K403" s="87">
        <f>SUM(H403,J403)</f>
      </c>
      <c r="L403" s="89"/>
      <c r="M403" s="89"/>
      <c r="N403" s="89"/>
      <c r="O403" s="74"/>
      <c r="P403" s="74"/>
      <c r="Q403" s="74"/>
      <c r="R403" s="74"/>
      <c r="S403" s="74"/>
      <c r="T403" s="74"/>
      <c r="U403" s="74"/>
      <c r="V403" s="74"/>
    </row>
    <row x14ac:dyDescent="0.25" r="404" customHeight="1" ht="18.75">
      <c r="A404" s="6" t="s">
        <v>835</v>
      </c>
      <c r="B404" s="6"/>
      <c r="C404" s="3" t="s">
        <v>96</v>
      </c>
      <c r="D404" s="108">
        <v>2.4</v>
      </c>
      <c r="E404" s="87">
        <f>$D$397*D404</f>
      </c>
      <c r="F404" s="108">
        <v>0.69</v>
      </c>
      <c r="G404" s="87">
        <f>$D$397*F404</f>
      </c>
      <c r="H404" s="87">
        <f>$L$2*G404</f>
      </c>
      <c r="I404" s="108">
        <v>270.76</v>
      </c>
      <c r="J404" s="87">
        <f>$D$397*I404</f>
      </c>
      <c r="K404" s="87">
        <f>SUM(H404,J404)</f>
      </c>
      <c r="L404" s="89"/>
      <c r="M404" s="89"/>
      <c r="N404" s="89"/>
      <c r="O404" s="74"/>
      <c r="P404" s="74"/>
      <c r="Q404" s="74"/>
      <c r="R404" s="74"/>
      <c r="S404" s="74"/>
      <c r="T404" s="74"/>
      <c r="U404" s="74"/>
      <c r="V404" s="74"/>
    </row>
    <row x14ac:dyDescent="0.25" r="405" customHeight="1" ht="18.75">
      <c r="A405" s="6" t="s">
        <v>547</v>
      </c>
      <c r="B405" s="6"/>
      <c r="C405" s="3" t="s">
        <v>96</v>
      </c>
      <c r="D405" s="108">
        <v>2.4</v>
      </c>
      <c r="E405" s="87">
        <f>$D$397*D405</f>
      </c>
      <c r="F405" s="108">
        <v>0.69</v>
      </c>
      <c r="G405" s="87">
        <f>$D$397*F405</f>
      </c>
      <c r="H405" s="87">
        <f>$L$2*G405</f>
      </c>
      <c r="I405" s="108">
        <v>246.96</v>
      </c>
      <c r="J405" s="87">
        <f>$D$397*I405</f>
      </c>
      <c r="K405" s="87">
        <f>SUM(H405,J405)</f>
      </c>
      <c r="L405" s="89"/>
      <c r="M405" s="89"/>
      <c r="N405" s="89"/>
      <c r="O405" s="74"/>
      <c r="P405" s="74"/>
      <c r="Q405" s="74"/>
      <c r="R405" s="74"/>
      <c r="S405" s="74"/>
      <c r="T405" s="74"/>
      <c r="U405" s="74"/>
      <c r="V405" s="74"/>
    </row>
    <row x14ac:dyDescent="0.25" r="406" customHeight="1" ht="18.75">
      <c r="A406" s="6" t="s">
        <v>247</v>
      </c>
      <c r="B406" s="6"/>
      <c r="C406" s="3" t="s">
        <v>149</v>
      </c>
      <c r="D406" s="108">
        <v>1</v>
      </c>
      <c r="E406" s="87">
        <f>$D$397*D406</f>
      </c>
      <c r="F406" s="108">
        <v>0.13</v>
      </c>
      <c r="G406" s="87">
        <f>$D$397*F406</f>
      </c>
      <c r="H406" s="87">
        <f>$L$2*G406</f>
      </c>
      <c r="I406" s="108">
        <v>39.79</v>
      </c>
      <c r="J406" s="87">
        <f>$D$397*I406</f>
      </c>
      <c r="K406" s="87">
        <f>SUM(H406,J406)</f>
      </c>
      <c r="L406" s="89"/>
      <c r="M406" s="89"/>
      <c r="N406" s="89"/>
      <c r="O406" s="74"/>
      <c r="P406" s="74"/>
      <c r="Q406" s="74"/>
      <c r="R406" s="74"/>
      <c r="S406" s="74"/>
      <c r="T406" s="74"/>
      <c r="U406" s="74"/>
      <c r="V406" s="74"/>
    </row>
    <row x14ac:dyDescent="0.25" r="407" customHeight="1" ht="18.75">
      <c r="A407" s="6" t="s">
        <v>246</v>
      </c>
      <c r="B407" s="6"/>
      <c r="C407" s="3" t="s">
        <v>149</v>
      </c>
      <c r="D407" s="108">
        <v>1</v>
      </c>
      <c r="E407" s="87">
        <f>$D$397*D407</f>
      </c>
      <c r="F407" s="108">
        <v>0.12</v>
      </c>
      <c r="G407" s="87">
        <f>$D$397*F407</f>
      </c>
      <c r="H407" s="87">
        <f>$L$2*G407</f>
      </c>
      <c r="I407" s="108">
        <v>37.66</v>
      </c>
      <c r="J407" s="87">
        <f>$D$397*I407</f>
      </c>
      <c r="K407" s="87">
        <f>SUM(H407,J407)</f>
      </c>
      <c r="L407" s="89"/>
      <c r="M407" s="89"/>
      <c r="N407" s="89"/>
      <c r="O407" s="74"/>
      <c r="P407" s="74"/>
      <c r="Q407" s="74"/>
      <c r="R407" s="74"/>
      <c r="S407" s="74"/>
      <c r="T407" s="74"/>
      <c r="U407" s="74"/>
      <c r="V407" s="74"/>
    </row>
    <row x14ac:dyDescent="0.25" r="408" customHeight="1" ht="12.199999999999998">
      <c r="A408" s="29" t="s">
        <v>214</v>
      </c>
      <c r="B408" s="29"/>
      <c r="C408" s="3"/>
      <c r="D408" s="135"/>
      <c r="E408" s="126"/>
      <c r="F408" s="94">
        <f>SUM(F398:F407)</f>
      </c>
      <c r="G408" s="110">
        <f>SUM(G398:G407)</f>
      </c>
      <c r="H408" s="110">
        <f>$L$2*G408</f>
      </c>
      <c r="I408" s="94">
        <v>1654.15</v>
      </c>
      <c r="J408" s="110">
        <f>SUM(J398:J407)</f>
      </c>
      <c r="K408" s="88">
        <f>SUM(K398:K407)</f>
      </c>
      <c r="L408" s="89"/>
      <c r="M408" s="89"/>
      <c r="N408" s="89"/>
      <c r="O408" s="74"/>
      <c r="P408" s="74"/>
      <c r="Q408" s="74"/>
      <c r="R408" s="74"/>
      <c r="S408" s="74"/>
      <c r="T408" s="74"/>
      <c r="U408" s="74"/>
      <c r="V408" s="74"/>
    </row>
    <row x14ac:dyDescent="0.25" r="409" customHeight="1" ht="21">
      <c r="A409" s="29" t="s">
        <v>872</v>
      </c>
      <c r="B409" s="29"/>
      <c r="C409" s="93" t="s">
        <v>96</v>
      </c>
      <c r="D409" s="57">
        <v>0</v>
      </c>
      <c r="E409" s="124"/>
      <c r="F409" s="53"/>
      <c r="G409" s="53"/>
      <c r="H409" s="53"/>
      <c r="I409" s="53"/>
      <c r="J409" s="53"/>
      <c r="K409" s="53"/>
      <c r="L409" s="89"/>
      <c r="M409" s="89"/>
      <c r="N409" s="89"/>
      <c r="O409" s="74"/>
      <c r="P409" s="74"/>
      <c r="Q409" s="74"/>
      <c r="R409" s="74"/>
      <c r="S409" s="74"/>
      <c r="T409" s="74"/>
      <c r="U409" s="74"/>
      <c r="V409" s="74"/>
    </row>
    <row x14ac:dyDescent="0.25" r="410" customHeight="1" ht="18.75">
      <c r="A410" s="6" t="s">
        <v>246</v>
      </c>
      <c r="B410" s="6"/>
      <c r="C410" s="3" t="s">
        <v>149</v>
      </c>
      <c r="D410" s="108">
        <v>0.42</v>
      </c>
      <c r="E410" s="87">
        <f>$D$409*D410</f>
      </c>
      <c r="F410" s="108">
        <v>0.05</v>
      </c>
      <c r="G410" s="87">
        <f>$D$409*F410</f>
      </c>
      <c r="H410" s="87">
        <f>$L$2*G410</f>
      </c>
      <c r="I410" s="108">
        <v>15.82</v>
      </c>
      <c r="J410" s="87">
        <f>$D$409*I410</f>
      </c>
      <c r="K410" s="87">
        <f>SUM(H410,J410)</f>
      </c>
      <c r="L410" s="89"/>
      <c r="M410" s="89"/>
      <c r="N410" s="89"/>
      <c r="O410" s="74"/>
      <c r="P410" s="74"/>
      <c r="Q410" s="74"/>
      <c r="R410" s="74"/>
      <c r="S410" s="74"/>
      <c r="T410" s="74"/>
      <c r="U410" s="74"/>
      <c r="V410" s="74"/>
    </row>
    <row x14ac:dyDescent="0.25" r="411" customHeight="1" ht="18.75">
      <c r="A411" s="6" t="s">
        <v>247</v>
      </c>
      <c r="B411" s="6"/>
      <c r="C411" s="3" t="s">
        <v>149</v>
      </c>
      <c r="D411" s="108">
        <v>0.42</v>
      </c>
      <c r="E411" s="87">
        <f>$D$409*D411</f>
      </c>
      <c r="F411" s="108">
        <v>0.05</v>
      </c>
      <c r="G411" s="87">
        <f>$D$409*F411</f>
      </c>
      <c r="H411" s="87">
        <f>$L$2*G411</f>
      </c>
      <c r="I411" s="108">
        <v>16.71</v>
      </c>
      <c r="J411" s="87">
        <f>$D$409*I411</f>
      </c>
      <c r="K411" s="87">
        <f>SUM(H411,J411)</f>
      </c>
      <c r="L411" s="89"/>
      <c r="M411" s="89"/>
      <c r="N411" s="89"/>
      <c r="O411" s="74"/>
      <c r="P411" s="74"/>
      <c r="Q411" s="74"/>
      <c r="R411" s="74"/>
      <c r="S411" s="74"/>
      <c r="T411" s="74"/>
      <c r="U411" s="74"/>
      <c r="V411" s="74"/>
    </row>
    <row x14ac:dyDescent="0.25" r="412" customHeight="1" ht="18.75">
      <c r="A412" s="6" t="s">
        <v>547</v>
      </c>
      <c r="B412" s="6"/>
      <c r="C412" s="3" t="s">
        <v>96</v>
      </c>
      <c r="D412" s="108">
        <v>1</v>
      </c>
      <c r="E412" s="87">
        <f>$D$409*D412</f>
      </c>
      <c r="F412" s="108">
        <v>0.29</v>
      </c>
      <c r="G412" s="87">
        <f>$D$409*F412</f>
      </c>
      <c r="H412" s="87">
        <f>$L$2*G412</f>
      </c>
      <c r="I412" s="108">
        <v>102.9</v>
      </c>
      <c r="J412" s="87">
        <f>$D$409*I412</f>
      </c>
      <c r="K412" s="87">
        <f>SUM(H412,J412)</f>
      </c>
      <c r="L412" s="89"/>
      <c r="M412" s="89"/>
      <c r="N412" s="89"/>
      <c r="O412" s="74"/>
      <c r="P412" s="74"/>
      <c r="Q412" s="74"/>
      <c r="R412" s="74"/>
      <c r="S412" s="74"/>
      <c r="T412" s="74"/>
      <c r="U412" s="74"/>
      <c r="V412" s="74"/>
    </row>
    <row x14ac:dyDescent="0.25" r="413" customHeight="1" ht="18.75">
      <c r="A413" s="6" t="s">
        <v>249</v>
      </c>
      <c r="B413" s="6"/>
      <c r="C413" s="3" t="s">
        <v>96</v>
      </c>
      <c r="D413" s="108">
        <v>1</v>
      </c>
      <c r="E413" s="87">
        <f>$D$409*D413</f>
      </c>
      <c r="F413" s="108">
        <v>0.23</v>
      </c>
      <c r="G413" s="87">
        <f>$D$409*F413</f>
      </c>
      <c r="H413" s="87">
        <f>$L$2*G413</f>
      </c>
      <c r="I413" s="108">
        <v>51.39</v>
      </c>
      <c r="J413" s="87">
        <f>$D$409*I413</f>
      </c>
      <c r="K413" s="87">
        <f>SUM(H413,J413)</f>
      </c>
      <c r="L413" s="89"/>
      <c r="M413" s="89"/>
      <c r="N413" s="89"/>
      <c r="O413" s="74"/>
      <c r="P413" s="74"/>
      <c r="Q413" s="74"/>
      <c r="R413" s="74"/>
      <c r="S413" s="74"/>
      <c r="T413" s="74"/>
      <c r="U413" s="74"/>
      <c r="V413" s="74"/>
    </row>
    <row x14ac:dyDescent="0.25" r="414" customHeight="1" ht="18.75">
      <c r="A414" s="6" t="s">
        <v>344</v>
      </c>
      <c r="B414" s="6"/>
      <c r="C414" s="3" t="s">
        <v>96</v>
      </c>
      <c r="D414" s="108">
        <v>1</v>
      </c>
      <c r="E414" s="87">
        <f>$D$409*D414</f>
      </c>
      <c r="F414" s="108">
        <v>0.09</v>
      </c>
      <c r="G414" s="87">
        <f>$D$409*F414</f>
      </c>
      <c r="H414" s="87">
        <f>$L$2*G414</f>
      </c>
      <c r="I414" s="108">
        <v>76.4</v>
      </c>
      <c r="J414" s="87">
        <f>$D$409*I414</f>
      </c>
      <c r="K414" s="87">
        <f>SUM(H414,J414)</f>
      </c>
      <c r="L414" s="89"/>
      <c r="M414" s="89"/>
      <c r="N414" s="89"/>
      <c r="O414" s="74"/>
      <c r="P414" s="74"/>
      <c r="Q414" s="74"/>
      <c r="R414" s="74"/>
      <c r="S414" s="74"/>
      <c r="T414" s="74"/>
      <c r="U414" s="74"/>
      <c r="V414" s="74"/>
    </row>
    <row x14ac:dyDescent="0.25" r="415" customHeight="1" ht="18.75">
      <c r="A415" s="6" t="s">
        <v>859</v>
      </c>
      <c r="B415" s="6"/>
      <c r="C415" s="3" t="s">
        <v>96</v>
      </c>
      <c r="D415" s="108">
        <v>1</v>
      </c>
      <c r="E415" s="87">
        <f>$D$409*D415</f>
      </c>
      <c r="F415" s="108">
        <v>0.37</v>
      </c>
      <c r="G415" s="87">
        <f>$D$409*F415</f>
      </c>
      <c r="H415" s="87">
        <f>$L$2*G415</f>
      </c>
      <c r="I415" s="108">
        <v>110.93</v>
      </c>
      <c r="J415" s="87">
        <f>$D$409*I415</f>
      </c>
      <c r="K415" s="87">
        <f>SUM(H415,J415)</f>
      </c>
      <c r="L415" s="89"/>
      <c r="M415" s="89"/>
      <c r="N415" s="89"/>
      <c r="O415" s="74"/>
      <c r="P415" s="74"/>
      <c r="Q415" s="74"/>
      <c r="R415" s="74"/>
      <c r="S415" s="74"/>
      <c r="T415" s="74"/>
      <c r="U415" s="74"/>
      <c r="V415" s="74"/>
    </row>
    <row x14ac:dyDescent="0.25" r="416" customHeight="1" ht="18.75">
      <c r="A416" s="6" t="s">
        <v>236</v>
      </c>
      <c r="B416" s="6"/>
      <c r="C416" s="3" t="s">
        <v>96</v>
      </c>
      <c r="D416" s="108">
        <v>1</v>
      </c>
      <c r="E416" s="87">
        <f>$D$409*D416</f>
      </c>
      <c r="F416" s="108">
        <v>0.17</v>
      </c>
      <c r="G416" s="87">
        <f>$D$409*F416</f>
      </c>
      <c r="H416" s="87">
        <f>$L$2*G416</f>
      </c>
      <c r="I416" s="108">
        <v>17.21</v>
      </c>
      <c r="J416" s="87">
        <f>$D$409*I416</f>
      </c>
      <c r="K416" s="87">
        <f>SUM(H416,J416)</f>
      </c>
      <c r="L416" s="89"/>
      <c r="M416" s="89"/>
      <c r="N416" s="89"/>
      <c r="O416" s="74"/>
      <c r="P416" s="74"/>
      <c r="Q416" s="74"/>
      <c r="R416" s="74"/>
      <c r="S416" s="74"/>
      <c r="T416" s="74"/>
      <c r="U416" s="74"/>
      <c r="V416" s="74"/>
    </row>
    <row x14ac:dyDescent="0.25" r="417" customHeight="1" ht="18.75">
      <c r="A417" s="6" t="s">
        <v>873</v>
      </c>
      <c r="B417" s="6"/>
      <c r="C417" s="3" t="s">
        <v>96</v>
      </c>
      <c r="D417" s="108">
        <v>1</v>
      </c>
      <c r="E417" s="87">
        <f>$D$409*D417</f>
      </c>
      <c r="F417" s="108">
        <v>0.38</v>
      </c>
      <c r="G417" s="87">
        <f>$D$409*F417</f>
      </c>
      <c r="H417" s="87">
        <f>$L$2*G417</f>
      </c>
      <c r="I417" s="108">
        <v>640.27</v>
      </c>
      <c r="J417" s="87">
        <f>$D$409*I417</f>
      </c>
      <c r="K417" s="87">
        <f>SUM(H417,J417)</f>
      </c>
      <c r="L417" s="89"/>
      <c r="M417" s="89"/>
      <c r="N417" s="89"/>
      <c r="O417" s="74"/>
      <c r="P417" s="74"/>
      <c r="Q417" s="74"/>
      <c r="R417" s="74"/>
      <c r="S417" s="74"/>
      <c r="T417" s="74"/>
      <c r="U417" s="74"/>
      <c r="V417" s="74"/>
    </row>
    <row x14ac:dyDescent="0.25" r="418" customHeight="1" ht="18.75">
      <c r="A418" s="6" t="s">
        <v>247</v>
      </c>
      <c r="B418" s="6"/>
      <c r="C418" s="3" t="s">
        <v>149</v>
      </c>
      <c r="D418" s="108">
        <v>0.42</v>
      </c>
      <c r="E418" s="87">
        <f>$D$409*D418</f>
      </c>
      <c r="F418" s="108">
        <v>0.05</v>
      </c>
      <c r="G418" s="87">
        <f>$D$409*F418</f>
      </c>
      <c r="H418" s="87">
        <f>$L$2*G418</f>
      </c>
      <c r="I418" s="108">
        <v>16.71</v>
      </c>
      <c r="J418" s="87">
        <f>$D$409*I418</f>
      </c>
      <c r="K418" s="87">
        <f>SUM(H418,J418)</f>
      </c>
      <c r="L418" s="89"/>
      <c r="M418" s="89"/>
      <c r="N418" s="89"/>
      <c r="O418" s="74"/>
      <c r="P418" s="74"/>
      <c r="Q418" s="74"/>
      <c r="R418" s="74"/>
      <c r="S418" s="74"/>
      <c r="T418" s="74"/>
      <c r="U418" s="74"/>
      <c r="V418" s="74"/>
    </row>
    <row x14ac:dyDescent="0.25" r="419" customHeight="1" ht="12.199999999999998">
      <c r="A419" s="29" t="s">
        <v>214</v>
      </c>
      <c r="B419" s="29"/>
      <c r="C419" s="3"/>
      <c r="D419" s="53"/>
      <c r="E419" s="53"/>
      <c r="F419" s="94">
        <f>SUM(F410:F418)</f>
      </c>
      <c r="G419" s="110">
        <f>SUM(G410:G418)</f>
      </c>
      <c r="H419" s="110">
        <f>$L$2*G419</f>
      </c>
      <c r="I419" s="94">
        <v>1048.34</v>
      </c>
      <c r="J419" s="110">
        <f>SUM(J410:J418)</f>
      </c>
      <c r="K419" s="88">
        <f>SUM(K410:K418)</f>
      </c>
      <c r="L419" s="89"/>
      <c r="M419" s="89"/>
      <c r="N419" s="89"/>
      <c r="O419" s="74"/>
      <c r="P419" s="74"/>
      <c r="Q419" s="74"/>
      <c r="R419" s="74"/>
      <c r="S419" s="74"/>
      <c r="T419" s="74"/>
      <c r="U419" s="74"/>
      <c r="V419" s="74"/>
    </row>
    <row x14ac:dyDescent="0.25" r="420" customHeight="1" ht="16.7" customFormat="1" s="1">
      <c r="A420" s="78" t="s">
        <v>874</v>
      </c>
      <c r="B420" s="78"/>
      <c r="C420" s="102"/>
      <c r="D420" s="103"/>
      <c r="E420" s="103"/>
      <c r="F420" s="103"/>
      <c r="G420" s="103"/>
      <c r="H420" s="103"/>
      <c r="I420" s="103"/>
      <c r="J420" s="103"/>
      <c r="K420" s="103"/>
      <c r="L420" s="75"/>
      <c r="M420" s="75"/>
      <c r="N420" s="75"/>
      <c r="O420" s="71"/>
      <c r="P420" s="71"/>
      <c r="Q420" s="71"/>
      <c r="R420" s="71"/>
      <c r="S420" s="71"/>
      <c r="T420" s="71"/>
      <c r="U420" s="71"/>
      <c r="V420" s="71"/>
    </row>
    <row x14ac:dyDescent="0.25" r="421" customHeight="1" ht="16.7" customFormat="1" s="1">
      <c r="A421" s="29" t="s">
        <v>87</v>
      </c>
      <c r="B421" s="29"/>
      <c r="C421" s="93" t="s">
        <v>88</v>
      </c>
      <c r="D421" s="56" t="s">
        <v>89</v>
      </c>
      <c r="E421" s="56"/>
      <c r="F421" s="56" t="s">
        <v>90</v>
      </c>
      <c r="G421" s="56" t="s">
        <v>90</v>
      </c>
      <c r="H421" s="56" t="s">
        <v>51</v>
      </c>
      <c r="I421" s="56" t="s">
        <v>92</v>
      </c>
      <c r="J421" s="56" t="s">
        <v>92</v>
      </c>
      <c r="K421" s="56" t="s">
        <v>53</v>
      </c>
      <c r="L421" s="75"/>
      <c r="M421" s="75"/>
      <c r="N421" s="75"/>
      <c r="O421" s="71"/>
      <c r="P421" s="71"/>
      <c r="Q421" s="71"/>
      <c r="R421" s="71"/>
      <c r="S421" s="71"/>
      <c r="T421" s="71"/>
      <c r="U421" s="71"/>
      <c r="V421" s="71"/>
    </row>
    <row x14ac:dyDescent="0.25" r="422" customHeight="1" ht="12.4">
      <c r="A422" s="29" t="s">
        <v>875</v>
      </c>
      <c r="B422" s="29"/>
      <c r="C422" s="93" t="s">
        <v>96</v>
      </c>
      <c r="D422" s="57">
        <v>0</v>
      </c>
      <c r="E422" s="124"/>
      <c r="F422" s="53"/>
      <c r="G422" s="53"/>
      <c r="H422" s="53"/>
      <c r="I422" s="53"/>
      <c r="J422" s="53"/>
      <c r="K422" s="53"/>
      <c r="L422" s="89"/>
      <c r="M422" s="89"/>
      <c r="N422" s="89"/>
      <c r="O422" s="74"/>
      <c r="P422" s="74"/>
      <c r="Q422" s="74"/>
      <c r="R422" s="74"/>
      <c r="S422" s="74"/>
      <c r="T422" s="74"/>
      <c r="U422" s="74"/>
      <c r="V422" s="74"/>
    </row>
    <row x14ac:dyDescent="0.25" r="423" customHeight="1" ht="18.75">
      <c r="A423" s="6" t="s">
        <v>876</v>
      </c>
      <c r="B423" s="6"/>
      <c r="C423" s="3" t="s">
        <v>149</v>
      </c>
      <c r="D423" s="108">
        <v>0.42</v>
      </c>
      <c r="E423" s="87">
        <f>$D$422*D423</f>
      </c>
      <c r="F423" s="108">
        <v>0.04</v>
      </c>
      <c r="G423" s="87">
        <f>$D$422*F423</f>
      </c>
      <c r="H423" s="87">
        <f>$L$2*G423</f>
      </c>
      <c r="I423" s="108">
        <v>18.29</v>
      </c>
      <c r="J423" s="87">
        <f>$D$422*I423</f>
      </c>
      <c r="K423" s="87">
        <f>SUM(H423,J423)</f>
      </c>
      <c r="L423" s="89"/>
      <c r="M423" s="89"/>
      <c r="N423" s="89"/>
      <c r="O423" s="74"/>
      <c r="P423" s="74"/>
      <c r="Q423" s="74"/>
      <c r="R423" s="74"/>
      <c r="S423" s="74"/>
      <c r="T423" s="74"/>
      <c r="U423" s="74"/>
      <c r="V423" s="74"/>
    </row>
    <row x14ac:dyDescent="0.25" r="424" customHeight="1" ht="18.75">
      <c r="A424" s="6" t="s">
        <v>877</v>
      </c>
      <c r="B424" s="6"/>
      <c r="C424" s="3" t="s">
        <v>149</v>
      </c>
      <c r="D424" s="108">
        <v>0.42</v>
      </c>
      <c r="E424" s="87">
        <f>$D$422*D424</f>
      </c>
      <c r="F424" s="108">
        <v>0.05</v>
      </c>
      <c r="G424" s="87">
        <f>$D$422*F424</f>
      </c>
      <c r="H424" s="87">
        <f>$L$2*G424</f>
      </c>
      <c r="I424" s="108">
        <v>21.29</v>
      </c>
      <c r="J424" s="87">
        <f>$D$422*I424</f>
      </c>
      <c r="K424" s="87">
        <f>SUM(H424,J424)</f>
      </c>
      <c r="L424" s="89"/>
      <c r="M424" s="89"/>
      <c r="N424" s="89"/>
      <c r="O424" s="74"/>
      <c r="P424" s="74"/>
      <c r="Q424" s="74"/>
      <c r="R424" s="74"/>
      <c r="S424" s="74"/>
      <c r="T424" s="74"/>
      <c r="U424" s="74"/>
      <c r="V424" s="74"/>
    </row>
    <row x14ac:dyDescent="0.25" r="425" customHeight="1" ht="18.75">
      <c r="A425" s="6" t="s">
        <v>421</v>
      </c>
      <c r="B425" s="6"/>
      <c r="C425" s="3" t="s">
        <v>96</v>
      </c>
      <c r="D425" s="108">
        <v>1</v>
      </c>
      <c r="E425" s="87">
        <f>$D$422*D425</f>
      </c>
      <c r="F425" s="108">
        <v>0.55</v>
      </c>
      <c r="G425" s="87">
        <f>$D$422*F425</f>
      </c>
      <c r="H425" s="87">
        <f>$N$2*G425</f>
      </c>
      <c r="I425" s="108">
        <v>153.21</v>
      </c>
      <c r="J425" s="87">
        <f>$D$422*I425</f>
      </c>
      <c r="K425" s="87">
        <f>SUM(H425,J425)</f>
      </c>
      <c r="L425" s="89"/>
      <c r="M425" s="89"/>
      <c r="N425" s="89"/>
      <c r="O425" s="74"/>
      <c r="P425" s="74"/>
      <c r="Q425" s="74"/>
      <c r="R425" s="74"/>
      <c r="S425" s="74"/>
      <c r="T425" s="74"/>
      <c r="U425" s="74"/>
      <c r="V425" s="74"/>
    </row>
    <row x14ac:dyDescent="0.25" r="426" customHeight="1" ht="18.75">
      <c r="A426" s="6" t="s">
        <v>249</v>
      </c>
      <c r="B426" s="6"/>
      <c r="C426" s="3" t="s">
        <v>96</v>
      </c>
      <c r="D426" s="108">
        <v>1</v>
      </c>
      <c r="E426" s="87">
        <f>$D$422*D426</f>
      </c>
      <c r="F426" s="108">
        <v>0.2</v>
      </c>
      <c r="G426" s="87">
        <f>$D$422*F426</f>
      </c>
      <c r="H426" s="87">
        <f>$L$2*G426</f>
      </c>
      <c r="I426" s="108">
        <v>40.02</v>
      </c>
      <c r="J426" s="87">
        <f>$D$422*I426</f>
      </c>
      <c r="K426" s="87">
        <f>SUM(H426,J426)</f>
      </c>
      <c r="L426" s="89"/>
      <c r="M426" s="89"/>
      <c r="N426" s="89"/>
      <c r="O426" s="74"/>
      <c r="P426" s="74"/>
      <c r="Q426" s="74"/>
      <c r="R426" s="74"/>
      <c r="S426" s="74"/>
      <c r="T426" s="74"/>
      <c r="U426" s="74"/>
      <c r="V426" s="74"/>
    </row>
    <row x14ac:dyDescent="0.25" r="427" customHeight="1" ht="18.75">
      <c r="A427" s="6" t="s">
        <v>878</v>
      </c>
      <c r="B427" s="6"/>
      <c r="C427" s="3" t="s">
        <v>96</v>
      </c>
      <c r="D427" s="108">
        <v>1</v>
      </c>
      <c r="E427" s="87">
        <f>$D$422*D427</f>
      </c>
      <c r="F427" s="108">
        <v>0.11</v>
      </c>
      <c r="G427" s="87">
        <f>$D$422*F427</f>
      </c>
      <c r="H427" s="87">
        <f>$L$2*G427</f>
      </c>
      <c r="I427" s="108">
        <v>14.29</v>
      </c>
      <c r="J427" s="87">
        <f>$D$422*I427</f>
      </c>
      <c r="K427" s="87">
        <f>SUM(H427,J427)</f>
      </c>
      <c r="L427" s="89"/>
      <c r="M427" s="89"/>
      <c r="N427" s="89"/>
      <c r="O427" s="74"/>
      <c r="P427" s="74"/>
      <c r="Q427" s="74"/>
      <c r="R427" s="74"/>
      <c r="S427" s="74"/>
      <c r="T427" s="74"/>
      <c r="U427" s="74"/>
      <c r="V427" s="74"/>
    </row>
    <row x14ac:dyDescent="0.25" r="428" customHeight="1" ht="18.75">
      <c r="A428" s="6" t="s">
        <v>879</v>
      </c>
      <c r="B428" s="6"/>
      <c r="C428" s="3" t="s">
        <v>561</v>
      </c>
      <c r="D428" s="108">
        <v>1</v>
      </c>
      <c r="E428" s="87">
        <f>$D$422*D428</f>
      </c>
      <c r="F428" s="108">
        <v>0</v>
      </c>
      <c r="G428" s="87">
        <f>$D$422*F428</f>
      </c>
      <c r="H428" s="87">
        <f>$L$2*G428</f>
      </c>
      <c r="I428" s="108">
        <v>0</v>
      </c>
      <c r="J428" s="87">
        <f>$D$422*I428</f>
      </c>
      <c r="K428" s="87">
        <f>SUM(H428,J428)</f>
      </c>
      <c r="L428" s="89"/>
      <c r="M428" s="89"/>
      <c r="N428" s="89"/>
      <c r="O428" s="74"/>
      <c r="P428" s="74"/>
      <c r="Q428" s="74"/>
      <c r="R428" s="74"/>
      <c r="S428" s="74"/>
      <c r="T428" s="74"/>
      <c r="U428" s="74"/>
      <c r="V428" s="74"/>
    </row>
    <row x14ac:dyDescent="0.25" r="429" customHeight="1" ht="18.75">
      <c r="A429" s="6" t="s">
        <v>878</v>
      </c>
      <c r="B429" s="6"/>
      <c r="C429" s="3" t="s">
        <v>96</v>
      </c>
      <c r="D429" s="108">
        <v>1</v>
      </c>
      <c r="E429" s="87">
        <f>$D$422*D429</f>
      </c>
      <c r="F429" s="108">
        <v>0.11</v>
      </c>
      <c r="G429" s="87">
        <f>$D$422*F429</f>
      </c>
      <c r="H429" s="87">
        <f>$L$2*G429</f>
      </c>
      <c r="I429" s="108">
        <v>14.29</v>
      </c>
      <c r="J429" s="87">
        <f>$D$422*I429</f>
      </c>
      <c r="K429" s="87">
        <f>SUM(H429,J429)</f>
      </c>
      <c r="L429" s="89"/>
      <c r="M429" s="89"/>
      <c r="N429" s="89"/>
      <c r="O429" s="74"/>
      <c r="P429" s="74"/>
      <c r="Q429" s="74"/>
      <c r="R429" s="74"/>
      <c r="S429" s="74"/>
      <c r="T429" s="74"/>
      <c r="U429" s="74"/>
      <c r="V429" s="74"/>
    </row>
    <row x14ac:dyDescent="0.25" r="430" customHeight="1" ht="18.75">
      <c r="A430" s="6" t="s">
        <v>249</v>
      </c>
      <c r="B430" s="6"/>
      <c r="C430" s="3" t="s">
        <v>96</v>
      </c>
      <c r="D430" s="108">
        <v>1</v>
      </c>
      <c r="E430" s="87">
        <f>$D$422*D430</f>
      </c>
      <c r="F430" s="108">
        <v>0.2</v>
      </c>
      <c r="G430" s="87">
        <f>$D$422*F430</f>
      </c>
      <c r="H430" s="87">
        <f>$L$2*G430</f>
      </c>
      <c r="I430" s="108">
        <v>40.02</v>
      </c>
      <c r="J430" s="87">
        <f>$D$422*I430</f>
      </c>
      <c r="K430" s="87">
        <f>SUM(H430,J430)</f>
      </c>
      <c r="L430" s="89"/>
      <c r="M430" s="89"/>
      <c r="N430" s="89"/>
      <c r="O430" s="74"/>
      <c r="P430" s="74"/>
      <c r="Q430" s="74"/>
      <c r="R430" s="74"/>
      <c r="S430" s="74"/>
      <c r="T430" s="74"/>
      <c r="U430" s="74"/>
      <c r="V430" s="74"/>
    </row>
    <row x14ac:dyDescent="0.25" r="431" customHeight="1" ht="18.75">
      <c r="A431" s="6" t="s">
        <v>421</v>
      </c>
      <c r="B431" s="6"/>
      <c r="C431" s="3" t="s">
        <v>96</v>
      </c>
      <c r="D431" s="108">
        <v>1</v>
      </c>
      <c r="E431" s="87">
        <f>$D$422*D431</f>
      </c>
      <c r="F431" s="108">
        <v>0.55</v>
      </c>
      <c r="G431" s="87">
        <f>$D$422*F431</f>
      </c>
      <c r="H431" s="87">
        <f>$N$2*G431</f>
      </c>
      <c r="I431" s="108">
        <v>153.21</v>
      </c>
      <c r="J431" s="87">
        <f>$D$422*I431</f>
      </c>
      <c r="K431" s="87">
        <f>SUM(H431,J431)</f>
      </c>
      <c r="L431" s="89"/>
      <c r="M431" s="89"/>
      <c r="N431" s="89"/>
      <c r="O431" s="74"/>
      <c r="P431" s="74"/>
      <c r="Q431" s="74"/>
      <c r="R431" s="74"/>
      <c r="S431" s="74"/>
      <c r="T431" s="74"/>
      <c r="U431" s="74"/>
      <c r="V431" s="74"/>
    </row>
    <row x14ac:dyDescent="0.25" r="432" customHeight="1" ht="18.75">
      <c r="A432" s="6" t="s">
        <v>880</v>
      </c>
      <c r="B432" s="6"/>
      <c r="C432" s="3" t="s">
        <v>149</v>
      </c>
      <c r="D432" s="108">
        <v>0.42</v>
      </c>
      <c r="E432" s="87">
        <f>$D$422*D432</f>
      </c>
      <c r="F432" s="108">
        <v>0.05</v>
      </c>
      <c r="G432" s="87">
        <f>$D$422*F432</f>
      </c>
      <c r="H432" s="87">
        <f>$L$2*G432</f>
      </c>
      <c r="I432" s="108">
        <v>21.29</v>
      </c>
      <c r="J432" s="87">
        <f>$D$422*I432</f>
      </c>
      <c r="K432" s="87">
        <f>SUM(H432,J432)</f>
      </c>
      <c r="L432" s="89"/>
      <c r="M432" s="89"/>
      <c r="N432" s="89"/>
      <c r="O432" s="74"/>
      <c r="P432" s="74"/>
      <c r="Q432" s="74"/>
      <c r="R432" s="74"/>
      <c r="S432" s="74"/>
      <c r="T432" s="74"/>
      <c r="U432" s="74"/>
      <c r="V432" s="74"/>
    </row>
    <row x14ac:dyDescent="0.25" r="433" customHeight="1" ht="18.75">
      <c r="A433" s="6" t="s">
        <v>881</v>
      </c>
      <c r="B433" s="6"/>
      <c r="C433" s="3" t="s">
        <v>149</v>
      </c>
      <c r="D433" s="108">
        <v>0.42</v>
      </c>
      <c r="E433" s="87">
        <f>$D$422*D433</f>
      </c>
      <c r="F433" s="108">
        <v>0.04</v>
      </c>
      <c r="G433" s="87">
        <f>$D$422*F433</f>
      </c>
      <c r="H433" s="87">
        <f>$L$2*G433</f>
      </c>
      <c r="I433" s="108">
        <v>18.29</v>
      </c>
      <c r="J433" s="87">
        <f>$D$422*I433</f>
      </c>
      <c r="K433" s="87">
        <f>SUM(H433,J433)</f>
      </c>
      <c r="L433" s="89"/>
      <c r="M433" s="89"/>
      <c r="N433" s="89"/>
      <c r="O433" s="74"/>
      <c r="P433" s="74"/>
      <c r="Q433" s="74"/>
      <c r="R433" s="74"/>
      <c r="S433" s="74"/>
      <c r="T433" s="74"/>
      <c r="U433" s="74"/>
      <c r="V433" s="74"/>
    </row>
    <row x14ac:dyDescent="0.25" r="434" customHeight="1" ht="18.75">
      <c r="A434" s="29" t="s">
        <v>214</v>
      </c>
      <c r="B434" s="29"/>
      <c r="C434" s="3"/>
      <c r="D434" s="135"/>
      <c r="E434" s="126"/>
      <c r="F434" s="94">
        <f>SUM(F423:F433)</f>
      </c>
      <c r="G434" s="110">
        <f>SUM(G423:G433)</f>
      </c>
      <c r="H434" s="110">
        <f>SUM(H423:H433)</f>
      </c>
      <c r="I434" s="94">
        <f>SUM(I423:I433)</f>
      </c>
      <c r="J434" s="110">
        <f>SUM(J423:J433)</f>
      </c>
      <c r="K434" s="88">
        <f>SUM(K423:K433)</f>
      </c>
      <c r="L434" s="89"/>
      <c r="M434" s="89"/>
      <c r="N434" s="89"/>
      <c r="O434" s="74"/>
      <c r="P434" s="74"/>
      <c r="Q434" s="74"/>
      <c r="R434" s="74"/>
      <c r="S434" s="74"/>
      <c r="T434" s="74"/>
      <c r="U434" s="74"/>
      <c r="V434" s="74"/>
    </row>
    <row x14ac:dyDescent="0.25" r="435" customHeight="1" ht="18.75">
      <c r="A435" s="29" t="s">
        <v>875</v>
      </c>
      <c r="B435" s="29"/>
      <c r="C435" s="93" t="s">
        <v>96</v>
      </c>
      <c r="D435" s="57">
        <v>0</v>
      </c>
      <c r="E435" s="124"/>
      <c r="F435" s="53"/>
      <c r="G435" s="53"/>
      <c r="H435" s="53"/>
      <c r="I435" s="53"/>
      <c r="J435" s="53"/>
      <c r="K435" s="53"/>
      <c r="L435" s="89"/>
      <c r="M435" s="89"/>
      <c r="N435" s="89"/>
      <c r="O435" s="74"/>
      <c r="P435" s="74"/>
      <c r="Q435" s="74"/>
      <c r="R435" s="74"/>
      <c r="S435" s="74"/>
      <c r="T435" s="74"/>
      <c r="U435" s="74"/>
      <c r="V435" s="74"/>
    </row>
    <row x14ac:dyDescent="0.25" r="436" customHeight="1" ht="18.75">
      <c r="A436" s="6" t="s">
        <v>876</v>
      </c>
      <c r="B436" s="6"/>
      <c r="C436" s="3" t="s">
        <v>149</v>
      </c>
      <c r="D436" s="108">
        <v>0.42</v>
      </c>
      <c r="E436" s="87">
        <f>$D$435*D436</f>
      </c>
      <c r="F436" s="108">
        <v>0.04</v>
      </c>
      <c r="G436" s="87">
        <f>$D$435*F436</f>
      </c>
      <c r="H436" s="87">
        <f>$L$2*G436</f>
      </c>
      <c r="I436" s="108">
        <v>18.29</v>
      </c>
      <c r="J436" s="87">
        <f>$D$435*I436</f>
      </c>
      <c r="K436" s="87">
        <f>SUM(H436,J436)</f>
      </c>
      <c r="L436" s="89"/>
      <c r="M436" s="89"/>
      <c r="N436" s="89"/>
      <c r="O436" s="74"/>
      <c r="P436" s="74"/>
      <c r="Q436" s="74"/>
      <c r="R436" s="74"/>
      <c r="S436" s="74"/>
      <c r="T436" s="74"/>
      <c r="U436" s="74"/>
      <c r="V436" s="74"/>
    </row>
    <row x14ac:dyDescent="0.25" r="437" customHeight="1" ht="18.75">
      <c r="A437" s="6" t="s">
        <v>878</v>
      </c>
      <c r="B437" s="6"/>
      <c r="C437" s="3" t="s">
        <v>96</v>
      </c>
      <c r="D437" s="108">
        <v>1</v>
      </c>
      <c r="E437" s="87">
        <f>$D$435*D437</f>
      </c>
      <c r="F437" s="108">
        <v>0.11</v>
      </c>
      <c r="G437" s="87">
        <f>$D$435*F437</f>
      </c>
      <c r="H437" s="87">
        <f>$L$2*G437</f>
      </c>
      <c r="I437" s="108">
        <v>14.29</v>
      </c>
      <c r="J437" s="87">
        <f>$D$435*I437</f>
      </c>
      <c r="K437" s="87">
        <f>SUM(H437,J437)</f>
      </c>
      <c r="L437" s="89"/>
      <c r="M437" s="89"/>
      <c r="N437" s="89"/>
      <c r="O437" s="74"/>
      <c r="P437" s="74"/>
      <c r="Q437" s="74"/>
      <c r="R437" s="74"/>
      <c r="S437" s="74"/>
      <c r="T437" s="74"/>
      <c r="U437" s="74"/>
      <c r="V437" s="74"/>
    </row>
    <row x14ac:dyDescent="0.25" r="438" customHeight="1" ht="18.75">
      <c r="A438" s="6" t="s">
        <v>877</v>
      </c>
      <c r="B438" s="6"/>
      <c r="C438" s="3" t="s">
        <v>149</v>
      </c>
      <c r="D438" s="108">
        <v>0.42</v>
      </c>
      <c r="E438" s="87">
        <f>$D$435*D438</f>
      </c>
      <c r="F438" s="108">
        <v>0.05</v>
      </c>
      <c r="G438" s="87">
        <f>$D$435*F438</f>
      </c>
      <c r="H438" s="87">
        <f>$L$2*G438</f>
      </c>
      <c r="I438" s="108">
        <v>21.29</v>
      </c>
      <c r="J438" s="87">
        <f>$D$435*I438</f>
      </c>
      <c r="K438" s="87">
        <f>SUM(H438,J438)</f>
      </c>
      <c r="L438" s="89"/>
      <c r="M438" s="89"/>
      <c r="N438" s="89"/>
      <c r="O438" s="74"/>
      <c r="P438" s="74"/>
      <c r="Q438" s="74"/>
      <c r="R438" s="74"/>
      <c r="S438" s="74"/>
      <c r="T438" s="74"/>
      <c r="U438" s="74"/>
      <c r="V438" s="74"/>
    </row>
    <row x14ac:dyDescent="0.25" r="439" customHeight="1" ht="18.75">
      <c r="A439" s="6" t="s">
        <v>421</v>
      </c>
      <c r="B439" s="6"/>
      <c r="C439" s="3" t="s">
        <v>96</v>
      </c>
      <c r="D439" s="108">
        <v>1</v>
      </c>
      <c r="E439" s="87">
        <f>$D$435*D439</f>
      </c>
      <c r="F439" s="108">
        <v>0.55</v>
      </c>
      <c r="G439" s="87">
        <f>$D$435*F439</f>
      </c>
      <c r="H439" s="87">
        <f>$N$2*G439</f>
      </c>
      <c r="I439" s="108">
        <v>153.21</v>
      </c>
      <c r="J439" s="87">
        <f>$D$435*I439</f>
      </c>
      <c r="K439" s="87">
        <f>SUM(H439,J439)</f>
      </c>
      <c r="L439" s="89"/>
      <c r="M439" s="89"/>
      <c r="N439" s="89"/>
      <c r="O439" s="74"/>
      <c r="P439" s="74"/>
      <c r="Q439" s="74"/>
      <c r="R439" s="74"/>
      <c r="S439" s="74"/>
      <c r="T439" s="74"/>
      <c r="U439" s="74"/>
      <c r="V439" s="74"/>
    </row>
    <row x14ac:dyDescent="0.25" r="440" customHeight="1" ht="18.75">
      <c r="A440" s="6" t="s">
        <v>882</v>
      </c>
      <c r="B440" s="6"/>
      <c r="C440" s="3" t="s">
        <v>96</v>
      </c>
      <c r="D440" s="108">
        <v>2</v>
      </c>
      <c r="E440" s="87">
        <f>$D$435*D440</f>
      </c>
      <c r="F440" s="108">
        <v>0.4</v>
      </c>
      <c r="G440" s="87">
        <f>$D$435*F440</f>
      </c>
      <c r="H440" s="87">
        <f>$L$2*G440</f>
      </c>
      <c r="I440" s="108">
        <v>208.6</v>
      </c>
      <c r="J440" s="87">
        <f>$D$435*I440</f>
      </c>
      <c r="K440" s="87">
        <f>SUM(H440,J440)</f>
      </c>
      <c r="L440" s="89"/>
      <c r="M440" s="89"/>
      <c r="N440" s="89"/>
      <c r="O440" s="74"/>
      <c r="P440" s="74"/>
      <c r="Q440" s="74"/>
      <c r="R440" s="74"/>
      <c r="S440" s="74"/>
      <c r="T440" s="74"/>
      <c r="U440" s="74"/>
      <c r="V440" s="74"/>
    </row>
    <row x14ac:dyDescent="0.25" r="441" customHeight="1" ht="18.75">
      <c r="A441" s="6" t="s">
        <v>878</v>
      </c>
      <c r="B441" s="6"/>
      <c r="C441" s="3" t="s">
        <v>96</v>
      </c>
      <c r="D441" s="108">
        <v>1</v>
      </c>
      <c r="E441" s="87">
        <f>$D$435*D441</f>
      </c>
      <c r="F441" s="108">
        <v>0.11</v>
      </c>
      <c r="G441" s="87">
        <f>$D$435*F441</f>
      </c>
      <c r="H441" s="87">
        <f>$L$2*G441</f>
      </c>
      <c r="I441" s="108">
        <v>14.29</v>
      </c>
      <c r="J441" s="87">
        <f>$D$435*I441</f>
      </c>
      <c r="K441" s="87">
        <f>SUM(H441,J441)</f>
      </c>
      <c r="L441" s="89"/>
      <c r="M441" s="89"/>
      <c r="N441" s="89"/>
      <c r="O441" s="74"/>
      <c r="P441" s="74"/>
      <c r="Q441" s="74"/>
      <c r="R441" s="74"/>
      <c r="S441" s="74"/>
      <c r="T441" s="74"/>
      <c r="U441" s="74"/>
      <c r="V441" s="74"/>
    </row>
    <row x14ac:dyDescent="0.25" r="442" customHeight="1" ht="18.75">
      <c r="A442" s="6" t="s">
        <v>879</v>
      </c>
      <c r="B442" s="6"/>
      <c r="C442" s="3" t="s">
        <v>561</v>
      </c>
      <c r="D442" s="108">
        <v>1</v>
      </c>
      <c r="E442" s="87">
        <f>$D$435*D442</f>
      </c>
      <c r="F442" s="108">
        <v>0</v>
      </c>
      <c r="G442" s="87">
        <f>$D$435*F442</f>
      </c>
      <c r="H442" s="87">
        <f>$L$2*G442</f>
      </c>
      <c r="I442" s="108">
        <v>0</v>
      </c>
      <c r="J442" s="87">
        <f>$D$435*I442</f>
      </c>
      <c r="K442" s="87">
        <f>SUM(H442,J442)</f>
      </c>
      <c r="L442" s="89"/>
      <c r="M442" s="89"/>
      <c r="N442" s="89"/>
      <c r="O442" s="74"/>
      <c r="P442" s="74"/>
      <c r="Q442" s="74"/>
      <c r="R442" s="74"/>
      <c r="S442" s="74"/>
      <c r="T442" s="74"/>
      <c r="U442" s="74"/>
      <c r="V442" s="74"/>
    </row>
    <row x14ac:dyDescent="0.25" r="443" customHeight="1" ht="18.75">
      <c r="A443" s="6" t="s">
        <v>421</v>
      </c>
      <c r="B443" s="6"/>
      <c r="C443" s="3" t="s">
        <v>96</v>
      </c>
      <c r="D443" s="108">
        <v>1</v>
      </c>
      <c r="E443" s="87">
        <f>$D$435*D443</f>
      </c>
      <c r="F443" s="108">
        <v>0.55</v>
      </c>
      <c r="G443" s="87">
        <f>$D$435*F443</f>
      </c>
      <c r="H443" s="87">
        <f>$N$2*G443</f>
      </c>
      <c r="I443" s="108">
        <v>153.21</v>
      </c>
      <c r="J443" s="87">
        <f>$D$435*I443</f>
      </c>
      <c r="K443" s="87">
        <f>SUM(H443,J443)</f>
      </c>
      <c r="L443" s="89"/>
      <c r="M443" s="89"/>
      <c r="N443" s="89"/>
      <c r="O443" s="74"/>
      <c r="P443" s="74"/>
      <c r="Q443" s="74"/>
      <c r="R443" s="74"/>
      <c r="S443" s="74"/>
      <c r="T443" s="74"/>
      <c r="U443" s="74"/>
      <c r="V443" s="74"/>
    </row>
    <row x14ac:dyDescent="0.25" r="444" customHeight="1" ht="18.75">
      <c r="A444" s="6" t="s">
        <v>880</v>
      </c>
      <c r="B444" s="6"/>
      <c r="C444" s="3" t="s">
        <v>149</v>
      </c>
      <c r="D444" s="108">
        <v>0.42</v>
      </c>
      <c r="E444" s="87">
        <f>$D$435*D444</f>
      </c>
      <c r="F444" s="108">
        <v>0.05</v>
      </c>
      <c r="G444" s="87">
        <f>$D$435*F444</f>
      </c>
      <c r="H444" s="87">
        <f>$L$2*G444</f>
      </c>
      <c r="I444" s="108">
        <v>21.29</v>
      </c>
      <c r="J444" s="87">
        <f>$D$435*I444</f>
      </c>
      <c r="K444" s="87">
        <f>SUM(H444,J444)</f>
      </c>
      <c r="L444" s="89"/>
      <c r="M444" s="89"/>
      <c r="N444" s="89"/>
      <c r="O444" s="74"/>
      <c r="P444" s="74"/>
      <c r="Q444" s="74"/>
      <c r="R444" s="74"/>
      <c r="S444" s="74"/>
      <c r="T444" s="74"/>
      <c r="U444" s="74"/>
      <c r="V444" s="74"/>
    </row>
    <row x14ac:dyDescent="0.25" r="445" customHeight="1" ht="18.75">
      <c r="A445" s="6" t="s">
        <v>881</v>
      </c>
      <c r="B445" s="6"/>
      <c r="C445" s="3" t="s">
        <v>149</v>
      </c>
      <c r="D445" s="108">
        <v>0.42</v>
      </c>
      <c r="E445" s="87">
        <f>$D$435*D445</f>
      </c>
      <c r="F445" s="108">
        <v>0.04</v>
      </c>
      <c r="G445" s="87">
        <f>$D$435*F445</f>
      </c>
      <c r="H445" s="87">
        <f>$L$2*G445</f>
      </c>
      <c r="I445" s="108">
        <v>18.29</v>
      </c>
      <c r="J445" s="87">
        <f>$D$435*I445</f>
      </c>
      <c r="K445" s="87">
        <f>SUM(H445,J445)</f>
      </c>
      <c r="L445" s="89"/>
      <c r="M445" s="89"/>
      <c r="N445" s="89"/>
      <c r="O445" s="74"/>
      <c r="P445" s="74"/>
      <c r="Q445" s="74"/>
      <c r="R445" s="74"/>
      <c r="S445" s="74"/>
      <c r="T445" s="74"/>
      <c r="U445" s="74"/>
      <c r="V445" s="74"/>
    </row>
    <row x14ac:dyDescent="0.25" r="446" customHeight="1" ht="18.75">
      <c r="A446" s="29" t="s">
        <v>214</v>
      </c>
      <c r="B446" s="29"/>
      <c r="C446" s="3"/>
      <c r="D446" s="135"/>
      <c r="E446" s="126"/>
      <c r="F446" s="94">
        <f>SUM(F436:F445)</f>
      </c>
      <c r="G446" s="110">
        <f>SUM(G436:G445)</f>
      </c>
      <c r="H446" s="110">
        <f>SUM(H436:H445)</f>
      </c>
      <c r="I446" s="94">
        <f>SUM(I436:I445)</f>
      </c>
      <c r="J446" s="110">
        <f>SUM(J436:J445)</f>
      </c>
      <c r="K446" s="88">
        <f>SUM(K436:K445)</f>
      </c>
      <c r="L446" s="89"/>
      <c r="M446" s="89"/>
      <c r="N446" s="89"/>
      <c r="O446" s="74"/>
      <c r="P446" s="74"/>
      <c r="Q446" s="74"/>
      <c r="R446" s="74"/>
      <c r="S446" s="74"/>
      <c r="T446" s="74"/>
      <c r="U446" s="74"/>
      <c r="V446" s="74"/>
    </row>
    <row x14ac:dyDescent="0.25" r="447" customHeight="1" ht="18.75">
      <c r="A447" s="29" t="s">
        <v>875</v>
      </c>
      <c r="B447" s="29"/>
      <c r="C447" s="93" t="s">
        <v>96</v>
      </c>
      <c r="D447" s="57">
        <v>0</v>
      </c>
      <c r="E447" s="124"/>
      <c r="F447" s="53"/>
      <c r="G447" s="53"/>
      <c r="H447" s="53"/>
      <c r="I447" s="53"/>
      <c r="J447" s="53"/>
      <c r="K447" s="53"/>
      <c r="L447" s="89"/>
      <c r="M447" s="89"/>
      <c r="N447" s="89"/>
      <c r="O447" s="74"/>
      <c r="P447" s="74"/>
      <c r="Q447" s="74"/>
      <c r="R447" s="74"/>
      <c r="S447" s="74"/>
      <c r="T447" s="74"/>
      <c r="U447" s="74"/>
      <c r="V447" s="74"/>
    </row>
    <row x14ac:dyDescent="0.25" r="448" customHeight="1" ht="18.75">
      <c r="A448" s="6" t="s">
        <v>878</v>
      </c>
      <c r="B448" s="6"/>
      <c r="C448" s="3" t="s">
        <v>96</v>
      </c>
      <c r="D448" s="108">
        <v>1</v>
      </c>
      <c r="E448" s="87">
        <f>$D$447*D448</f>
      </c>
      <c r="F448" s="108">
        <v>0.11</v>
      </c>
      <c r="G448" s="87">
        <f>$D$447*F448</f>
      </c>
      <c r="H448" s="87">
        <f>$L$2*G448</f>
      </c>
      <c r="I448" s="108">
        <v>14.29</v>
      </c>
      <c r="J448" s="87">
        <f>$D$447*I448</f>
      </c>
      <c r="K448" s="87">
        <f>SUM(H448,J448)</f>
      </c>
      <c r="L448" s="89"/>
      <c r="M448" s="89"/>
      <c r="N448" s="89"/>
      <c r="O448" s="74"/>
      <c r="P448" s="74"/>
      <c r="Q448" s="74"/>
      <c r="R448" s="74"/>
      <c r="S448" s="74"/>
      <c r="T448" s="74"/>
      <c r="U448" s="74"/>
      <c r="V448" s="74"/>
    </row>
    <row x14ac:dyDescent="0.25" r="449" customHeight="1" ht="18.75">
      <c r="A449" s="6" t="s">
        <v>876</v>
      </c>
      <c r="B449" s="6"/>
      <c r="C449" s="3" t="s">
        <v>149</v>
      </c>
      <c r="D449" s="108">
        <v>0.42</v>
      </c>
      <c r="E449" s="87">
        <f>$D$447*D449</f>
      </c>
      <c r="F449" s="108">
        <v>0.04</v>
      </c>
      <c r="G449" s="87">
        <f>$D$447*F449</f>
      </c>
      <c r="H449" s="87">
        <f>$L$2*G449</f>
      </c>
      <c r="I449" s="108">
        <v>18.29</v>
      </c>
      <c r="J449" s="87">
        <f>$D$447*I449</f>
      </c>
      <c r="K449" s="87">
        <f>SUM(H449,J449)</f>
      </c>
      <c r="L449" s="89"/>
      <c r="M449" s="89"/>
      <c r="N449" s="89"/>
      <c r="O449" s="74"/>
      <c r="P449" s="74"/>
      <c r="Q449" s="74"/>
      <c r="R449" s="74"/>
      <c r="S449" s="74"/>
      <c r="T449" s="74"/>
      <c r="U449" s="74"/>
      <c r="V449" s="74"/>
    </row>
    <row x14ac:dyDescent="0.25" r="450" customHeight="1" ht="18.75">
      <c r="A450" s="6" t="s">
        <v>877</v>
      </c>
      <c r="B450" s="6"/>
      <c r="C450" s="3" t="s">
        <v>149</v>
      </c>
      <c r="D450" s="108">
        <v>0.42</v>
      </c>
      <c r="E450" s="87">
        <f>$D$447*D450</f>
      </c>
      <c r="F450" s="108">
        <v>0.05</v>
      </c>
      <c r="G450" s="87">
        <f>$D$447*F450</f>
      </c>
      <c r="H450" s="87">
        <f>$L$2*G450</f>
      </c>
      <c r="I450" s="108">
        <v>21.29</v>
      </c>
      <c r="J450" s="87">
        <f>$D$447*I450</f>
      </c>
      <c r="K450" s="87">
        <f>SUM(H450,J450)</f>
      </c>
      <c r="L450" s="89"/>
      <c r="M450" s="89"/>
      <c r="N450" s="89"/>
      <c r="O450" s="74"/>
      <c r="P450" s="74"/>
      <c r="Q450" s="74"/>
      <c r="R450" s="74"/>
      <c r="S450" s="74"/>
      <c r="T450" s="74"/>
      <c r="U450" s="74"/>
      <c r="V450" s="74"/>
    </row>
    <row x14ac:dyDescent="0.25" r="451" customHeight="1" ht="18.75">
      <c r="A451" s="6" t="s">
        <v>883</v>
      </c>
      <c r="B451" s="6"/>
      <c r="C451" s="3" t="s">
        <v>96</v>
      </c>
      <c r="D451" s="108">
        <v>2</v>
      </c>
      <c r="E451" s="87">
        <f>$D$447*D451</f>
      </c>
      <c r="F451" s="108">
        <v>0.5</v>
      </c>
      <c r="G451" s="87">
        <f>$D$447*F451</f>
      </c>
      <c r="H451" s="87">
        <f>$L$2*G451</f>
      </c>
      <c r="I451" s="108">
        <v>358.18</v>
      </c>
      <c r="J451" s="87">
        <f>$D$447*I451</f>
      </c>
      <c r="K451" s="87">
        <f>SUM(H451,J451)</f>
      </c>
      <c r="L451" s="89"/>
      <c r="M451" s="89"/>
      <c r="N451" s="89"/>
      <c r="O451" s="74"/>
      <c r="P451" s="74"/>
      <c r="Q451" s="74"/>
      <c r="R451" s="74"/>
      <c r="S451" s="74"/>
      <c r="T451" s="74"/>
      <c r="U451" s="74"/>
      <c r="V451" s="74"/>
    </row>
    <row x14ac:dyDescent="0.25" r="452" customHeight="1" ht="18.75">
      <c r="A452" s="6" t="s">
        <v>421</v>
      </c>
      <c r="B452" s="6"/>
      <c r="C452" s="3" t="s">
        <v>96</v>
      </c>
      <c r="D452" s="108">
        <v>1</v>
      </c>
      <c r="E452" s="87">
        <f>$D$447*D452</f>
      </c>
      <c r="F452" s="108">
        <v>0.55</v>
      </c>
      <c r="G452" s="87">
        <f>$D$447*F452</f>
      </c>
      <c r="H452" s="87">
        <f>$N$2*G452</f>
      </c>
      <c r="I452" s="108">
        <v>153.21</v>
      </c>
      <c r="J452" s="87">
        <f>$D$447*I452</f>
      </c>
      <c r="K452" s="87">
        <f>SUM(H452,J452)</f>
      </c>
      <c r="L452" s="89"/>
      <c r="M452" s="89"/>
      <c r="N452" s="89"/>
      <c r="O452" s="74"/>
      <c r="P452" s="74"/>
      <c r="Q452" s="74"/>
      <c r="R452" s="74"/>
      <c r="S452" s="74"/>
      <c r="T452" s="74"/>
      <c r="U452" s="74"/>
      <c r="V452" s="74"/>
    </row>
    <row x14ac:dyDescent="0.25" r="453" customHeight="1" ht="18.75">
      <c r="A453" s="6" t="s">
        <v>878</v>
      </c>
      <c r="B453" s="6"/>
      <c r="C453" s="3" t="s">
        <v>96</v>
      </c>
      <c r="D453" s="108">
        <v>1</v>
      </c>
      <c r="E453" s="87">
        <f>$D$447*D453</f>
      </c>
      <c r="F453" s="108">
        <v>0.11</v>
      </c>
      <c r="G453" s="87">
        <f>$D$447*F453</f>
      </c>
      <c r="H453" s="87">
        <f>$L$2*G453</f>
      </c>
      <c r="I453" s="108">
        <v>14.29</v>
      </c>
      <c r="J453" s="87">
        <f>$D$447*I453</f>
      </c>
      <c r="K453" s="87">
        <f>SUM(H453,J453)</f>
      </c>
      <c r="L453" s="89"/>
      <c r="M453" s="89"/>
      <c r="N453" s="89"/>
      <c r="O453" s="74"/>
      <c r="P453" s="74"/>
      <c r="Q453" s="74"/>
      <c r="R453" s="74"/>
      <c r="S453" s="74"/>
      <c r="T453" s="74"/>
      <c r="U453" s="74"/>
      <c r="V453" s="74"/>
    </row>
    <row x14ac:dyDescent="0.25" r="454" customHeight="1" ht="18.75">
      <c r="A454" s="6" t="s">
        <v>879</v>
      </c>
      <c r="B454" s="6"/>
      <c r="C454" s="3" t="s">
        <v>561</v>
      </c>
      <c r="D454" s="108">
        <v>1</v>
      </c>
      <c r="E454" s="87">
        <f>$D$447*D454</f>
      </c>
      <c r="F454" s="108">
        <v>0</v>
      </c>
      <c r="G454" s="87">
        <f>$D$447*F454</f>
      </c>
      <c r="H454" s="87">
        <f>$L$2*G454</f>
      </c>
      <c r="I454" s="108">
        <v>0</v>
      </c>
      <c r="J454" s="87">
        <f>$D$447*I454</f>
      </c>
      <c r="K454" s="87">
        <f>SUM(H454,J454)</f>
      </c>
      <c r="L454" s="89"/>
      <c r="M454" s="89"/>
      <c r="N454" s="89"/>
      <c r="O454" s="74"/>
      <c r="P454" s="74"/>
      <c r="Q454" s="74"/>
      <c r="R454" s="74"/>
      <c r="S454" s="74"/>
      <c r="T454" s="74"/>
      <c r="U454" s="74"/>
      <c r="V454" s="74"/>
    </row>
    <row x14ac:dyDescent="0.25" r="455" customHeight="1" ht="18.75">
      <c r="A455" s="6" t="s">
        <v>421</v>
      </c>
      <c r="B455" s="6"/>
      <c r="C455" s="3" t="s">
        <v>96</v>
      </c>
      <c r="D455" s="108">
        <v>1</v>
      </c>
      <c r="E455" s="87">
        <f>$D$447*D455</f>
      </c>
      <c r="F455" s="108">
        <v>0.55</v>
      </c>
      <c r="G455" s="87">
        <f>$D$447*F455</f>
      </c>
      <c r="H455" s="87">
        <f>$N$2*G455</f>
      </c>
      <c r="I455" s="108">
        <v>153.21</v>
      </c>
      <c r="J455" s="87">
        <f>$D$447*I455</f>
      </c>
      <c r="K455" s="87">
        <f>SUM(H455,J455)</f>
      </c>
      <c r="L455" s="89"/>
      <c r="M455" s="89"/>
      <c r="N455" s="89"/>
      <c r="O455" s="74"/>
      <c r="P455" s="74"/>
      <c r="Q455" s="74"/>
      <c r="R455" s="74"/>
      <c r="S455" s="74"/>
      <c r="T455" s="74"/>
      <c r="U455" s="74"/>
      <c r="V455" s="74"/>
    </row>
    <row x14ac:dyDescent="0.25" r="456" customHeight="1" ht="18.75">
      <c r="A456" s="6" t="s">
        <v>877</v>
      </c>
      <c r="B456" s="6"/>
      <c r="C456" s="3" t="s">
        <v>149</v>
      </c>
      <c r="D456" s="108">
        <v>0.42</v>
      </c>
      <c r="E456" s="87">
        <f>$D$447*D456</f>
      </c>
      <c r="F456" s="108">
        <v>0.05</v>
      </c>
      <c r="G456" s="87">
        <f>$D$447*F456</f>
      </c>
      <c r="H456" s="87">
        <f>$L$2*G456</f>
      </c>
      <c r="I456" s="108">
        <v>21.29</v>
      </c>
      <c r="J456" s="87">
        <f>$D$447*I456</f>
      </c>
      <c r="K456" s="87">
        <f>SUM(H456,J456)</f>
      </c>
      <c r="L456" s="89"/>
      <c r="M456" s="89"/>
      <c r="N456" s="89"/>
      <c r="O456" s="74"/>
      <c r="P456" s="74"/>
      <c r="Q456" s="74"/>
      <c r="R456" s="74"/>
      <c r="S456" s="74"/>
      <c r="T456" s="74"/>
      <c r="U456" s="74"/>
      <c r="V456" s="74"/>
    </row>
    <row x14ac:dyDescent="0.25" r="457" customHeight="1" ht="18.75">
      <c r="A457" s="6" t="s">
        <v>876</v>
      </c>
      <c r="B457" s="6"/>
      <c r="C457" s="3" t="s">
        <v>149</v>
      </c>
      <c r="D457" s="108">
        <v>0.42</v>
      </c>
      <c r="E457" s="87">
        <f>$D$447*D457</f>
      </c>
      <c r="F457" s="108">
        <v>0.04</v>
      </c>
      <c r="G457" s="87">
        <f>$D$447*F457</f>
      </c>
      <c r="H457" s="87">
        <f>$L$2*G457</f>
      </c>
      <c r="I457" s="108">
        <v>18.29</v>
      </c>
      <c r="J457" s="87">
        <f>$D$447*I457</f>
      </c>
      <c r="K457" s="87">
        <f>SUM(H457,J457)</f>
      </c>
      <c r="L457" s="89"/>
      <c r="M457" s="89"/>
      <c r="N457" s="89"/>
      <c r="O457" s="74"/>
      <c r="P457" s="74"/>
      <c r="Q457" s="74"/>
      <c r="R457" s="74"/>
      <c r="S457" s="74"/>
      <c r="T457" s="74"/>
      <c r="U457" s="74"/>
      <c r="V457" s="74"/>
    </row>
    <row x14ac:dyDescent="0.25" r="458" customHeight="1" ht="18.75">
      <c r="A458" s="29" t="s">
        <v>214</v>
      </c>
      <c r="B458" s="29"/>
      <c r="C458" s="3"/>
      <c r="D458" s="135"/>
      <c r="E458" s="126"/>
      <c r="F458" s="94">
        <f>SUM(F448:F457)</f>
      </c>
      <c r="G458" s="110">
        <f>SUM(G448:G457)</f>
      </c>
      <c r="H458" s="110">
        <f>SUM(H448:H457)</f>
      </c>
      <c r="I458" s="94">
        <f>SUM(I448:I457)</f>
      </c>
      <c r="J458" s="110">
        <f>SUM(J448:J457)</f>
      </c>
      <c r="K458" s="88">
        <f>SUM(K448:K457)</f>
      </c>
      <c r="L458" s="89"/>
      <c r="M458" s="89"/>
      <c r="N458" s="89"/>
      <c r="O458" s="74"/>
      <c r="P458" s="74"/>
      <c r="Q458" s="74"/>
      <c r="R458" s="74"/>
      <c r="S458" s="74"/>
      <c r="T458" s="74"/>
      <c r="U458" s="74"/>
      <c r="V458" s="74"/>
    </row>
    <row x14ac:dyDescent="0.25" r="459" customHeight="1" ht="18.75">
      <c r="A459" s="29" t="s">
        <v>875</v>
      </c>
      <c r="B459" s="29"/>
      <c r="C459" s="93" t="s">
        <v>96</v>
      </c>
      <c r="D459" s="57">
        <v>0</v>
      </c>
      <c r="E459" s="124"/>
      <c r="F459" s="53"/>
      <c r="G459" s="53"/>
      <c r="H459" s="53"/>
      <c r="I459" s="53"/>
      <c r="J459" s="53"/>
      <c r="K459" s="53"/>
      <c r="L459" s="89"/>
      <c r="M459" s="89"/>
      <c r="N459" s="89"/>
      <c r="O459" s="74"/>
      <c r="P459" s="74"/>
      <c r="Q459" s="74"/>
      <c r="R459" s="74"/>
      <c r="S459" s="74"/>
      <c r="T459" s="74"/>
      <c r="U459" s="74"/>
      <c r="V459" s="74"/>
    </row>
    <row x14ac:dyDescent="0.25" r="460" customHeight="1" ht="18.75">
      <c r="A460" s="6" t="s">
        <v>878</v>
      </c>
      <c r="B460" s="6"/>
      <c r="C460" s="3" t="s">
        <v>96</v>
      </c>
      <c r="D460" s="108">
        <v>1</v>
      </c>
      <c r="E460" s="87">
        <f>$D$459*D460</f>
      </c>
      <c r="F460" s="108">
        <v>0.11</v>
      </c>
      <c r="G460" s="87">
        <f>$D$459*F460</f>
      </c>
      <c r="H460" s="87">
        <f>$L$2*G460</f>
      </c>
      <c r="I460" s="108">
        <v>14.29</v>
      </c>
      <c r="J460" s="87">
        <f>$D$459*I460</f>
      </c>
      <c r="K460" s="87">
        <f>SUM(H460,J460)</f>
      </c>
      <c r="L460" s="89"/>
      <c r="M460" s="89"/>
      <c r="N460" s="89"/>
      <c r="O460" s="74"/>
      <c r="P460" s="74"/>
      <c r="Q460" s="74"/>
      <c r="R460" s="74"/>
      <c r="S460" s="74"/>
      <c r="T460" s="74"/>
      <c r="U460" s="74"/>
      <c r="V460" s="74"/>
    </row>
    <row x14ac:dyDescent="0.25" r="461" customHeight="1" ht="18.75">
      <c r="A461" s="6" t="s">
        <v>876</v>
      </c>
      <c r="B461" s="6"/>
      <c r="C461" s="3" t="s">
        <v>149</v>
      </c>
      <c r="D461" s="108">
        <v>0.42</v>
      </c>
      <c r="E461" s="87">
        <f>$D$459*D461</f>
      </c>
      <c r="F461" s="108">
        <v>0.04</v>
      </c>
      <c r="G461" s="87">
        <f>$D$459*F461</f>
      </c>
      <c r="H461" s="87">
        <f>$L$2*G461</f>
      </c>
      <c r="I461" s="108">
        <v>18.29</v>
      </c>
      <c r="J461" s="87">
        <f>$D$459*I461</f>
      </c>
      <c r="K461" s="87">
        <f>SUM(H461,J461)</f>
      </c>
      <c r="L461" s="89"/>
      <c r="M461" s="89"/>
      <c r="N461" s="89"/>
      <c r="O461" s="74"/>
      <c r="P461" s="74"/>
      <c r="Q461" s="74"/>
      <c r="R461" s="74"/>
      <c r="S461" s="74"/>
      <c r="T461" s="74"/>
      <c r="U461" s="74"/>
      <c r="V461" s="74"/>
    </row>
    <row x14ac:dyDescent="0.25" r="462" customHeight="1" ht="18.75">
      <c r="A462" s="6" t="s">
        <v>823</v>
      </c>
      <c r="B462" s="6"/>
      <c r="C462" s="3" t="s">
        <v>96</v>
      </c>
      <c r="D462" s="108">
        <v>2</v>
      </c>
      <c r="E462" s="87">
        <f>$D$459*D462</f>
      </c>
      <c r="F462" s="108">
        <v>0.62</v>
      </c>
      <c r="G462" s="87">
        <f>$D$459*F462</f>
      </c>
      <c r="H462" s="87">
        <f>$L$2*G462</f>
      </c>
      <c r="I462" s="108">
        <v>158.82</v>
      </c>
      <c r="J462" s="87">
        <f>$D$459*I462</f>
      </c>
      <c r="K462" s="87">
        <f>SUM(H462,J462)</f>
      </c>
      <c r="L462" s="89"/>
      <c r="M462" s="89"/>
      <c r="N462" s="89"/>
      <c r="O462" s="74"/>
      <c r="P462" s="74"/>
      <c r="Q462" s="74"/>
      <c r="R462" s="74"/>
      <c r="S462" s="74"/>
      <c r="T462" s="74"/>
      <c r="U462" s="74"/>
      <c r="V462" s="74"/>
    </row>
    <row x14ac:dyDescent="0.25" r="463" customHeight="1" ht="18.75">
      <c r="A463" s="6" t="s">
        <v>877</v>
      </c>
      <c r="B463" s="6"/>
      <c r="C463" s="3" t="s">
        <v>149</v>
      </c>
      <c r="D463" s="108">
        <v>0.42</v>
      </c>
      <c r="E463" s="87">
        <f>$D$459*D463</f>
      </c>
      <c r="F463" s="108">
        <v>0.05</v>
      </c>
      <c r="G463" s="87">
        <f>$D$459*F463</f>
      </c>
      <c r="H463" s="87">
        <f>$L$2*G463</f>
      </c>
      <c r="I463" s="108">
        <v>21.29</v>
      </c>
      <c r="J463" s="87">
        <f>$D$459*I463</f>
      </c>
      <c r="K463" s="87">
        <f>SUM(H463,J463)</f>
      </c>
      <c r="L463" s="89"/>
      <c r="M463" s="89"/>
      <c r="N463" s="89"/>
      <c r="O463" s="74"/>
      <c r="P463" s="74"/>
      <c r="Q463" s="74"/>
      <c r="R463" s="74"/>
      <c r="S463" s="74"/>
      <c r="T463" s="74"/>
      <c r="U463" s="74"/>
      <c r="V463" s="74"/>
    </row>
    <row x14ac:dyDescent="0.25" r="464" customHeight="1" ht="18.75">
      <c r="A464" s="6" t="s">
        <v>421</v>
      </c>
      <c r="B464" s="6"/>
      <c r="C464" s="3" t="s">
        <v>96</v>
      </c>
      <c r="D464" s="108">
        <v>1</v>
      </c>
      <c r="E464" s="87">
        <f>$D$459*D464</f>
      </c>
      <c r="F464" s="108">
        <v>0.55</v>
      </c>
      <c r="G464" s="87">
        <f>$D$459*F464</f>
      </c>
      <c r="H464" s="87">
        <f>$N$2*G464</f>
      </c>
      <c r="I464" s="108">
        <v>153.21</v>
      </c>
      <c r="J464" s="87">
        <f>$D$459*I464</f>
      </c>
      <c r="K464" s="87">
        <f>SUM(H464,J464)</f>
      </c>
      <c r="L464" s="89"/>
      <c r="M464" s="89"/>
      <c r="N464" s="89"/>
      <c r="O464" s="74"/>
      <c r="P464" s="74"/>
      <c r="Q464" s="74"/>
      <c r="R464" s="74"/>
      <c r="S464" s="74"/>
      <c r="T464" s="74"/>
      <c r="U464" s="74"/>
      <c r="V464" s="74"/>
    </row>
    <row x14ac:dyDescent="0.25" r="465" customHeight="1" ht="18.75">
      <c r="A465" s="6" t="s">
        <v>878</v>
      </c>
      <c r="B465" s="6"/>
      <c r="C465" s="3" t="s">
        <v>96</v>
      </c>
      <c r="D465" s="108">
        <v>1</v>
      </c>
      <c r="E465" s="87">
        <f>$D$459*D465</f>
      </c>
      <c r="F465" s="108">
        <v>0.11</v>
      </c>
      <c r="G465" s="87">
        <f>$D$459*F465</f>
      </c>
      <c r="H465" s="87">
        <f>$L$2*G465</f>
      </c>
      <c r="I465" s="108">
        <v>14.29</v>
      </c>
      <c r="J465" s="87">
        <f>$D$459*I465</f>
      </c>
      <c r="K465" s="87">
        <f>SUM(H465,J465)</f>
      </c>
      <c r="L465" s="89"/>
      <c r="M465" s="89"/>
      <c r="N465" s="89"/>
      <c r="O465" s="74"/>
      <c r="P465" s="74"/>
      <c r="Q465" s="74"/>
      <c r="R465" s="74"/>
      <c r="S465" s="74"/>
      <c r="T465" s="74"/>
      <c r="U465" s="74"/>
      <c r="V465" s="74"/>
    </row>
    <row x14ac:dyDescent="0.25" r="466" customHeight="1" ht="18.75">
      <c r="A466" s="6" t="s">
        <v>879</v>
      </c>
      <c r="B466" s="6"/>
      <c r="C466" s="3" t="s">
        <v>561</v>
      </c>
      <c r="D466" s="108">
        <v>1</v>
      </c>
      <c r="E466" s="87">
        <f>$D$459*D466</f>
      </c>
      <c r="F466" s="108">
        <v>0</v>
      </c>
      <c r="G466" s="87">
        <f>$D$459*F466</f>
      </c>
      <c r="H466" s="87">
        <f>$L$2*G466</f>
      </c>
      <c r="I466" s="108">
        <v>0</v>
      </c>
      <c r="J466" s="87">
        <f>$D$459*I466</f>
      </c>
      <c r="K466" s="87">
        <f>SUM(H466,J466)</f>
      </c>
      <c r="L466" s="89"/>
      <c r="M466" s="89"/>
      <c r="N466" s="89"/>
      <c r="O466" s="74"/>
      <c r="P466" s="74"/>
      <c r="Q466" s="74"/>
      <c r="R466" s="74"/>
      <c r="S466" s="74"/>
      <c r="T466" s="74"/>
      <c r="U466" s="74"/>
      <c r="V466" s="74"/>
    </row>
    <row x14ac:dyDescent="0.25" r="467" customHeight="1" ht="18.75">
      <c r="A467" s="6" t="s">
        <v>421</v>
      </c>
      <c r="B467" s="6"/>
      <c r="C467" s="3" t="s">
        <v>96</v>
      </c>
      <c r="D467" s="108">
        <v>1</v>
      </c>
      <c r="E467" s="87">
        <f>$D$459*D467</f>
      </c>
      <c r="F467" s="108">
        <v>0.55</v>
      </c>
      <c r="G467" s="87">
        <f>$D$459*F467</f>
      </c>
      <c r="H467" s="87">
        <f>$N$2*G467</f>
      </c>
      <c r="I467" s="108">
        <v>153.21</v>
      </c>
      <c r="J467" s="87">
        <f>$D$459*I467</f>
      </c>
      <c r="K467" s="87">
        <f>SUM(H467,J467)</f>
      </c>
      <c r="L467" s="89"/>
      <c r="M467" s="89"/>
      <c r="N467" s="89"/>
      <c r="O467" s="74"/>
      <c r="P467" s="74"/>
      <c r="Q467" s="74"/>
      <c r="R467" s="74"/>
      <c r="S467" s="74"/>
      <c r="T467" s="74"/>
      <c r="U467" s="74"/>
      <c r="V467" s="74"/>
    </row>
    <row x14ac:dyDescent="0.25" r="468" customHeight="1" ht="18.75">
      <c r="A468" s="6" t="s">
        <v>877</v>
      </c>
      <c r="B468" s="6"/>
      <c r="C468" s="3" t="s">
        <v>149</v>
      </c>
      <c r="D468" s="108">
        <v>0.42</v>
      </c>
      <c r="E468" s="87">
        <f>$D$459*D468</f>
      </c>
      <c r="F468" s="108">
        <v>0.05</v>
      </c>
      <c r="G468" s="87">
        <f>$D$459*F468</f>
      </c>
      <c r="H468" s="87">
        <f>$L$2*G468</f>
      </c>
      <c r="I468" s="108">
        <v>21.29</v>
      </c>
      <c r="J468" s="87">
        <f>$D$459*I468</f>
      </c>
      <c r="K468" s="87">
        <f>SUM(H468,J468)</f>
      </c>
      <c r="L468" s="89"/>
      <c r="M468" s="89"/>
      <c r="N468" s="89"/>
      <c r="O468" s="74"/>
      <c r="P468" s="74"/>
      <c r="Q468" s="74"/>
      <c r="R468" s="74"/>
      <c r="S468" s="74"/>
      <c r="T468" s="74"/>
      <c r="U468" s="74"/>
      <c r="V468" s="74"/>
    </row>
    <row x14ac:dyDescent="0.25" r="469" customHeight="1" ht="18.75">
      <c r="A469" s="6" t="s">
        <v>876</v>
      </c>
      <c r="B469" s="6"/>
      <c r="C469" s="3" t="s">
        <v>149</v>
      </c>
      <c r="D469" s="108">
        <v>0.42</v>
      </c>
      <c r="E469" s="87">
        <f>$D$459*D469</f>
      </c>
      <c r="F469" s="108">
        <v>0.04</v>
      </c>
      <c r="G469" s="87">
        <f>$D$459*F469</f>
      </c>
      <c r="H469" s="87">
        <f>$L$2*G469</f>
      </c>
      <c r="I469" s="108">
        <v>18.29</v>
      </c>
      <c r="J469" s="87">
        <f>$D$459*I469</f>
      </c>
      <c r="K469" s="87">
        <f>SUM(H469,J469)</f>
      </c>
      <c r="L469" s="89"/>
      <c r="M469" s="89"/>
      <c r="N469" s="89"/>
      <c r="O469" s="74"/>
      <c r="P469" s="74"/>
      <c r="Q469" s="74"/>
      <c r="R469" s="74"/>
      <c r="S469" s="74"/>
      <c r="T469" s="74"/>
      <c r="U469" s="74"/>
      <c r="V469" s="74"/>
    </row>
    <row x14ac:dyDescent="0.25" r="470" customHeight="1" ht="18.75">
      <c r="A470" s="29" t="s">
        <v>214</v>
      </c>
      <c r="B470" s="29"/>
      <c r="C470" s="3"/>
      <c r="D470" s="135"/>
      <c r="E470" s="126"/>
      <c r="F470" s="94">
        <f>SUM(F460:F469)</f>
      </c>
      <c r="G470" s="110">
        <f>SUM(G460:G469)</f>
      </c>
      <c r="H470" s="110">
        <f>SUM(H460:H469)</f>
      </c>
      <c r="I470" s="94">
        <f>SUM(I460:I469)</f>
      </c>
      <c r="J470" s="110">
        <f>SUM(J460:J469)</f>
      </c>
      <c r="K470" s="88">
        <f>SUM(K460:K469)</f>
      </c>
      <c r="L470" s="89"/>
      <c r="M470" s="89"/>
      <c r="N470" s="89"/>
      <c r="O470" s="74"/>
      <c r="P470" s="74"/>
      <c r="Q470" s="74"/>
      <c r="R470" s="74"/>
      <c r="S470" s="74"/>
      <c r="T470" s="74"/>
      <c r="U470" s="74"/>
      <c r="V470" s="74"/>
    </row>
    <row x14ac:dyDescent="0.25" r="471" customHeight="1" ht="18.75">
      <c r="A471" s="29" t="s">
        <v>884</v>
      </c>
      <c r="B471" s="29"/>
      <c r="C471" s="93" t="s">
        <v>96</v>
      </c>
      <c r="D471" s="57">
        <v>0</v>
      </c>
      <c r="E471" s="124"/>
      <c r="F471" s="53"/>
      <c r="G471" s="53"/>
      <c r="H471" s="53"/>
      <c r="I471" s="53"/>
      <c r="J471" s="53"/>
      <c r="K471" s="53"/>
      <c r="L471" s="89"/>
      <c r="M471" s="89"/>
      <c r="N471" s="89"/>
      <c r="O471" s="74"/>
      <c r="P471" s="74"/>
      <c r="Q471" s="74"/>
      <c r="R471" s="74"/>
      <c r="S471" s="74"/>
      <c r="T471" s="74"/>
      <c r="U471" s="74"/>
      <c r="V471" s="74"/>
    </row>
    <row x14ac:dyDescent="0.25" r="472" customHeight="1" ht="18.75">
      <c r="A472" s="6" t="s">
        <v>697</v>
      </c>
      <c r="B472" s="6"/>
      <c r="C472" s="3" t="s">
        <v>96</v>
      </c>
      <c r="D472" s="108">
        <v>1</v>
      </c>
      <c r="E472" s="87">
        <f>$D$471*D472</f>
      </c>
      <c r="F472" s="108">
        <v>0.08</v>
      </c>
      <c r="G472" s="87">
        <f>$D$471*F472</f>
      </c>
      <c r="H472" s="87">
        <f>$L$2*G472</f>
      </c>
      <c r="I472" s="108">
        <v>28.81</v>
      </c>
      <c r="J472" s="87">
        <f>$D$471*I472</f>
      </c>
      <c r="K472" s="87">
        <f>SUM(H472,J472)</f>
      </c>
      <c r="L472" s="89"/>
      <c r="M472" s="89"/>
      <c r="N472" s="89"/>
      <c r="O472" s="74"/>
      <c r="P472" s="74"/>
      <c r="Q472" s="74"/>
      <c r="R472" s="74"/>
      <c r="S472" s="74"/>
      <c r="T472" s="74"/>
      <c r="U472" s="74"/>
      <c r="V472" s="74"/>
    </row>
    <row x14ac:dyDescent="0.25" r="473" customHeight="1" ht="18.75">
      <c r="A473" s="6" t="s">
        <v>249</v>
      </c>
      <c r="B473" s="6"/>
      <c r="C473" s="3" t="s">
        <v>96</v>
      </c>
      <c r="D473" s="108">
        <v>1</v>
      </c>
      <c r="E473" s="87">
        <f>$D$471*D473</f>
      </c>
      <c r="F473" s="108">
        <v>0.2</v>
      </c>
      <c r="G473" s="87">
        <f>$D$471*F473</f>
      </c>
      <c r="H473" s="87">
        <f>$L$2*G473</f>
      </c>
      <c r="I473" s="108">
        <v>40.02</v>
      </c>
      <c r="J473" s="87">
        <f>$D$471*I473</f>
      </c>
      <c r="K473" s="87">
        <f>SUM(H473,J473)</f>
      </c>
      <c r="L473" s="89"/>
      <c r="M473" s="89"/>
      <c r="N473" s="89"/>
      <c r="O473" s="74"/>
      <c r="P473" s="74"/>
      <c r="Q473" s="74"/>
      <c r="R473" s="74"/>
      <c r="S473" s="74"/>
      <c r="T473" s="74"/>
      <c r="U473" s="74"/>
      <c r="V473" s="74"/>
    </row>
    <row x14ac:dyDescent="0.25" r="474" customHeight="1" ht="18.75">
      <c r="A474" s="6" t="s">
        <v>879</v>
      </c>
      <c r="B474" s="6"/>
      <c r="C474" s="3" t="s">
        <v>561</v>
      </c>
      <c r="D474" s="108">
        <v>1</v>
      </c>
      <c r="E474" s="87">
        <f>$D$471*D474</f>
      </c>
      <c r="F474" s="108">
        <v>0</v>
      </c>
      <c r="G474" s="87">
        <f>$D$471*F474</f>
      </c>
      <c r="H474" s="87">
        <f>$L$2*G474</f>
      </c>
      <c r="I474" s="108">
        <v>0</v>
      </c>
      <c r="J474" s="87">
        <f>$D$471*I474</f>
      </c>
      <c r="K474" s="87">
        <f>SUM(H474,J474)</f>
      </c>
      <c r="L474" s="89"/>
      <c r="M474" s="89"/>
      <c r="N474" s="89"/>
      <c r="O474" s="74"/>
      <c r="P474" s="74"/>
      <c r="Q474" s="74"/>
      <c r="R474" s="74"/>
      <c r="S474" s="74"/>
      <c r="T474" s="74"/>
      <c r="U474" s="74"/>
      <c r="V474" s="74"/>
    </row>
    <row x14ac:dyDescent="0.25" r="475" customHeight="1" ht="18.75">
      <c r="A475" s="6" t="s">
        <v>885</v>
      </c>
      <c r="B475" s="6"/>
      <c r="C475" s="3" t="s">
        <v>96</v>
      </c>
      <c r="D475" s="108">
        <v>1</v>
      </c>
      <c r="E475" s="87">
        <f>$D$471*D475</f>
      </c>
      <c r="F475" s="108">
        <v>0.2</v>
      </c>
      <c r="G475" s="87">
        <f>$D$471*F475</f>
      </c>
      <c r="H475" s="87">
        <f>$L$2*G475</f>
      </c>
      <c r="I475" s="108">
        <v>40.91</v>
      </c>
      <c r="J475" s="87">
        <f>$D$471*I475</f>
      </c>
      <c r="K475" s="87">
        <f>SUM(H475,J475)</f>
      </c>
      <c r="L475" s="89"/>
      <c r="M475" s="89"/>
      <c r="N475" s="89"/>
      <c r="O475" s="74"/>
      <c r="P475" s="74"/>
      <c r="Q475" s="74"/>
      <c r="R475" s="74"/>
      <c r="S475" s="74"/>
      <c r="T475" s="74"/>
      <c r="U475" s="74"/>
      <c r="V475" s="74"/>
    </row>
    <row x14ac:dyDescent="0.25" r="476" customHeight="1" ht="18.75">
      <c r="A476" s="6" t="s">
        <v>421</v>
      </c>
      <c r="B476" s="6"/>
      <c r="C476" s="3" t="s">
        <v>96</v>
      </c>
      <c r="D476" s="108">
        <v>1</v>
      </c>
      <c r="E476" s="87">
        <f>$D$471*D476</f>
      </c>
      <c r="F476" s="108">
        <v>0.55</v>
      </c>
      <c r="G476" s="87">
        <f>$D$471*F476</f>
      </c>
      <c r="H476" s="87">
        <f>$N$2*G476</f>
      </c>
      <c r="I476" s="108">
        <v>153.21</v>
      </c>
      <c r="J476" s="87">
        <f>$D$471*I476</f>
      </c>
      <c r="K476" s="87">
        <f>SUM(H476,J476)</f>
      </c>
      <c r="L476" s="89"/>
      <c r="M476" s="89"/>
      <c r="N476" s="89"/>
      <c r="O476" s="74"/>
      <c r="P476" s="74"/>
      <c r="Q476" s="74"/>
      <c r="R476" s="74"/>
      <c r="S476" s="74"/>
      <c r="T476" s="74"/>
      <c r="U476" s="74"/>
      <c r="V476" s="74"/>
    </row>
    <row x14ac:dyDescent="0.25" r="477" customHeight="1" ht="18.75">
      <c r="A477" s="6" t="s">
        <v>877</v>
      </c>
      <c r="B477" s="6"/>
      <c r="C477" s="3" t="s">
        <v>149</v>
      </c>
      <c r="D477" s="108">
        <v>0.42</v>
      </c>
      <c r="E477" s="87">
        <f>$D$471*D477</f>
      </c>
      <c r="F477" s="108">
        <v>0.05</v>
      </c>
      <c r="G477" s="87">
        <f>$D$471*F477</f>
      </c>
      <c r="H477" s="87">
        <f>$L$2*G477</f>
      </c>
      <c r="I477" s="108">
        <v>21.29</v>
      </c>
      <c r="J477" s="87">
        <f>$D$471*I477</f>
      </c>
      <c r="K477" s="87">
        <f>SUM(H477,J477)</f>
      </c>
      <c r="L477" s="89"/>
      <c r="M477" s="89"/>
      <c r="N477" s="89"/>
      <c r="O477" s="74"/>
      <c r="P477" s="74"/>
      <c r="Q477" s="74"/>
      <c r="R477" s="74"/>
      <c r="S477" s="74"/>
      <c r="T477" s="74"/>
      <c r="U477" s="74"/>
      <c r="V477" s="74"/>
    </row>
    <row x14ac:dyDescent="0.25" r="478" customHeight="1" ht="18.75">
      <c r="A478" s="6" t="s">
        <v>876</v>
      </c>
      <c r="B478" s="6"/>
      <c r="C478" s="3" t="s">
        <v>149</v>
      </c>
      <c r="D478" s="108">
        <v>0.42</v>
      </c>
      <c r="E478" s="87">
        <f>$D$471*D478</f>
      </c>
      <c r="F478" s="108">
        <v>0.04</v>
      </c>
      <c r="G478" s="87">
        <f>$D$471*F478</f>
      </c>
      <c r="H478" s="87">
        <f>$L$2*G478</f>
      </c>
      <c r="I478" s="108">
        <v>18.29</v>
      </c>
      <c r="J478" s="87">
        <f>$D$471*I478</f>
      </c>
      <c r="K478" s="87">
        <f>SUM(H478,J478)</f>
      </c>
      <c r="L478" s="89"/>
      <c r="M478" s="89"/>
      <c r="N478" s="89"/>
      <c r="O478" s="74"/>
      <c r="P478" s="74"/>
      <c r="Q478" s="74"/>
      <c r="R478" s="74"/>
      <c r="S478" s="74"/>
      <c r="T478" s="74"/>
      <c r="U478" s="74"/>
      <c r="V478" s="74"/>
    </row>
    <row x14ac:dyDescent="0.25" r="479" customHeight="1" ht="18.75">
      <c r="A479" s="29" t="s">
        <v>214</v>
      </c>
      <c r="B479" s="29"/>
      <c r="C479" s="3"/>
      <c r="D479" s="135"/>
      <c r="E479" s="126"/>
      <c r="F479" s="94">
        <f>SUM(F472:F478)</f>
      </c>
      <c r="G479" s="110">
        <f>SUM(G472:G478)</f>
      </c>
      <c r="H479" s="110">
        <f>SUM(H472:H478)</f>
      </c>
      <c r="I479" s="94">
        <f>SUM(I472:I478)</f>
      </c>
      <c r="J479" s="110">
        <f>SUM(J472:J478)</f>
      </c>
      <c r="K479" s="88">
        <f>SUM(K472:K478)</f>
      </c>
      <c r="L479" s="89"/>
      <c r="M479" s="89"/>
      <c r="N479" s="89"/>
      <c r="O479" s="74"/>
      <c r="P479" s="74"/>
      <c r="Q479" s="74"/>
      <c r="R479" s="74"/>
      <c r="S479" s="74"/>
      <c r="T479" s="74"/>
      <c r="U479" s="74"/>
      <c r="V479" s="74"/>
    </row>
    <row x14ac:dyDescent="0.25" r="480" customHeight="1" ht="18.75">
      <c r="A480" s="29" t="s">
        <v>884</v>
      </c>
      <c r="B480" s="29"/>
      <c r="C480" s="93" t="s">
        <v>96</v>
      </c>
      <c r="D480" s="57">
        <v>0</v>
      </c>
      <c r="E480" s="124"/>
      <c r="F480" s="53"/>
      <c r="G480" s="53"/>
      <c r="H480" s="53"/>
      <c r="I480" s="53"/>
      <c r="J480" s="53"/>
      <c r="K480" s="53"/>
      <c r="L480" s="89"/>
      <c r="M480" s="89"/>
      <c r="N480" s="89"/>
      <c r="O480" s="74"/>
      <c r="P480" s="74"/>
      <c r="Q480" s="74"/>
      <c r="R480" s="74"/>
      <c r="S480" s="74"/>
      <c r="T480" s="74"/>
      <c r="U480" s="74"/>
      <c r="V480" s="74"/>
    </row>
    <row x14ac:dyDescent="0.25" r="481" customHeight="1" ht="18.75">
      <c r="A481" s="6" t="s">
        <v>697</v>
      </c>
      <c r="B481" s="6"/>
      <c r="C481" s="3" t="s">
        <v>96</v>
      </c>
      <c r="D481" s="108">
        <v>1</v>
      </c>
      <c r="E481" s="87">
        <f>$D$480*D481</f>
      </c>
      <c r="F481" s="108">
        <v>0.08</v>
      </c>
      <c r="G481" s="87">
        <f>$D$480*F481</f>
      </c>
      <c r="H481" s="87">
        <f>$L$2*G481</f>
      </c>
      <c r="I481" s="108">
        <v>28.81</v>
      </c>
      <c r="J481" s="87">
        <f>$D$480*I481</f>
      </c>
      <c r="K481" s="87">
        <f>SUM(H481,J481)</f>
      </c>
      <c r="L481" s="89"/>
      <c r="M481" s="89"/>
      <c r="N481" s="89"/>
      <c r="O481" s="74"/>
      <c r="P481" s="74"/>
      <c r="Q481" s="74"/>
      <c r="R481" s="74"/>
      <c r="S481" s="74"/>
      <c r="T481" s="74"/>
      <c r="U481" s="74"/>
      <c r="V481" s="74"/>
    </row>
    <row x14ac:dyDescent="0.25" r="482" customHeight="1" ht="18.75">
      <c r="A482" s="6" t="s">
        <v>885</v>
      </c>
      <c r="B482" s="6"/>
      <c r="C482" s="3" t="s">
        <v>96</v>
      </c>
      <c r="D482" s="108">
        <v>1</v>
      </c>
      <c r="E482" s="87">
        <f>$D$480*D482</f>
      </c>
      <c r="F482" s="108">
        <v>0.2</v>
      </c>
      <c r="G482" s="87">
        <f>$D$480*F482</f>
      </c>
      <c r="H482" s="87">
        <f>$L$2*G482</f>
      </c>
      <c r="I482" s="108">
        <v>40.91</v>
      </c>
      <c r="J482" s="87">
        <f>$D$480*I482</f>
      </c>
      <c r="K482" s="87">
        <f>SUM(H482,J482)</f>
      </c>
      <c r="L482" s="89"/>
      <c r="M482" s="89"/>
      <c r="N482" s="89"/>
      <c r="O482" s="74"/>
      <c r="P482" s="74"/>
      <c r="Q482" s="74"/>
      <c r="R482" s="74"/>
      <c r="S482" s="74"/>
      <c r="T482" s="74"/>
      <c r="U482" s="74"/>
      <c r="V482" s="74"/>
    </row>
    <row x14ac:dyDescent="0.25" r="483" customHeight="1" ht="18.75">
      <c r="A483" s="6" t="s">
        <v>879</v>
      </c>
      <c r="B483" s="6"/>
      <c r="C483" s="3" t="s">
        <v>561</v>
      </c>
      <c r="D483" s="108">
        <v>1</v>
      </c>
      <c r="E483" s="87">
        <f>$D$480*D483</f>
      </c>
      <c r="F483" s="108">
        <v>0</v>
      </c>
      <c r="G483" s="87">
        <f>$D$480*F483</f>
      </c>
      <c r="H483" s="87">
        <f>$L$2*G483</f>
      </c>
      <c r="I483" s="108">
        <v>0</v>
      </c>
      <c r="J483" s="87">
        <f>$D$480*I483</f>
      </c>
      <c r="K483" s="87">
        <f>SUM(H483,J483)</f>
      </c>
      <c r="L483" s="89"/>
      <c r="M483" s="89"/>
      <c r="N483" s="89"/>
      <c r="O483" s="74"/>
      <c r="P483" s="74"/>
      <c r="Q483" s="74"/>
      <c r="R483" s="74"/>
      <c r="S483" s="74"/>
      <c r="T483" s="74"/>
      <c r="U483" s="74"/>
      <c r="V483" s="74"/>
    </row>
    <row x14ac:dyDescent="0.25" r="484" customHeight="1" ht="18.75">
      <c r="A484" s="6" t="s">
        <v>882</v>
      </c>
      <c r="B484" s="6"/>
      <c r="C484" s="3" t="s">
        <v>96</v>
      </c>
      <c r="D484" s="108">
        <v>1</v>
      </c>
      <c r="E484" s="87">
        <f>$D$480*D484</f>
      </c>
      <c r="F484" s="108">
        <v>0.2</v>
      </c>
      <c r="G484" s="87">
        <f>$D$480*F484</f>
      </c>
      <c r="H484" s="87">
        <f>$L$2*G484</f>
      </c>
      <c r="I484" s="108">
        <v>104.3</v>
      </c>
      <c r="J484" s="87">
        <f>$D$480*I484</f>
      </c>
      <c r="K484" s="87">
        <f>SUM(H484,J484)</f>
      </c>
      <c r="L484" s="89"/>
      <c r="M484" s="89"/>
      <c r="N484" s="89"/>
      <c r="O484" s="74"/>
      <c r="P484" s="74"/>
      <c r="Q484" s="74"/>
      <c r="R484" s="74"/>
      <c r="S484" s="74"/>
      <c r="T484" s="74"/>
      <c r="U484" s="74"/>
      <c r="V484" s="74"/>
    </row>
    <row x14ac:dyDescent="0.25" r="485" customHeight="1" ht="18.75">
      <c r="A485" s="6" t="s">
        <v>421</v>
      </c>
      <c r="B485" s="6"/>
      <c r="C485" s="3" t="s">
        <v>96</v>
      </c>
      <c r="D485" s="108">
        <v>1</v>
      </c>
      <c r="E485" s="87">
        <f>$D$480*D485</f>
      </c>
      <c r="F485" s="108">
        <v>0.55</v>
      </c>
      <c r="G485" s="87">
        <f>$D$480*F485</f>
      </c>
      <c r="H485" s="87">
        <f>$N$2*G485</f>
      </c>
      <c r="I485" s="108">
        <v>153.21</v>
      </c>
      <c r="J485" s="87">
        <f>$D$480*I485</f>
      </c>
      <c r="K485" s="87">
        <f>SUM(H485,J485)</f>
      </c>
      <c r="L485" s="89"/>
      <c r="M485" s="89"/>
      <c r="N485" s="89"/>
      <c r="O485" s="74"/>
      <c r="P485" s="74"/>
      <c r="Q485" s="74"/>
      <c r="R485" s="74"/>
      <c r="S485" s="74"/>
      <c r="T485" s="74"/>
      <c r="U485" s="74"/>
      <c r="V485" s="74"/>
    </row>
    <row x14ac:dyDescent="0.25" r="486" customHeight="1" ht="18.75">
      <c r="A486" s="6" t="s">
        <v>877</v>
      </c>
      <c r="B486" s="6"/>
      <c r="C486" s="3" t="s">
        <v>149</v>
      </c>
      <c r="D486" s="108">
        <v>0.42</v>
      </c>
      <c r="E486" s="87">
        <f>$D$480*D486</f>
      </c>
      <c r="F486" s="108">
        <v>0.05</v>
      </c>
      <c r="G486" s="87">
        <f>$D$480*F486</f>
      </c>
      <c r="H486" s="87">
        <f>$L$2*G486</f>
      </c>
      <c r="I486" s="108">
        <v>21.29</v>
      </c>
      <c r="J486" s="87">
        <f>$D$480*I486</f>
      </c>
      <c r="K486" s="87">
        <f>SUM(H486,J486)</f>
      </c>
      <c r="L486" s="89"/>
      <c r="M486" s="89"/>
      <c r="N486" s="89"/>
      <c r="O486" s="74"/>
      <c r="P486" s="74"/>
      <c r="Q486" s="74"/>
      <c r="R486" s="74"/>
      <c r="S486" s="74"/>
      <c r="T486" s="74"/>
      <c r="U486" s="74"/>
      <c r="V486" s="74"/>
    </row>
    <row x14ac:dyDescent="0.25" r="487" customHeight="1" ht="18.75">
      <c r="A487" s="6" t="s">
        <v>876</v>
      </c>
      <c r="B487" s="6"/>
      <c r="C487" s="3" t="s">
        <v>149</v>
      </c>
      <c r="D487" s="108">
        <v>0.42</v>
      </c>
      <c r="E487" s="87">
        <f>$D$480*D487</f>
      </c>
      <c r="F487" s="108">
        <v>0.04</v>
      </c>
      <c r="G487" s="87">
        <f>$D$480*F487</f>
      </c>
      <c r="H487" s="87">
        <f>$L$2*G487</f>
      </c>
      <c r="I487" s="108">
        <v>18.29</v>
      </c>
      <c r="J487" s="87">
        <f>$D$480*I487</f>
      </c>
      <c r="K487" s="87">
        <f>SUM(H487,J487)</f>
      </c>
      <c r="L487" s="89"/>
      <c r="M487" s="89"/>
      <c r="N487" s="89"/>
      <c r="O487" s="74"/>
      <c r="P487" s="74"/>
      <c r="Q487" s="74"/>
      <c r="R487" s="74"/>
      <c r="S487" s="74"/>
      <c r="T487" s="74"/>
      <c r="U487" s="74"/>
      <c r="V487" s="74"/>
    </row>
    <row x14ac:dyDescent="0.25" r="488" customHeight="1" ht="18.75">
      <c r="A488" s="29" t="s">
        <v>214</v>
      </c>
      <c r="B488" s="29"/>
      <c r="C488" s="3"/>
      <c r="D488" s="135"/>
      <c r="E488" s="126"/>
      <c r="F488" s="94">
        <f>SUM(F481:F487)</f>
      </c>
      <c r="G488" s="110">
        <f>SUM(G481:G487)</f>
      </c>
      <c r="H488" s="110">
        <f>SUM(H481:H487)</f>
      </c>
      <c r="I488" s="94">
        <f>SUM(I481:I487)</f>
      </c>
      <c r="J488" s="110">
        <f>SUM(J481:J487)</f>
      </c>
      <c r="K488" s="88">
        <f>SUM(K481:K487)</f>
      </c>
      <c r="L488" s="89"/>
      <c r="M488" s="89"/>
      <c r="N488" s="89"/>
      <c r="O488" s="74"/>
      <c r="P488" s="74"/>
      <c r="Q488" s="74"/>
      <c r="R488" s="74"/>
      <c r="S488" s="74"/>
      <c r="T488" s="74"/>
      <c r="U488" s="74"/>
      <c r="V488" s="74"/>
    </row>
    <row x14ac:dyDescent="0.25" r="489" customHeight="1" ht="18.75">
      <c r="A489" s="29" t="s">
        <v>884</v>
      </c>
      <c r="B489" s="29"/>
      <c r="C489" s="93" t="s">
        <v>96</v>
      </c>
      <c r="D489" s="57">
        <v>0</v>
      </c>
      <c r="E489" s="124"/>
      <c r="F489" s="53"/>
      <c r="G489" s="53"/>
      <c r="H489" s="53"/>
      <c r="I489" s="53"/>
      <c r="J489" s="53"/>
      <c r="K489" s="53"/>
      <c r="L489" s="89"/>
      <c r="M489" s="89"/>
      <c r="N489" s="89"/>
      <c r="O489" s="74"/>
      <c r="P489" s="74"/>
      <c r="Q489" s="74"/>
      <c r="R489" s="74"/>
      <c r="S489" s="74"/>
      <c r="T489" s="74"/>
      <c r="U489" s="74"/>
      <c r="V489" s="74"/>
    </row>
    <row x14ac:dyDescent="0.25" r="490" customHeight="1" ht="18.75">
      <c r="A490" s="6" t="s">
        <v>879</v>
      </c>
      <c r="B490" s="6"/>
      <c r="C490" s="3" t="s">
        <v>561</v>
      </c>
      <c r="D490" s="108">
        <v>0</v>
      </c>
      <c r="E490" s="87">
        <f>$D$489*D490</f>
      </c>
      <c r="F490" s="108">
        <v>0</v>
      </c>
      <c r="G490" s="87">
        <f>$D$489*F490</f>
      </c>
      <c r="H490" s="87">
        <f>$L$2*G490</f>
      </c>
      <c r="I490" s="108">
        <v>0</v>
      </c>
      <c r="J490" s="87">
        <f>$D$489*I490</f>
      </c>
      <c r="K490" s="87">
        <f>SUM(H490,J490)</f>
      </c>
      <c r="L490" s="89"/>
      <c r="M490" s="89"/>
      <c r="N490" s="89"/>
      <c r="O490" s="74"/>
      <c r="P490" s="74"/>
      <c r="Q490" s="74"/>
      <c r="R490" s="74"/>
      <c r="S490" s="74"/>
      <c r="T490" s="74"/>
      <c r="U490" s="74"/>
      <c r="V490" s="74"/>
    </row>
    <row x14ac:dyDescent="0.25" r="491" customHeight="1" ht="18.75">
      <c r="A491" s="6" t="s">
        <v>885</v>
      </c>
      <c r="B491" s="6"/>
      <c r="C491" s="3" t="s">
        <v>96</v>
      </c>
      <c r="D491" s="108">
        <v>1</v>
      </c>
      <c r="E491" s="87">
        <f>$D$489*D491</f>
      </c>
      <c r="F491" s="108">
        <v>0.2</v>
      </c>
      <c r="G491" s="87">
        <f>$D$489*F491</f>
      </c>
      <c r="H491" s="87">
        <f>$L$2*G491</f>
      </c>
      <c r="I491" s="108">
        <v>40.91</v>
      </c>
      <c r="J491" s="87">
        <f>$D$489*I491</f>
      </c>
      <c r="K491" s="87">
        <f>SUM(H491,J491)</f>
      </c>
      <c r="L491" s="89"/>
      <c r="M491" s="89"/>
      <c r="N491" s="89"/>
      <c r="O491" s="74"/>
      <c r="P491" s="74"/>
      <c r="Q491" s="74"/>
      <c r="R491" s="74"/>
      <c r="S491" s="74"/>
      <c r="T491" s="74"/>
      <c r="U491" s="74"/>
      <c r="V491" s="74"/>
    </row>
    <row x14ac:dyDescent="0.25" r="492" customHeight="1" ht="18.75">
      <c r="A492" s="6" t="s">
        <v>697</v>
      </c>
      <c r="B492" s="6"/>
      <c r="C492" s="3" t="s">
        <v>96</v>
      </c>
      <c r="D492" s="108">
        <v>1</v>
      </c>
      <c r="E492" s="87">
        <f>$D$489*D492</f>
      </c>
      <c r="F492" s="108">
        <v>0.08</v>
      </c>
      <c r="G492" s="87">
        <f>$D$489*F492</f>
      </c>
      <c r="H492" s="87">
        <f>$L$2*G492</f>
      </c>
      <c r="I492" s="108">
        <v>28.81</v>
      </c>
      <c r="J492" s="87">
        <f>$D$489*I492</f>
      </c>
      <c r="K492" s="87">
        <f>SUM(H492,J492)</f>
      </c>
      <c r="L492" s="89"/>
      <c r="M492" s="89"/>
      <c r="N492" s="89"/>
      <c r="O492" s="74"/>
      <c r="P492" s="74"/>
      <c r="Q492" s="74"/>
      <c r="R492" s="74"/>
      <c r="S492" s="74"/>
      <c r="T492" s="74"/>
      <c r="U492" s="74"/>
      <c r="V492" s="74"/>
    </row>
    <row x14ac:dyDescent="0.25" r="493" customHeight="1" ht="18.75">
      <c r="A493" s="6" t="s">
        <v>883</v>
      </c>
      <c r="B493" s="6"/>
      <c r="C493" s="3" t="s">
        <v>96</v>
      </c>
      <c r="D493" s="108">
        <v>1</v>
      </c>
      <c r="E493" s="87">
        <f>$D$489*D493</f>
      </c>
      <c r="F493" s="108">
        <v>0.25</v>
      </c>
      <c r="G493" s="87">
        <f>$D$489*F493</f>
      </c>
      <c r="H493" s="87">
        <f>$L$2*G493</f>
      </c>
      <c r="I493" s="108">
        <v>179.09</v>
      </c>
      <c r="J493" s="87">
        <f>$D$489*I493</f>
      </c>
      <c r="K493" s="87">
        <f>SUM(H493,J493)</f>
      </c>
      <c r="L493" s="89"/>
      <c r="M493" s="89"/>
      <c r="N493" s="89"/>
      <c r="O493" s="74"/>
      <c r="P493" s="74"/>
      <c r="Q493" s="74"/>
      <c r="R493" s="74"/>
      <c r="S493" s="74"/>
      <c r="T493" s="74"/>
      <c r="U493" s="74"/>
      <c r="V493" s="74"/>
    </row>
    <row x14ac:dyDescent="0.25" r="494" customHeight="1" ht="18.75">
      <c r="A494" s="6" t="s">
        <v>421</v>
      </c>
      <c r="B494" s="6"/>
      <c r="C494" s="3" t="s">
        <v>96</v>
      </c>
      <c r="D494" s="108">
        <v>1</v>
      </c>
      <c r="E494" s="87">
        <f>$D$489*D494</f>
      </c>
      <c r="F494" s="108">
        <v>0.55</v>
      </c>
      <c r="G494" s="87">
        <f>$D$489*F494</f>
      </c>
      <c r="H494" s="87">
        <f>$N$2*G494</f>
      </c>
      <c r="I494" s="108">
        <v>153.21</v>
      </c>
      <c r="J494" s="87">
        <f>$D$489*I494</f>
      </c>
      <c r="K494" s="87">
        <f>SUM(H494,J494)</f>
      </c>
      <c r="L494" s="89"/>
      <c r="M494" s="89"/>
      <c r="N494" s="89"/>
      <c r="O494" s="74"/>
      <c r="P494" s="74"/>
      <c r="Q494" s="74"/>
      <c r="R494" s="74"/>
      <c r="S494" s="74"/>
      <c r="T494" s="74"/>
      <c r="U494" s="74"/>
      <c r="V494" s="74"/>
    </row>
    <row x14ac:dyDescent="0.25" r="495" customHeight="1" ht="18.75">
      <c r="A495" s="6" t="s">
        <v>877</v>
      </c>
      <c r="B495" s="6"/>
      <c r="C495" s="3" t="s">
        <v>149</v>
      </c>
      <c r="D495" s="108">
        <v>0.42</v>
      </c>
      <c r="E495" s="87">
        <f>$D$489*D495</f>
      </c>
      <c r="F495" s="108">
        <v>0.05</v>
      </c>
      <c r="G495" s="87">
        <f>$D$489*F495</f>
      </c>
      <c r="H495" s="87">
        <f>$L$2*G495</f>
      </c>
      <c r="I495" s="108">
        <v>21.29</v>
      </c>
      <c r="J495" s="87">
        <f>$D$489*I495</f>
      </c>
      <c r="K495" s="87">
        <f>SUM(H495,J495)</f>
      </c>
      <c r="L495" s="89"/>
      <c r="M495" s="89"/>
      <c r="N495" s="89"/>
      <c r="O495" s="74"/>
      <c r="P495" s="74"/>
      <c r="Q495" s="74"/>
      <c r="R495" s="74"/>
      <c r="S495" s="74"/>
      <c r="T495" s="74"/>
      <c r="U495" s="74"/>
      <c r="V495" s="74"/>
    </row>
    <row x14ac:dyDescent="0.25" r="496" customHeight="1" ht="18.75">
      <c r="A496" s="6" t="s">
        <v>876</v>
      </c>
      <c r="B496" s="6"/>
      <c r="C496" s="3" t="s">
        <v>149</v>
      </c>
      <c r="D496" s="108">
        <v>0.42</v>
      </c>
      <c r="E496" s="87">
        <f>$D$489*D496</f>
      </c>
      <c r="F496" s="108">
        <v>0.04</v>
      </c>
      <c r="G496" s="87">
        <f>$D$489*F496</f>
      </c>
      <c r="H496" s="87">
        <f>$L$2*G496</f>
      </c>
      <c r="I496" s="108">
        <v>18.29</v>
      </c>
      <c r="J496" s="87">
        <f>$D$489*I496</f>
      </c>
      <c r="K496" s="87">
        <f>SUM(H496,J496)</f>
      </c>
      <c r="L496" s="89"/>
      <c r="M496" s="89"/>
      <c r="N496" s="89"/>
      <c r="O496" s="74"/>
      <c r="P496" s="74"/>
      <c r="Q496" s="74"/>
      <c r="R496" s="74"/>
      <c r="S496" s="74"/>
      <c r="T496" s="74"/>
      <c r="U496" s="74"/>
      <c r="V496" s="74"/>
    </row>
    <row x14ac:dyDescent="0.25" r="497" customHeight="1" ht="18.75">
      <c r="A497" s="29" t="s">
        <v>214</v>
      </c>
      <c r="B497" s="29"/>
      <c r="C497" s="3"/>
      <c r="D497" s="135"/>
      <c r="E497" s="126"/>
      <c r="F497" s="94">
        <f>SUM(F490:F496)</f>
      </c>
      <c r="G497" s="110">
        <f>SUM(G490:G496)</f>
      </c>
      <c r="H497" s="110">
        <f>SUM(H490:H496)</f>
      </c>
      <c r="I497" s="94">
        <f>SUM(I490:I496)</f>
      </c>
      <c r="J497" s="110">
        <f>SUM(J490:J496)</f>
      </c>
      <c r="K497" s="88">
        <f>SUM(K490:K496)</f>
      </c>
      <c r="L497" s="89"/>
      <c r="M497" s="89"/>
      <c r="N497" s="89"/>
      <c r="O497" s="74"/>
      <c r="P497" s="74"/>
      <c r="Q497" s="74"/>
      <c r="R497" s="74"/>
      <c r="S497" s="74"/>
      <c r="T497" s="74"/>
      <c r="U497" s="74"/>
      <c r="V497" s="74"/>
    </row>
    <row x14ac:dyDescent="0.25" r="498" customHeight="1" ht="18.75">
      <c r="A498" s="29" t="s">
        <v>884</v>
      </c>
      <c r="B498" s="29"/>
      <c r="C498" s="93" t="s">
        <v>96</v>
      </c>
      <c r="D498" s="57">
        <v>0</v>
      </c>
      <c r="E498" s="124"/>
      <c r="F498" s="53"/>
      <c r="G498" s="53"/>
      <c r="H498" s="53"/>
      <c r="I498" s="53"/>
      <c r="J498" s="53"/>
      <c r="K498" s="53"/>
      <c r="L498" s="89"/>
      <c r="M498" s="89"/>
      <c r="N498" s="89"/>
      <c r="O498" s="74"/>
      <c r="P498" s="74"/>
      <c r="Q498" s="74"/>
      <c r="R498" s="74"/>
      <c r="S498" s="74"/>
      <c r="T498" s="74"/>
      <c r="U498" s="74"/>
      <c r="V498" s="74"/>
    </row>
    <row x14ac:dyDescent="0.25" r="499" customHeight="1" ht="18.75">
      <c r="A499" s="6" t="s">
        <v>700</v>
      </c>
      <c r="B499" s="6"/>
      <c r="C499" s="3" t="s">
        <v>96</v>
      </c>
      <c r="D499" s="108">
        <v>1</v>
      </c>
      <c r="E499" s="87">
        <f>$D$498*D499</f>
      </c>
      <c r="F499" s="108">
        <v>0.08</v>
      </c>
      <c r="G499" s="87">
        <f>$D$498*F499</f>
      </c>
      <c r="H499" s="87">
        <f>$L$2*G499</f>
      </c>
      <c r="I499" s="108">
        <v>28.81</v>
      </c>
      <c r="J499" s="87">
        <f>$D$498*I499</f>
      </c>
      <c r="K499" s="87">
        <f>SUM(H499,J499)</f>
      </c>
      <c r="L499" s="89"/>
      <c r="M499" s="89"/>
      <c r="N499" s="89"/>
      <c r="O499" s="74"/>
      <c r="P499" s="74"/>
      <c r="Q499" s="74"/>
      <c r="R499" s="74"/>
      <c r="S499" s="74"/>
      <c r="T499" s="74"/>
      <c r="U499" s="74"/>
      <c r="V499" s="74"/>
    </row>
    <row x14ac:dyDescent="0.25" r="500" customHeight="1" ht="18.75">
      <c r="A500" s="6" t="s">
        <v>885</v>
      </c>
      <c r="B500" s="6"/>
      <c r="C500" s="3" t="s">
        <v>96</v>
      </c>
      <c r="D500" s="108">
        <v>1</v>
      </c>
      <c r="E500" s="87">
        <f>$D$498*D500</f>
      </c>
      <c r="F500" s="108">
        <v>0.2</v>
      </c>
      <c r="G500" s="87">
        <f>$D$498*F500</f>
      </c>
      <c r="H500" s="87">
        <f>$L$2*G500</f>
      </c>
      <c r="I500" s="108">
        <v>40.91</v>
      </c>
      <c r="J500" s="87">
        <f>$D$498*I500</f>
      </c>
      <c r="K500" s="87">
        <f>SUM(H500,J500)</f>
      </c>
      <c r="L500" s="89"/>
      <c r="M500" s="89"/>
      <c r="N500" s="89"/>
      <c r="O500" s="74"/>
      <c r="P500" s="74"/>
      <c r="Q500" s="74"/>
      <c r="R500" s="74"/>
      <c r="S500" s="74"/>
      <c r="T500" s="74"/>
      <c r="U500" s="74"/>
      <c r="V500" s="74"/>
    </row>
    <row x14ac:dyDescent="0.25" r="501" customHeight="1" ht="18.75">
      <c r="A501" s="6" t="s">
        <v>879</v>
      </c>
      <c r="B501" s="6"/>
      <c r="C501" s="3" t="s">
        <v>561</v>
      </c>
      <c r="D501" s="108">
        <v>1</v>
      </c>
      <c r="E501" s="87">
        <f>$D$498*D501</f>
      </c>
      <c r="F501" s="108">
        <v>0</v>
      </c>
      <c r="G501" s="87">
        <f>$D$498*F501</f>
      </c>
      <c r="H501" s="87">
        <f>$L$2*G501</f>
      </c>
      <c r="I501" s="108">
        <v>0</v>
      </c>
      <c r="J501" s="87">
        <f>$D$498*I501</f>
      </c>
      <c r="K501" s="87">
        <f>SUM(H501,J501)</f>
      </c>
      <c r="L501" s="89"/>
      <c r="M501" s="89"/>
      <c r="N501" s="89"/>
      <c r="O501" s="74"/>
      <c r="P501" s="74"/>
      <c r="Q501" s="74"/>
      <c r="R501" s="74"/>
      <c r="S501" s="74"/>
      <c r="T501" s="74"/>
      <c r="U501" s="74"/>
      <c r="V501" s="74"/>
    </row>
    <row x14ac:dyDescent="0.25" r="502" customHeight="1" ht="18.75">
      <c r="A502" s="6" t="s">
        <v>823</v>
      </c>
      <c r="B502" s="6"/>
      <c r="C502" s="3" t="s">
        <v>96</v>
      </c>
      <c r="D502" s="108">
        <v>1</v>
      </c>
      <c r="E502" s="87">
        <f>$D$498*D502</f>
      </c>
      <c r="F502" s="108">
        <v>0.31</v>
      </c>
      <c r="G502" s="87">
        <f>$D$498*F502</f>
      </c>
      <c r="H502" s="87">
        <f>$L$2*G502</f>
      </c>
      <c r="I502" s="108">
        <v>79.41</v>
      </c>
      <c r="J502" s="87">
        <f>$D$498*I502</f>
      </c>
      <c r="K502" s="87">
        <f>SUM(H502,J502)</f>
      </c>
      <c r="L502" s="89"/>
      <c r="M502" s="89"/>
      <c r="N502" s="89"/>
      <c r="O502" s="74"/>
      <c r="P502" s="74"/>
      <c r="Q502" s="74"/>
      <c r="R502" s="74"/>
      <c r="S502" s="74"/>
      <c r="T502" s="74"/>
      <c r="U502" s="74"/>
      <c r="V502" s="74"/>
    </row>
    <row x14ac:dyDescent="0.25" r="503" customHeight="1" ht="18.75">
      <c r="A503" s="6" t="s">
        <v>421</v>
      </c>
      <c r="B503" s="6"/>
      <c r="C503" s="3" t="s">
        <v>96</v>
      </c>
      <c r="D503" s="108">
        <v>1</v>
      </c>
      <c r="E503" s="87">
        <f>$D$498*D503</f>
      </c>
      <c r="F503" s="108">
        <v>0.55</v>
      </c>
      <c r="G503" s="87">
        <f>$D$498*F503</f>
      </c>
      <c r="H503" s="87">
        <f>$N$2*G503</f>
      </c>
      <c r="I503" s="108">
        <v>153.21</v>
      </c>
      <c r="J503" s="87">
        <f>$D$498*I503</f>
      </c>
      <c r="K503" s="87">
        <f>SUM(H503,J503)</f>
      </c>
      <c r="L503" s="89"/>
      <c r="M503" s="89"/>
      <c r="N503" s="89"/>
      <c r="O503" s="74"/>
      <c r="P503" s="74"/>
      <c r="Q503" s="74"/>
      <c r="R503" s="74"/>
      <c r="S503" s="74"/>
      <c r="T503" s="74"/>
      <c r="U503" s="74"/>
      <c r="V503" s="74"/>
    </row>
    <row x14ac:dyDescent="0.25" r="504" customHeight="1" ht="18.75">
      <c r="A504" s="6" t="s">
        <v>877</v>
      </c>
      <c r="B504" s="6"/>
      <c r="C504" s="3" t="s">
        <v>149</v>
      </c>
      <c r="D504" s="108">
        <v>0.42</v>
      </c>
      <c r="E504" s="87">
        <f>$D$498*D504</f>
      </c>
      <c r="F504" s="108">
        <v>0.05</v>
      </c>
      <c r="G504" s="87">
        <f>$D$498*F504</f>
      </c>
      <c r="H504" s="87">
        <f>$L$2*G504</f>
      </c>
      <c r="I504" s="108">
        <v>21.29</v>
      </c>
      <c r="J504" s="87">
        <f>$D$498*I504</f>
      </c>
      <c r="K504" s="87">
        <f>SUM(H504,J504)</f>
      </c>
      <c r="L504" s="89"/>
      <c r="M504" s="89"/>
      <c r="N504" s="89"/>
      <c r="O504" s="74"/>
      <c r="P504" s="74"/>
      <c r="Q504" s="74"/>
      <c r="R504" s="74"/>
      <c r="S504" s="74"/>
      <c r="T504" s="74"/>
      <c r="U504" s="74"/>
      <c r="V504" s="74"/>
    </row>
    <row x14ac:dyDescent="0.25" r="505" customHeight="1" ht="18.75">
      <c r="A505" s="6" t="s">
        <v>876</v>
      </c>
      <c r="B505" s="6"/>
      <c r="C505" s="3" t="s">
        <v>149</v>
      </c>
      <c r="D505" s="108">
        <v>0.42</v>
      </c>
      <c r="E505" s="87">
        <f>$D$498*D505</f>
      </c>
      <c r="F505" s="108">
        <v>0.04</v>
      </c>
      <c r="G505" s="87">
        <f>$D$498*F505</f>
      </c>
      <c r="H505" s="87">
        <f>$L$2*G505</f>
      </c>
      <c r="I505" s="108">
        <v>18.29</v>
      </c>
      <c r="J505" s="87">
        <f>$D$498*I505</f>
      </c>
      <c r="K505" s="87">
        <f>SUM(H505,J505)</f>
      </c>
      <c r="L505" s="89"/>
      <c r="M505" s="89"/>
      <c r="N505" s="89"/>
      <c r="O505" s="74"/>
      <c r="P505" s="74"/>
      <c r="Q505" s="74"/>
      <c r="R505" s="74"/>
      <c r="S505" s="74"/>
      <c r="T505" s="74"/>
      <c r="U505" s="74"/>
      <c r="V505" s="74"/>
    </row>
    <row x14ac:dyDescent="0.25" r="506" customHeight="1" ht="18.75">
      <c r="A506" s="29" t="s">
        <v>214</v>
      </c>
      <c r="B506" s="29"/>
      <c r="C506" s="3"/>
      <c r="D506" s="135"/>
      <c r="E506" s="126"/>
      <c r="F506" s="94">
        <f>SUM(F499:F505)</f>
      </c>
      <c r="G506" s="110">
        <f>SUM(G499:G505)</f>
      </c>
      <c r="H506" s="110">
        <f>SUM(H499:H505)</f>
      </c>
      <c r="I506" s="94">
        <f>SUM(I499:I505)</f>
      </c>
      <c r="J506" s="110">
        <f>SUM(J499:J505)</f>
      </c>
      <c r="K506" s="88">
        <f>SUM(K499:K505)</f>
      </c>
      <c r="L506" s="89"/>
      <c r="M506" s="89"/>
      <c r="N506" s="89"/>
      <c r="O506" s="74"/>
      <c r="P506" s="74"/>
      <c r="Q506" s="74"/>
      <c r="R506" s="74"/>
      <c r="S506" s="74"/>
      <c r="T506" s="74"/>
      <c r="U506" s="74"/>
      <c r="V506" s="74"/>
    </row>
    <row x14ac:dyDescent="0.25" r="507" customHeight="1" ht="18.75">
      <c r="A507" s="29" t="s">
        <v>886</v>
      </c>
      <c r="B507" s="29"/>
      <c r="C507" s="93" t="s">
        <v>96</v>
      </c>
      <c r="D507" s="57">
        <v>0</v>
      </c>
      <c r="E507" s="124"/>
      <c r="F507" s="53"/>
      <c r="G507" s="53"/>
      <c r="H507" s="53"/>
      <c r="I507" s="53"/>
      <c r="J507" s="53"/>
      <c r="K507" s="53"/>
      <c r="L507" s="89"/>
      <c r="M507" s="89"/>
      <c r="N507" s="89"/>
      <c r="O507" s="74"/>
      <c r="P507" s="74"/>
      <c r="Q507" s="74"/>
      <c r="R507" s="74"/>
      <c r="S507" s="74"/>
      <c r="T507" s="74"/>
      <c r="U507" s="74"/>
      <c r="V507" s="74"/>
    </row>
    <row x14ac:dyDescent="0.25" r="508" customHeight="1" ht="18.75">
      <c r="A508" s="6" t="s">
        <v>876</v>
      </c>
      <c r="B508" s="6"/>
      <c r="C508" s="3" t="s">
        <v>149</v>
      </c>
      <c r="D508" s="108">
        <v>0.42</v>
      </c>
      <c r="E508" s="87">
        <f>$D$507*D508</f>
      </c>
      <c r="F508" s="108">
        <v>0.04</v>
      </c>
      <c r="G508" s="87">
        <f>$D$507*F508</f>
      </c>
      <c r="H508" s="87">
        <f>$L$2*G508</f>
      </c>
      <c r="I508" s="108">
        <v>18.29</v>
      </c>
      <c r="J508" s="87">
        <f>$D$507*I508</f>
      </c>
      <c r="K508" s="87">
        <f>SUM(H508,J508)</f>
      </c>
      <c r="L508" s="89"/>
      <c r="M508" s="89"/>
      <c r="N508" s="89"/>
      <c r="O508" s="74"/>
      <c r="P508" s="74"/>
      <c r="Q508" s="74"/>
      <c r="R508" s="74"/>
      <c r="S508" s="74"/>
      <c r="T508" s="74"/>
      <c r="U508" s="74"/>
      <c r="V508" s="74"/>
    </row>
    <row x14ac:dyDescent="0.25" r="509" customHeight="1" ht="18.75">
      <c r="A509" s="6" t="s">
        <v>877</v>
      </c>
      <c r="B509" s="6"/>
      <c r="C509" s="3" t="s">
        <v>149</v>
      </c>
      <c r="D509" s="108">
        <v>0.42</v>
      </c>
      <c r="E509" s="87">
        <f>$D$507*D509</f>
      </c>
      <c r="F509" s="108">
        <v>0.05</v>
      </c>
      <c r="G509" s="87">
        <f>$D$507*F509</f>
      </c>
      <c r="H509" s="87">
        <f>$L$2*G509</f>
      </c>
      <c r="I509" s="108">
        <v>21.29</v>
      </c>
      <c r="J509" s="87">
        <f>$D$507*I509</f>
      </c>
      <c r="K509" s="87">
        <f>SUM(H509,J509)</f>
      </c>
      <c r="L509" s="89"/>
      <c r="M509" s="89"/>
      <c r="N509" s="89"/>
      <c r="O509" s="74"/>
      <c r="P509" s="74"/>
      <c r="Q509" s="74"/>
      <c r="R509" s="74"/>
      <c r="S509" s="74"/>
      <c r="T509" s="74"/>
      <c r="U509" s="74"/>
      <c r="V509" s="74"/>
    </row>
    <row x14ac:dyDescent="0.25" r="510" customHeight="1" ht="18.75">
      <c r="A510" s="6" t="s">
        <v>421</v>
      </c>
      <c r="B510" s="6"/>
      <c r="C510" s="3" t="s">
        <v>96</v>
      </c>
      <c r="D510" s="108">
        <v>1</v>
      </c>
      <c r="E510" s="87">
        <f>$D$507*D510</f>
      </c>
      <c r="F510" s="108">
        <v>0.55</v>
      </c>
      <c r="G510" s="87">
        <f>$D$507*F510</f>
      </c>
      <c r="H510" s="87">
        <f>$N$2*G510</f>
      </c>
      <c r="I510" s="108">
        <v>153.21</v>
      </c>
      <c r="J510" s="87">
        <f>$D$507*I510</f>
      </c>
      <c r="K510" s="87">
        <f>SUM(H510,J510)</f>
      </c>
      <c r="L510" s="89"/>
      <c r="M510" s="89"/>
      <c r="N510" s="89"/>
      <c r="O510" s="74"/>
      <c r="P510" s="74"/>
      <c r="Q510" s="74"/>
      <c r="R510" s="74"/>
      <c r="S510" s="74"/>
      <c r="T510" s="74"/>
      <c r="U510" s="74"/>
      <c r="V510" s="74"/>
    </row>
    <row x14ac:dyDescent="0.25" r="511" customHeight="1" ht="18.75">
      <c r="A511" s="6" t="s">
        <v>249</v>
      </c>
      <c r="B511" s="6"/>
      <c r="C511" s="3" t="s">
        <v>96</v>
      </c>
      <c r="D511" s="108">
        <v>1</v>
      </c>
      <c r="E511" s="87">
        <f>$D$507*D511</f>
      </c>
      <c r="F511" s="108">
        <v>0.2</v>
      </c>
      <c r="G511" s="87">
        <f>$D$507*F511</f>
      </c>
      <c r="H511" s="87">
        <f>$L$2*G511</f>
      </c>
      <c r="I511" s="108">
        <v>40.02</v>
      </c>
      <c r="J511" s="87">
        <f>$D$507*I511</f>
      </c>
      <c r="K511" s="87">
        <f>SUM(H511,J511)</f>
      </c>
      <c r="L511" s="89"/>
      <c r="M511" s="89"/>
      <c r="N511" s="89"/>
      <c r="O511" s="74"/>
      <c r="P511" s="74"/>
      <c r="Q511" s="74"/>
      <c r="R511" s="74"/>
      <c r="S511" s="74"/>
      <c r="T511" s="74"/>
      <c r="U511" s="74"/>
      <c r="V511" s="74"/>
    </row>
    <row x14ac:dyDescent="0.25" r="512" customHeight="1" ht="18.75">
      <c r="A512" s="6" t="s">
        <v>700</v>
      </c>
      <c r="B512" s="6"/>
      <c r="C512" s="3" t="s">
        <v>96</v>
      </c>
      <c r="D512" s="108">
        <v>1</v>
      </c>
      <c r="E512" s="87">
        <f>$D$507*D512</f>
      </c>
      <c r="F512" s="108">
        <v>0.08</v>
      </c>
      <c r="G512" s="87">
        <f>$D$507*F512</f>
      </c>
      <c r="H512" s="87">
        <f>$L$2*G512</f>
      </c>
      <c r="I512" s="108">
        <v>28.81</v>
      </c>
      <c r="J512" s="87">
        <f>$D$507*I512</f>
      </c>
      <c r="K512" s="87">
        <f>SUM(H512,J512)</f>
      </c>
      <c r="L512" s="89"/>
      <c r="M512" s="89"/>
      <c r="N512" s="89"/>
      <c r="O512" s="74"/>
      <c r="P512" s="74"/>
      <c r="Q512" s="74"/>
      <c r="R512" s="74"/>
      <c r="S512" s="74"/>
      <c r="T512" s="74"/>
      <c r="U512" s="74"/>
      <c r="V512" s="74"/>
    </row>
    <row x14ac:dyDescent="0.25" r="513" customHeight="1" ht="18.75">
      <c r="A513" s="6" t="s">
        <v>885</v>
      </c>
      <c r="B513" s="6"/>
      <c r="C513" s="3" t="s">
        <v>96</v>
      </c>
      <c r="D513" s="108">
        <v>1</v>
      </c>
      <c r="E513" s="87">
        <f>$D$507*D513</f>
      </c>
      <c r="F513" s="108">
        <v>0.2</v>
      </c>
      <c r="G513" s="87">
        <f>$D$507*F513</f>
      </c>
      <c r="H513" s="87">
        <f>$L$2*G513</f>
      </c>
      <c r="I513" s="108">
        <v>40.91</v>
      </c>
      <c r="J513" s="87">
        <f>$D$507*I513</f>
      </c>
      <c r="K513" s="87">
        <f>SUM(H513,J513)</f>
      </c>
      <c r="L513" s="89"/>
      <c r="M513" s="89"/>
      <c r="N513" s="89"/>
      <c r="O513" s="74"/>
      <c r="P513" s="74"/>
      <c r="Q513" s="74"/>
      <c r="R513" s="74"/>
      <c r="S513" s="74"/>
      <c r="T513" s="74"/>
      <c r="U513" s="74"/>
      <c r="V513" s="74"/>
    </row>
    <row x14ac:dyDescent="0.25" r="514" customHeight="1" ht="18.75">
      <c r="A514" s="6" t="s">
        <v>879</v>
      </c>
      <c r="B514" s="6"/>
      <c r="C514" s="3" t="s">
        <v>561</v>
      </c>
      <c r="D514" s="108">
        <v>1</v>
      </c>
      <c r="E514" s="87">
        <f>$D$507*D514</f>
      </c>
      <c r="F514" s="108">
        <v>0</v>
      </c>
      <c r="G514" s="87">
        <f>$D$507*F514</f>
      </c>
      <c r="H514" s="87">
        <f>$L$2*G514</f>
      </c>
      <c r="I514" s="108">
        <v>0</v>
      </c>
      <c r="J514" s="87">
        <f>$D$507*I514</f>
      </c>
      <c r="K514" s="87">
        <f>SUM(H514,J514)</f>
      </c>
      <c r="L514" s="89"/>
      <c r="M514" s="89"/>
      <c r="N514" s="89"/>
      <c r="O514" s="74"/>
      <c r="P514" s="74"/>
      <c r="Q514" s="74"/>
      <c r="R514" s="74"/>
      <c r="S514" s="74"/>
      <c r="T514" s="74"/>
      <c r="U514" s="74"/>
      <c r="V514" s="74"/>
    </row>
    <row x14ac:dyDescent="0.25" r="515" customHeight="1" ht="18.75">
      <c r="A515" s="6" t="s">
        <v>885</v>
      </c>
      <c r="B515" s="6"/>
      <c r="C515" s="3" t="s">
        <v>96</v>
      </c>
      <c r="D515" s="108">
        <v>1</v>
      </c>
      <c r="E515" s="87">
        <f>$D$507*D515</f>
      </c>
      <c r="F515" s="108">
        <v>0.2</v>
      </c>
      <c r="G515" s="87">
        <f>$D$507*F515</f>
      </c>
      <c r="H515" s="87">
        <f>$L$2*G515</f>
      </c>
      <c r="I515" s="108">
        <v>40.91</v>
      </c>
      <c r="J515" s="87">
        <f>$D$507*I515</f>
      </c>
      <c r="K515" s="87">
        <f>SUM(H515,J515)</f>
      </c>
      <c r="L515" s="89"/>
      <c r="M515" s="89"/>
      <c r="N515" s="89"/>
      <c r="O515" s="74"/>
      <c r="P515" s="74"/>
      <c r="Q515" s="74"/>
      <c r="R515" s="74"/>
      <c r="S515" s="74"/>
      <c r="T515" s="74"/>
      <c r="U515" s="74"/>
      <c r="V515" s="74"/>
    </row>
    <row x14ac:dyDescent="0.25" r="516" customHeight="1" ht="18.75">
      <c r="A516" s="6" t="s">
        <v>700</v>
      </c>
      <c r="B516" s="6"/>
      <c r="C516" s="3" t="s">
        <v>96</v>
      </c>
      <c r="D516" s="108">
        <v>1</v>
      </c>
      <c r="E516" s="87">
        <f>$D$507*D516</f>
      </c>
      <c r="F516" s="108">
        <v>0.08</v>
      </c>
      <c r="G516" s="87">
        <f>$D$507*F516</f>
      </c>
      <c r="H516" s="87">
        <f>$L$2*G516</f>
      </c>
      <c r="I516" s="108">
        <v>28.81</v>
      </c>
      <c r="J516" s="87">
        <f>$D$507*I516</f>
      </c>
      <c r="K516" s="87">
        <f>SUM(H516,J516)</f>
      </c>
      <c r="L516" s="89"/>
      <c r="M516" s="89"/>
      <c r="N516" s="89"/>
      <c r="O516" s="74"/>
      <c r="P516" s="74"/>
      <c r="Q516" s="74"/>
      <c r="R516" s="74"/>
      <c r="S516" s="74"/>
      <c r="T516" s="74"/>
      <c r="U516" s="74"/>
      <c r="V516" s="74"/>
    </row>
    <row x14ac:dyDescent="0.25" r="517" customHeight="1" ht="18.75">
      <c r="A517" s="6" t="s">
        <v>249</v>
      </c>
      <c r="B517" s="6"/>
      <c r="C517" s="3" t="s">
        <v>96</v>
      </c>
      <c r="D517" s="108">
        <v>1</v>
      </c>
      <c r="E517" s="87">
        <f>$D$507*D517</f>
      </c>
      <c r="F517" s="108">
        <v>0.2</v>
      </c>
      <c r="G517" s="87">
        <f>$D$507*F517</f>
      </c>
      <c r="H517" s="87">
        <f>$L$2*G517</f>
      </c>
      <c r="I517" s="108">
        <v>40.02</v>
      </c>
      <c r="J517" s="87">
        <f>$D$507*I517</f>
      </c>
      <c r="K517" s="87">
        <f>SUM(H517,J517)</f>
      </c>
      <c r="L517" s="89"/>
      <c r="M517" s="89"/>
      <c r="N517" s="89"/>
      <c r="O517" s="74"/>
      <c r="P517" s="74"/>
      <c r="Q517" s="74"/>
      <c r="R517" s="74"/>
      <c r="S517" s="74"/>
      <c r="T517" s="74"/>
      <c r="U517" s="74"/>
      <c r="V517" s="74"/>
    </row>
    <row x14ac:dyDescent="0.25" r="518" customHeight="1" ht="18.75">
      <c r="A518" s="6" t="s">
        <v>421</v>
      </c>
      <c r="B518" s="6"/>
      <c r="C518" s="3" t="s">
        <v>96</v>
      </c>
      <c r="D518" s="108">
        <v>1</v>
      </c>
      <c r="E518" s="87">
        <f>$D$507*D518</f>
      </c>
      <c r="F518" s="108">
        <v>0.55</v>
      </c>
      <c r="G518" s="87">
        <f>$D$507*F518</f>
      </c>
      <c r="H518" s="87">
        <f>$N$2*G518</f>
      </c>
      <c r="I518" s="108">
        <v>153.21</v>
      </c>
      <c r="J518" s="87">
        <f>$D$507*I518</f>
      </c>
      <c r="K518" s="87">
        <f>SUM(H518,J518)</f>
      </c>
      <c r="L518" s="89"/>
      <c r="M518" s="89"/>
      <c r="N518" s="89"/>
      <c r="O518" s="74"/>
      <c r="P518" s="74"/>
      <c r="Q518" s="74"/>
      <c r="R518" s="74"/>
      <c r="S518" s="74"/>
      <c r="T518" s="74"/>
      <c r="U518" s="74"/>
      <c r="V518" s="74"/>
    </row>
    <row x14ac:dyDescent="0.25" r="519" customHeight="1" ht="18.75">
      <c r="A519" s="6" t="s">
        <v>887</v>
      </c>
      <c r="B519" s="6"/>
      <c r="C519" s="3" t="s">
        <v>149</v>
      </c>
      <c r="D519" s="108">
        <v>0.42</v>
      </c>
      <c r="E519" s="87">
        <f>$D$507*D519</f>
      </c>
      <c r="F519" s="108">
        <v>0.05</v>
      </c>
      <c r="G519" s="87">
        <f>$D$507*F519</f>
      </c>
      <c r="H519" s="87">
        <f>$L$2*G519</f>
      </c>
      <c r="I519" s="108">
        <v>21.29</v>
      </c>
      <c r="J519" s="87">
        <f>$D$507*I519</f>
      </c>
      <c r="K519" s="87">
        <f>SUM(H519,J519)</f>
      </c>
      <c r="L519" s="89"/>
      <c r="M519" s="89"/>
      <c r="N519" s="89"/>
      <c r="O519" s="74"/>
      <c r="P519" s="74"/>
      <c r="Q519" s="74"/>
      <c r="R519" s="74"/>
      <c r="S519" s="74"/>
      <c r="T519" s="74"/>
      <c r="U519" s="74"/>
      <c r="V519" s="74"/>
    </row>
    <row x14ac:dyDescent="0.25" r="520" customHeight="1" ht="18.75">
      <c r="A520" s="6" t="s">
        <v>876</v>
      </c>
      <c r="B520" s="6"/>
      <c r="C520" s="3" t="s">
        <v>149</v>
      </c>
      <c r="D520" s="108">
        <v>0.42</v>
      </c>
      <c r="E520" s="87">
        <f>$D$507*D520</f>
      </c>
      <c r="F520" s="108">
        <v>0.04</v>
      </c>
      <c r="G520" s="87">
        <f>$D$507*F520</f>
      </c>
      <c r="H520" s="87">
        <f>$L$2*G520</f>
      </c>
      <c r="I520" s="108">
        <v>18.29</v>
      </c>
      <c r="J520" s="87">
        <f>$D$507*I520</f>
      </c>
      <c r="K520" s="87">
        <f>SUM(H520,J520)</f>
      </c>
      <c r="L520" s="89"/>
      <c r="M520" s="89"/>
      <c r="N520" s="89"/>
      <c r="O520" s="74"/>
      <c r="P520" s="74"/>
      <c r="Q520" s="74"/>
      <c r="R520" s="74"/>
      <c r="S520" s="74"/>
      <c r="T520" s="74"/>
      <c r="U520" s="74"/>
      <c r="V520" s="74"/>
    </row>
    <row x14ac:dyDescent="0.25" r="521" customHeight="1" ht="18.75">
      <c r="A521" s="29" t="s">
        <v>214</v>
      </c>
      <c r="B521" s="29"/>
      <c r="C521" s="3"/>
      <c r="D521" s="135"/>
      <c r="E521" s="126"/>
      <c r="F521" s="94">
        <f>SUM(F508:F520)</f>
      </c>
      <c r="G521" s="110">
        <f>SUM(G508:G520)</f>
      </c>
      <c r="H521" s="110">
        <f>SUM(H508:H520)</f>
      </c>
      <c r="I521" s="94">
        <f>SUM(I508:I520)</f>
      </c>
      <c r="J521" s="110">
        <f>SUM(J508:J520)</f>
      </c>
      <c r="K521" s="88">
        <f>SUM(K508:K520)</f>
      </c>
      <c r="L521" s="89"/>
      <c r="M521" s="89"/>
      <c r="N521" s="89"/>
      <c r="O521" s="74"/>
      <c r="P521" s="74"/>
      <c r="Q521" s="74"/>
      <c r="R521" s="74"/>
      <c r="S521" s="74"/>
      <c r="T521" s="74"/>
      <c r="U521" s="74"/>
      <c r="V521" s="74"/>
    </row>
    <row x14ac:dyDescent="0.25" r="522" customHeight="1" ht="18.75">
      <c r="A522" s="29" t="s">
        <v>886</v>
      </c>
      <c r="B522" s="29"/>
      <c r="C522" s="93" t="s">
        <v>96</v>
      </c>
      <c r="D522" s="57">
        <v>0</v>
      </c>
      <c r="E522" s="124"/>
      <c r="F522" s="53"/>
      <c r="G522" s="53"/>
      <c r="H522" s="53"/>
      <c r="I522" s="53"/>
      <c r="J522" s="53"/>
      <c r="K522" s="53"/>
      <c r="L522" s="89"/>
      <c r="M522" s="89"/>
      <c r="N522" s="89"/>
      <c r="O522" s="74"/>
      <c r="P522" s="74"/>
      <c r="Q522" s="74"/>
      <c r="R522" s="74"/>
      <c r="S522" s="74"/>
      <c r="T522" s="74"/>
      <c r="U522" s="74"/>
      <c r="V522" s="74"/>
    </row>
    <row x14ac:dyDescent="0.25" r="523" customHeight="1" ht="18.75">
      <c r="A523" s="6" t="s">
        <v>885</v>
      </c>
      <c r="B523" s="6"/>
      <c r="C523" s="3" t="s">
        <v>96</v>
      </c>
      <c r="D523" s="108">
        <v>2</v>
      </c>
      <c r="E523" s="87">
        <f>$D$522*D523</f>
      </c>
      <c r="F523" s="108">
        <v>0.4</v>
      </c>
      <c r="G523" s="87">
        <f>$D$522*F523</f>
      </c>
      <c r="H523" s="87">
        <f>$L$2*G523</f>
      </c>
      <c r="I523" s="108">
        <v>81.82</v>
      </c>
      <c r="J523" s="87">
        <f>$D$522*I523</f>
      </c>
      <c r="K523" s="87">
        <f>SUM(H523,J523)</f>
      </c>
      <c r="L523" s="89"/>
      <c r="M523" s="89"/>
      <c r="N523" s="89"/>
      <c r="O523" s="74"/>
      <c r="P523" s="74"/>
      <c r="Q523" s="74"/>
      <c r="R523" s="74"/>
      <c r="S523" s="74"/>
      <c r="T523" s="74"/>
      <c r="U523" s="74"/>
      <c r="V523" s="74"/>
    </row>
    <row x14ac:dyDescent="0.25" r="524" customHeight="1" ht="18.75">
      <c r="A524" s="6" t="s">
        <v>876</v>
      </c>
      <c r="B524" s="6"/>
      <c r="C524" s="3" t="s">
        <v>149</v>
      </c>
      <c r="D524" s="108">
        <v>0.42</v>
      </c>
      <c r="E524" s="87">
        <f>$D$522*D524</f>
      </c>
      <c r="F524" s="108">
        <v>0.04</v>
      </c>
      <c r="G524" s="87">
        <f>$D$522*F524</f>
      </c>
      <c r="H524" s="87">
        <f>$L$2*G524</f>
      </c>
      <c r="I524" s="108">
        <v>18.29</v>
      </c>
      <c r="J524" s="87">
        <f>$D$522*I524</f>
      </c>
      <c r="K524" s="87">
        <f>SUM(H524,J524)</f>
      </c>
      <c r="L524" s="89"/>
      <c r="M524" s="89"/>
      <c r="N524" s="89"/>
      <c r="O524" s="74"/>
      <c r="P524" s="74"/>
      <c r="Q524" s="74"/>
      <c r="R524" s="74"/>
      <c r="S524" s="74"/>
      <c r="T524" s="74"/>
      <c r="U524" s="74"/>
      <c r="V524" s="74"/>
    </row>
    <row x14ac:dyDescent="0.25" r="525" customHeight="1" ht="18.75">
      <c r="A525" s="6" t="s">
        <v>877</v>
      </c>
      <c r="B525" s="6"/>
      <c r="C525" s="3" t="s">
        <v>149</v>
      </c>
      <c r="D525" s="108">
        <v>0.42</v>
      </c>
      <c r="E525" s="87">
        <f>$D$522*D525</f>
      </c>
      <c r="F525" s="108">
        <v>0.05</v>
      </c>
      <c r="G525" s="87">
        <f>$D$522*F525</f>
      </c>
      <c r="H525" s="87">
        <f>$L$2*G525</f>
      </c>
      <c r="I525" s="108">
        <v>21.29</v>
      </c>
      <c r="J525" s="87">
        <f>$D$522*I525</f>
      </c>
      <c r="K525" s="87">
        <f>SUM(H525,J525)</f>
      </c>
      <c r="L525" s="89"/>
      <c r="M525" s="89"/>
      <c r="N525" s="89"/>
      <c r="O525" s="74"/>
      <c r="P525" s="74"/>
      <c r="Q525" s="74"/>
      <c r="R525" s="74"/>
      <c r="S525" s="74"/>
      <c r="T525" s="74"/>
      <c r="U525" s="74"/>
      <c r="V525" s="74"/>
    </row>
    <row x14ac:dyDescent="0.25" r="526" customHeight="1" ht="18.75">
      <c r="A526" s="6" t="s">
        <v>421</v>
      </c>
      <c r="B526" s="6"/>
      <c r="C526" s="3" t="s">
        <v>96</v>
      </c>
      <c r="D526" s="108">
        <v>1</v>
      </c>
      <c r="E526" s="87">
        <f>$D$522*D526</f>
      </c>
      <c r="F526" s="108">
        <v>0.55</v>
      </c>
      <c r="G526" s="87">
        <f>$D$522*F526</f>
      </c>
      <c r="H526" s="87">
        <f>$N$2*G526</f>
      </c>
      <c r="I526" s="108">
        <v>153.21</v>
      </c>
      <c r="J526" s="87">
        <f>$D$522*I526</f>
      </c>
      <c r="K526" s="87">
        <f>SUM(H526,J526)</f>
      </c>
      <c r="L526" s="89"/>
      <c r="M526" s="89"/>
      <c r="N526" s="89"/>
      <c r="O526" s="74"/>
      <c r="P526" s="74"/>
      <c r="Q526" s="74"/>
      <c r="R526" s="74"/>
      <c r="S526" s="74"/>
      <c r="T526" s="74"/>
      <c r="U526" s="74"/>
      <c r="V526" s="74"/>
    </row>
    <row x14ac:dyDescent="0.25" r="527" customHeight="1" ht="18.75">
      <c r="A527" s="6" t="s">
        <v>882</v>
      </c>
      <c r="B527" s="6"/>
      <c r="C527" s="3" t="s">
        <v>96</v>
      </c>
      <c r="D527" s="108">
        <v>2</v>
      </c>
      <c r="E527" s="87">
        <f>$D$522*D527</f>
      </c>
      <c r="F527" s="108">
        <v>0.4</v>
      </c>
      <c r="G527" s="87">
        <f>$D$522*F527</f>
      </c>
      <c r="H527" s="87">
        <f>$L$2*G527</f>
      </c>
      <c r="I527" s="108">
        <v>208.6</v>
      </c>
      <c r="J527" s="87">
        <f>$D$522*I527</f>
      </c>
      <c r="K527" s="87">
        <f>SUM(H527,J527)</f>
      </c>
      <c r="L527" s="89"/>
      <c r="M527" s="89"/>
      <c r="N527" s="89"/>
      <c r="O527" s="74"/>
      <c r="P527" s="74"/>
      <c r="Q527" s="74"/>
      <c r="R527" s="74"/>
      <c r="S527" s="74"/>
      <c r="T527" s="74"/>
      <c r="U527" s="74"/>
      <c r="V527" s="74"/>
    </row>
    <row x14ac:dyDescent="0.25" r="528" customHeight="1" ht="18.75">
      <c r="A528" s="6" t="s">
        <v>700</v>
      </c>
      <c r="B528" s="6"/>
      <c r="C528" s="3" t="s">
        <v>96</v>
      </c>
      <c r="D528" s="108">
        <v>1</v>
      </c>
      <c r="E528" s="87">
        <f>$D$522*D528</f>
      </c>
      <c r="F528" s="108">
        <v>0.08</v>
      </c>
      <c r="G528" s="87">
        <f>$D$522*F528</f>
      </c>
      <c r="H528" s="87">
        <f>$L$2*G528</f>
      </c>
      <c r="I528" s="108">
        <v>28.81</v>
      </c>
      <c r="J528" s="87">
        <f>$D$522*I528</f>
      </c>
      <c r="K528" s="87">
        <f>SUM(H528,J528)</f>
      </c>
      <c r="L528" s="89"/>
      <c r="M528" s="89"/>
      <c r="N528" s="89"/>
      <c r="O528" s="74"/>
      <c r="P528" s="74"/>
      <c r="Q528" s="74"/>
      <c r="R528" s="74"/>
      <c r="S528" s="74"/>
      <c r="T528" s="74"/>
      <c r="U528" s="74"/>
      <c r="V528" s="74"/>
    </row>
    <row x14ac:dyDescent="0.25" r="529" customHeight="1" ht="18.75">
      <c r="A529" s="6" t="s">
        <v>879</v>
      </c>
      <c r="B529" s="6"/>
      <c r="C529" s="3" t="s">
        <v>561</v>
      </c>
      <c r="D529" s="108">
        <v>1</v>
      </c>
      <c r="E529" s="87">
        <f>$D$522*D529</f>
      </c>
      <c r="F529" s="108">
        <v>0</v>
      </c>
      <c r="G529" s="87">
        <f>$D$522*F529</f>
      </c>
      <c r="H529" s="87">
        <f>$L$2*G529</f>
      </c>
      <c r="I529" s="108">
        <v>0</v>
      </c>
      <c r="J529" s="87">
        <f>$D$522*I529</f>
      </c>
      <c r="K529" s="87">
        <f>SUM(H529,J529)</f>
      </c>
      <c r="L529" s="89"/>
      <c r="M529" s="89"/>
      <c r="N529" s="89"/>
      <c r="O529" s="74"/>
      <c r="P529" s="74"/>
      <c r="Q529" s="74"/>
      <c r="R529" s="74"/>
      <c r="S529" s="74"/>
      <c r="T529" s="74"/>
      <c r="U529" s="74"/>
      <c r="V529" s="74"/>
    </row>
    <row x14ac:dyDescent="0.25" r="530" customHeight="1" ht="18.75">
      <c r="A530" s="6" t="s">
        <v>700</v>
      </c>
      <c r="B530" s="6"/>
      <c r="C530" s="3" t="s">
        <v>96</v>
      </c>
      <c r="D530" s="108">
        <v>1</v>
      </c>
      <c r="E530" s="87">
        <f>$D$522*D530</f>
      </c>
      <c r="F530" s="108">
        <v>0.08</v>
      </c>
      <c r="G530" s="87">
        <f>$D$522*F530</f>
      </c>
      <c r="H530" s="87">
        <f>$L$2*G530</f>
      </c>
      <c r="I530" s="108">
        <v>28.81</v>
      </c>
      <c r="J530" s="87">
        <f>$D$522*I530</f>
      </c>
      <c r="K530" s="87">
        <f>SUM(H530,J530)</f>
      </c>
      <c r="L530" s="89"/>
      <c r="M530" s="89"/>
      <c r="N530" s="89"/>
      <c r="O530" s="74"/>
      <c r="P530" s="74"/>
      <c r="Q530" s="74"/>
      <c r="R530" s="74"/>
      <c r="S530" s="74"/>
      <c r="T530" s="74"/>
      <c r="U530" s="74"/>
      <c r="V530" s="74"/>
    </row>
    <row x14ac:dyDescent="0.25" r="531" customHeight="1" ht="18.75">
      <c r="A531" s="6" t="s">
        <v>421</v>
      </c>
      <c r="B531" s="6"/>
      <c r="C531" s="3" t="s">
        <v>96</v>
      </c>
      <c r="D531" s="108">
        <v>1</v>
      </c>
      <c r="E531" s="87">
        <f>$D$522*D531</f>
      </c>
      <c r="F531" s="108">
        <v>0.55</v>
      </c>
      <c r="G531" s="87">
        <f>$D$522*F531</f>
      </c>
      <c r="H531" s="87">
        <f>$N$2*G531</f>
      </c>
      <c r="I531" s="108">
        <v>153.21</v>
      </c>
      <c r="J531" s="87">
        <f>$D$522*I531</f>
      </c>
      <c r="K531" s="87">
        <f>SUM(H531,J531)</f>
      </c>
      <c r="L531" s="89"/>
      <c r="M531" s="89"/>
      <c r="N531" s="89"/>
      <c r="O531" s="74"/>
      <c r="P531" s="74"/>
      <c r="Q531" s="74"/>
      <c r="R531" s="74"/>
      <c r="S531" s="74"/>
      <c r="T531" s="74"/>
      <c r="U531" s="74"/>
      <c r="V531" s="74"/>
    </row>
    <row x14ac:dyDescent="0.25" r="532" customHeight="1" ht="18.75">
      <c r="A532" s="6" t="s">
        <v>877</v>
      </c>
      <c r="B532" s="6"/>
      <c r="C532" s="3" t="s">
        <v>149</v>
      </c>
      <c r="D532" s="108">
        <v>0.42</v>
      </c>
      <c r="E532" s="87">
        <f>$D$522*D532</f>
      </c>
      <c r="F532" s="108">
        <v>0.05</v>
      </c>
      <c r="G532" s="87">
        <f>$D$522*F532</f>
      </c>
      <c r="H532" s="87">
        <f>$L$2*G532</f>
      </c>
      <c r="I532" s="108">
        <v>21.29</v>
      </c>
      <c r="J532" s="87">
        <f>$D$522*I532</f>
      </c>
      <c r="K532" s="87">
        <f>SUM(H532,J532)</f>
      </c>
      <c r="L532" s="89"/>
      <c r="M532" s="89"/>
      <c r="N532" s="89"/>
      <c r="O532" s="74"/>
      <c r="P532" s="74"/>
      <c r="Q532" s="74"/>
      <c r="R532" s="74"/>
      <c r="S532" s="74"/>
      <c r="T532" s="74"/>
      <c r="U532" s="74"/>
      <c r="V532" s="74"/>
    </row>
    <row x14ac:dyDescent="0.25" r="533" customHeight="1" ht="18.75">
      <c r="A533" s="6" t="s">
        <v>876</v>
      </c>
      <c r="B533" s="6"/>
      <c r="C533" s="3" t="s">
        <v>149</v>
      </c>
      <c r="D533" s="108">
        <v>0.42</v>
      </c>
      <c r="E533" s="87">
        <f>$D$522*D533</f>
      </c>
      <c r="F533" s="108">
        <v>0.04</v>
      </c>
      <c r="G533" s="87">
        <f>$D$522*F533</f>
      </c>
      <c r="H533" s="87">
        <f>$L$2*G533</f>
      </c>
      <c r="I533" s="108">
        <v>18.29</v>
      </c>
      <c r="J533" s="87">
        <f>$D$522*I533</f>
      </c>
      <c r="K533" s="87">
        <f>SUM(H533,J533)</f>
      </c>
      <c r="L533" s="89"/>
      <c r="M533" s="89"/>
      <c r="N533" s="89"/>
      <c r="O533" s="74"/>
      <c r="P533" s="74"/>
      <c r="Q533" s="74"/>
      <c r="R533" s="74"/>
      <c r="S533" s="74"/>
      <c r="T533" s="74"/>
      <c r="U533" s="74"/>
      <c r="V533" s="74"/>
    </row>
    <row x14ac:dyDescent="0.25" r="534" customHeight="1" ht="18.75">
      <c r="A534" s="29" t="s">
        <v>214</v>
      </c>
      <c r="B534" s="29"/>
      <c r="C534" s="3"/>
      <c r="D534" s="135"/>
      <c r="E534" s="126"/>
      <c r="F534" s="94">
        <f>SUM(F523:F533)</f>
      </c>
      <c r="G534" s="110">
        <f>SUM(G523:G533)</f>
      </c>
      <c r="H534" s="110">
        <f>SUM(H523:H533)</f>
      </c>
      <c r="I534" s="94">
        <f>SUM(I523:I533)</f>
      </c>
      <c r="J534" s="110">
        <f>SUM(J523:J533)</f>
      </c>
      <c r="K534" s="88">
        <f>SUM(K523:K533)</f>
      </c>
      <c r="L534" s="89"/>
      <c r="M534" s="89"/>
      <c r="N534" s="89"/>
      <c r="O534" s="74"/>
      <c r="P534" s="74"/>
      <c r="Q534" s="74"/>
      <c r="R534" s="74"/>
      <c r="S534" s="74"/>
      <c r="T534" s="74"/>
      <c r="U534" s="74"/>
      <c r="V534" s="74"/>
    </row>
    <row x14ac:dyDescent="0.25" r="535" customHeight="1" ht="18.75">
      <c r="A535" s="29" t="s">
        <v>886</v>
      </c>
      <c r="B535" s="29"/>
      <c r="C535" s="93" t="s">
        <v>96</v>
      </c>
      <c r="D535" s="57">
        <v>0</v>
      </c>
      <c r="E535" s="124"/>
      <c r="F535" s="53"/>
      <c r="G535" s="53"/>
      <c r="H535" s="53"/>
      <c r="I535" s="53"/>
      <c r="J535" s="53"/>
      <c r="K535" s="53"/>
      <c r="L535" s="89"/>
      <c r="M535" s="89"/>
      <c r="N535" s="89"/>
      <c r="O535" s="74"/>
      <c r="P535" s="74"/>
      <c r="Q535" s="74"/>
      <c r="R535" s="74"/>
      <c r="S535" s="74"/>
      <c r="T535" s="74"/>
      <c r="U535" s="74"/>
      <c r="V535" s="74"/>
    </row>
    <row x14ac:dyDescent="0.25" r="536" customHeight="1" ht="18.75">
      <c r="A536" s="6" t="s">
        <v>885</v>
      </c>
      <c r="B536" s="6"/>
      <c r="C536" s="3" t="s">
        <v>96</v>
      </c>
      <c r="D536" s="108">
        <v>2</v>
      </c>
      <c r="E536" s="87">
        <f>$D$535*D536</f>
      </c>
      <c r="F536" s="108">
        <v>0.4</v>
      </c>
      <c r="G536" s="87">
        <f>$D$535*F536</f>
      </c>
      <c r="H536" s="87">
        <f>$L$2*G536</f>
      </c>
      <c r="I536" s="108">
        <v>81.82</v>
      </c>
      <c r="J536" s="87">
        <f>$D$535*I536</f>
      </c>
      <c r="K536" s="87">
        <f>SUM(H536,J536)</f>
      </c>
      <c r="L536" s="89"/>
      <c r="M536" s="89"/>
      <c r="N536" s="89"/>
      <c r="O536" s="74"/>
      <c r="P536" s="74"/>
      <c r="Q536" s="74"/>
      <c r="R536" s="74"/>
      <c r="S536" s="74"/>
      <c r="T536" s="74"/>
      <c r="U536" s="74"/>
      <c r="V536" s="74"/>
    </row>
    <row x14ac:dyDescent="0.25" r="537" customHeight="1" ht="18.75">
      <c r="A537" s="6" t="s">
        <v>876</v>
      </c>
      <c r="B537" s="6"/>
      <c r="C537" s="3" t="s">
        <v>149</v>
      </c>
      <c r="D537" s="108">
        <v>0.42</v>
      </c>
      <c r="E537" s="87">
        <f>$D$535*D537</f>
      </c>
      <c r="F537" s="108">
        <v>0.04</v>
      </c>
      <c r="G537" s="87">
        <f>$D$535*F537</f>
      </c>
      <c r="H537" s="87">
        <f>$L$2*G537</f>
      </c>
      <c r="I537" s="108">
        <v>18.29</v>
      </c>
      <c r="J537" s="87">
        <f>$D$535*I537</f>
      </c>
      <c r="K537" s="87">
        <f>SUM(H537,J537)</f>
      </c>
      <c r="L537" s="89"/>
      <c r="M537" s="89"/>
      <c r="N537" s="89"/>
      <c r="O537" s="74"/>
      <c r="P537" s="74"/>
      <c r="Q537" s="74"/>
      <c r="R537" s="74"/>
      <c r="S537" s="74"/>
      <c r="T537" s="74"/>
      <c r="U537" s="74"/>
      <c r="V537" s="74"/>
    </row>
    <row x14ac:dyDescent="0.25" r="538" customHeight="1" ht="18.75">
      <c r="A538" s="6" t="s">
        <v>877</v>
      </c>
      <c r="B538" s="6"/>
      <c r="C538" s="3" t="s">
        <v>149</v>
      </c>
      <c r="D538" s="108">
        <v>0.42</v>
      </c>
      <c r="E538" s="87">
        <f>$D$535*D538</f>
      </c>
      <c r="F538" s="108">
        <v>0.05</v>
      </c>
      <c r="G538" s="87">
        <f>$D$535*F538</f>
      </c>
      <c r="H538" s="87">
        <f>$L$2*G538</f>
      </c>
      <c r="I538" s="108">
        <v>21.29</v>
      </c>
      <c r="J538" s="87">
        <f>$D$535*I538</f>
      </c>
      <c r="K538" s="87">
        <f>SUM(H538,J538)</f>
      </c>
      <c r="L538" s="89"/>
      <c r="M538" s="89"/>
      <c r="N538" s="89"/>
      <c r="O538" s="74"/>
      <c r="P538" s="74"/>
      <c r="Q538" s="74"/>
      <c r="R538" s="74"/>
      <c r="S538" s="74"/>
      <c r="T538" s="74"/>
      <c r="U538" s="74"/>
      <c r="V538" s="74"/>
    </row>
    <row x14ac:dyDescent="0.25" r="539" customHeight="1" ht="18.75">
      <c r="A539" s="6" t="s">
        <v>421</v>
      </c>
      <c r="B539" s="6"/>
      <c r="C539" s="3" t="s">
        <v>96</v>
      </c>
      <c r="D539" s="108">
        <v>1</v>
      </c>
      <c r="E539" s="87">
        <f>$D$535*D539</f>
      </c>
      <c r="F539" s="108">
        <v>0.55</v>
      </c>
      <c r="G539" s="87">
        <f>$D$535*F539</f>
      </c>
      <c r="H539" s="87">
        <f>$N$2*G539</f>
      </c>
      <c r="I539" s="108">
        <v>153.21</v>
      </c>
      <c r="J539" s="87">
        <f>$D$535*I539</f>
      </c>
      <c r="K539" s="87">
        <f>SUM(H539,J539)</f>
      </c>
      <c r="L539" s="89"/>
      <c r="M539" s="89"/>
      <c r="N539" s="89"/>
      <c r="O539" s="74"/>
      <c r="P539" s="74"/>
      <c r="Q539" s="74"/>
      <c r="R539" s="74"/>
      <c r="S539" s="74"/>
      <c r="T539" s="74"/>
      <c r="U539" s="74"/>
      <c r="V539" s="74"/>
    </row>
    <row x14ac:dyDescent="0.25" r="540" customHeight="1" ht="18.75">
      <c r="A540" s="6" t="s">
        <v>883</v>
      </c>
      <c r="B540" s="6"/>
      <c r="C540" s="3" t="s">
        <v>96</v>
      </c>
      <c r="D540" s="108">
        <v>2</v>
      </c>
      <c r="E540" s="87">
        <f>$D$535*D540</f>
      </c>
      <c r="F540" s="108">
        <v>0.5</v>
      </c>
      <c r="G540" s="87">
        <f>$D$535*F540</f>
      </c>
      <c r="H540" s="87">
        <f>$L$2*G540</f>
      </c>
      <c r="I540" s="108">
        <v>358.18</v>
      </c>
      <c r="J540" s="87">
        <f>$D$535*I540</f>
      </c>
      <c r="K540" s="87">
        <f>SUM(H540,J540)</f>
      </c>
      <c r="L540" s="89"/>
      <c r="M540" s="89"/>
      <c r="N540" s="89"/>
      <c r="O540" s="74"/>
      <c r="P540" s="74"/>
      <c r="Q540" s="74"/>
      <c r="R540" s="74"/>
      <c r="S540" s="74"/>
      <c r="T540" s="74"/>
      <c r="U540" s="74"/>
      <c r="V540" s="74"/>
    </row>
    <row x14ac:dyDescent="0.25" r="541" customHeight="1" ht="18.75">
      <c r="A541" s="6" t="s">
        <v>697</v>
      </c>
      <c r="B541" s="6"/>
      <c r="C541" s="3" t="s">
        <v>96</v>
      </c>
      <c r="D541" s="108">
        <v>1</v>
      </c>
      <c r="E541" s="87">
        <f>$D$535*D541</f>
      </c>
      <c r="F541" s="108">
        <v>0.08</v>
      </c>
      <c r="G541" s="87">
        <f>$D$535*F541</f>
      </c>
      <c r="H541" s="87">
        <f>$L$2*G541</f>
      </c>
      <c r="I541" s="108">
        <v>28.81</v>
      </c>
      <c r="J541" s="87">
        <f>$D$535*I541</f>
      </c>
      <c r="K541" s="87">
        <f>SUM(H541,J541)</f>
      </c>
      <c r="L541" s="89"/>
      <c r="M541" s="89"/>
      <c r="N541" s="89"/>
      <c r="O541" s="74"/>
      <c r="P541" s="74"/>
      <c r="Q541" s="74"/>
      <c r="R541" s="74"/>
      <c r="S541" s="74"/>
      <c r="T541" s="74"/>
      <c r="U541" s="74"/>
      <c r="V541" s="74"/>
    </row>
    <row x14ac:dyDescent="0.25" r="542" customHeight="1" ht="18.75">
      <c r="A542" s="6" t="s">
        <v>879</v>
      </c>
      <c r="B542" s="6"/>
      <c r="C542" s="3" t="s">
        <v>561</v>
      </c>
      <c r="D542" s="108">
        <v>1</v>
      </c>
      <c r="E542" s="87">
        <f>$D$535*D542</f>
      </c>
      <c r="F542" s="108">
        <v>0</v>
      </c>
      <c r="G542" s="87">
        <f>$D$535*F542</f>
      </c>
      <c r="H542" s="87">
        <f>$L$2*G542</f>
      </c>
      <c r="I542" s="108">
        <v>0</v>
      </c>
      <c r="J542" s="87">
        <f>$D$535*I542</f>
      </c>
      <c r="K542" s="87">
        <f>SUM(H542,J542)</f>
      </c>
      <c r="L542" s="89"/>
      <c r="M542" s="89"/>
      <c r="N542" s="89"/>
      <c r="O542" s="74"/>
      <c r="P542" s="74"/>
      <c r="Q542" s="74"/>
      <c r="R542" s="74"/>
      <c r="S542" s="74"/>
      <c r="T542" s="74"/>
      <c r="U542" s="74"/>
      <c r="V542" s="74"/>
    </row>
    <row x14ac:dyDescent="0.25" r="543" customHeight="1" ht="18.75">
      <c r="A543" s="6" t="s">
        <v>700</v>
      </c>
      <c r="B543" s="6"/>
      <c r="C543" s="3" t="s">
        <v>96</v>
      </c>
      <c r="D543" s="108">
        <v>1</v>
      </c>
      <c r="E543" s="87">
        <f>$D$535*D543</f>
      </c>
      <c r="F543" s="108">
        <v>0.08</v>
      </c>
      <c r="G543" s="87">
        <f>$D$535*F543</f>
      </c>
      <c r="H543" s="87">
        <f>$L$2*G543</f>
      </c>
      <c r="I543" s="108">
        <v>28.81</v>
      </c>
      <c r="J543" s="87">
        <f>$D$535*I543</f>
      </c>
      <c r="K543" s="87">
        <f>SUM(H543,J543)</f>
      </c>
      <c r="L543" s="89"/>
      <c r="M543" s="89"/>
      <c r="N543" s="89"/>
      <c r="O543" s="74"/>
      <c r="P543" s="74"/>
      <c r="Q543" s="74"/>
      <c r="R543" s="74"/>
      <c r="S543" s="74"/>
      <c r="T543" s="74"/>
      <c r="U543" s="74"/>
      <c r="V543" s="74"/>
    </row>
    <row x14ac:dyDescent="0.25" r="544" customHeight="1" ht="18.75">
      <c r="A544" s="6" t="s">
        <v>421</v>
      </c>
      <c r="B544" s="6"/>
      <c r="C544" s="3" t="s">
        <v>96</v>
      </c>
      <c r="D544" s="108">
        <v>1</v>
      </c>
      <c r="E544" s="87">
        <f>$D$535*D544</f>
      </c>
      <c r="F544" s="108">
        <v>0.55</v>
      </c>
      <c r="G544" s="87">
        <f>$D$535*F544</f>
      </c>
      <c r="H544" s="87">
        <f>$N$2*G544</f>
      </c>
      <c r="I544" s="108">
        <v>153.21</v>
      </c>
      <c r="J544" s="87">
        <f>$D$535*I544</f>
      </c>
      <c r="K544" s="87">
        <f>SUM(H544,J544)</f>
      </c>
      <c r="L544" s="89"/>
      <c r="M544" s="89"/>
      <c r="N544" s="89"/>
      <c r="O544" s="74"/>
      <c r="P544" s="74"/>
      <c r="Q544" s="74"/>
      <c r="R544" s="74"/>
      <c r="S544" s="74"/>
      <c r="T544" s="74"/>
      <c r="U544" s="74"/>
      <c r="V544" s="74"/>
    </row>
    <row x14ac:dyDescent="0.25" r="545" customHeight="1" ht="18.75">
      <c r="A545" s="6" t="s">
        <v>877</v>
      </c>
      <c r="B545" s="6"/>
      <c r="C545" s="3" t="s">
        <v>149</v>
      </c>
      <c r="D545" s="108">
        <v>0.42</v>
      </c>
      <c r="E545" s="87">
        <f>$D$535*D545</f>
      </c>
      <c r="F545" s="108">
        <v>0.05</v>
      </c>
      <c r="G545" s="87">
        <f>$D$535*F545</f>
      </c>
      <c r="H545" s="87">
        <f>$L$2*G545</f>
      </c>
      <c r="I545" s="108">
        <v>21.29</v>
      </c>
      <c r="J545" s="87">
        <f>$D$535*I545</f>
      </c>
      <c r="K545" s="87">
        <f>SUM(H545,J545)</f>
      </c>
      <c r="L545" s="89"/>
      <c r="M545" s="89"/>
      <c r="N545" s="89"/>
      <c r="O545" s="74"/>
      <c r="P545" s="74"/>
      <c r="Q545" s="74"/>
      <c r="R545" s="74"/>
      <c r="S545" s="74"/>
      <c r="T545" s="74"/>
      <c r="U545" s="74"/>
      <c r="V545" s="74"/>
    </row>
    <row x14ac:dyDescent="0.25" r="546" customHeight="1" ht="18.75">
      <c r="A546" s="6" t="s">
        <v>876</v>
      </c>
      <c r="B546" s="6"/>
      <c r="C546" s="3" t="s">
        <v>149</v>
      </c>
      <c r="D546" s="108">
        <v>0.42</v>
      </c>
      <c r="E546" s="87">
        <f>$D$535*D546</f>
      </c>
      <c r="F546" s="108">
        <v>0.04</v>
      </c>
      <c r="G546" s="87">
        <f>$D$535*F546</f>
      </c>
      <c r="H546" s="87">
        <f>$L$2*G546</f>
      </c>
      <c r="I546" s="108">
        <v>18.29</v>
      </c>
      <c r="J546" s="87">
        <f>$D$535*I546</f>
      </c>
      <c r="K546" s="87">
        <f>SUM(H546,J546)</f>
      </c>
      <c r="L546" s="89"/>
      <c r="M546" s="89"/>
      <c r="N546" s="89"/>
      <c r="O546" s="74"/>
      <c r="P546" s="74"/>
      <c r="Q546" s="74"/>
      <c r="R546" s="74"/>
      <c r="S546" s="74"/>
      <c r="T546" s="74"/>
      <c r="U546" s="74"/>
      <c r="V546" s="74"/>
    </row>
    <row x14ac:dyDescent="0.25" r="547" customHeight="1" ht="18.75">
      <c r="A547" s="29" t="s">
        <v>214</v>
      </c>
      <c r="B547" s="29"/>
      <c r="C547" s="3"/>
      <c r="D547" s="135"/>
      <c r="E547" s="126"/>
      <c r="F547" s="94">
        <f>SUM(F536:F546)</f>
      </c>
      <c r="G547" s="110">
        <f>SUM(G536:G546)</f>
      </c>
      <c r="H547" s="110">
        <f>SUM(H536:H546)</f>
      </c>
      <c r="I547" s="94">
        <f>SUM(I536:I546)</f>
      </c>
      <c r="J547" s="110">
        <f>SUM(J536:J546)</f>
      </c>
      <c r="K547" s="88">
        <f>SUM(K536:K546)</f>
      </c>
      <c r="L547" s="89"/>
      <c r="M547" s="89"/>
      <c r="N547" s="89"/>
      <c r="O547" s="74"/>
      <c r="P547" s="74"/>
      <c r="Q547" s="74"/>
      <c r="R547" s="74"/>
      <c r="S547" s="74"/>
      <c r="T547" s="74"/>
      <c r="U547" s="74"/>
      <c r="V547" s="74"/>
    </row>
    <row x14ac:dyDescent="0.25" r="548" customHeight="1" ht="18.75">
      <c r="A548" s="29" t="s">
        <v>886</v>
      </c>
      <c r="B548" s="29"/>
      <c r="C548" s="93" t="s">
        <v>96</v>
      </c>
      <c r="D548" s="57">
        <v>0</v>
      </c>
      <c r="E548" s="124"/>
      <c r="F548" s="53"/>
      <c r="G548" s="53"/>
      <c r="H548" s="53"/>
      <c r="I548" s="53"/>
      <c r="J548" s="53"/>
      <c r="K548" s="53"/>
      <c r="L548" s="89"/>
      <c r="M548" s="89"/>
      <c r="N548" s="89"/>
      <c r="O548" s="74"/>
      <c r="P548" s="74"/>
      <c r="Q548" s="74"/>
      <c r="R548" s="74"/>
      <c r="S548" s="74"/>
      <c r="T548" s="74"/>
      <c r="U548" s="74"/>
      <c r="V548" s="74"/>
    </row>
    <row x14ac:dyDescent="0.25" r="549" customHeight="1" ht="18.75">
      <c r="A549" s="6" t="s">
        <v>885</v>
      </c>
      <c r="B549" s="6"/>
      <c r="C549" s="3" t="s">
        <v>96</v>
      </c>
      <c r="D549" s="108">
        <v>2</v>
      </c>
      <c r="E549" s="87">
        <f>$D$548*D549</f>
      </c>
      <c r="F549" s="108">
        <v>0.4</v>
      </c>
      <c r="G549" s="87">
        <f>$D$548*F549</f>
      </c>
      <c r="H549" s="87">
        <f>$L$2*G549</f>
      </c>
      <c r="I549" s="108">
        <v>81.82</v>
      </c>
      <c r="J549" s="87">
        <f>$D$548*I549</f>
      </c>
      <c r="K549" s="87">
        <f>SUM(H549,J549)</f>
      </c>
      <c r="L549" s="89"/>
      <c r="M549" s="89"/>
      <c r="N549" s="89"/>
      <c r="O549" s="74"/>
      <c r="P549" s="74"/>
      <c r="Q549" s="74"/>
      <c r="R549" s="74"/>
      <c r="S549" s="74"/>
      <c r="T549" s="74"/>
      <c r="U549" s="74"/>
      <c r="V549" s="74"/>
    </row>
    <row x14ac:dyDescent="0.25" r="550" customHeight="1" ht="18.75">
      <c r="A550" s="6" t="s">
        <v>876</v>
      </c>
      <c r="B550" s="6"/>
      <c r="C550" s="3" t="s">
        <v>149</v>
      </c>
      <c r="D550" s="108">
        <v>0.42</v>
      </c>
      <c r="E550" s="87">
        <f>$D$548*D550</f>
      </c>
      <c r="F550" s="108">
        <v>0.04</v>
      </c>
      <c r="G550" s="87">
        <f>$D$548*F550</f>
      </c>
      <c r="H550" s="87">
        <f>$L$2*G550</f>
      </c>
      <c r="I550" s="108">
        <v>18.29</v>
      </c>
      <c r="J550" s="87">
        <f>$D$548*I550</f>
      </c>
      <c r="K550" s="87">
        <f>SUM(H550,J550)</f>
      </c>
      <c r="L550" s="89"/>
      <c r="M550" s="89"/>
      <c r="N550" s="89"/>
      <c r="O550" s="74"/>
      <c r="P550" s="74"/>
      <c r="Q550" s="74"/>
      <c r="R550" s="74"/>
      <c r="S550" s="74"/>
      <c r="T550" s="74"/>
      <c r="U550" s="74"/>
      <c r="V550" s="74"/>
    </row>
    <row x14ac:dyDescent="0.25" r="551" customHeight="1" ht="18.75">
      <c r="A551" s="6" t="s">
        <v>823</v>
      </c>
      <c r="B551" s="6"/>
      <c r="C551" s="3" t="s">
        <v>96</v>
      </c>
      <c r="D551" s="108">
        <v>2</v>
      </c>
      <c r="E551" s="87">
        <f>$D$548*D551</f>
      </c>
      <c r="F551" s="108">
        <v>0.62</v>
      </c>
      <c r="G551" s="87">
        <f>$D$548*F551</f>
      </c>
      <c r="H551" s="87">
        <f>$L$2*G551</f>
      </c>
      <c r="I551" s="108">
        <v>158.82</v>
      </c>
      <c r="J551" s="87">
        <f>$D$548*I551</f>
      </c>
      <c r="K551" s="87">
        <f>SUM(H551,J551)</f>
      </c>
      <c r="L551" s="89"/>
      <c r="M551" s="89"/>
      <c r="N551" s="89"/>
      <c r="O551" s="74"/>
      <c r="P551" s="74"/>
      <c r="Q551" s="74"/>
      <c r="R551" s="74"/>
      <c r="S551" s="74"/>
      <c r="T551" s="74"/>
      <c r="U551" s="74"/>
      <c r="V551" s="74"/>
    </row>
    <row x14ac:dyDescent="0.25" r="552" customHeight="1" ht="18.75">
      <c r="A552" s="6" t="s">
        <v>877</v>
      </c>
      <c r="B552" s="6"/>
      <c r="C552" s="3" t="s">
        <v>149</v>
      </c>
      <c r="D552" s="108">
        <v>0.42</v>
      </c>
      <c r="E552" s="87">
        <f>$D$548*D552</f>
      </c>
      <c r="F552" s="108">
        <v>0.05</v>
      </c>
      <c r="G552" s="87">
        <f>$D$548*F552</f>
      </c>
      <c r="H552" s="87">
        <f>$L$2*G552</f>
      </c>
      <c r="I552" s="108">
        <v>21.29</v>
      </c>
      <c r="J552" s="87">
        <f>$D$548*I552</f>
      </c>
      <c r="K552" s="87">
        <f>SUM(H552,J552)</f>
      </c>
      <c r="L552" s="89"/>
      <c r="M552" s="89"/>
      <c r="N552" s="89"/>
      <c r="O552" s="74"/>
      <c r="P552" s="74"/>
      <c r="Q552" s="74"/>
      <c r="R552" s="74"/>
      <c r="S552" s="74"/>
      <c r="T552" s="74"/>
      <c r="U552" s="74"/>
      <c r="V552" s="74"/>
    </row>
    <row x14ac:dyDescent="0.25" r="553" customHeight="1" ht="18.75">
      <c r="A553" s="6" t="s">
        <v>421</v>
      </c>
      <c r="B553" s="6"/>
      <c r="C553" s="3" t="s">
        <v>96</v>
      </c>
      <c r="D553" s="108">
        <v>1</v>
      </c>
      <c r="E553" s="87">
        <f>$D$548*D553</f>
      </c>
      <c r="F553" s="108">
        <v>0.55</v>
      </c>
      <c r="G553" s="87">
        <f>$D$548*F553</f>
      </c>
      <c r="H553" s="87">
        <f>$L$2*G553</f>
      </c>
      <c r="I553" s="108">
        <v>153.21</v>
      </c>
      <c r="J553" s="87">
        <f>$D$548*I553</f>
      </c>
      <c r="K553" s="87">
        <f>SUM(H553,J553)</f>
      </c>
      <c r="L553" s="89"/>
      <c r="M553" s="89"/>
      <c r="N553" s="89"/>
      <c r="O553" s="74"/>
      <c r="P553" s="74"/>
      <c r="Q553" s="74"/>
      <c r="R553" s="74"/>
      <c r="S553" s="74"/>
      <c r="T553" s="74"/>
      <c r="U553" s="74"/>
      <c r="V553" s="74"/>
    </row>
    <row x14ac:dyDescent="0.25" r="554" customHeight="1" ht="18.75">
      <c r="A554" s="6" t="s">
        <v>700</v>
      </c>
      <c r="B554" s="6"/>
      <c r="C554" s="3" t="s">
        <v>96</v>
      </c>
      <c r="D554" s="108">
        <v>1</v>
      </c>
      <c r="E554" s="87">
        <f>$D$548*D554</f>
      </c>
      <c r="F554" s="108">
        <v>0.08</v>
      </c>
      <c r="G554" s="87">
        <f>$D$548*F554</f>
      </c>
      <c r="H554" s="87">
        <f>$L$2*G554</f>
      </c>
      <c r="I554" s="108">
        <v>28.81</v>
      </c>
      <c r="J554" s="87">
        <f>$D$548*I554</f>
      </c>
      <c r="K554" s="87">
        <f>SUM(H554,J554)</f>
      </c>
      <c r="L554" s="89"/>
      <c r="M554" s="89"/>
      <c r="N554" s="89"/>
      <c r="O554" s="74"/>
      <c r="P554" s="74"/>
      <c r="Q554" s="74"/>
      <c r="R554" s="74"/>
      <c r="S554" s="74"/>
      <c r="T554" s="74"/>
      <c r="U554" s="74"/>
      <c r="V554" s="74"/>
    </row>
    <row x14ac:dyDescent="0.25" r="555" customHeight="1" ht="18.75">
      <c r="A555" s="6" t="s">
        <v>879</v>
      </c>
      <c r="B555" s="6"/>
      <c r="C555" s="3" t="s">
        <v>561</v>
      </c>
      <c r="D555" s="108">
        <v>1</v>
      </c>
      <c r="E555" s="87">
        <f>$D$548*D555</f>
      </c>
      <c r="F555" s="108">
        <v>0</v>
      </c>
      <c r="G555" s="87">
        <f>$D$548*F555</f>
      </c>
      <c r="H555" s="87">
        <f>$L$2*G555</f>
      </c>
      <c r="I555" s="108">
        <v>0</v>
      </c>
      <c r="J555" s="87">
        <f>$D$548*I555</f>
      </c>
      <c r="K555" s="87">
        <f>SUM(H555,J555)</f>
      </c>
      <c r="L555" s="89"/>
      <c r="M555" s="89"/>
      <c r="N555" s="89"/>
      <c r="O555" s="74"/>
      <c r="P555" s="74"/>
      <c r="Q555" s="74"/>
      <c r="R555" s="74"/>
      <c r="S555" s="74"/>
      <c r="T555" s="74"/>
      <c r="U555" s="74"/>
      <c r="V555" s="74"/>
    </row>
    <row x14ac:dyDescent="0.25" r="556" customHeight="1" ht="18.75">
      <c r="A556" s="6" t="s">
        <v>700</v>
      </c>
      <c r="B556" s="6"/>
      <c r="C556" s="3" t="s">
        <v>96</v>
      </c>
      <c r="D556" s="108">
        <v>1</v>
      </c>
      <c r="E556" s="87">
        <f>$D$548*D556</f>
      </c>
      <c r="F556" s="108">
        <v>0.08</v>
      </c>
      <c r="G556" s="87">
        <f>$D$548*F556</f>
      </c>
      <c r="H556" s="87">
        <f>$L$2*G556</f>
      </c>
      <c r="I556" s="108">
        <v>28.81</v>
      </c>
      <c r="J556" s="87">
        <f>$D$548*I556</f>
      </c>
      <c r="K556" s="87">
        <f>SUM(H556,J556)</f>
      </c>
      <c r="L556" s="89"/>
      <c r="M556" s="89"/>
      <c r="N556" s="89"/>
      <c r="O556" s="74"/>
      <c r="P556" s="74"/>
      <c r="Q556" s="74"/>
      <c r="R556" s="74"/>
      <c r="S556" s="74"/>
      <c r="T556" s="74"/>
      <c r="U556" s="74"/>
      <c r="V556" s="74"/>
    </row>
    <row x14ac:dyDescent="0.25" r="557" customHeight="1" ht="18.75">
      <c r="A557" s="6" t="s">
        <v>421</v>
      </c>
      <c r="B557" s="6"/>
      <c r="C557" s="3" t="s">
        <v>96</v>
      </c>
      <c r="D557" s="108">
        <v>1</v>
      </c>
      <c r="E557" s="87">
        <f>$D$548*D557</f>
      </c>
      <c r="F557" s="108">
        <v>0.55</v>
      </c>
      <c r="G557" s="87">
        <f>$D$548*F557</f>
      </c>
      <c r="H557" s="87">
        <f>$L$2*G557</f>
      </c>
      <c r="I557" s="108">
        <v>153.21</v>
      </c>
      <c r="J557" s="87">
        <f>$D$548*I557</f>
      </c>
      <c r="K557" s="87">
        <f>SUM(H557,J557)</f>
      </c>
      <c r="L557" s="89"/>
      <c r="M557" s="89"/>
      <c r="N557" s="89"/>
      <c r="O557" s="74"/>
      <c r="P557" s="74"/>
      <c r="Q557" s="74"/>
      <c r="R557" s="74"/>
      <c r="S557" s="74"/>
      <c r="T557" s="74"/>
      <c r="U557" s="74"/>
      <c r="V557" s="74"/>
    </row>
    <row x14ac:dyDescent="0.25" r="558" customHeight="1" ht="18.75">
      <c r="A558" s="6" t="s">
        <v>877</v>
      </c>
      <c r="B558" s="6"/>
      <c r="C558" s="3" t="s">
        <v>149</v>
      </c>
      <c r="D558" s="108">
        <v>0.42</v>
      </c>
      <c r="E558" s="87">
        <f>$D$548*D558</f>
      </c>
      <c r="F558" s="108">
        <v>0.05</v>
      </c>
      <c r="G558" s="87">
        <f>$D$548*F558</f>
      </c>
      <c r="H558" s="87">
        <f>$L$2*G558</f>
      </c>
      <c r="I558" s="108">
        <v>21.29</v>
      </c>
      <c r="J558" s="87">
        <f>$D$548*I558</f>
      </c>
      <c r="K558" s="87">
        <f>SUM(H558,J558)</f>
      </c>
      <c r="L558" s="89"/>
      <c r="M558" s="89"/>
      <c r="N558" s="89"/>
      <c r="O558" s="74"/>
      <c r="P558" s="74"/>
      <c r="Q558" s="74"/>
      <c r="R558" s="74"/>
      <c r="S558" s="74"/>
      <c r="T558" s="74"/>
      <c r="U558" s="74"/>
      <c r="V558" s="74"/>
    </row>
    <row x14ac:dyDescent="0.25" r="559" customHeight="1" ht="18.75">
      <c r="A559" s="6" t="s">
        <v>876</v>
      </c>
      <c r="B559" s="6"/>
      <c r="C559" s="3" t="s">
        <v>149</v>
      </c>
      <c r="D559" s="108">
        <v>0.42</v>
      </c>
      <c r="E559" s="87">
        <f>$D$548*D559</f>
      </c>
      <c r="F559" s="108">
        <v>0.04</v>
      </c>
      <c r="G559" s="87">
        <f>$D$548*F559</f>
      </c>
      <c r="H559" s="87">
        <f>$L$2*G559</f>
      </c>
      <c r="I559" s="108">
        <v>18.29</v>
      </c>
      <c r="J559" s="87">
        <f>$D$548*I559</f>
      </c>
      <c r="K559" s="87">
        <f>SUM(H559,J559)</f>
      </c>
      <c r="L559" s="89"/>
      <c r="M559" s="89"/>
      <c r="N559" s="89"/>
      <c r="O559" s="74"/>
      <c r="P559" s="74"/>
      <c r="Q559" s="74"/>
      <c r="R559" s="74"/>
      <c r="S559" s="74"/>
      <c r="T559" s="74"/>
      <c r="U559" s="74"/>
      <c r="V559" s="74"/>
    </row>
    <row x14ac:dyDescent="0.25" r="560" customHeight="1" ht="18.75">
      <c r="A560" s="29" t="s">
        <v>214</v>
      </c>
      <c r="B560" s="29"/>
      <c r="C560" s="3"/>
      <c r="D560" s="135"/>
      <c r="E560" s="126"/>
      <c r="F560" s="94">
        <f>SUM(F549:F559)</f>
      </c>
      <c r="G560" s="110">
        <f>SUM(G549:G559)</f>
      </c>
      <c r="H560" s="110">
        <f>SUM(H549:H559)</f>
      </c>
      <c r="I560" s="94">
        <f>SUM(I549:I559)</f>
      </c>
      <c r="J560" s="110">
        <f>SUM(J549:J559)</f>
      </c>
      <c r="K560" s="88">
        <f>SUM(K549:K559)</f>
      </c>
      <c r="L560" s="89"/>
      <c r="M560" s="89"/>
      <c r="N560" s="89"/>
      <c r="O560" s="74"/>
      <c r="P560" s="74"/>
      <c r="Q560" s="74"/>
      <c r="R560" s="74"/>
      <c r="S560" s="74"/>
      <c r="T560" s="74"/>
      <c r="U560" s="74"/>
      <c r="V560" s="74"/>
    </row>
    <row x14ac:dyDescent="0.25" r="561" customHeight="1" ht="18.75">
      <c r="A561" s="29" t="s">
        <v>888</v>
      </c>
      <c r="B561" s="29"/>
      <c r="C561" s="93" t="s">
        <v>96</v>
      </c>
      <c r="D561" s="57">
        <v>0</v>
      </c>
      <c r="E561" s="124"/>
      <c r="F561" s="53"/>
      <c r="G561" s="53"/>
      <c r="H561" s="53"/>
      <c r="I561" s="53"/>
      <c r="J561" s="53"/>
      <c r="K561" s="53"/>
      <c r="L561" s="89"/>
      <c r="M561" s="89"/>
      <c r="N561" s="89"/>
      <c r="O561" s="74"/>
      <c r="P561" s="74"/>
      <c r="Q561" s="74"/>
      <c r="R561" s="74"/>
      <c r="S561" s="74"/>
      <c r="T561" s="74"/>
      <c r="U561" s="74"/>
      <c r="V561" s="74"/>
    </row>
    <row x14ac:dyDescent="0.25" r="562" customHeight="1" ht="18.75">
      <c r="A562" s="6" t="s">
        <v>876</v>
      </c>
      <c r="B562" s="6"/>
      <c r="C562" s="3" t="s">
        <v>149</v>
      </c>
      <c r="D562" s="108">
        <v>0.42</v>
      </c>
      <c r="E562" s="87">
        <f>$D$561*D562</f>
      </c>
      <c r="F562" s="108">
        <v>0.04</v>
      </c>
      <c r="G562" s="87">
        <f>$D$561*F562</f>
      </c>
      <c r="H562" s="87">
        <f>$L$2*G562</f>
      </c>
      <c r="I562" s="108">
        <v>18.29</v>
      </c>
      <c r="J562" s="87">
        <f>$D$561*I562</f>
      </c>
      <c r="K562" s="87">
        <f>SUM(H562,J562)</f>
      </c>
      <c r="L562" s="89"/>
      <c r="M562" s="89"/>
      <c r="N562" s="89"/>
      <c r="O562" s="74"/>
      <c r="P562" s="74"/>
      <c r="Q562" s="74"/>
      <c r="R562" s="74"/>
      <c r="S562" s="74"/>
      <c r="T562" s="74"/>
      <c r="U562" s="74"/>
      <c r="V562" s="74"/>
    </row>
    <row x14ac:dyDescent="0.25" r="563" customHeight="1" ht="18.75">
      <c r="A563" s="6" t="s">
        <v>889</v>
      </c>
      <c r="B563" s="6"/>
      <c r="C563" s="3" t="s">
        <v>96</v>
      </c>
      <c r="D563" s="108">
        <v>1</v>
      </c>
      <c r="E563" s="87">
        <f>$D$561*D563</f>
      </c>
      <c r="F563" s="108">
        <v>0.22</v>
      </c>
      <c r="G563" s="87">
        <f>$D$561*F563</f>
      </c>
      <c r="H563" s="87">
        <f>$L$2*G563</f>
      </c>
      <c r="I563" s="108">
        <v>85.01</v>
      </c>
      <c r="J563" s="87">
        <f>$D$561*I563</f>
      </c>
      <c r="K563" s="87">
        <f>SUM(H563,J563)</f>
      </c>
      <c r="L563" s="89"/>
      <c r="M563" s="89"/>
      <c r="N563" s="89"/>
      <c r="O563" s="74"/>
      <c r="P563" s="74"/>
      <c r="Q563" s="74"/>
      <c r="R563" s="74"/>
      <c r="S563" s="74"/>
      <c r="T563" s="74"/>
      <c r="U563" s="74"/>
      <c r="V563" s="74"/>
    </row>
    <row x14ac:dyDescent="0.25" r="564" customHeight="1" ht="18.75">
      <c r="A564" s="6" t="s">
        <v>877</v>
      </c>
      <c r="B564" s="6"/>
      <c r="C564" s="3" t="s">
        <v>149</v>
      </c>
      <c r="D564" s="108">
        <v>0.42</v>
      </c>
      <c r="E564" s="87">
        <f>$D$561*D564</f>
      </c>
      <c r="F564" s="108">
        <v>0.05</v>
      </c>
      <c r="G564" s="87">
        <f>$D$561*F564</f>
      </c>
      <c r="H564" s="87">
        <f>$L$2*G564</f>
      </c>
      <c r="I564" s="108">
        <v>21.29</v>
      </c>
      <c r="J564" s="87">
        <f>$D$561*I564</f>
      </c>
      <c r="K564" s="87">
        <f>SUM(H564,J564)</f>
      </c>
      <c r="L564" s="89"/>
      <c r="M564" s="89"/>
      <c r="N564" s="89"/>
      <c r="O564" s="74"/>
      <c r="P564" s="74"/>
      <c r="Q564" s="74"/>
      <c r="R564" s="74"/>
      <c r="S564" s="74"/>
      <c r="T564" s="74"/>
      <c r="U564" s="74"/>
      <c r="V564" s="74"/>
    </row>
    <row x14ac:dyDescent="0.25" r="565" customHeight="1" ht="18.75">
      <c r="A565" s="6" t="s">
        <v>421</v>
      </c>
      <c r="B565" s="6"/>
      <c r="C565" s="3" t="s">
        <v>96</v>
      </c>
      <c r="D565" s="108">
        <v>1</v>
      </c>
      <c r="E565" s="87">
        <f>$D$561*D565</f>
      </c>
      <c r="F565" s="108">
        <v>0.55</v>
      </c>
      <c r="G565" s="87">
        <f>$D$561*F565</f>
      </c>
      <c r="H565" s="87">
        <f>$N$2*G565</f>
      </c>
      <c r="I565" s="108">
        <v>153.21</v>
      </c>
      <c r="J565" s="87">
        <f>$D$561*I565</f>
      </c>
      <c r="K565" s="87">
        <f>SUM(H565,J565)</f>
      </c>
      <c r="L565" s="89"/>
      <c r="M565" s="89"/>
      <c r="N565" s="89"/>
      <c r="O565" s="74"/>
      <c r="P565" s="74"/>
      <c r="Q565" s="74"/>
      <c r="R565" s="74"/>
      <c r="S565" s="74"/>
      <c r="T565" s="74"/>
      <c r="U565" s="74"/>
      <c r="V565" s="74"/>
    </row>
    <row x14ac:dyDescent="0.25" r="566" customHeight="1" ht="18.75">
      <c r="A566" s="6" t="s">
        <v>890</v>
      </c>
      <c r="B566" s="6"/>
      <c r="C566" s="3" t="s">
        <v>96</v>
      </c>
      <c r="D566" s="108">
        <v>1</v>
      </c>
      <c r="E566" s="87">
        <f>$D$561*D566</f>
      </c>
      <c r="F566" s="108">
        <v>0.25</v>
      </c>
      <c r="G566" s="87">
        <f>$D$561*F566</f>
      </c>
      <c r="H566" s="87">
        <f>$L$2*G566</f>
      </c>
      <c r="I566" s="108">
        <v>340.56</v>
      </c>
      <c r="J566" s="87">
        <f>$D$561*I566</f>
      </c>
      <c r="K566" s="87">
        <f>SUM(H566,J566)</f>
      </c>
      <c r="L566" s="89"/>
      <c r="M566" s="89"/>
      <c r="N566" s="89"/>
      <c r="O566" s="74"/>
      <c r="P566" s="74"/>
      <c r="Q566" s="74"/>
      <c r="R566" s="74"/>
      <c r="S566" s="74"/>
      <c r="T566" s="74"/>
      <c r="U566" s="74"/>
      <c r="V566" s="74"/>
    </row>
    <row x14ac:dyDescent="0.25" r="567" customHeight="1" ht="18.75">
      <c r="A567" s="6" t="s">
        <v>891</v>
      </c>
      <c r="B567" s="6"/>
      <c r="C567" s="3" t="s">
        <v>96</v>
      </c>
      <c r="D567" s="108">
        <v>1</v>
      </c>
      <c r="E567" s="87">
        <f>$D$561*D567</f>
      </c>
      <c r="F567" s="108">
        <v>0.08</v>
      </c>
      <c r="G567" s="87">
        <f>$D$561*F567</f>
      </c>
      <c r="H567" s="87">
        <f>$L$2*G567</f>
      </c>
      <c r="I567" s="108">
        <v>40.42</v>
      </c>
      <c r="J567" s="87">
        <f>$D$561*I567</f>
      </c>
      <c r="K567" s="87">
        <f>SUM(H567,J567)</f>
      </c>
      <c r="L567" s="89"/>
      <c r="M567" s="89"/>
      <c r="N567" s="89"/>
      <c r="O567" s="74"/>
      <c r="P567" s="74"/>
      <c r="Q567" s="74"/>
      <c r="R567" s="74"/>
      <c r="S567" s="74"/>
      <c r="T567" s="74"/>
      <c r="U567" s="74"/>
      <c r="V567" s="74"/>
    </row>
    <row x14ac:dyDescent="0.25" r="568" customHeight="1" ht="18.75">
      <c r="A568" s="6" t="s">
        <v>696</v>
      </c>
      <c r="B568" s="6"/>
      <c r="C568" s="3" t="s">
        <v>561</v>
      </c>
      <c r="D568" s="108">
        <v>1</v>
      </c>
      <c r="E568" s="87">
        <f>$D$561*D568</f>
      </c>
      <c r="F568" s="108">
        <v>0</v>
      </c>
      <c r="G568" s="87">
        <f>$D$561*F568</f>
      </c>
      <c r="H568" s="87">
        <f>$L$2*G568</f>
      </c>
      <c r="I568" s="108">
        <v>0</v>
      </c>
      <c r="J568" s="87">
        <f>$D$561*I568</f>
      </c>
      <c r="K568" s="87">
        <f>SUM(H568,J568)</f>
      </c>
      <c r="L568" s="89"/>
      <c r="M568" s="89"/>
      <c r="N568" s="89"/>
      <c r="O568" s="74"/>
      <c r="P568" s="74"/>
      <c r="Q568" s="74"/>
      <c r="R568" s="74"/>
      <c r="S568" s="74"/>
      <c r="T568" s="74"/>
      <c r="U568" s="74"/>
      <c r="V568" s="74"/>
    </row>
    <row x14ac:dyDescent="0.25" r="569" customHeight="1" ht="18.75">
      <c r="A569" s="29" t="s">
        <v>214</v>
      </c>
      <c r="B569" s="29"/>
      <c r="C569" s="3"/>
      <c r="D569" s="135"/>
      <c r="E569" s="126"/>
      <c r="F569" s="94">
        <f>SUM(F562:F568)</f>
      </c>
      <c r="G569" s="110">
        <f>SUM(G562:G568)</f>
      </c>
      <c r="H569" s="110">
        <f>SUM(H562:H568)</f>
      </c>
      <c r="I569" s="94">
        <f>SUM(I562:I568)</f>
      </c>
      <c r="J569" s="110">
        <f>SUM(J562:J568)</f>
      </c>
      <c r="K569" s="88">
        <f>SUM(K562:K568)</f>
      </c>
      <c r="L569" s="89"/>
      <c r="M569" s="89"/>
      <c r="N569" s="89"/>
      <c r="O569" s="74"/>
      <c r="P569" s="74"/>
      <c r="Q569" s="74"/>
      <c r="R569" s="74"/>
      <c r="S569" s="74"/>
      <c r="T569" s="74"/>
      <c r="U569" s="74"/>
      <c r="V569" s="74"/>
    </row>
    <row x14ac:dyDescent="0.25" r="570" customHeight="1" ht="18.75">
      <c r="A570" s="29" t="s">
        <v>888</v>
      </c>
      <c r="B570" s="29"/>
      <c r="C570" s="93" t="s">
        <v>96</v>
      </c>
      <c r="D570" s="57">
        <v>0</v>
      </c>
      <c r="E570" s="124"/>
      <c r="F570" s="53"/>
      <c r="G570" s="53"/>
      <c r="H570" s="53"/>
      <c r="I570" s="53"/>
      <c r="J570" s="53"/>
      <c r="K570" s="53"/>
      <c r="L570" s="89"/>
      <c r="M570" s="89"/>
      <c r="N570" s="89"/>
      <c r="O570" s="74"/>
      <c r="P570" s="74"/>
      <c r="Q570" s="74"/>
      <c r="R570" s="74"/>
      <c r="S570" s="74"/>
      <c r="T570" s="74"/>
      <c r="U570" s="74"/>
      <c r="V570" s="74"/>
    </row>
    <row x14ac:dyDescent="0.25" r="571" customHeight="1" ht="18.75">
      <c r="A571" s="6" t="s">
        <v>889</v>
      </c>
      <c r="B571" s="6"/>
      <c r="C571" s="3" t="s">
        <v>96</v>
      </c>
      <c r="D571" s="108">
        <v>1</v>
      </c>
      <c r="E571" s="87">
        <f>$D$570*D571</f>
      </c>
      <c r="F571" s="108">
        <v>0.22</v>
      </c>
      <c r="G571" s="87">
        <f>$D$570*F571</f>
      </c>
      <c r="H571" s="87">
        <f>$L$2*G571</f>
      </c>
      <c r="I571" s="108">
        <v>85.01</v>
      </c>
      <c r="J571" s="87">
        <f>$D$570*I571</f>
      </c>
      <c r="K571" s="87">
        <f>SUM(H571,J571)</f>
      </c>
      <c r="L571" s="89"/>
      <c r="M571" s="89"/>
      <c r="N571" s="89"/>
      <c r="O571" s="74"/>
      <c r="P571" s="74"/>
      <c r="Q571" s="74"/>
      <c r="R571" s="74"/>
      <c r="S571" s="74"/>
      <c r="T571" s="74"/>
      <c r="U571" s="74"/>
      <c r="V571" s="74"/>
    </row>
    <row x14ac:dyDescent="0.25" r="572" customHeight="1" ht="18.75">
      <c r="A572" s="6" t="s">
        <v>249</v>
      </c>
      <c r="B572" s="6"/>
      <c r="C572" s="3" t="s">
        <v>96</v>
      </c>
      <c r="D572" s="108">
        <v>1</v>
      </c>
      <c r="E572" s="87">
        <f>$D$570*D572</f>
      </c>
      <c r="F572" s="108">
        <v>0.2</v>
      </c>
      <c r="G572" s="87">
        <f>$D$570*F572</f>
      </c>
      <c r="H572" s="87">
        <f>$L$2*G572</f>
      </c>
      <c r="I572" s="108">
        <v>40.02</v>
      </c>
      <c r="J572" s="87">
        <f>$D$570*I572</f>
      </c>
      <c r="K572" s="87">
        <f>SUM(H572,J572)</f>
      </c>
      <c r="L572" s="89"/>
      <c r="M572" s="89"/>
      <c r="N572" s="89"/>
      <c r="O572" s="74"/>
      <c r="P572" s="74"/>
      <c r="Q572" s="74"/>
      <c r="R572" s="74"/>
      <c r="S572" s="74"/>
      <c r="T572" s="74"/>
      <c r="U572" s="74"/>
      <c r="V572" s="74"/>
    </row>
    <row x14ac:dyDescent="0.25" r="573" customHeight="1" ht="18.75">
      <c r="A573" s="6" t="s">
        <v>876</v>
      </c>
      <c r="B573" s="6"/>
      <c r="C573" s="3" t="s">
        <v>149</v>
      </c>
      <c r="D573" s="108">
        <v>0.42</v>
      </c>
      <c r="E573" s="87">
        <f>$D$570*D573</f>
      </c>
      <c r="F573" s="108">
        <v>0.04</v>
      </c>
      <c r="G573" s="87">
        <f>$D$570*F573</f>
      </c>
      <c r="H573" s="87">
        <f>$L$2*G573</f>
      </c>
      <c r="I573" s="108">
        <v>18.29</v>
      </c>
      <c r="J573" s="87">
        <f>$D$570*I573</f>
      </c>
      <c r="K573" s="87">
        <f>SUM(H573,J573)</f>
      </c>
      <c r="L573" s="89"/>
      <c r="M573" s="89"/>
      <c r="N573" s="89"/>
      <c r="O573" s="74"/>
      <c r="P573" s="74"/>
      <c r="Q573" s="74"/>
      <c r="R573" s="74"/>
      <c r="S573" s="74"/>
      <c r="T573" s="74"/>
      <c r="U573" s="74"/>
      <c r="V573" s="74"/>
    </row>
    <row x14ac:dyDescent="0.25" r="574" customHeight="1" ht="18.75">
      <c r="A574" s="6" t="s">
        <v>877</v>
      </c>
      <c r="B574" s="6"/>
      <c r="C574" s="3" t="s">
        <v>149</v>
      </c>
      <c r="D574" s="108">
        <v>0.42</v>
      </c>
      <c r="E574" s="87">
        <f>$D$570*D574</f>
      </c>
      <c r="F574" s="108">
        <v>0.05</v>
      </c>
      <c r="G574" s="87">
        <f>$D$570*F574</f>
      </c>
      <c r="H574" s="87">
        <f>$L$2*G574</f>
      </c>
      <c r="I574" s="108">
        <v>21.29</v>
      </c>
      <c r="J574" s="87">
        <f>$D$570*I574</f>
      </c>
      <c r="K574" s="87">
        <f>SUM(H574,J574)</f>
      </c>
      <c r="L574" s="89"/>
      <c r="M574" s="89"/>
      <c r="N574" s="89"/>
      <c r="O574" s="74"/>
      <c r="P574" s="74"/>
      <c r="Q574" s="74"/>
      <c r="R574" s="74"/>
      <c r="S574" s="74"/>
      <c r="T574" s="74"/>
      <c r="U574" s="74"/>
      <c r="V574" s="74"/>
    </row>
    <row x14ac:dyDescent="0.25" r="575" customHeight="1" ht="18.75">
      <c r="A575" s="6" t="s">
        <v>421</v>
      </c>
      <c r="B575" s="6"/>
      <c r="C575" s="3" t="s">
        <v>96</v>
      </c>
      <c r="D575" s="108">
        <v>1</v>
      </c>
      <c r="E575" s="87">
        <f>$D$570*D575</f>
      </c>
      <c r="F575" s="108">
        <v>0.55</v>
      </c>
      <c r="G575" s="87">
        <f>$D$570*F575</f>
      </c>
      <c r="H575" s="87">
        <f>$N$2*G575</f>
      </c>
      <c r="I575" s="108">
        <v>153.21</v>
      </c>
      <c r="J575" s="87">
        <f>$D$570*I575</f>
      </c>
      <c r="K575" s="87">
        <f>SUM(H575,J575)</f>
      </c>
      <c r="L575" s="89"/>
      <c r="M575" s="89"/>
      <c r="N575" s="89"/>
      <c r="O575" s="74"/>
      <c r="P575" s="74"/>
      <c r="Q575" s="74"/>
      <c r="R575" s="74"/>
      <c r="S575" s="74"/>
      <c r="T575" s="74"/>
      <c r="U575" s="74"/>
      <c r="V575" s="74"/>
    </row>
    <row x14ac:dyDescent="0.25" r="576" customHeight="1" ht="18.75">
      <c r="A576" s="6" t="s">
        <v>891</v>
      </c>
      <c r="B576" s="6"/>
      <c r="C576" s="3" t="s">
        <v>96</v>
      </c>
      <c r="D576" s="108">
        <v>1</v>
      </c>
      <c r="E576" s="87">
        <f>$D$570*D576</f>
      </c>
      <c r="F576" s="108">
        <v>0.08</v>
      </c>
      <c r="G576" s="87">
        <f>$D$570*F576</f>
      </c>
      <c r="H576" s="87">
        <f>$L$2*G576</f>
      </c>
      <c r="I576" s="108">
        <v>40.42</v>
      </c>
      <c r="J576" s="87">
        <f>$D$570*I576</f>
      </c>
      <c r="K576" s="87">
        <f>SUM(H576,J576)</f>
      </c>
      <c r="L576" s="89"/>
      <c r="M576" s="89"/>
      <c r="N576" s="89"/>
      <c r="O576" s="74"/>
      <c r="P576" s="74"/>
      <c r="Q576" s="74"/>
      <c r="R576" s="74"/>
      <c r="S576" s="74"/>
      <c r="T576" s="74"/>
      <c r="U576" s="74"/>
      <c r="V576" s="74"/>
    </row>
    <row x14ac:dyDescent="0.25" r="577" customHeight="1" ht="18.75">
      <c r="A577" s="6" t="s">
        <v>696</v>
      </c>
      <c r="B577" s="6"/>
      <c r="C577" s="3" t="s">
        <v>561</v>
      </c>
      <c r="D577" s="108">
        <v>1</v>
      </c>
      <c r="E577" s="87">
        <f>$D$570*D577</f>
      </c>
      <c r="F577" s="108">
        <v>0</v>
      </c>
      <c r="G577" s="87">
        <f>$D$570*F577</f>
      </c>
      <c r="H577" s="87">
        <f>$L$2*G577</f>
      </c>
      <c r="I577" s="108">
        <v>0</v>
      </c>
      <c r="J577" s="87">
        <f>$D$570*I577</f>
      </c>
      <c r="K577" s="87">
        <f>SUM(H577,J577)</f>
      </c>
      <c r="L577" s="89"/>
      <c r="M577" s="89"/>
      <c r="N577" s="89"/>
      <c r="O577" s="74"/>
      <c r="P577" s="74"/>
      <c r="Q577" s="74"/>
      <c r="R577" s="74"/>
      <c r="S577" s="74"/>
      <c r="T577" s="74"/>
      <c r="U577" s="74"/>
      <c r="V577" s="74"/>
    </row>
    <row x14ac:dyDescent="0.25" r="578" customHeight="1" ht="18.75">
      <c r="A578" s="29" t="s">
        <v>214</v>
      </c>
      <c r="B578" s="29"/>
      <c r="C578" s="3"/>
      <c r="D578" s="135"/>
      <c r="E578" s="126"/>
      <c r="F578" s="94">
        <f>SUM(F571:F577)</f>
      </c>
      <c r="G578" s="110">
        <f>SUM(G571:G577)</f>
      </c>
      <c r="H578" s="110">
        <f>SUM(H571:H577)</f>
      </c>
      <c r="I578" s="94">
        <f>SUM(I571:I577)</f>
      </c>
      <c r="J578" s="110">
        <f>SUM(J571:J577)</f>
      </c>
      <c r="K578" s="88">
        <f>SUM(K571:K577)</f>
      </c>
      <c r="L578" s="89"/>
      <c r="M578" s="89"/>
      <c r="N578" s="89"/>
      <c r="O578" s="74"/>
      <c r="P578" s="74"/>
      <c r="Q578" s="74"/>
      <c r="R578" s="74"/>
      <c r="S578" s="74"/>
      <c r="T578" s="74"/>
      <c r="U578" s="74"/>
      <c r="V578" s="74"/>
    </row>
    <row x14ac:dyDescent="0.25" r="579" customHeight="1" ht="18.75">
      <c r="A579" s="29" t="s">
        <v>888</v>
      </c>
      <c r="B579" s="29"/>
      <c r="C579" s="93" t="s">
        <v>96</v>
      </c>
      <c r="D579" s="57">
        <v>0</v>
      </c>
      <c r="E579" s="124"/>
      <c r="F579" s="53"/>
      <c r="G579" s="53"/>
      <c r="H579" s="53"/>
      <c r="I579" s="53"/>
      <c r="J579" s="53"/>
      <c r="K579" s="53"/>
      <c r="L579" s="89"/>
      <c r="M579" s="89"/>
      <c r="N579" s="89"/>
      <c r="O579" s="74"/>
      <c r="P579" s="74"/>
      <c r="Q579" s="74"/>
      <c r="R579" s="74"/>
      <c r="S579" s="74"/>
      <c r="T579" s="74"/>
      <c r="U579" s="74"/>
      <c r="V579" s="74"/>
    </row>
    <row x14ac:dyDescent="0.25" r="580" customHeight="1" ht="18.75">
      <c r="A580" s="6" t="s">
        <v>889</v>
      </c>
      <c r="B580" s="6"/>
      <c r="C580" s="3" t="s">
        <v>96</v>
      </c>
      <c r="D580" s="108">
        <v>1</v>
      </c>
      <c r="E580" s="87">
        <f>$D$579*D580</f>
      </c>
      <c r="F580" s="108">
        <v>0.22</v>
      </c>
      <c r="G580" s="87">
        <f>$D$579*F580</f>
      </c>
      <c r="H580" s="87">
        <f>$L$2*G580</f>
      </c>
      <c r="I580" s="108">
        <v>85.01</v>
      </c>
      <c r="J580" s="87">
        <f>$D$579*I580</f>
      </c>
      <c r="K580" s="87">
        <f>SUM(H580,J580)</f>
      </c>
      <c r="L580" s="89"/>
      <c r="M580" s="89"/>
      <c r="N580" s="89"/>
      <c r="O580" s="74"/>
      <c r="P580" s="74"/>
      <c r="Q580" s="74"/>
      <c r="R580" s="74"/>
      <c r="S580" s="74"/>
      <c r="T580" s="74"/>
      <c r="U580" s="74"/>
      <c r="V580" s="74"/>
    </row>
    <row x14ac:dyDescent="0.25" r="581" customHeight="1" ht="18.75">
      <c r="A581" s="6" t="s">
        <v>876</v>
      </c>
      <c r="B581" s="6"/>
      <c r="C581" s="3" t="s">
        <v>149</v>
      </c>
      <c r="D581" s="108">
        <v>0.42</v>
      </c>
      <c r="E581" s="87">
        <f>$D$579*D581</f>
      </c>
      <c r="F581" s="108">
        <v>0.04</v>
      </c>
      <c r="G581" s="87">
        <f>$D$579*F581</f>
      </c>
      <c r="H581" s="87">
        <f>$L$2*G581</f>
      </c>
      <c r="I581" s="108">
        <v>18.29</v>
      </c>
      <c r="J581" s="87">
        <f>$D$579*I581</f>
      </c>
      <c r="K581" s="87">
        <f>SUM(H581,J581)</f>
      </c>
      <c r="L581" s="89"/>
      <c r="M581" s="89"/>
      <c r="N581" s="89"/>
      <c r="O581" s="74"/>
      <c r="P581" s="74"/>
      <c r="Q581" s="74"/>
      <c r="R581" s="74"/>
      <c r="S581" s="74"/>
      <c r="T581" s="74"/>
      <c r="U581" s="74"/>
      <c r="V581" s="74"/>
    </row>
    <row x14ac:dyDescent="0.25" r="582" customHeight="1" ht="18.75">
      <c r="A582" s="6" t="s">
        <v>877</v>
      </c>
      <c r="B582" s="6"/>
      <c r="C582" s="3" t="s">
        <v>149</v>
      </c>
      <c r="D582" s="108">
        <v>0.42</v>
      </c>
      <c r="E582" s="87">
        <f>$D$579*D582</f>
      </c>
      <c r="F582" s="108">
        <v>0.05</v>
      </c>
      <c r="G582" s="87">
        <f>$D$579*F582</f>
      </c>
      <c r="H582" s="87">
        <f>$L$2*G582</f>
      </c>
      <c r="I582" s="108">
        <v>21.29</v>
      </c>
      <c r="J582" s="87">
        <f>$D$579*I582</f>
      </c>
      <c r="K582" s="87">
        <f>SUM(H582,J582)</f>
      </c>
      <c r="L582" s="89"/>
      <c r="M582" s="89"/>
      <c r="N582" s="89"/>
      <c r="O582" s="74"/>
      <c r="P582" s="74"/>
      <c r="Q582" s="74"/>
      <c r="R582" s="74"/>
      <c r="S582" s="74"/>
      <c r="T582" s="74"/>
      <c r="U582" s="74"/>
      <c r="V582" s="74"/>
    </row>
    <row x14ac:dyDescent="0.25" r="583" customHeight="1" ht="18.75">
      <c r="A583" s="6" t="s">
        <v>421</v>
      </c>
      <c r="B583" s="6"/>
      <c r="C583" s="3" t="s">
        <v>96</v>
      </c>
      <c r="D583" s="108">
        <v>1</v>
      </c>
      <c r="E583" s="87">
        <f>$D$579*D583</f>
      </c>
      <c r="F583" s="108">
        <v>0.55</v>
      </c>
      <c r="G583" s="87">
        <f>$D$579*F583</f>
      </c>
      <c r="H583" s="87">
        <f>$N$2*G583</f>
      </c>
      <c r="I583" s="108">
        <v>153.21</v>
      </c>
      <c r="J583" s="87">
        <f>$D$579*I583</f>
      </c>
      <c r="K583" s="87">
        <f>SUM(H583,J583)</f>
      </c>
      <c r="L583" s="89"/>
      <c r="M583" s="89"/>
      <c r="N583" s="89"/>
      <c r="O583" s="74"/>
      <c r="P583" s="74"/>
      <c r="Q583" s="74"/>
      <c r="R583" s="74"/>
      <c r="S583" s="74"/>
      <c r="T583" s="74"/>
      <c r="U583" s="74"/>
      <c r="V583" s="74"/>
    </row>
    <row x14ac:dyDescent="0.25" r="584" customHeight="1" ht="18.75">
      <c r="A584" s="6" t="s">
        <v>883</v>
      </c>
      <c r="B584" s="6"/>
      <c r="C584" s="3" t="s">
        <v>96</v>
      </c>
      <c r="D584" s="108">
        <v>1</v>
      </c>
      <c r="E584" s="87">
        <f>$D$579*D584</f>
      </c>
      <c r="F584" s="108">
        <v>0.25</v>
      </c>
      <c r="G584" s="87">
        <f>$D$579*F584</f>
      </c>
      <c r="H584" s="87">
        <f>$L$2*G584</f>
      </c>
      <c r="I584" s="108">
        <v>179.09</v>
      </c>
      <c r="J584" s="87">
        <f>$D$579*I584</f>
      </c>
      <c r="K584" s="87">
        <f>SUM(H584,J584)</f>
      </c>
      <c r="L584" s="89"/>
      <c r="M584" s="89"/>
      <c r="N584" s="89"/>
      <c r="O584" s="74"/>
      <c r="P584" s="74"/>
      <c r="Q584" s="74"/>
      <c r="R584" s="74"/>
      <c r="S584" s="74"/>
      <c r="T584" s="74"/>
      <c r="U584" s="74"/>
      <c r="V584" s="74"/>
    </row>
    <row x14ac:dyDescent="0.25" r="585" customHeight="1" ht="18.75">
      <c r="A585" s="6" t="s">
        <v>891</v>
      </c>
      <c r="B585" s="6"/>
      <c r="C585" s="3" t="s">
        <v>96</v>
      </c>
      <c r="D585" s="108">
        <v>1</v>
      </c>
      <c r="E585" s="87">
        <f>$D$579*D585</f>
      </c>
      <c r="F585" s="108">
        <v>0.08</v>
      </c>
      <c r="G585" s="87">
        <f>$D$579*F585</f>
      </c>
      <c r="H585" s="87">
        <f>$L$2*G585</f>
      </c>
      <c r="I585" s="108">
        <v>40.42</v>
      </c>
      <c r="J585" s="87">
        <f>$D$579*I585</f>
      </c>
      <c r="K585" s="87">
        <f>SUM(H585,J585)</f>
      </c>
      <c r="L585" s="89"/>
      <c r="M585" s="89"/>
      <c r="N585" s="89"/>
      <c r="O585" s="74"/>
      <c r="P585" s="74"/>
      <c r="Q585" s="74"/>
      <c r="R585" s="74"/>
      <c r="S585" s="74"/>
      <c r="T585" s="74"/>
      <c r="U585" s="74"/>
      <c r="V585" s="74"/>
    </row>
    <row x14ac:dyDescent="0.25" r="586" customHeight="1" ht="18.75">
      <c r="A586" s="6" t="s">
        <v>696</v>
      </c>
      <c r="B586" s="6"/>
      <c r="C586" s="3" t="s">
        <v>561</v>
      </c>
      <c r="D586" s="108">
        <v>1</v>
      </c>
      <c r="E586" s="87">
        <f>$D$579*D586</f>
      </c>
      <c r="F586" s="108">
        <v>0</v>
      </c>
      <c r="G586" s="87">
        <f>$D$579*F586</f>
      </c>
      <c r="H586" s="87">
        <f>$L$2*G586</f>
      </c>
      <c r="I586" s="108">
        <v>0</v>
      </c>
      <c r="J586" s="87">
        <f>$D$579*I586</f>
      </c>
      <c r="K586" s="87">
        <f>SUM(H586,J586)</f>
      </c>
      <c r="L586" s="89"/>
      <c r="M586" s="89"/>
      <c r="N586" s="89"/>
      <c r="O586" s="74"/>
      <c r="P586" s="74"/>
      <c r="Q586" s="74"/>
      <c r="R586" s="74"/>
      <c r="S586" s="74"/>
      <c r="T586" s="74"/>
      <c r="U586" s="74"/>
      <c r="V586" s="74"/>
    </row>
    <row x14ac:dyDescent="0.25" r="587" customHeight="1" ht="18.75">
      <c r="A587" s="29" t="s">
        <v>214</v>
      </c>
      <c r="B587" s="29"/>
      <c r="C587" s="3"/>
      <c r="D587" s="135"/>
      <c r="E587" s="126"/>
      <c r="F587" s="94">
        <f>SUM(F580:F586)</f>
      </c>
      <c r="G587" s="110">
        <f>SUM(G580:G586)</f>
      </c>
      <c r="H587" s="110">
        <f>SUM(H580:H586)</f>
      </c>
      <c r="I587" s="94">
        <f>SUM(I580:I586)</f>
      </c>
      <c r="J587" s="110">
        <f>SUM(J580:J586)</f>
      </c>
      <c r="K587" s="88">
        <f>SUM(K580:K586)</f>
      </c>
      <c r="L587" s="89"/>
      <c r="M587" s="89"/>
      <c r="N587" s="89"/>
      <c r="O587" s="74"/>
      <c r="P587" s="74"/>
      <c r="Q587" s="74"/>
      <c r="R587" s="74"/>
      <c r="S587" s="74"/>
      <c r="T587" s="74"/>
      <c r="U587" s="74"/>
      <c r="V587" s="74"/>
    </row>
    <row x14ac:dyDescent="0.25" r="588" customHeight="1" ht="18.75">
      <c r="A588" s="29" t="s">
        <v>888</v>
      </c>
      <c r="B588" s="29"/>
      <c r="C588" s="93" t="s">
        <v>96</v>
      </c>
      <c r="D588" s="57">
        <v>0</v>
      </c>
      <c r="E588" s="124"/>
      <c r="F588" s="53"/>
      <c r="G588" s="53"/>
      <c r="H588" s="53"/>
      <c r="I588" s="53"/>
      <c r="J588" s="53"/>
      <c r="K588" s="53"/>
      <c r="L588" s="89"/>
      <c r="M588" s="89"/>
      <c r="N588" s="89"/>
      <c r="O588" s="74"/>
      <c r="P588" s="74"/>
      <c r="Q588" s="74"/>
      <c r="R588" s="74"/>
      <c r="S588" s="74"/>
      <c r="T588" s="74"/>
      <c r="U588" s="74"/>
      <c r="V588" s="74"/>
    </row>
    <row x14ac:dyDescent="0.25" r="589" customHeight="1" ht="18.75">
      <c r="A589" s="6" t="s">
        <v>876</v>
      </c>
      <c r="B589" s="6"/>
      <c r="C589" s="3" t="s">
        <v>149</v>
      </c>
      <c r="D589" s="108">
        <v>0.42</v>
      </c>
      <c r="E589" s="87">
        <f>$D$588*D589</f>
      </c>
      <c r="F589" s="108">
        <v>0.04</v>
      </c>
      <c r="G589" s="87">
        <f>$D$588*F589</f>
      </c>
      <c r="H589" s="87">
        <f>$L$2*G589</f>
      </c>
      <c r="I589" s="108">
        <v>18.29</v>
      </c>
      <c r="J589" s="87">
        <f>$D$588*I589</f>
      </c>
      <c r="K589" s="87">
        <f>SUM(H589,J589)</f>
      </c>
      <c r="L589" s="89"/>
      <c r="M589" s="89"/>
      <c r="N589" s="89"/>
      <c r="O589" s="74"/>
      <c r="P589" s="74"/>
      <c r="Q589" s="74"/>
      <c r="R589" s="74"/>
      <c r="S589" s="74"/>
      <c r="T589" s="74"/>
      <c r="U589" s="74"/>
      <c r="V589" s="74"/>
    </row>
    <row x14ac:dyDescent="0.25" r="590" customHeight="1" ht="18.75">
      <c r="A590" s="6" t="s">
        <v>889</v>
      </c>
      <c r="B590" s="6"/>
      <c r="C590" s="3" t="s">
        <v>96</v>
      </c>
      <c r="D590" s="108">
        <v>1</v>
      </c>
      <c r="E590" s="87">
        <f>$D$588*D590</f>
      </c>
      <c r="F590" s="108">
        <v>0.22</v>
      </c>
      <c r="G590" s="87">
        <f>$D$588*F590</f>
      </c>
      <c r="H590" s="87">
        <f>$L$2*G590</f>
      </c>
      <c r="I590" s="108">
        <v>85.01</v>
      </c>
      <c r="J590" s="87">
        <f>$D$588*I590</f>
      </c>
      <c r="K590" s="87">
        <f>SUM(H590,J590)</f>
      </c>
      <c r="L590" s="89"/>
      <c r="M590" s="89"/>
      <c r="N590" s="89"/>
      <c r="O590" s="74"/>
      <c r="P590" s="74"/>
      <c r="Q590" s="74"/>
      <c r="R590" s="74"/>
      <c r="S590" s="74"/>
      <c r="T590" s="74"/>
      <c r="U590" s="74"/>
      <c r="V590" s="74"/>
    </row>
    <row x14ac:dyDescent="0.25" r="591" customHeight="1" ht="18.75">
      <c r="A591" s="6" t="s">
        <v>823</v>
      </c>
      <c r="B591" s="6"/>
      <c r="C591" s="3" t="s">
        <v>96</v>
      </c>
      <c r="D591" s="108">
        <v>1</v>
      </c>
      <c r="E591" s="87">
        <f>$D$588*D591</f>
      </c>
      <c r="F591" s="108">
        <v>0.31</v>
      </c>
      <c r="G591" s="87">
        <f>$D$588*F591</f>
      </c>
      <c r="H591" s="87">
        <f>$L$2*G591</f>
      </c>
      <c r="I591" s="108">
        <v>79.41</v>
      </c>
      <c r="J591" s="87">
        <f>$D$588*I591</f>
      </c>
      <c r="K591" s="87">
        <f>SUM(H591,J591)</f>
      </c>
      <c r="L591" s="89"/>
      <c r="M591" s="89"/>
      <c r="N591" s="89"/>
      <c r="O591" s="74"/>
      <c r="P591" s="74"/>
      <c r="Q591" s="74"/>
      <c r="R591" s="74"/>
      <c r="S591" s="74"/>
      <c r="T591" s="74"/>
      <c r="U591" s="74"/>
      <c r="V591" s="74"/>
    </row>
    <row x14ac:dyDescent="0.25" r="592" customHeight="1" ht="18.75">
      <c r="A592" s="6" t="s">
        <v>877</v>
      </c>
      <c r="B592" s="6"/>
      <c r="C592" s="3" t="s">
        <v>149</v>
      </c>
      <c r="D592" s="108">
        <v>0.42</v>
      </c>
      <c r="E592" s="87">
        <f>$D$588*D592</f>
      </c>
      <c r="F592" s="108">
        <v>0.05</v>
      </c>
      <c r="G592" s="87">
        <f>$D$588*F592</f>
      </c>
      <c r="H592" s="87">
        <f>$L$2*G592</f>
      </c>
      <c r="I592" s="108">
        <v>21.29</v>
      </c>
      <c r="J592" s="87">
        <f>$D$588*I592</f>
      </c>
      <c r="K592" s="87">
        <f>SUM(H592,J592)</f>
      </c>
      <c r="L592" s="89"/>
      <c r="M592" s="89"/>
      <c r="N592" s="89"/>
      <c r="O592" s="74"/>
      <c r="P592" s="74"/>
      <c r="Q592" s="74"/>
      <c r="R592" s="74"/>
      <c r="S592" s="74"/>
      <c r="T592" s="74"/>
      <c r="U592" s="74"/>
      <c r="V592" s="74"/>
    </row>
    <row x14ac:dyDescent="0.25" r="593" customHeight="1" ht="18.75">
      <c r="A593" s="6" t="s">
        <v>421</v>
      </c>
      <c r="B593" s="6"/>
      <c r="C593" s="3" t="s">
        <v>96</v>
      </c>
      <c r="D593" s="108">
        <v>1</v>
      </c>
      <c r="E593" s="87">
        <f>$D$588*D593</f>
      </c>
      <c r="F593" s="108">
        <v>0.55</v>
      </c>
      <c r="G593" s="87">
        <f>$D$588*F593</f>
      </c>
      <c r="H593" s="87">
        <f>$N$2*G593</f>
      </c>
      <c r="I593" s="108">
        <v>153.21</v>
      </c>
      <c r="J593" s="87">
        <f>$D$588*I593</f>
      </c>
      <c r="K593" s="87">
        <f>SUM(H593,J593)</f>
      </c>
      <c r="L593" s="89"/>
      <c r="M593" s="89"/>
      <c r="N593" s="89"/>
      <c r="O593" s="74"/>
      <c r="P593" s="74"/>
      <c r="Q593" s="74"/>
      <c r="R593" s="74"/>
      <c r="S593" s="74"/>
      <c r="T593" s="74"/>
      <c r="U593" s="74"/>
      <c r="V593" s="74"/>
    </row>
    <row x14ac:dyDescent="0.25" r="594" customHeight="1" ht="18.75">
      <c r="A594" s="6" t="s">
        <v>891</v>
      </c>
      <c r="B594" s="6"/>
      <c r="C594" s="3" t="s">
        <v>96</v>
      </c>
      <c r="D594" s="108">
        <v>1</v>
      </c>
      <c r="E594" s="87">
        <f>$D$588*D594</f>
      </c>
      <c r="F594" s="108">
        <v>0.08</v>
      </c>
      <c r="G594" s="87">
        <f>$D$588*F594</f>
      </c>
      <c r="H594" s="87">
        <f>$L$2*G594</f>
      </c>
      <c r="I594" s="108">
        <v>40.42</v>
      </c>
      <c r="J594" s="87">
        <f>$D$588*I594</f>
      </c>
      <c r="K594" s="87">
        <f>SUM(H594,J594)</f>
      </c>
      <c r="L594" s="89"/>
      <c r="M594" s="89"/>
      <c r="N594" s="89"/>
      <c r="O594" s="74"/>
      <c r="P594" s="74"/>
      <c r="Q594" s="74"/>
      <c r="R594" s="74"/>
      <c r="S594" s="74"/>
      <c r="T594" s="74"/>
      <c r="U594" s="74"/>
      <c r="V594" s="74"/>
    </row>
    <row x14ac:dyDescent="0.25" r="595" customHeight="1" ht="18.75">
      <c r="A595" s="6" t="s">
        <v>696</v>
      </c>
      <c r="B595" s="6"/>
      <c r="C595" s="3" t="s">
        <v>561</v>
      </c>
      <c r="D595" s="108">
        <v>1</v>
      </c>
      <c r="E595" s="87">
        <f>$D$588*D595</f>
      </c>
      <c r="F595" s="108">
        <v>0</v>
      </c>
      <c r="G595" s="87">
        <f>$D$588*F595</f>
      </c>
      <c r="H595" s="87">
        <f>$L$2*G595</f>
      </c>
      <c r="I595" s="108">
        <v>0</v>
      </c>
      <c r="J595" s="87">
        <f>$D$588*I595</f>
      </c>
      <c r="K595" s="87">
        <f>SUM(H595,J595)</f>
      </c>
      <c r="L595" s="89"/>
      <c r="M595" s="89"/>
      <c r="N595" s="89"/>
      <c r="O595" s="74"/>
      <c r="P595" s="74"/>
      <c r="Q595" s="74"/>
      <c r="R595" s="74"/>
      <c r="S595" s="74"/>
      <c r="T595" s="74"/>
      <c r="U595" s="74"/>
      <c r="V595" s="74"/>
    </row>
    <row x14ac:dyDescent="0.25" r="596" customHeight="1" ht="18.75">
      <c r="A596" s="29" t="s">
        <v>214</v>
      </c>
      <c r="B596" s="29"/>
      <c r="C596" s="3"/>
      <c r="D596" s="135"/>
      <c r="E596" s="126"/>
      <c r="F596" s="94">
        <f>SUM(F589:F595)</f>
      </c>
      <c r="G596" s="110">
        <f>SUM(G589:G595)</f>
      </c>
      <c r="H596" s="110">
        <f>SUM(H589:H595)</f>
      </c>
      <c r="I596" s="94">
        <f>SUM(I589:I595)</f>
      </c>
      <c r="J596" s="110">
        <f>SUM(J589:J595)</f>
      </c>
      <c r="K596" s="88">
        <f>SUM(K589:K595)</f>
      </c>
      <c r="L596" s="89"/>
      <c r="M596" s="89"/>
      <c r="N596" s="89"/>
      <c r="O596" s="74"/>
      <c r="P596" s="74"/>
      <c r="Q596" s="74"/>
      <c r="R596" s="74"/>
      <c r="S596" s="74"/>
      <c r="T596" s="74"/>
      <c r="U596" s="74"/>
      <c r="V596" s="74"/>
    </row>
    <row x14ac:dyDescent="0.25" r="597" customHeight="1" ht="18.75">
      <c r="A597" s="29" t="s">
        <v>888</v>
      </c>
      <c r="B597" s="29"/>
      <c r="C597" s="93" t="s">
        <v>96</v>
      </c>
      <c r="D597" s="57">
        <v>0</v>
      </c>
      <c r="E597" s="124"/>
      <c r="F597" s="53"/>
      <c r="G597" s="53"/>
      <c r="H597" s="53"/>
      <c r="I597" s="53"/>
      <c r="J597" s="53"/>
      <c r="K597" s="53"/>
      <c r="L597" s="89"/>
      <c r="M597" s="89"/>
      <c r="N597" s="89"/>
      <c r="O597" s="74"/>
      <c r="P597" s="74"/>
      <c r="Q597" s="74"/>
      <c r="R597" s="74"/>
      <c r="S597" s="74"/>
      <c r="T597" s="74"/>
      <c r="U597" s="74"/>
      <c r="V597" s="74"/>
    </row>
    <row x14ac:dyDescent="0.25" r="598" customHeight="1" ht="18.75">
      <c r="A598" s="6" t="s">
        <v>876</v>
      </c>
      <c r="B598" s="6"/>
      <c r="C598" s="3" t="s">
        <v>149</v>
      </c>
      <c r="D598" s="108">
        <v>0.42</v>
      </c>
      <c r="E598" s="87">
        <f>$D$597*D598</f>
      </c>
      <c r="F598" s="108">
        <v>0.04</v>
      </c>
      <c r="G598" s="87">
        <f>$D$597*F598</f>
      </c>
      <c r="H598" s="87">
        <f>$L$2*G598</f>
      </c>
      <c r="I598" s="108">
        <v>18.29</v>
      </c>
      <c r="J598" s="87">
        <f>$D$597*I598</f>
      </c>
      <c r="K598" s="87">
        <f>SUM(H598,J598)</f>
      </c>
      <c r="L598" s="89"/>
      <c r="M598" s="89"/>
      <c r="N598" s="89"/>
      <c r="O598" s="74"/>
      <c r="P598" s="74"/>
      <c r="Q598" s="74"/>
      <c r="R598" s="74"/>
      <c r="S598" s="74"/>
      <c r="T598" s="74"/>
      <c r="U598" s="74"/>
      <c r="V598" s="74"/>
    </row>
    <row x14ac:dyDescent="0.25" r="599" customHeight="1" ht="18.75">
      <c r="A599" s="6" t="s">
        <v>877</v>
      </c>
      <c r="B599" s="6"/>
      <c r="C599" s="3" t="s">
        <v>149</v>
      </c>
      <c r="D599" s="108">
        <v>0.42</v>
      </c>
      <c r="E599" s="87">
        <f>$D$597*D599</f>
      </c>
      <c r="F599" s="108">
        <v>0.05</v>
      </c>
      <c r="G599" s="87">
        <f>$D$597*F599</f>
      </c>
      <c r="H599" s="87">
        <f>$L$2*G599</f>
      </c>
      <c r="I599" s="108">
        <v>21.29</v>
      </c>
      <c r="J599" s="87">
        <f>$D$597*I599</f>
      </c>
      <c r="K599" s="87">
        <f>SUM(H599,J599)</f>
      </c>
      <c r="L599" s="89"/>
      <c r="M599" s="89"/>
      <c r="N599" s="89"/>
      <c r="O599" s="74"/>
      <c r="P599" s="74"/>
      <c r="Q599" s="74"/>
      <c r="R599" s="74"/>
      <c r="S599" s="74"/>
      <c r="T599" s="74"/>
      <c r="U599" s="74"/>
      <c r="V599" s="74"/>
    </row>
    <row x14ac:dyDescent="0.25" r="600" customHeight="1" ht="18.75">
      <c r="A600" s="6" t="s">
        <v>892</v>
      </c>
      <c r="B600" s="6"/>
      <c r="C600" s="3" t="s">
        <v>96</v>
      </c>
      <c r="D600" s="108">
        <v>1</v>
      </c>
      <c r="E600" s="87">
        <f>$D$597*D600</f>
      </c>
      <c r="F600" s="108">
        <v>0.26</v>
      </c>
      <c r="G600" s="87">
        <f>$D$597*F600</f>
      </c>
      <c r="H600" s="87">
        <f>$L$2*G600</f>
      </c>
      <c r="I600" s="108">
        <v>68.24</v>
      </c>
      <c r="J600" s="87">
        <f>$D$597*I600</f>
      </c>
      <c r="K600" s="87">
        <f>SUM(H600,J600)</f>
      </c>
      <c r="L600" s="89"/>
      <c r="M600" s="89"/>
      <c r="N600" s="89"/>
      <c r="O600" s="74"/>
      <c r="P600" s="74"/>
      <c r="Q600" s="74"/>
      <c r="R600" s="74"/>
      <c r="S600" s="74"/>
      <c r="T600" s="74"/>
      <c r="U600" s="74"/>
      <c r="V600" s="74"/>
    </row>
    <row x14ac:dyDescent="0.25" r="601" customHeight="1" ht="18.75">
      <c r="A601" s="6" t="s">
        <v>421</v>
      </c>
      <c r="B601" s="6"/>
      <c r="C601" s="3" t="s">
        <v>96</v>
      </c>
      <c r="D601" s="108">
        <v>1</v>
      </c>
      <c r="E601" s="87">
        <f>$D$597*D601</f>
      </c>
      <c r="F601" s="108">
        <v>0.55</v>
      </c>
      <c r="G601" s="87">
        <f>$D$597*F601</f>
      </c>
      <c r="H601" s="87">
        <f>$N$2*G601</f>
      </c>
      <c r="I601" s="108">
        <v>153.21</v>
      </c>
      <c r="J601" s="87">
        <f>$D$597*I601</f>
      </c>
      <c r="K601" s="87">
        <f>SUM(H601,J601)</f>
      </c>
      <c r="L601" s="89"/>
      <c r="M601" s="89"/>
      <c r="N601" s="89"/>
      <c r="O601" s="74"/>
      <c r="P601" s="74"/>
      <c r="Q601" s="74"/>
      <c r="R601" s="74"/>
      <c r="S601" s="74"/>
      <c r="T601" s="74"/>
      <c r="U601" s="74"/>
      <c r="V601" s="74"/>
    </row>
    <row x14ac:dyDescent="0.25" r="602" customHeight="1" ht="18.75">
      <c r="A602" s="6" t="s">
        <v>890</v>
      </c>
      <c r="B602" s="6"/>
      <c r="C602" s="3" t="s">
        <v>96</v>
      </c>
      <c r="D602" s="108">
        <v>1</v>
      </c>
      <c r="E602" s="87">
        <f>$D$597*D602</f>
      </c>
      <c r="F602" s="108">
        <v>0.25</v>
      </c>
      <c r="G602" s="87">
        <f>$D$597*F602</f>
      </c>
      <c r="H602" s="87">
        <f>$L$2*G602</f>
      </c>
      <c r="I602" s="108">
        <v>340.56</v>
      </c>
      <c r="J602" s="87">
        <f>$D$597*I602</f>
      </c>
      <c r="K602" s="87">
        <f>SUM(H602,J602)</f>
      </c>
      <c r="L602" s="89"/>
      <c r="M602" s="89"/>
      <c r="N602" s="89"/>
      <c r="O602" s="74"/>
      <c r="P602" s="74"/>
      <c r="Q602" s="74"/>
      <c r="R602" s="74"/>
      <c r="S602" s="74"/>
      <c r="T602" s="74"/>
      <c r="U602" s="74"/>
      <c r="V602" s="74"/>
    </row>
    <row x14ac:dyDescent="0.25" r="603" customHeight="1" ht="18.75">
      <c r="A603" s="6" t="s">
        <v>891</v>
      </c>
      <c r="B603" s="6"/>
      <c r="C603" s="3" t="s">
        <v>96</v>
      </c>
      <c r="D603" s="108">
        <v>1</v>
      </c>
      <c r="E603" s="87">
        <f>$D$597*D603</f>
      </c>
      <c r="F603" s="108">
        <v>0.08</v>
      </c>
      <c r="G603" s="87">
        <f>$D$597*F603</f>
      </c>
      <c r="H603" s="87">
        <f>$L$2*G603</f>
      </c>
      <c r="I603" s="108">
        <v>40.42</v>
      </c>
      <c r="J603" s="87">
        <f>$D$597*I603</f>
      </c>
      <c r="K603" s="87">
        <f>SUM(H603,J603)</f>
      </c>
      <c r="L603" s="89"/>
      <c r="M603" s="89"/>
      <c r="N603" s="89"/>
      <c r="O603" s="74"/>
      <c r="P603" s="74"/>
      <c r="Q603" s="74"/>
      <c r="R603" s="74"/>
      <c r="S603" s="74"/>
      <c r="T603" s="74"/>
      <c r="U603" s="74"/>
      <c r="V603" s="74"/>
    </row>
    <row x14ac:dyDescent="0.25" r="604" customHeight="1" ht="18.75">
      <c r="A604" s="6" t="s">
        <v>696</v>
      </c>
      <c r="B604" s="6"/>
      <c r="C604" s="3" t="s">
        <v>561</v>
      </c>
      <c r="D604" s="108">
        <v>1</v>
      </c>
      <c r="E604" s="87">
        <f>$D$597*D604</f>
      </c>
      <c r="F604" s="108">
        <v>0</v>
      </c>
      <c r="G604" s="87">
        <f>$D$597*F604</f>
      </c>
      <c r="H604" s="87">
        <f>$L$2*G604</f>
      </c>
      <c r="I604" s="108">
        <v>0</v>
      </c>
      <c r="J604" s="87">
        <f>$D$597*I604</f>
      </c>
      <c r="K604" s="87">
        <f>SUM(H604,J604)</f>
      </c>
      <c r="L604" s="89"/>
      <c r="M604" s="89"/>
      <c r="N604" s="89"/>
      <c r="O604" s="74"/>
      <c r="P604" s="74"/>
      <c r="Q604" s="74"/>
      <c r="R604" s="74"/>
      <c r="S604" s="74"/>
      <c r="T604" s="74"/>
      <c r="U604" s="74"/>
      <c r="V604" s="74"/>
    </row>
    <row x14ac:dyDescent="0.25" r="605" customHeight="1" ht="18.75">
      <c r="A605" s="29" t="s">
        <v>214</v>
      </c>
      <c r="B605" s="29"/>
      <c r="C605" s="3"/>
      <c r="D605" s="135"/>
      <c r="E605" s="126"/>
      <c r="F605" s="94">
        <f>SUM(F598:F604)</f>
      </c>
      <c r="G605" s="110">
        <f>SUM(G598:G604)</f>
      </c>
      <c r="H605" s="110">
        <f>SUM(H598:H604)</f>
      </c>
      <c r="I605" s="94">
        <f>SUM(I598:I604)</f>
      </c>
      <c r="J605" s="110">
        <f>SUM(J598:J604)</f>
      </c>
      <c r="K605" s="88">
        <f>SUM(K598:K604)</f>
      </c>
      <c r="L605" s="89"/>
      <c r="M605" s="89"/>
      <c r="N605" s="89"/>
      <c r="O605" s="74"/>
      <c r="P605" s="74"/>
      <c r="Q605" s="74"/>
      <c r="R605" s="74"/>
      <c r="S605" s="74"/>
      <c r="T605" s="74"/>
      <c r="U605" s="74"/>
      <c r="V605" s="74"/>
    </row>
    <row x14ac:dyDescent="0.25" r="606" customHeight="1" ht="18.75">
      <c r="A606" s="29" t="s">
        <v>888</v>
      </c>
      <c r="B606" s="29"/>
      <c r="C606" s="93" t="s">
        <v>96</v>
      </c>
      <c r="D606" s="57">
        <v>0</v>
      </c>
      <c r="E606" s="124"/>
      <c r="F606" s="53"/>
      <c r="G606" s="53"/>
      <c r="H606" s="53"/>
      <c r="I606" s="53"/>
      <c r="J606" s="53"/>
      <c r="K606" s="53"/>
      <c r="L606" s="89"/>
      <c r="M606" s="89"/>
      <c r="N606" s="89"/>
      <c r="O606" s="74"/>
      <c r="P606" s="74"/>
      <c r="Q606" s="74"/>
      <c r="R606" s="74"/>
      <c r="S606" s="74"/>
      <c r="T606" s="74"/>
      <c r="U606" s="74"/>
      <c r="V606" s="74"/>
    </row>
    <row x14ac:dyDescent="0.25" r="607" customHeight="1" ht="18.75">
      <c r="A607" s="6" t="s">
        <v>876</v>
      </c>
      <c r="B607" s="6"/>
      <c r="C607" s="3" t="s">
        <v>149</v>
      </c>
      <c r="D607" s="108">
        <v>0.42</v>
      </c>
      <c r="E607" s="87">
        <f>$D$606*D607</f>
      </c>
      <c r="F607" s="108">
        <v>0.04</v>
      </c>
      <c r="G607" s="87">
        <f>$D$606*F607</f>
      </c>
      <c r="H607" s="87">
        <f>$L$2*G607</f>
      </c>
      <c r="I607" s="108">
        <v>18.29</v>
      </c>
      <c r="J607" s="87">
        <f>$D$606*I607</f>
      </c>
      <c r="K607" s="87">
        <f>SUM(H607,J607)</f>
      </c>
      <c r="L607" s="89"/>
      <c r="M607" s="89"/>
      <c r="N607" s="89"/>
      <c r="O607" s="74"/>
      <c r="P607" s="74"/>
      <c r="Q607" s="74"/>
      <c r="R607" s="74"/>
      <c r="S607" s="74"/>
      <c r="T607" s="74"/>
      <c r="U607" s="74"/>
      <c r="V607" s="74"/>
    </row>
    <row x14ac:dyDescent="0.25" r="608" customHeight="1" ht="18.75">
      <c r="A608" s="6" t="s">
        <v>877</v>
      </c>
      <c r="B608" s="6"/>
      <c r="C608" s="3" t="s">
        <v>149</v>
      </c>
      <c r="D608" s="108">
        <v>0.42</v>
      </c>
      <c r="E608" s="87">
        <f>$D$606*D608</f>
      </c>
      <c r="F608" s="108">
        <v>0.05</v>
      </c>
      <c r="G608" s="87">
        <f>$D$606*F608</f>
      </c>
      <c r="H608" s="87">
        <f>$L$2*G608</f>
      </c>
      <c r="I608" s="108">
        <v>21.29</v>
      </c>
      <c r="J608" s="87">
        <f>$D$606*I608</f>
      </c>
      <c r="K608" s="87">
        <f>SUM(H608,J608)</f>
      </c>
      <c r="L608" s="89"/>
      <c r="M608" s="89"/>
      <c r="N608" s="89"/>
      <c r="O608" s="74"/>
      <c r="P608" s="74"/>
      <c r="Q608" s="74"/>
      <c r="R608" s="74"/>
      <c r="S608" s="74"/>
      <c r="T608" s="74"/>
      <c r="U608" s="74"/>
      <c r="V608" s="74"/>
    </row>
    <row x14ac:dyDescent="0.25" r="609" customHeight="1" ht="18.75">
      <c r="A609" s="6" t="s">
        <v>421</v>
      </c>
      <c r="B609" s="6"/>
      <c r="C609" s="3" t="s">
        <v>96</v>
      </c>
      <c r="D609" s="108">
        <v>1</v>
      </c>
      <c r="E609" s="87">
        <f>$D$606*D609</f>
      </c>
      <c r="F609" s="108">
        <v>0.55</v>
      </c>
      <c r="G609" s="87">
        <f>$D$606*F609</f>
      </c>
      <c r="H609" s="87">
        <f>$N$2*G609</f>
      </c>
      <c r="I609" s="108">
        <v>153.21</v>
      </c>
      <c r="J609" s="87">
        <f>$D$606*I609</f>
      </c>
      <c r="K609" s="87">
        <f>SUM(H609,J609)</f>
      </c>
      <c r="L609" s="89"/>
      <c r="M609" s="89"/>
      <c r="N609" s="89"/>
      <c r="O609" s="74"/>
      <c r="P609" s="74"/>
      <c r="Q609" s="74"/>
      <c r="R609" s="74"/>
      <c r="S609" s="74"/>
      <c r="T609" s="74"/>
      <c r="U609" s="74"/>
      <c r="V609" s="74"/>
    </row>
    <row x14ac:dyDescent="0.25" r="610" customHeight="1" ht="18.75">
      <c r="A610" s="6" t="s">
        <v>249</v>
      </c>
      <c r="B610" s="6"/>
      <c r="C610" s="3" t="s">
        <v>96</v>
      </c>
      <c r="D610" s="108">
        <v>1</v>
      </c>
      <c r="E610" s="87">
        <f>$D$606*D610</f>
      </c>
      <c r="F610" s="108">
        <v>0.2</v>
      </c>
      <c r="G610" s="87">
        <f>$D$606*F610</f>
      </c>
      <c r="H610" s="87">
        <f>$L$2*G610</f>
      </c>
      <c r="I610" s="108">
        <v>40.02</v>
      </c>
      <c r="J610" s="87">
        <f>$D$606*I610</f>
      </c>
      <c r="K610" s="87">
        <f>SUM(H610,J610)</f>
      </c>
      <c r="L610" s="89"/>
      <c r="M610" s="89"/>
      <c r="N610" s="89"/>
      <c r="O610" s="74"/>
      <c r="P610" s="74"/>
      <c r="Q610" s="74"/>
      <c r="R610" s="74"/>
      <c r="S610" s="74"/>
      <c r="T610" s="74"/>
      <c r="U610" s="74"/>
      <c r="V610" s="74"/>
    </row>
    <row x14ac:dyDescent="0.25" r="611" customHeight="1" ht="18.75">
      <c r="A611" s="6" t="s">
        <v>891</v>
      </c>
      <c r="B611" s="6"/>
      <c r="C611" s="3" t="s">
        <v>96</v>
      </c>
      <c r="D611" s="108">
        <v>1</v>
      </c>
      <c r="E611" s="87">
        <f>$D$606*D611</f>
      </c>
      <c r="F611" s="108">
        <v>0.08</v>
      </c>
      <c r="G611" s="87">
        <f>$D$606*F611</f>
      </c>
      <c r="H611" s="87">
        <f>$L$2*G611</f>
      </c>
      <c r="I611" s="108">
        <v>40.42</v>
      </c>
      <c r="J611" s="87">
        <f>$D$606*I611</f>
      </c>
      <c r="K611" s="87">
        <f>SUM(H611,J611)</f>
      </c>
      <c r="L611" s="89"/>
      <c r="M611" s="89"/>
      <c r="N611" s="89"/>
      <c r="O611" s="74"/>
      <c r="P611" s="74"/>
      <c r="Q611" s="74"/>
      <c r="R611" s="74"/>
      <c r="S611" s="74"/>
      <c r="T611" s="74"/>
      <c r="U611" s="74"/>
      <c r="V611" s="74"/>
    </row>
    <row x14ac:dyDescent="0.25" r="612" customHeight="1" ht="18.75">
      <c r="A612" s="6" t="s">
        <v>696</v>
      </c>
      <c r="B612" s="6"/>
      <c r="C612" s="3" t="s">
        <v>561</v>
      </c>
      <c r="D612" s="108">
        <v>1</v>
      </c>
      <c r="E612" s="87">
        <f>$D$606*D612</f>
      </c>
      <c r="F612" s="108">
        <v>0</v>
      </c>
      <c r="G612" s="87">
        <f>$D$606*F612</f>
      </c>
      <c r="H612" s="87">
        <f>$L$2*G612</f>
      </c>
      <c r="I612" s="108">
        <v>0</v>
      </c>
      <c r="J612" s="87">
        <f>$D$606*I612</f>
      </c>
      <c r="K612" s="87">
        <f>SUM(H612,J612)</f>
      </c>
      <c r="L612" s="89"/>
      <c r="M612" s="89"/>
      <c r="N612" s="89"/>
      <c r="O612" s="74"/>
      <c r="P612" s="74"/>
      <c r="Q612" s="74"/>
      <c r="R612" s="74"/>
      <c r="S612" s="74"/>
      <c r="T612" s="74"/>
      <c r="U612" s="74"/>
      <c r="V612" s="74"/>
    </row>
    <row x14ac:dyDescent="0.25" r="613" customHeight="1" ht="18.75">
      <c r="A613" s="6" t="s">
        <v>892</v>
      </c>
      <c r="B613" s="6"/>
      <c r="C613" s="3" t="s">
        <v>96</v>
      </c>
      <c r="D613" s="108">
        <v>1</v>
      </c>
      <c r="E613" s="87">
        <f>$D$606*D613</f>
      </c>
      <c r="F613" s="108">
        <v>0.26</v>
      </c>
      <c r="G613" s="87">
        <f>$D$606*F613</f>
      </c>
      <c r="H613" s="87">
        <f>$L$2*G613</f>
      </c>
      <c r="I613" s="108">
        <v>68.24</v>
      </c>
      <c r="J613" s="87">
        <f>$D$606*I613</f>
      </c>
      <c r="K613" s="87">
        <f>SUM(H613,J613)</f>
      </c>
      <c r="L613" s="89"/>
      <c r="M613" s="89"/>
      <c r="N613" s="89"/>
      <c r="O613" s="74"/>
      <c r="P613" s="74"/>
      <c r="Q613" s="74"/>
      <c r="R613" s="74"/>
      <c r="S613" s="74"/>
      <c r="T613" s="74"/>
      <c r="U613" s="74"/>
      <c r="V613" s="74"/>
    </row>
    <row x14ac:dyDescent="0.25" r="614" customHeight="1" ht="18.75">
      <c r="A614" s="29" t="s">
        <v>214</v>
      </c>
      <c r="B614" s="29"/>
      <c r="C614" s="3"/>
      <c r="D614" s="135"/>
      <c r="E614" s="126"/>
      <c r="F614" s="94">
        <f>SUM(F607:F613)</f>
      </c>
      <c r="G614" s="110">
        <f>SUM(G607:G613)</f>
      </c>
      <c r="H614" s="110">
        <f>SUM(H607:H613)</f>
      </c>
      <c r="I614" s="94">
        <f>SUM(I607:I613)</f>
      </c>
      <c r="J614" s="110">
        <f>SUM(J607:J613)</f>
      </c>
      <c r="K614" s="88">
        <f>SUM(K607:K613)</f>
      </c>
      <c r="L614" s="89"/>
      <c r="M614" s="89"/>
      <c r="N614" s="89"/>
      <c r="O614" s="74"/>
      <c r="P614" s="74"/>
      <c r="Q614" s="74"/>
      <c r="R614" s="74"/>
      <c r="S614" s="74"/>
      <c r="T614" s="74"/>
      <c r="U614" s="74"/>
      <c r="V614" s="74"/>
    </row>
    <row x14ac:dyDescent="0.25" r="615" customHeight="1" ht="18.75">
      <c r="A615" s="29" t="s">
        <v>888</v>
      </c>
      <c r="B615" s="29"/>
      <c r="C615" s="93" t="s">
        <v>96</v>
      </c>
      <c r="D615" s="57">
        <v>0</v>
      </c>
      <c r="E615" s="124"/>
      <c r="F615" s="53"/>
      <c r="G615" s="53"/>
      <c r="H615" s="53"/>
      <c r="I615" s="53"/>
      <c r="J615" s="53"/>
      <c r="K615" s="53"/>
      <c r="L615" s="89"/>
      <c r="M615" s="89"/>
      <c r="N615" s="89"/>
      <c r="O615" s="74"/>
      <c r="P615" s="74"/>
      <c r="Q615" s="74"/>
      <c r="R615" s="74"/>
      <c r="S615" s="74"/>
      <c r="T615" s="74"/>
      <c r="U615" s="74"/>
      <c r="V615" s="74"/>
    </row>
    <row x14ac:dyDescent="0.25" r="616" customHeight="1" ht="18.75">
      <c r="A616" s="6" t="s">
        <v>876</v>
      </c>
      <c r="B616" s="6"/>
      <c r="C616" s="3" t="s">
        <v>149</v>
      </c>
      <c r="D616" s="108">
        <v>0.42</v>
      </c>
      <c r="E616" s="87">
        <f>$D$615*D616</f>
      </c>
      <c r="F616" s="108">
        <v>0.04</v>
      </c>
      <c r="G616" s="87">
        <f>$D$615*F616</f>
      </c>
      <c r="H616" s="87">
        <f>$L$2*G616</f>
      </c>
      <c r="I616" s="108">
        <v>18.29</v>
      </c>
      <c r="J616" s="87">
        <f>$D$615*I616</f>
      </c>
      <c r="K616" s="87">
        <f>SUM(H616,J616)</f>
      </c>
      <c r="L616" s="89"/>
      <c r="M616" s="89"/>
      <c r="N616" s="89"/>
      <c r="O616" s="74"/>
      <c r="P616" s="74"/>
      <c r="Q616" s="74"/>
      <c r="R616" s="74"/>
      <c r="S616" s="74"/>
      <c r="T616" s="74"/>
      <c r="U616" s="74"/>
      <c r="V616" s="74"/>
    </row>
    <row x14ac:dyDescent="0.25" r="617" customHeight="1" ht="18.75">
      <c r="A617" s="6" t="s">
        <v>892</v>
      </c>
      <c r="B617" s="6"/>
      <c r="C617" s="3" t="s">
        <v>96</v>
      </c>
      <c r="D617" s="108">
        <v>1</v>
      </c>
      <c r="E617" s="87">
        <f>$D$615*D617</f>
      </c>
      <c r="F617" s="108">
        <v>0.26</v>
      </c>
      <c r="G617" s="87">
        <f>$D$615*F617</f>
      </c>
      <c r="H617" s="87">
        <f>$L$2*G617</f>
      </c>
      <c r="I617" s="108">
        <v>68.24</v>
      </c>
      <c r="J617" s="87">
        <f>$D$615*I617</f>
      </c>
      <c r="K617" s="87">
        <f>SUM(H617,J617)</f>
      </c>
      <c r="L617" s="89"/>
      <c r="M617" s="89"/>
      <c r="N617" s="89"/>
      <c r="O617" s="74"/>
      <c r="P617" s="74"/>
      <c r="Q617" s="74"/>
      <c r="R617" s="74"/>
      <c r="S617" s="74"/>
      <c r="T617" s="74"/>
      <c r="U617" s="74"/>
      <c r="V617" s="74"/>
    </row>
    <row x14ac:dyDescent="0.25" r="618" customHeight="1" ht="18.75">
      <c r="A618" s="6" t="s">
        <v>877</v>
      </c>
      <c r="B618" s="6"/>
      <c r="C618" s="3" t="s">
        <v>149</v>
      </c>
      <c r="D618" s="108">
        <v>0.42</v>
      </c>
      <c r="E618" s="87">
        <f>$D$615*D618</f>
      </c>
      <c r="F618" s="108">
        <v>0.05</v>
      </c>
      <c r="G618" s="87">
        <f>$D$615*F618</f>
      </c>
      <c r="H618" s="87">
        <f>$L$2*G618</f>
      </c>
      <c r="I618" s="108">
        <v>21.29</v>
      </c>
      <c r="J618" s="87">
        <f>$D$615*I618</f>
      </c>
      <c r="K618" s="87">
        <f>SUM(H618,J618)</f>
      </c>
      <c r="L618" s="89"/>
      <c r="M618" s="89"/>
      <c r="N618" s="89"/>
      <c r="O618" s="74"/>
      <c r="P618" s="74"/>
      <c r="Q618" s="74"/>
      <c r="R618" s="74"/>
      <c r="S618" s="74"/>
      <c r="T618" s="74"/>
      <c r="U618" s="74"/>
      <c r="V618" s="74"/>
    </row>
    <row x14ac:dyDescent="0.25" r="619" customHeight="1" ht="18.75">
      <c r="A619" s="6" t="s">
        <v>421</v>
      </c>
      <c r="B619" s="6"/>
      <c r="C619" s="3" t="s">
        <v>96</v>
      </c>
      <c r="D619" s="108">
        <v>1</v>
      </c>
      <c r="E619" s="87">
        <f>$D$615*D619</f>
      </c>
      <c r="F619" s="108">
        <v>0.55</v>
      </c>
      <c r="G619" s="87">
        <f>$D$615*F619</f>
      </c>
      <c r="H619" s="87">
        <f>$N$2*G619</f>
      </c>
      <c r="I619" s="108">
        <v>153.21</v>
      </c>
      <c r="J619" s="87">
        <f>$D$615*I619</f>
      </c>
      <c r="K619" s="87">
        <f>SUM(H619,J619)</f>
      </c>
      <c r="L619" s="89"/>
      <c r="M619" s="89"/>
      <c r="N619" s="89"/>
      <c r="O619" s="74"/>
      <c r="P619" s="74"/>
      <c r="Q619" s="74"/>
      <c r="R619" s="74"/>
      <c r="S619" s="74"/>
      <c r="T619" s="74"/>
      <c r="U619" s="74"/>
      <c r="V619" s="74"/>
    </row>
    <row x14ac:dyDescent="0.25" r="620" customHeight="1" ht="18.75">
      <c r="A620" s="6" t="s">
        <v>883</v>
      </c>
      <c r="B620" s="6"/>
      <c r="C620" s="3" t="s">
        <v>96</v>
      </c>
      <c r="D620" s="108">
        <v>1</v>
      </c>
      <c r="E620" s="87">
        <f>$D$615*D620</f>
      </c>
      <c r="F620" s="108">
        <v>0.25</v>
      </c>
      <c r="G620" s="87">
        <f>$D$615*F620</f>
      </c>
      <c r="H620" s="87">
        <f>$L$2*G620</f>
      </c>
      <c r="I620" s="108">
        <v>179.09</v>
      </c>
      <c r="J620" s="87">
        <f>$D$615*I620</f>
      </c>
      <c r="K620" s="87">
        <f>SUM(H620,J620)</f>
      </c>
      <c r="L620" s="89"/>
      <c r="M620" s="89"/>
      <c r="N620" s="89"/>
      <c r="O620" s="74"/>
      <c r="P620" s="74"/>
      <c r="Q620" s="74"/>
      <c r="R620" s="74"/>
      <c r="S620" s="74"/>
      <c r="T620" s="74"/>
      <c r="U620" s="74"/>
      <c r="V620" s="74"/>
    </row>
    <row x14ac:dyDescent="0.25" r="621" customHeight="1" ht="18.75">
      <c r="A621" s="6" t="s">
        <v>891</v>
      </c>
      <c r="B621" s="6"/>
      <c r="C621" s="3" t="s">
        <v>96</v>
      </c>
      <c r="D621" s="108">
        <v>1</v>
      </c>
      <c r="E621" s="87">
        <f>$D$615*D621</f>
      </c>
      <c r="F621" s="108">
        <v>0.08</v>
      </c>
      <c r="G621" s="87">
        <f>$D$615*F621</f>
      </c>
      <c r="H621" s="87">
        <f>$L$2*G621</f>
      </c>
      <c r="I621" s="108">
        <v>40.42</v>
      </c>
      <c r="J621" s="87">
        <f>$D$615*I621</f>
      </c>
      <c r="K621" s="87">
        <f>SUM(H621,J621)</f>
      </c>
      <c r="L621" s="89"/>
      <c r="M621" s="89"/>
      <c r="N621" s="89"/>
      <c r="O621" s="74"/>
      <c r="P621" s="74"/>
      <c r="Q621" s="74"/>
      <c r="R621" s="74"/>
      <c r="S621" s="74"/>
      <c r="T621" s="74"/>
      <c r="U621" s="74"/>
      <c r="V621" s="74"/>
    </row>
    <row x14ac:dyDescent="0.25" r="622" customHeight="1" ht="18.75">
      <c r="A622" s="6" t="s">
        <v>696</v>
      </c>
      <c r="B622" s="6"/>
      <c r="C622" s="3" t="s">
        <v>561</v>
      </c>
      <c r="D622" s="108">
        <v>1</v>
      </c>
      <c r="E622" s="87">
        <f>$D$615*D622</f>
      </c>
      <c r="F622" s="108">
        <v>0</v>
      </c>
      <c r="G622" s="87">
        <f>$D$615*F622</f>
      </c>
      <c r="H622" s="87">
        <f>$L$2*G622</f>
      </c>
      <c r="I622" s="108">
        <v>0</v>
      </c>
      <c r="J622" s="87">
        <f>$D$615*I622</f>
      </c>
      <c r="K622" s="87">
        <f>SUM(H622,J622)</f>
      </c>
      <c r="L622" s="89"/>
      <c r="M622" s="89"/>
      <c r="N622" s="89"/>
      <c r="O622" s="74"/>
      <c r="P622" s="74"/>
      <c r="Q622" s="74"/>
      <c r="R622" s="74"/>
      <c r="S622" s="74"/>
      <c r="T622" s="74"/>
      <c r="U622" s="74"/>
      <c r="V622" s="74"/>
    </row>
    <row x14ac:dyDescent="0.25" r="623" customHeight="1" ht="18.75">
      <c r="A623" s="29" t="s">
        <v>214</v>
      </c>
      <c r="B623" s="29"/>
      <c r="C623" s="3"/>
      <c r="D623" s="135"/>
      <c r="E623" s="126"/>
      <c r="F623" s="94">
        <f>SUM(F616:F622)</f>
      </c>
      <c r="G623" s="110">
        <f>SUM(G616:G622)</f>
      </c>
      <c r="H623" s="110">
        <f>SUM(H616:H622)</f>
      </c>
      <c r="I623" s="94">
        <f>SUM(I616:I622)</f>
      </c>
      <c r="J623" s="110">
        <f>SUM(J616:J622)</f>
      </c>
      <c r="K623" s="88">
        <f>SUM(K616:K622)</f>
      </c>
      <c r="L623" s="89"/>
      <c r="M623" s="89"/>
      <c r="N623" s="89"/>
      <c r="O623" s="74"/>
      <c r="P623" s="74"/>
      <c r="Q623" s="74"/>
      <c r="R623" s="74"/>
      <c r="S623" s="74"/>
      <c r="T623" s="74"/>
      <c r="U623" s="74"/>
      <c r="V623" s="74"/>
    </row>
    <row x14ac:dyDescent="0.25" r="624" customHeight="1" ht="18.75">
      <c r="A624" s="29" t="s">
        <v>888</v>
      </c>
      <c r="B624" s="29"/>
      <c r="C624" s="93" t="s">
        <v>96</v>
      </c>
      <c r="D624" s="57">
        <v>0</v>
      </c>
      <c r="E624" s="124"/>
      <c r="F624" s="53"/>
      <c r="G624" s="53"/>
      <c r="H624" s="53"/>
      <c r="I624" s="53"/>
      <c r="J624" s="53"/>
      <c r="K624" s="53"/>
      <c r="L624" s="89"/>
      <c r="M624" s="89"/>
      <c r="N624" s="89"/>
      <c r="O624" s="74"/>
      <c r="P624" s="74"/>
      <c r="Q624" s="74"/>
      <c r="R624" s="74"/>
      <c r="S624" s="74"/>
      <c r="T624" s="74"/>
      <c r="U624" s="74"/>
      <c r="V624" s="74"/>
    </row>
    <row x14ac:dyDescent="0.25" r="625" customHeight="1" ht="18.75">
      <c r="A625" s="6" t="s">
        <v>876</v>
      </c>
      <c r="B625" s="6"/>
      <c r="C625" s="3" t="s">
        <v>149</v>
      </c>
      <c r="D625" s="108">
        <v>0.42</v>
      </c>
      <c r="E625" s="87">
        <f>$D$624*D625</f>
      </c>
      <c r="F625" s="108">
        <v>0.04</v>
      </c>
      <c r="G625" s="87">
        <f>$D$624*F625</f>
      </c>
      <c r="H625" s="87">
        <f>$L$2*G625</f>
      </c>
      <c r="I625" s="108">
        <v>18.29</v>
      </c>
      <c r="J625" s="87">
        <f>$D$624*I625</f>
      </c>
      <c r="K625" s="87">
        <f>SUM(H625,J625)</f>
      </c>
      <c r="L625" s="89"/>
      <c r="M625" s="89"/>
      <c r="N625" s="89"/>
      <c r="O625" s="74"/>
      <c r="P625" s="74"/>
      <c r="Q625" s="74"/>
      <c r="R625" s="74"/>
      <c r="S625" s="74"/>
      <c r="T625" s="74"/>
      <c r="U625" s="74"/>
      <c r="V625" s="74"/>
    </row>
    <row x14ac:dyDescent="0.25" r="626" customHeight="1" ht="18.75">
      <c r="A626" s="6" t="s">
        <v>892</v>
      </c>
      <c r="B626" s="6"/>
      <c r="C626" s="3" t="s">
        <v>96</v>
      </c>
      <c r="D626" s="108">
        <v>1</v>
      </c>
      <c r="E626" s="87">
        <f>$D$624*D626</f>
      </c>
      <c r="F626" s="108">
        <v>0.26</v>
      </c>
      <c r="G626" s="87">
        <f>$D$624*F626</f>
      </c>
      <c r="H626" s="87">
        <f>$L$2*G626</f>
      </c>
      <c r="I626" s="108">
        <v>68.24</v>
      </c>
      <c r="J626" s="87">
        <f>$D$624*I626</f>
      </c>
      <c r="K626" s="87">
        <f>SUM(H626,J626)</f>
      </c>
      <c r="L626" s="89"/>
      <c r="M626" s="89"/>
      <c r="N626" s="89"/>
      <c r="O626" s="74"/>
      <c r="P626" s="74"/>
      <c r="Q626" s="74"/>
      <c r="R626" s="74"/>
      <c r="S626" s="74"/>
      <c r="T626" s="74"/>
      <c r="U626" s="74"/>
      <c r="V626" s="74"/>
    </row>
    <row x14ac:dyDescent="0.25" r="627" customHeight="1" ht="18.75">
      <c r="A627" s="6" t="s">
        <v>823</v>
      </c>
      <c r="B627" s="6"/>
      <c r="C627" s="3" t="s">
        <v>96</v>
      </c>
      <c r="D627" s="108">
        <v>1</v>
      </c>
      <c r="E627" s="87">
        <f>$D$624*D627</f>
      </c>
      <c r="F627" s="108">
        <v>0.31</v>
      </c>
      <c r="G627" s="87">
        <f>$D$624*F627</f>
      </c>
      <c r="H627" s="87">
        <f>$L$2*G627</f>
      </c>
      <c r="I627" s="108">
        <v>79.41</v>
      </c>
      <c r="J627" s="87">
        <f>$D$624*I627</f>
      </c>
      <c r="K627" s="87">
        <f>SUM(H627,J627)</f>
      </c>
      <c r="L627" s="89"/>
      <c r="M627" s="89"/>
      <c r="N627" s="89"/>
      <c r="O627" s="74"/>
      <c r="P627" s="74"/>
      <c r="Q627" s="74"/>
      <c r="R627" s="74"/>
      <c r="S627" s="74"/>
      <c r="T627" s="74"/>
      <c r="U627" s="74"/>
      <c r="V627" s="74"/>
    </row>
    <row x14ac:dyDescent="0.25" r="628" customHeight="1" ht="18.75">
      <c r="A628" s="6" t="s">
        <v>877</v>
      </c>
      <c r="B628" s="6"/>
      <c r="C628" s="3" t="s">
        <v>149</v>
      </c>
      <c r="D628" s="108">
        <v>0.42</v>
      </c>
      <c r="E628" s="87">
        <f>$D$624*D628</f>
      </c>
      <c r="F628" s="108">
        <v>0.05</v>
      </c>
      <c r="G628" s="87">
        <f>$D$624*F628</f>
      </c>
      <c r="H628" s="87">
        <f>$L$2*G628</f>
      </c>
      <c r="I628" s="108">
        <v>21.29</v>
      </c>
      <c r="J628" s="87">
        <f>$D$624*I628</f>
      </c>
      <c r="K628" s="87">
        <f>SUM(H628,J628)</f>
      </c>
      <c r="L628" s="89"/>
      <c r="M628" s="89"/>
      <c r="N628" s="89"/>
      <c r="O628" s="74"/>
      <c r="P628" s="74"/>
      <c r="Q628" s="74"/>
      <c r="R628" s="74"/>
      <c r="S628" s="74"/>
      <c r="T628" s="74"/>
      <c r="U628" s="74"/>
      <c r="V628" s="74"/>
    </row>
    <row x14ac:dyDescent="0.25" r="629" customHeight="1" ht="18.75">
      <c r="A629" s="6" t="s">
        <v>421</v>
      </c>
      <c r="B629" s="6"/>
      <c r="C629" s="3" t="s">
        <v>96</v>
      </c>
      <c r="D629" s="108">
        <v>1</v>
      </c>
      <c r="E629" s="87">
        <f>$D$624*D629</f>
      </c>
      <c r="F629" s="108">
        <v>0.55</v>
      </c>
      <c r="G629" s="87">
        <f>$D$624*F629</f>
      </c>
      <c r="H629" s="87">
        <f>$N$2*G629</f>
      </c>
      <c r="I629" s="108">
        <v>153.21</v>
      </c>
      <c r="J629" s="87">
        <f>$D$624*I629</f>
      </c>
      <c r="K629" s="87">
        <f>SUM(H629,J629)</f>
      </c>
      <c r="L629" s="89"/>
      <c r="M629" s="89"/>
      <c r="N629" s="89"/>
      <c r="O629" s="74"/>
      <c r="P629" s="74"/>
      <c r="Q629" s="74"/>
      <c r="R629" s="74"/>
      <c r="S629" s="74"/>
      <c r="T629" s="74"/>
      <c r="U629" s="74"/>
      <c r="V629" s="74"/>
    </row>
    <row x14ac:dyDescent="0.25" r="630" customHeight="1" ht="18.75">
      <c r="A630" s="6" t="s">
        <v>891</v>
      </c>
      <c r="B630" s="6"/>
      <c r="C630" s="3" t="s">
        <v>96</v>
      </c>
      <c r="D630" s="108">
        <v>1</v>
      </c>
      <c r="E630" s="87">
        <f>$D$624*D630</f>
      </c>
      <c r="F630" s="108">
        <v>0.08</v>
      </c>
      <c r="G630" s="87">
        <f>$D$624*F630</f>
      </c>
      <c r="H630" s="87">
        <f>$L$2*G630</f>
      </c>
      <c r="I630" s="108">
        <v>40.42</v>
      </c>
      <c r="J630" s="87">
        <f>$D$624*I630</f>
      </c>
      <c r="K630" s="87">
        <f>SUM(H630,J630)</f>
      </c>
      <c r="L630" s="89"/>
      <c r="M630" s="89"/>
      <c r="N630" s="89"/>
      <c r="O630" s="74"/>
      <c r="P630" s="74"/>
      <c r="Q630" s="74"/>
      <c r="R630" s="74"/>
      <c r="S630" s="74"/>
      <c r="T630" s="74"/>
      <c r="U630" s="74"/>
      <c r="V630" s="74"/>
    </row>
    <row x14ac:dyDescent="0.25" r="631" customHeight="1" ht="18.75">
      <c r="A631" s="6" t="s">
        <v>696</v>
      </c>
      <c r="B631" s="6"/>
      <c r="C631" s="3" t="s">
        <v>561</v>
      </c>
      <c r="D631" s="108">
        <v>1</v>
      </c>
      <c r="E631" s="87">
        <f>$D$624*D631</f>
      </c>
      <c r="F631" s="108">
        <v>0</v>
      </c>
      <c r="G631" s="87">
        <f>$D$624*F631</f>
      </c>
      <c r="H631" s="87">
        <f>$L$2*G631</f>
      </c>
      <c r="I631" s="108">
        <v>0</v>
      </c>
      <c r="J631" s="87">
        <f>$D$624*I631</f>
      </c>
      <c r="K631" s="87">
        <f>SUM(H631,J631)</f>
      </c>
      <c r="L631" s="89"/>
      <c r="M631" s="89"/>
      <c r="N631" s="89"/>
      <c r="O631" s="74"/>
      <c r="P631" s="74"/>
      <c r="Q631" s="74"/>
      <c r="R631" s="74"/>
      <c r="S631" s="74"/>
      <c r="T631" s="74"/>
      <c r="U631" s="74"/>
      <c r="V631" s="74"/>
    </row>
    <row x14ac:dyDescent="0.25" r="632" customHeight="1" ht="18.75">
      <c r="A632" s="29" t="s">
        <v>214</v>
      </c>
      <c r="B632" s="29"/>
      <c r="C632" s="3"/>
      <c r="D632" s="135"/>
      <c r="E632" s="126"/>
      <c r="F632" s="94">
        <f>SUM(F625:F631)</f>
      </c>
      <c r="G632" s="110">
        <f>SUM(G625:G631)</f>
      </c>
      <c r="H632" s="110">
        <f>SUM(H625:H631)</f>
      </c>
      <c r="I632" s="94">
        <f>SUM(I625:I631)</f>
      </c>
      <c r="J632" s="110">
        <f>SUM(J625:J631)</f>
      </c>
      <c r="K632" s="88">
        <f>SUM(K625:K631)</f>
      </c>
      <c r="L632" s="89"/>
      <c r="M632" s="89"/>
      <c r="N632" s="89"/>
      <c r="O632" s="74"/>
      <c r="P632" s="74"/>
      <c r="Q632" s="74"/>
      <c r="R632" s="74"/>
      <c r="S632" s="74"/>
      <c r="T632" s="74"/>
      <c r="U632" s="74"/>
      <c r="V632" s="74"/>
    </row>
    <row x14ac:dyDescent="0.25" r="633" customHeight="1" ht="16.7" customFormat="1" s="1">
      <c r="A633" s="78" t="s">
        <v>893</v>
      </c>
      <c r="B633" s="78"/>
      <c r="C633" s="102"/>
      <c r="D633" s="103"/>
      <c r="E633" s="103"/>
      <c r="F633" s="103"/>
      <c r="G633" s="103"/>
      <c r="H633" s="103"/>
      <c r="I633" s="103"/>
      <c r="J633" s="103"/>
      <c r="K633" s="103"/>
      <c r="L633" s="75"/>
      <c r="M633" s="75"/>
      <c r="N633" s="75"/>
      <c r="O633" s="71"/>
      <c r="P633" s="71"/>
      <c r="Q633" s="71"/>
      <c r="R633" s="71"/>
      <c r="S633" s="71"/>
      <c r="T633" s="71"/>
      <c r="U633" s="71"/>
      <c r="V633" s="71"/>
    </row>
    <row x14ac:dyDescent="0.25" r="634" customHeight="1" ht="12.4" customFormat="1" s="1">
      <c r="A634" s="29" t="s">
        <v>87</v>
      </c>
      <c r="B634" s="29"/>
      <c r="C634" s="93" t="s">
        <v>88</v>
      </c>
      <c r="D634" s="56" t="s">
        <v>89</v>
      </c>
      <c r="E634" s="56"/>
      <c r="F634" s="56" t="s">
        <v>90</v>
      </c>
      <c r="G634" s="56" t="s">
        <v>90</v>
      </c>
      <c r="H634" s="56" t="s">
        <v>51</v>
      </c>
      <c r="I634" s="56" t="s">
        <v>92</v>
      </c>
      <c r="J634" s="56" t="s">
        <v>92</v>
      </c>
      <c r="K634" s="56" t="s">
        <v>53</v>
      </c>
      <c r="L634" s="75"/>
      <c r="M634" s="75"/>
      <c r="N634" s="75"/>
      <c r="O634" s="71"/>
      <c r="P634" s="71"/>
      <c r="Q634" s="71"/>
      <c r="R634" s="71"/>
      <c r="S634" s="71"/>
      <c r="T634" s="71"/>
      <c r="U634" s="71"/>
      <c r="V634" s="71"/>
    </row>
    <row x14ac:dyDescent="0.25" r="635" customHeight="1" ht="18.75">
      <c r="A635" s="29" t="s">
        <v>894</v>
      </c>
      <c r="B635" s="29"/>
      <c r="C635" s="93" t="s">
        <v>113</v>
      </c>
      <c r="D635" s="57">
        <v>0</v>
      </c>
      <c r="E635" s="124"/>
      <c r="F635" s="53"/>
      <c r="G635" s="53"/>
      <c r="H635" s="53"/>
      <c r="I635" s="53"/>
      <c r="J635" s="53"/>
      <c r="K635" s="53"/>
      <c r="L635" s="89"/>
      <c r="M635" s="89"/>
      <c r="N635" s="89"/>
      <c r="O635" s="74"/>
      <c r="P635" s="74"/>
      <c r="Q635" s="74"/>
      <c r="R635" s="74"/>
      <c r="S635" s="74"/>
      <c r="T635" s="74"/>
      <c r="U635" s="74"/>
      <c r="V635" s="74"/>
    </row>
    <row x14ac:dyDescent="0.25" r="636" customHeight="1" ht="18.75">
      <c r="A636" s="6" t="s">
        <v>895</v>
      </c>
      <c r="B636" s="6"/>
      <c r="C636" s="3" t="s">
        <v>153</v>
      </c>
      <c r="D636" s="108">
        <v>5.5</v>
      </c>
      <c r="E636" s="87">
        <f>$D$635*D636</f>
      </c>
      <c r="F636" s="108">
        <v>0.41</v>
      </c>
      <c r="G636" s="87">
        <f>$D$635*F636</f>
      </c>
      <c r="H636" s="87">
        <f>$M$2*G636</f>
      </c>
      <c r="I636" s="108">
        <v>0</v>
      </c>
      <c r="J636" s="87">
        <f>$D$635*I636</f>
      </c>
      <c r="K636" s="87">
        <f>SUM(H636,J636)</f>
      </c>
      <c r="L636" s="89"/>
      <c r="M636" s="89"/>
      <c r="N636" s="89"/>
      <c r="O636" s="74"/>
      <c r="P636" s="74"/>
      <c r="Q636" s="74"/>
      <c r="R636" s="74"/>
      <c r="S636" s="74"/>
      <c r="T636" s="74"/>
      <c r="U636" s="74"/>
      <c r="V636" s="74"/>
    </row>
    <row x14ac:dyDescent="0.25" r="637" customHeight="1" ht="18.75">
      <c r="A637" s="6" t="s">
        <v>896</v>
      </c>
      <c r="B637" s="6"/>
      <c r="C637" s="3" t="s">
        <v>153</v>
      </c>
      <c r="D637" s="108">
        <v>11</v>
      </c>
      <c r="E637" s="87">
        <f>$D$635*D637</f>
      </c>
      <c r="F637" s="108">
        <v>0.17</v>
      </c>
      <c r="G637" s="87">
        <f>$D$635*F637</f>
      </c>
      <c r="H637" s="87">
        <f>$M$2*G637</f>
      </c>
      <c r="I637" s="108">
        <v>0</v>
      </c>
      <c r="J637" s="87">
        <f>$D$635*I637</f>
      </c>
      <c r="K637" s="87">
        <f>SUM(H637,J637)</f>
      </c>
      <c r="L637" s="89"/>
      <c r="M637" s="89"/>
      <c r="N637" s="89"/>
      <c r="O637" s="74"/>
      <c r="P637" s="74"/>
      <c r="Q637" s="74"/>
      <c r="R637" s="74"/>
      <c r="S637" s="74"/>
      <c r="T637" s="74"/>
      <c r="U637" s="74"/>
      <c r="V637" s="74"/>
    </row>
    <row x14ac:dyDescent="0.25" r="638" customHeight="1" ht="18.75">
      <c r="A638" s="6" t="s">
        <v>897</v>
      </c>
      <c r="B638" s="6"/>
      <c r="C638" s="3" t="s">
        <v>113</v>
      </c>
      <c r="D638" s="108">
        <v>1</v>
      </c>
      <c r="E638" s="87">
        <f>$D$635*D638</f>
      </c>
      <c r="F638" s="108">
        <v>0.74</v>
      </c>
      <c r="G638" s="87">
        <f>$D$635*F638</f>
      </c>
      <c r="H638" s="87">
        <f>$M$2*G638</f>
      </c>
      <c r="I638" s="108">
        <v>0</v>
      </c>
      <c r="J638" s="87">
        <f>$D$635*I638</f>
      </c>
      <c r="K638" s="87">
        <f>SUM(H638,J638)</f>
      </c>
      <c r="L638" s="89"/>
      <c r="M638" s="89"/>
      <c r="N638" s="89"/>
      <c r="O638" s="74"/>
      <c r="P638" s="74"/>
      <c r="Q638" s="74"/>
      <c r="R638" s="74"/>
      <c r="S638" s="74"/>
      <c r="T638" s="74"/>
      <c r="U638" s="74"/>
      <c r="V638" s="74"/>
    </row>
    <row x14ac:dyDescent="0.25" r="639" customHeight="1" ht="18.75">
      <c r="A639" s="29" t="s">
        <v>214</v>
      </c>
      <c r="B639" s="29"/>
      <c r="C639" s="3"/>
      <c r="D639" s="135"/>
      <c r="E639" s="126"/>
      <c r="F639" s="94">
        <f>SUM(F636:F638)</f>
      </c>
      <c r="G639" s="110">
        <f>SUM(G636:G638)</f>
      </c>
      <c r="H639" s="110">
        <f>SUM(H636:H638)</f>
      </c>
      <c r="I639" s="94">
        <f>SUM(I636:I638)</f>
      </c>
      <c r="J639" s="110">
        <f>SUM(J636:J638)</f>
      </c>
      <c r="K639" s="88">
        <f>SUM(K636:K638)</f>
      </c>
      <c r="L639" s="89"/>
      <c r="M639" s="89"/>
      <c r="N639" s="89"/>
      <c r="O639" s="74"/>
      <c r="P639" s="74"/>
      <c r="Q639" s="74"/>
      <c r="R639" s="74"/>
      <c r="S639" s="74"/>
      <c r="T639" s="74"/>
      <c r="U639" s="74"/>
      <c r="V639" s="74"/>
    </row>
    <row x14ac:dyDescent="0.25" r="640" customHeight="1" ht="18.75">
      <c r="A640" s="29" t="s">
        <v>898</v>
      </c>
      <c r="B640" s="29"/>
      <c r="C640" s="93" t="s">
        <v>96</v>
      </c>
      <c r="D640" s="57">
        <v>0</v>
      </c>
      <c r="E640" s="124"/>
      <c r="F640" s="53"/>
      <c r="G640" s="53"/>
      <c r="H640" s="53"/>
      <c r="I640" s="53"/>
      <c r="J640" s="53"/>
      <c r="K640" s="53"/>
      <c r="L640" s="89"/>
      <c r="M640" s="89"/>
      <c r="N640" s="89"/>
      <c r="O640" s="74"/>
      <c r="P640" s="74"/>
      <c r="Q640" s="74"/>
      <c r="R640" s="74"/>
      <c r="S640" s="74"/>
      <c r="T640" s="74"/>
      <c r="U640" s="74"/>
      <c r="V640" s="74"/>
    </row>
    <row x14ac:dyDescent="0.25" r="641" customHeight="1" ht="18.75">
      <c r="A641" s="6" t="s">
        <v>899</v>
      </c>
      <c r="B641" s="6"/>
      <c r="C641" s="3" t="s">
        <v>96</v>
      </c>
      <c r="D641" s="108">
        <v>2</v>
      </c>
      <c r="E641" s="87">
        <f>$D$640*D641</f>
      </c>
      <c r="F641" s="108">
        <v>0.7</v>
      </c>
      <c r="G641" s="87">
        <f>$D$640*F641</f>
      </c>
      <c r="H641" s="87">
        <f>$M$2*G641</f>
      </c>
      <c r="I641" s="108">
        <v>0</v>
      </c>
      <c r="J641" s="87">
        <f>$D$640*I641</f>
      </c>
      <c r="K641" s="87">
        <f>SUM(H641,J641)</f>
      </c>
      <c r="L641" s="89"/>
      <c r="M641" s="89"/>
      <c r="N641" s="89"/>
      <c r="O641" s="74"/>
      <c r="P641" s="74"/>
      <c r="Q641" s="74"/>
      <c r="R641" s="74"/>
      <c r="S641" s="74"/>
      <c r="T641" s="74"/>
      <c r="U641" s="74"/>
      <c r="V641" s="74"/>
    </row>
    <row x14ac:dyDescent="0.25" r="642" customHeight="1" ht="18.75">
      <c r="A642" s="6" t="s">
        <v>900</v>
      </c>
      <c r="B642" s="6"/>
      <c r="C642" s="3" t="s">
        <v>96</v>
      </c>
      <c r="D642" s="108">
        <v>1</v>
      </c>
      <c r="E642" s="87">
        <f>$D$640*D642</f>
      </c>
      <c r="F642" s="108">
        <v>0.08</v>
      </c>
      <c r="G642" s="87">
        <f>$D$640*F642</f>
      </c>
      <c r="H642" s="87">
        <f>$M$2*G642</f>
      </c>
      <c r="I642" s="108">
        <v>0</v>
      </c>
      <c r="J642" s="87">
        <f>$D$640*I642</f>
      </c>
      <c r="K642" s="87">
        <f>SUM(H642,J642)</f>
      </c>
      <c r="L642" s="89"/>
      <c r="M642" s="89"/>
      <c r="N642" s="89"/>
      <c r="O642" s="74"/>
      <c r="P642" s="74"/>
      <c r="Q642" s="74"/>
      <c r="R642" s="74"/>
      <c r="S642" s="74"/>
      <c r="T642" s="74"/>
      <c r="U642" s="74"/>
      <c r="V642" s="74"/>
    </row>
    <row x14ac:dyDescent="0.25" r="643" customHeight="1" ht="18.75">
      <c r="A643" s="6" t="s">
        <v>901</v>
      </c>
      <c r="B643" s="6"/>
      <c r="C643" s="3" t="s">
        <v>96</v>
      </c>
      <c r="D643" s="108">
        <v>1</v>
      </c>
      <c r="E643" s="87">
        <f>$D$640*D643</f>
      </c>
      <c r="F643" s="108">
        <v>0.47</v>
      </c>
      <c r="G643" s="87">
        <f>$D$640*F643</f>
      </c>
      <c r="H643" s="87">
        <f>$M$2*G643</f>
      </c>
      <c r="I643" s="108">
        <v>0</v>
      </c>
      <c r="J643" s="87">
        <f>$D$640*I643</f>
      </c>
      <c r="K643" s="87">
        <f>SUM(H643,J643)</f>
      </c>
      <c r="L643" s="89"/>
      <c r="M643" s="89"/>
      <c r="N643" s="89"/>
      <c r="O643" s="74"/>
      <c r="P643" s="74"/>
      <c r="Q643" s="74"/>
      <c r="R643" s="74"/>
      <c r="S643" s="74"/>
      <c r="T643" s="74"/>
      <c r="U643" s="74"/>
      <c r="V643" s="74"/>
    </row>
    <row x14ac:dyDescent="0.25" r="644" customHeight="1" ht="18.75">
      <c r="A644" s="29" t="s">
        <v>214</v>
      </c>
      <c r="B644" s="29"/>
      <c r="C644" s="3"/>
      <c r="D644" s="135"/>
      <c r="E644" s="126"/>
      <c r="F644" s="94">
        <f>SUM(F641:F643)</f>
      </c>
      <c r="G644" s="110">
        <f>SUM(G641:G643)</f>
      </c>
      <c r="H644" s="110">
        <f>SUM(H641:H643)</f>
      </c>
      <c r="I644" s="94">
        <f>SUM(I641:I643)</f>
      </c>
      <c r="J644" s="110">
        <f>SUM(J641:J643)</f>
      </c>
      <c r="K644" s="88">
        <f>SUM(K641:K643)</f>
      </c>
      <c r="L644" s="89"/>
      <c r="M644" s="89"/>
      <c r="N644" s="89"/>
      <c r="O644" s="74"/>
      <c r="P644" s="74"/>
      <c r="Q644" s="74"/>
      <c r="R644" s="74"/>
      <c r="S644" s="74"/>
      <c r="T644" s="74"/>
      <c r="U644" s="74"/>
      <c r="V644" s="74"/>
    </row>
    <row x14ac:dyDescent="0.25" r="645" customHeight="1" ht="18.75">
      <c r="A645" s="29" t="s">
        <v>902</v>
      </c>
      <c r="B645" s="29"/>
      <c r="C645" s="93" t="s">
        <v>96</v>
      </c>
      <c r="D645" s="57">
        <v>0</v>
      </c>
      <c r="E645" s="124"/>
      <c r="F645" s="53"/>
      <c r="G645" s="53"/>
      <c r="H645" s="53"/>
      <c r="I645" s="53"/>
      <c r="J645" s="53"/>
      <c r="K645" s="53"/>
      <c r="L645" s="89"/>
      <c r="M645" s="89"/>
      <c r="N645" s="89"/>
      <c r="O645" s="74"/>
      <c r="P645" s="74"/>
      <c r="Q645" s="74"/>
      <c r="R645" s="74"/>
      <c r="S645" s="74"/>
      <c r="T645" s="74"/>
      <c r="U645" s="74"/>
      <c r="V645" s="74"/>
    </row>
    <row x14ac:dyDescent="0.25" r="646" customHeight="1" ht="18.75">
      <c r="A646" s="6" t="s">
        <v>903</v>
      </c>
      <c r="B646" s="6"/>
      <c r="C646" s="3" t="s">
        <v>96</v>
      </c>
      <c r="D646" s="108">
        <v>2</v>
      </c>
      <c r="E646" s="87">
        <f>$D$645*D646</f>
      </c>
      <c r="F646" s="108">
        <v>0.2</v>
      </c>
      <c r="G646" s="87">
        <f>$D$645*F646</f>
      </c>
      <c r="H646" s="87">
        <f>$M$2*G646</f>
      </c>
      <c r="I646" s="108">
        <v>0</v>
      </c>
      <c r="J646" s="87">
        <f>$D$645*I646</f>
      </c>
      <c r="K646" s="87">
        <f>SUM(H646,J646)</f>
      </c>
      <c r="L646" s="89"/>
      <c r="M646" s="89"/>
      <c r="N646" s="89"/>
      <c r="O646" s="74"/>
      <c r="P646" s="74"/>
      <c r="Q646" s="74"/>
      <c r="R646" s="74"/>
      <c r="S646" s="74"/>
      <c r="T646" s="74"/>
      <c r="U646" s="74"/>
      <c r="V646" s="74"/>
    </row>
    <row x14ac:dyDescent="0.25" r="647" customHeight="1" ht="18.75">
      <c r="A647" s="6" t="s">
        <v>901</v>
      </c>
      <c r="B647" s="6"/>
      <c r="C647" s="3" t="s">
        <v>96</v>
      </c>
      <c r="D647" s="108">
        <v>1</v>
      </c>
      <c r="E647" s="87">
        <f>$D$645*D647</f>
      </c>
      <c r="F647" s="108">
        <v>0.47</v>
      </c>
      <c r="G647" s="87">
        <f>$D$645*F647</f>
      </c>
      <c r="H647" s="87">
        <f>$M$2*G647</f>
      </c>
      <c r="I647" s="108">
        <v>0</v>
      </c>
      <c r="J647" s="87">
        <f>$D$645*I647</f>
      </c>
      <c r="K647" s="87">
        <f>SUM(H647,J647)</f>
      </c>
      <c r="L647" s="89"/>
      <c r="M647" s="89"/>
      <c r="N647" s="89"/>
      <c r="O647" s="74"/>
      <c r="P647" s="74"/>
      <c r="Q647" s="74"/>
      <c r="R647" s="74"/>
      <c r="S647" s="74"/>
      <c r="T647" s="74"/>
      <c r="U647" s="74"/>
      <c r="V647" s="74"/>
    </row>
    <row x14ac:dyDescent="0.25" r="648" customHeight="1" ht="18.75">
      <c r="A648" s="6" t="s">
        <v>900</v>
      </c>
      <c r="B648" s="6"/>
      <c r="C648" s="3" t="s">
        <v>96</v>
      </c>
      <c r="D648" s="108">
        <v>1</v>
      </c>
      <c r="E648" s="87">
        <f>$D$645*D648</f>
      </c>
      <c r="F648" s="108">
        <v>0.08</v>
      </c>
      <c r="G648" s="87">
        <f>$D$645*F648</f>
      </c>
      <c r="H648" s="87">
        <f>$M$2*G648</f>
      </c>
      <c r="I648" s="108">
        <v>0</v>
      </c>
      <c r="J648" s="87">
        <f>$D$645*I648</f>
      </c>
      <c r="K648" s="87">
        <f>SUM(H648,J648)</f>
      </c>
      <c r="L648" s="89"/>
      <c r="M648" s="89"/>
      <c r="N648" s="89"/>
      <c r="O648" s="74"/>
      <c r="P648" s="74"/>
      <c r="Q648" s="74"/>
      <c r="R648" s="74"/>
      <c r="S648" s="74"/>
      <c r="T648" s="74"/>
      <c r="U648" s="74"/>
      <c r="V648" s="74"/>
    </row>
    <row x14ac:dyDescent="0.25" r="649" customHeight="1" ht="18.75">
      <c r="A649" s="29" t="s">
        <v>214</v>
      </c>
      <c r="B649" s="29"/>
      <c r="C649" s="3"/>
      <c r="D649" s="135"/>
      <c r="E649" s="126"/>
      <c r="F649" s="94">
        <f>SUM(F646:F648)</f>
      </c>
      <c r="G649" s="110">
        <f>SUM(G646:G648)</f>
      </c>
      <c r="H649" s="110">
        <f>SUM(H646:H648)</f>
      </c>
      <c r="I649" s="94">
        <f>SUM(I646:I648)</f>
      </c>
      <c r="J649" s="110">
        <f>SUM(J646:J648)</f>
      </c>
      <c r="K649" s="88">
        <f>SUM(K646:K648)</f>
      </c>
      <c r="L649" s="89"/>
      <c r="M649" s="89"/>
      <c r="N649" s="89"/>
      <c r="O649" s="74"/>
      <c r="P649" s="74"/>
      <c r="Q649" s="74"/>
      <c r="R649" s="74"/>
      <c r="S649" s="74"/>
      <c r="T649" s="74"/>
      <c r="U649" s="74"/>
      <c r="V649" s="74"/>
    </row>
    <row x14ac:dyDescent="0.25" r="650" customHeight="1" ht="18.75">
      <c r="A650" s="29" t="s">
        <v>904</v>
      </c>
      <c r="B650" s="29"/>
      <c r="C650" s="93" t="s">
        <v>96</v>
      </c>
      <c r="D650" s="57">
        <v>0</v>
      </c>
      <c r="E650" s="124"/>
      <c r="F650" s="53"/>
      <c r="G650" s="53"/>
      <c r="H650" s="53"/>
      <c r="I650" s="53"/>
      <c r="J650" s="53"/>
      <c r="K650" s="53"/>
      <c r="L650" s="89"/>
      <c r="M650" s="89"/>
      <c r="N650" s="89"/>
      <c r="O650" s="74"/>
      <c r="P650" s="74"/>
      <c r="Q650" s="74"/>
      <c r="R650" s="74"/>
      <c r="S650" s="74"/>
      <c r="T650" s="74"/>
      <c r="U650" s="74"/>
      <c r="V650" s="74"/>
    </row>
    <row x14ac:dyDescent="0.25" r="651" customHeight="1" ht="18.75">
      <c r="A651" s="6" t="s">
        <v>905</v>
      </c>
      <c r="B651" s="6"/>
      <c r="C651" s="3" t="s">
        <v>96</v>
      </c>
      <c r="D651" s="108">
        <v>2</v>
      </c>
      <c r="E651" s="87">
        <f>$D$650*D651</f>
      </c>
      <c r="F651" s="108">
        <v>0.64</v>
      </c>
      <c r="G651" s="87">
        <f>$D$650*F651</f>
      </c>
      <c r="H651" s="87">
        <f>$M$2*G651</f>
      </c>
      <c r="I651" s="108">
        <v>0</v>
      </c>
      <c r="J651" s="87">
        <f>$D$650*I651</f>
      </c>
      <c r="K651" s="87">
        <f>SUM(H651,J651)</f>
      </c>
      <c r="L651" s="89"/>
      <c r="M651" s="89"/>
      <c r="N651" s="89"/>
      <c r="O651" s="74"/>
      <c r="P651" s="74"/>
      <c r="Q651" s="74"/>
      <c r="R651" s="74"/>
      <c r="S651" s="74"/>
      <c r="T651" s="74"/>
      <c r="U651" s="74"/>
      <c r="V651" s="74"/>
    </row>
    <row x14ac:dyDescent="0.25" r="652" customHeight="1" ht="18.75">
      <c r="A652" s="6" t="s">
        <v>901</v>
      </c>
      <c r="B652" s="6"/>
      <c r="C652" s="3" t="s">
        <v>96</v>
      </c>
      <c r="D652" s="108">
        <v>1</v>
      </c>
      <c r="E652" s="87">
        <f>$D$650*D652</f>
      </c>
      <c r="F652" s="108">
        <v>0.47</v>
      </c>
      <c r="G652" s="87">
        <f>$D$650*F652</f>
      </c>
      <c r="H652" s="87">
        <f>$M$2*G652</f>
      </c>
      <c r="I652" s="108">
        <v>0</v>
      </c>
      <c r="J652" s="87">
        <f>$D$650*I652</f>
      </c>
      <c r="K652" s="87">
        <f>SUM(H652,J652)</f>
      </c>
      <c r="L652" s="89"/>
      <c r="M652" s="89"/>
      <c r="N652" s="89"/>
      <c r="O652" s="74"/>
      <c r="P652" s="74"/>
      <c r="Q652" s="74"/>
      <c r="R652" s="74"/>
      <c r="S652" s="74"/>
      <c r="T652" s="74"/>
      <c r="U652" s="74"/>
      <c r="V652" s="74"/>
    </row>
    <row x14ac:dyDescent="0.25" r="653" customHeight="1" ht="18.75">
      <c r="A653" s="6" t="s">
        <v>900</v>
      </c>
      <c r="B653" s="6"/>
      <c r="C653" s="3" t="s">
        <v>96</v>
      </c>
      <c r="D653" s="108">
        <v>1</v>
      </c>
      <c r="E653" s="87">
        <f>$D$650*D653</f>
      </c>
      <c r="F653" s="108">
        <v>0.08</v>
      </c>
      <c r="G653" s="87">
        <f>$D$650*F653</f>
      </c>
      <c r="H653" s="87">
        <f>$M$2*G653</f>
      </c>
      <c r="I653" s="108">
        <v>0</v>
      </c>
      <c r="J653" s="87">
        <f>$D$650*I653</f>
      </c>
      <c r="K653" s="87">
        <f>SUM(H653,J653)</f>
      </c>
      <c r="L653" s="89"/>
      <c r="M653" s="89"/>
      <c r="N653" s="89"/>
      <c r="O653" s="74"/>
      <c r="P653" s="74"/>
      <c r="Q653" s="74"/>
      <c r="R653" s="74"/>
      <c r="S653" s="74"/>
      <c r="T653" s="74"/>
      <c r="U653" s="74"/>
      <c r="V653" s="74"/>
    </row>
    <row x14ac:dyDescent="0.25" r="654" customHeight="1" ht="18.75">
      <c r="A654" s="29" t="s">
        <v>214</v>
      </c>
      <c r="B654" s="29"/>
      <c r="C654" s="3"/>
      <c r="D654" s="135"/>
      <c r="E654" s="126"/>
      <c r="F654" s="94">
        <f>SUM(F651:F653)</f>
      </c>
      <c r="G654" s="110">
        <f>SUM(G651:G653)</f>
      </c>
      <c r="H654" s="110">
        <f>SUM(H651:H653)</f>
      </c>
      <c r="I654" s="94">
        <f>SUM(I651:I653)</f>
      </c>
      <c r="J654" s="110">
        <f>SUM(J651:J653)</f>
      </c>
      <c r="K654" s="88">
        <f>SUM(K651:K653)</f>
      </c>
      <c r="L654" s="89"/>
      <c r="M654" s="89"/>
      <c r="N654" s="89"/>
      <c r="O654" s="74"/>
      <c r="P654" s="74"/>
      <c r="Q654" s="74"/>
      <c r="R654" s="74"/>
      <c r="S654" s="74"/>
      <c r="T654" s="74"/>
      <c r="U654" s="74"/>
      <c r="V654" s="74"/>
    </row>
    <row x14ac:dyDescent="0.25" r="655" customHeight="1" ht="18.75">
      <c r="A655" s="29" t="s">
        <v>906</v>
      </c>
      <c r="B655" s="29"/>
      <c r="C655" s="93" t="s">
        <v>96</v>
      </c>
      <c r="D655" s="57">
        <v>0</v>
      </c>
      <c r="E655" s="124"/>
      <c r="F655" s="53"/>
      <c r="G655" s="53"/>
      <c r="H655" s="53"/>
      <c r="I655" s="53"/>
      <c r="J655" s="53"/>
      <c r="K655" s="53"/>
      <c r="L655" s="89"/>
      <c r="M655" s="89"/>
      <c r="N655" s="89"/>
      <c r="O655" s="74"/>
      <c r="P655" s="74"/>
      <c r="Q655" s="74"/>
      <c r="R655" s="74"/>
      <c r="S655" s="74"/>
      <c r="T655" s="74"/>
      <c r="U655" s="74"/>
      <c r="V655" s="74"/>
    </row>
    <row x14ac:dyDescent="0.25" r="656" customHeight="1" ht="18.75">
      <c r="A656" s="6" t="s">
        <v>907</v>
      </c>
      <c r="B656" s="6"/>
      <c r="C656" s="3" t="s">
        <v>96</v>
      </c>
      <c r="D656" s="108">
        <v>1</v>
      </c>
      <c r="E656" s="87">
        <f>$D$655*D656</f>
      </c>
      <c r="F656" s="108">
        <v>0.18</v>
      </c>
      <c r="G656" s="87">
        <f>$D$655*F656</f>
      </c>
      <c r="H656" s="87">
        <f>$M$2*G656</f>
      </c>
      <c r="I656" s="108">
        <v>0</v>
      </c>
      <c r="J656" s="87">
        <f>$D$655*I656</f>
      </c>
      <c r="K656" s="87">
        <f>SUM(H656,J656)</f>
      </c>
      <c r="L656" s="89"/>
      <c r="M656" s="89"/>
      <c r="N656" s="89"/>
      <c r="O656" s="74"/>
      <c r="P656" s="74"/>
      <c r="Q656" s="74"/>
      <c r="R656" s="74"/>
      <c r="S656" s="74"/>
      <c r="T656" s="74"/>
      <c r="U656" s="74"/>
      <c r="V656" s="74"/>
    </row>
    <row x14ac:dyDescent="0.25" r="657" customHeight="1" ht="18.75">
      <c r="A657" s="6" t="s">
        <v>908</v>
      </c>
      <c r="B657" s="6"/>
      <c r="C657" s="3" t="s">
        <v>96</v>
      </c>
      <c r="D657" s="108">
        <v>1</v>
      </c>
      <c r="E657" s="87">
        <f>$D$655*D657</f>
      </c>
      <c r="F657" s="108">
        <v>0.75</v>
      </c>
      <c r="G657" s="87">
        <f>$D$655*F657</f>
      </c>
      <c r="H657" s="87">
        <f>$M$2*G657</f>
      </c>
      <c r="I657" s="108">
        <v>0</v>
      </c>
      <c r="J657" s="87">
        <f>$D$655*I657</f>
      </c>
      <c r="K657" s="87">
        <f>SUM(H657,J657)</f>
      </c>
      <c r="L657" s="89"/>
      <c r="M657" s="89"/>
      <c r="N657" s="89"/>
      <c r="O657" s="74"/>
      <c r="P657" s="74"/>
      <c r="Q657" s="74"/>
      <c r="R657" s="74"/>
      <c r="S657" s="74"/>
      <c r="T657" s="74"/>
      <c r="U657" s="74"/>
      <c r="V657" s="74"/>
    </row>
    <row x14ac:dyDescent="0.25" r="658" customHeight="1" ht="18.75">
      <c r="A658" s="6" t="s">
        <v>907</v>
      </c>
      <c r="B658" s="6"/>
      <c r="C658" s="3" t="s">
        <v>96</v>
      </c>
      <c r="D658" s="108">
        <v>1</v>
      </c>
      <c r="E658" s="87">
        <f>$D$655*D658</f>
      </c>
      <c r="F658" s="108">
        <v>0.18</v>
      </c>
      <c r="G658" s="87">
        <f>$D$655*F658</f>
      </c>
      <c r="H658" s="87">
        <f>$M$2*G658</f>
      </c>
      <c r="I658" s="108">
        <v>0</v>
      </c>
      <c r="J658" s="87">
        <f>$D$655*I658</f>
      </c>
      <c r="K658" s="87">
        <f>SUM(H658,J658)</f>
      </c>
      <c r="L658" s="89"/>
      <c r="M658" s="89"/>
      <c r="N658" s="89"/>
      <c r="O658" s="74"/>
      <c r="P658" s="74"/>
      <c r="Q658" s="74"/>
      <c r="R658" s="74"/>
      <c r="S658" s="74"/>
      <c r="T658" s="74"/>
      <c r="U658" s="74"/>
      <c r="V658" s="74"/>
    </row>
    <row x14ac:dyDescent="0.25" r="659" customHeight="1" ht="18.75">
      <c r="A659" s="29" t="s">
        <v>214</v>
      </c>
      <c r="B659" s="29"/>
      <c r="C659" s="3"/>
      <c r="D659" s="135"/>
      <c r="E659" s="126"/>
      <c r="F659" s="94">
        <f>SUM(F656:F658)</f>
      </c>
      <c r="G659" s="110">
        <f>SUM(G656:G658)</f>
      </c>
      <c r="H659" s="110">
        <f>SUM(H656:H658)</f>
      </c>
      <c r="I659" s="94">
        <f>SUM(I656:I658)</f>
      </c>
      <c r="J659" s="110">
        <f>SUM(J656:J658)</f>
      </c>
      <c r="K659" s="88">
        <f>SUM(K656:K658)</f>
      </c>
      <c r="L659" s="89"/>
      <c r="M659" s="89"/>
      <c r="N659" s="89"/>
      <c r="O659" s="74"/>
      <c r="P659" s="74"/>
      <c r="Q659" s="74"/>
      <c r="R659" s="74"/>
      <c r="S659" s="74"/>
      <c r="T659" s="74"/>
      <c r="U659" s="74"/>
      <c r="V659" s="74"/>
    </row>
    <row x14ac:dyDescent="0.25" r="660" customHeight="1" ht="18.75">
      <c r="A660" s="29" t="s">
        <v>909</v>
      </c>
      <c r="B660" s="29"/>
      <c r="C660" s="93" t="s">
        <v>96</v>
      </c>
      <c r="D660" s="57">
        <v>0</v>
      </c>
      <c r="E660" s="124"/>
      <c r="F660" s="53"/>
      <c r="G660" s="53"/>
      <c r="H660" s="53"/>
      <c r="I660" s="53"/>
      <c r="J660" s="53"/>
      <c r="K660" s="53"/>
      <c r="L660" s="89"/>
      <c r="M660" s="89"/>
      <c r="N660" s="89"/>
      <c r="O660" s="74"/>
      <c r="P660" s="74"/>
      <c r="Q660" s="74"/>
      <c r="R660" s="74"/>
      <c r="S660" s="74"/>
      <c r="T660" s="74"/>
      <c r="U660" s="74"/>
      <c r="V660" s="74"/>
    </row>
    <row x14ac:dyDescent="0.25" r="661" customHeight="1" ht="18.75">
      <c r="A661" s="6" t="s">
        <v>907</v>
      </c>
      <c r="B661" s="6"/>
      <c r="C661" s="3" t="s">
        <v>96</v>
      </c>
      <c r="D661" s="108">
        <v>1</v>
      </c>
      <c r="E661" s="87">
        <f>$D$660*D661</f>
      </c>
      <c r="F661" s="108">
        <v>0.18</v>
      </c>
      <c r="G661" s="87">
        <f>$D$660*F661</f>
      </c>
      <c r="H661" s="87">
        <f>$M$2*G661</f>
      </c>
      <c r="I661" s="108">
        <v>0</v>
      </c>
      <c r="J661" s="87">
        <f>$D$660*I661</f>
      </c>
      <c r="K661" s="87">
        <f>SUM(H661,J661)</f>
      </c>
      <c r="L661" s="89"/>
      <c r="M661" s="89"/>
      <c r="N661" s="89"/>
      <c r="O661" s="74"/>
      <c r="P661" s="74"/>
      <c r="Q661" s="74"/>
      <c r="R661" s="74"/>
      <c r="S661" s="74"/>
      <c r="T661" s="74"/>
      <c r="U661" s="74"/>
      <c r="V661" s="74"/>
    </row>
    <row x14ac:dyDescent="0.25" r="662" customHeight="1" ht="18.75">
      <c r="A662" s="6" t="s">
        <v>910</v>
      </c>
      <c r="B662" s="6"/>
      <c r="C662" s="3" t="s">
        <v>96</v>
      </c>
      <c r="D662" s="108">
        <v>1</v>
      </c>
      <c r="E662" s="87">
        <f>$D$660*D662</f>
      </c>
      <c r="F662" s="108">
        <v>0.87</v>
      </c>
      <c r="G662" s="87">
        <f>$D$660*F662</f>
      </c>
      <c r="H662" s="87">
        <f>$M$2*G662</f>
      </c>
      <c r="I662" s="108">
        <v>0</v>
      </c>
      <c r="J662" s="87">
        <f>$D$660*I662</f>
      </c>
      <c r="K662" s="87">
        <f>SUM(H662,J662)</f>
      </c>
      <c r="L662" s="89"/>
      <c r="M662" s="89"/>
      <c r="N662" s="89"/>
      <c r="O662" s="74"/>
      <c r="P662" s="74"/>
      <c r="Q662" s="74"/>
      <c r="R662" s="74"/>
      <c r="S662" s="74"/>
      <c r="T662" s="74"/>
      <c r="U662" s="74"/>
      <c r="V662" s="74"/>
    </row>
    <row x14ac:dyDescent="0.25" r="663" customHeight="1" ht="18.75">
      <c r="A663" s="6" t="s">
        <v>907</v>
      </c>
      <c r="B663" s="6"/>
      <c r="C663" s="3" t="s">
        <v>96</v>
      </c>
      <c r="D663" s="108">
        <v>1</v>
      </c>
      <c r="E663" s="87">
        <f>$D$660*D663</f>
      </c>
      <c r="F663" s="108">
        <v>0.18</v>
      </c>
      <c r="G663" s="87">
        <f>$D$660*F663</f>
      </c>
      <c r="H663" s="87">
        <f>$M$2*G663</f>
      </c>
      <c r="I663" s="108">
        <v>0</v>
      </c>
      <c r="J663" s="87">
        <f>$D$660*I663</f>
      </c>
      <c r="K663" s="87">
        <f>SUM(H663,J663)</f>
      </c>
      <c r="L663" s="89"/>
      <c r="M663" s="89"/>
      <c r="N663" s="89"/>
      <c r="O663" s="74"/>
      <c r="P663" s="74"/>
      <c r="Q663" s="74"/>
      <c r="R663" s="74"/>
      <c r="S663" s="74"/>
      <c r="T663" s="74"/>
      <c r="U663" s="74"/>
      <c r="V663" s="74"/>
    </row>
    <row x14ac:dyDescent="0.25" r="664" customHeight="1" ht="18.75">
      <c r="A664" s="29" t="s">
        <v>214</v>
      </c>
      <c r="B664" s="29"/>
      <c r="C664" s="3"/>
      <c r="D664" s="135"/>
      <c r="E664" s="126"/>
      <c r="F664" s="94">
        <f>SUM(F661:F663)</f>
      </c>
      <c r="G664" s="110">
        <f>SUM(G661:G663)</f>
      </c>
      <c r="H664" s="110">
        <f>SUM(H661:H663)</f>
      </c>
      <c r="I664" s="94">
        <f>SUM(I661:I663)</f>
      </c>
      <c r="J664" s="110">
        <f>SUM(J661:J663)</f>
      </c>
      <c r="K664" s="88">
        <f>SUM(K661:K663)</f>
      </c>
      <c r="L664" s="89"/>
      <c r="M664" s="89"/>
      <c r="N664" s="89"/>
      <c r="O664" s="74"/>
      <c r="P664" s="74"/>
      <c r="Q664" s="74"/>
      <c r="R664" s="74"/>
      <c r="S664" s="74"/>
      <c r="T664" s="74"/>
      <c r="U664" s="74"/>
      <c r="V664" s="74"/>
    </row>
    <row x14ac:dyDescent="0.25" r="665" customHeight="1" ht="12.4">
      <c r="A665" s="29" t="s">
        <v>206</v>
      </c>
      <c r="B665" s="29"/>
      <c r="C665" s="93"/>
      <c r="D665" s="56"/>
      <c r="E665" s="56"/>
      <c r="F665" s="94">
        <f>SUM(F25,F39,F53,F67,F79,F91,F103,F106,F116,F119,F129,F139,F142,F157,F171,F186,F201,F212,F223,F234,F244,F254,F264,F274,F286,F296,F306,F318,F330,F341,F352,F363,F374,F386,F396,F408,F419,F434,F446,F458,F470,F479,F488,F497,F506,F521,F534,F547,F560,F569,F578,F587,F596,F605,F614,F623,F632,F639,F644,F649,F654,F659,F664)</f>
      </c>
      <c r="G665" s="95">
        <f>SUM(G25,G39,G53,G67,G79,G91,G103,G106,G116,G119,G129,G139,G142,G157,G171,G186,G201,G212,G223,G234,G244,G254,G264,G274,G286,G296,G306,G318,G330,G341,G352,G363,G374,G386,G396,G408,G419,G434,G446,G458,G470,G479,G488,G497,G506,G521,G534,G547,G560,G569,G578,G587,G596,G605,G614,G623,G632,G639,G644,G649,G654,G659,G664)</f>
      </c>
      <c r="H665" s="95">
        <f>SUM(H25,H39,H53,H67,H79,H91,H103,H106,H116,H119,H129,H139,H142,H157,H171,H186,H201,H212,H223,H234,H244,H254,H264,H274,H286,H296,H306,H318,H330,H341,H352,H363,H374,H386,H396,H408,H419,H434,H446,H458,H470,H479,H488,H497,H506,H521,H534,H547,H560,H569,H578,H587,H596,H605,H614,H623,H632,H639,H644,H649,H654,H659,H664)</f>
      </c>
      <c r="I665" s="94">
        <f>SUM(I25,I39,I53,I67,I79,I91,I103,I106,I116,I119,I129,I139,I142,I157,I171,I186,I201,I212,I223,I234,I244,I254,I264,I274,I286,I296,I306,I318,I330,I341,I352,I363,I374,I386,I396,I408,I419,I434,I446,I458,I470,I479,I488,I497,I506,I521,I534,I547,I560,I569,I578,I587,I596,I605,I614,I623,I632,I639,I644,I649,I654,I659,I664)</f>
      </c>
      <c r="J665" s="95">
        <f>SUM(J25,J39,J53,J67,J79,J91,J103,J106,J116,J119,J129,J139,J142,J157,J171,J186,J201,J212,J223,J234,J244,J254,J264,J274,J286,J296,J306,J318,J330,J341,J352,J363,J374,J386,J396,J408,J419,J434,J446,J458,J470,J479,J488,J497,J506,J521,J534,J547,J560,J569,J578,J587,J596,J605,J614,J623,J632,J639,J644,J649,J654,J659,J664)</f>
      </c>
      <c r="K665" s="111">
        <f>SUM(K25,K39,K53,K67,K79,K91,K103,K106,K116,K119,K129,K139,K142,K157,K171,K186,K201,K212,K223,K234,K244,K254,K264,K274,K286,K296,K306,K318,K330,K341,K352,K363,K374,K386,K396,K408,K419,K434,K446,K458,K470,K479,K488,K497,K506,K521,K534,K547,K560,K569,K578,K587,K596,K605,K614,K623,K632,K639,K644,K649,K654,K659,K664)</f>
      </c>
      <c r="L665" s="89"/>
      <c r="M665" s="89"/>
      <c r="N665" s="89"/>
      <c r="O665" s="74"/>
      <c r="P665" s="74"/>
      <c r="Q665" s="74"/>
      <c r="R665" s="74"/>
      <c r="S665" s="74"/>
      <c r="T665" s="74"/>
      <c r="U665" s="74"/>
      <c r="V665" s="74"/>
    </row>
  </sheetData>
  <mergeCells count="665">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K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K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40"/>
  <sheetViews>
    <sheetView workbookViewId="0"/>
  </sheetViews>
  <sheetFormatPr defaultRowHeight="15" x14ac:dyDescent="0.25"/>
  <cols>
    <col min="1" max="1" style="31" width="24.290714285714284" customWidth="1" bestFit="1"/>
    <col min="2" max="2" style="31" width="6.005"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778</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78" t="s">
        <v>778</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56" t="s">
        <v>90</v>
      </c>
      <c r="F11" s="56" t="s">
        <v>90</v>
      </c>
      <c r="G11" s="56" t="s">
        <v>779</v>
      </c>
      <c r="H11" s="56" t="s">
        <v>92</v>
      </c>
      <c r="I11" s="56" t="s">
        <v>92</v>
      </c>
      <c r="J11" s="56" t="s">
        <v>53</v>
      </c>
      <c r="K11" s="75"/>
    </row>
    <row x14ac:dyDescent="0.25" r="12" customHeight="1" ht="21">
      <c r="A12" s="29" t="s">
        <v>780</v>
      </c>
      <c r="B12" s="29"/>
      <c r="C12" s="93" t="s">
        <v>113</v>
      </c>
      <c r="D12" s="57">
        <v>0</v>
      </c>
      <c r="E12" s="53"/>
      <c r="F12" s="53"/>
      <c r="G12" s="53"/>
      <c r="H12" s="53"/>
      <c r="I12" s="53"/>
      <c r="J12" s="53"/>
      <c r="K12" s="89"/>
    </row>
    <row x14ac:dyDescent="0.25" r="13" customHeight="1" ht="18.75" hidden="1">
      <c r="A13" s="6" t="s">
        <v>781</v>
      </c>
      <c r="B13" s="6"/>
      <c r="C13" s="3" t="s">
        <v>113</v>
      </c>
      <c r="D13" s="86">
        <v>1</v>
      </c>
      <c r="E13" s="108">
        <v>0.35</v>
      </c>
      <c r="F13" s="87">
        <f>$D$12*E13</f>
      </c>
      <c r="G13" s="87">
        <f>$K$2*F13</f>
      </c>
      <c r="H13" s="108">
        <v>230.21</v>
      </c>
      <c r="I13" s="87">
        <f>$D$12*H13</f>
      </c>
      <c r="J13" s="87">
        <f>SUM(G13,I13)</f>
      </c>
      <c r="K13" s="89"/>
    </row>
    <row x14ac:dyDescent="0.25" r="14" customHeight="1" ht="18.75" hidden="1">
      <c r="A14" s="6" t="s">
        <v>782</v>
      </c>
      <c r="B14" s="6"/>
      <c r="C14" s="3" t="s">
        <v>153</v>
      </c>
      <c r="D14" s="86">
        <v>5.2</v>
      </c>
      <c r="E14" s="108">
        <v>0.52</v>
      </c>
      <c r="F14" s="87">
        <f>$D$12*E14</f>
      </c>
      <c r="G14" s="87">
        <f>$K$2*F14</f>
      </c>
      <c r="H14" s="108">
        <v>809.43</v>
      </c>
      <c r="I14" s="87">
        <f>$D$12*H14</f>
      </c>
      <c r="J14" s="87">
        <f>SUM(G14,I14)</f>
      </c>
      <c r="K14" s="89"/>
    </row>
    <row x14ac:dyDescent="0.25" r="15" customHeight="1" ht="18.75" hidden="1">
      <c r="A15" s="6" t="s">
        <v>783</v>
      </c>
      <c r="B15" s="6"/>
      <c r="C15" s="3" t="s">
        <v>149</v>
      </c>
      <c r="D15" s="86">
        <v>15.3</v>
      </c>
      <c r="E15" s="108">
        <v>0.153</v>
      </c>
      <c r="F15" s="87">
        <f>$D$12*E15</f>
      </c>
      <c r="G15" s="87">
        <f>$K$2*F15</f>
      </c>
      <c r="H15" s="108">
        <v>108.94</v>
      </c>
      <c r="I15" s="87">
        <f>$D$12*H15</f>
      </c>
      <c r="J15" s="87">
        <f>SUM(G15,I15)</f>
      </c>
      <c r="K15" s="89"/>
    </row>
    <row x14ac:dyDescent="0.25" r="16" customHeight="1" ht="18.75" hidden="1">
      <c r="A16" s="6" t="s">
        <v>784</v>
      </c>
      <c r="B16" s="6"/>
      <c r="C16" s="3" t="s">
        <v>113</v>
      </c>
      <c r="D16" s="86">
        <v>1</v>
      </c>
      <c r="E16" s="108">
        <v>1.5</v>
      </c>
      <c r="F16" s="87">
        <f>$D$12*E16</f>
      </c>
      <c r="G16" s="87">
        <f>$K$2*F16</f>
      </c>
      <c r="H16" s="108">
        <v>5725.86</v>
      </c>
      <c r="I16" s="87">
        <f>$D$12*H16</f>
      </c>
      <c r="J16" s="87">
        <f>SUM(G16,I16)</f>
      </c>
      <c r="K16" s="89"/>
    </row>
    <row x14ac:dyDescent="0.25" r="17" customHeight="1" ht="18.75" hidden="1">
      <c r="A17" s="6" t="s">
        <v>785</v>
      </c>
      <c r="B17" s="6"/>
      <c r="C17" s="3" t="s">
        <v>149</v>
      </c>
      <c r="D17" s="86">
        <v>5.2</v>
      </c>
      <c r="E17" s="108">
        <v>0.676</v>
      </c>
      <c r="F17" s="87">
        <f>$D$12*E17</f>
      </c>
      <c r="G17" s="87">
        <f>$K$2*F17</f>
      </c>
      <c r="H17" s="108">
        <v>227.76</v>
      </c>
      <c r="I17" s="87">
        <f>$D$12*H17</f>
      </c>
      <c r="J17" s="87">
        <f>SUM(G17,I17)</f>
      </c>
      <c r="K17" s="89"/>
    </row>
    <row x14ac:dyDescent="0.25" r="18" customHeight="1" ht="18.75" hidden="1">
      <c r="A18" s="6" t="s">
        <v>786</v>
      </c>
      <c r="B18" s="6"/>
      <c r="C18" s="3" t="s">
        <v>149</v>
      </c>
      <c r="D18" s="86">
        <v>5.2</v>
      </c>
      <c r="E18" s="108">
        <v>0.676</v>
      </c>
      <c r="F18" s="87">
        <f>$D$12*E18</f>
      </c>
      <c r="G18" s="87">
        <f>$K$2*F18</f>
      </c>
      <c r="H18" s="108">
        <v>353.18</v>
      </c>
      <c r="I18" s="87">
        <f>$D$12*H18</f>
      </c>
      <c r="J18" s="87">
        <f>SUM(G18,I18)</f>
      </c>
      <c r="K18" s="89"/>
    </row>
    <row x14ac:dyDescent="0.25" r="19" customHeight="1" ht="18.75" hidden="1">
      <c r="A19" s="6" t="s">
        <v>787</v>
      </c>
      <c r="B19" s="6"/>
      <c r="C19" s="3" t="s">
        <v>149</v>
      </c>
      <c r="D19" s="86">
        <v>1</v>
      </c>
      <c r="E19" s="108">
        <v>0.1</v>
      </c>
      <c r="F19" s="87">
        <f>$D$12*E19</f>
      </c>
      <c r="G19" s="87">
        <f>$K$2*F19</f>
      </c>
      <c r="H19" s="108">
        <v>46.33</v>
      </c>
      <c r="I19" s="87">
        <f>$D$12*H19</f>
      </c>
      <c r="J19" s="87">
        <f>SUM(G19,I19)</f>
      </c>
      <c r="K19" s="89"/>
    </row>
    <row x14ac:dyDescent="0.25" r="20" customHeight="1" ht="18.75" hidden="1">
      <c r="A20" s="6" t="s">
        <v>788</v>
      </c>
      <c r="B20" s="6"/>
      <c r="C20" s="3" t="s">
        <v>149</v>
      </c>
      <c r="D20" s="86">
        <v>1</v>
      </c>
      <c r="E20" s="108">
        <v>0.1</v>
      </c>
      <c r="F20" s="87">
        <f>$D$12*E20</f>
      </c>
      <c r="G20" s="87">
        <f>$K$2*F20</f>
      </c>
      <c r="H20" s="108">
        <v>69.51</v>
      </c>
      <c r="I20" s="87">
        <f>$D$12*H20</f>
      </c>
      <c r="J20" s="87">
        <f>SUM(G20,I20)</f>
      </c>
      <c r="K20" s="89"/>
    </row>
    <row x14ac:dyDescent="0.25" r="21" customHeight="1" ht="18.75" hidden="1">
      <c r="A21" s="6" t="s">
        <v>789</v>
      </c>
      <c r="B21" s="6"/>
      <c r="C21" s="3" t="s">
        <v>113</v>
      </c>
      <c r="D21" s="86">
        <v>1</v>
      </c>
      <c r="E21" s="108">
        <v>0.3</v>
      </c>
      <c r="F21" s="87">
        <f>$D$12*E21</f>
      </c>
      <c r="G21" s="87">
        <f>$K$2*F21</f>
      </c>
      <c r="H21" s="108">
        <v>391.2</v>
      </c>
      <c r="I21" s="87">
        <f>$D$12*H21</f>
      </c>
      <c r="J21" s="87">
        <f>SUM(G21,I21)</f>
      </c>
      <c r="K21" s="89"/>
    </row>
    <row x14ac:dyDescent="0.25" r="22" customHeight="1" ht="18.75" hidden="1">
      <c r="A22" s="6" t="s">
        <v>790</v>
      </c>
      <c r="B22" s="6"/>
      <c r="C22" s="3" t="s">
        <v>149</v>
      </c>
      <c r="D22" s="86">
        <v>10.8</v>
      </c>
      <c r="E22" s="108">
        <v>1.08</v>
      </c>
      <c r="F22" s="87">
        <f>$D$12*E22</f>
      </c>
      <c r="G22" s="87">
        <f>$K$2*F22</f>
      </c>
      <c r="H22" s="108">
        <v>517.42</v>
      </c>
      <c r="I22" s="87">
        <f>$D$12*H22</f>
      </c>
      <c r="J22" s="87">
        <f>SUM(G22,I22)</f>
      </c>
      <c r="K22" s="89"/>
    </row>
    <row x14ac:dyDescent="0.25" r="23" customHeight="1" ht="12.199999999999998">
      <c r="A23" s="29" t="s">
        <v>214</v>
      </c>
      <c r="B23" s="29"/>
      <c r="C23" s="3"/>
      <c r="D23" s="109"/>
      <c r="E23" s="94">
        <f>SUM(E13:E22)</f>
      </c>
      <c r="F23" s="110">
        <f>SUM(F13:F22)</f>
      </c>
      <c r="G23" s="110">
        <f>$K$2*F23</f>
      </c>
      <c r="H23" s="94">
        <v>8479.84</v>
      </c>
      <c r="I23" s="110">
        <f>SUM(I13:I22)</f>
      </c>
      <c r="J23" s="88">
        <f>SUM(J13:J22)</f>
      </c>
      <c r="K23" s="89"/>
    </row>
    <row x14ac:dyDescent="0.25" r="24" customHeight="1" ht="12.199999999999998">
      <c r="A24" s="29" t="s">
        <v>791</v>
      </c>
      <c r="B24" s="29"/>
      <c r="C24" s="93" t="s">
        <v>113</v>
      </c>
      <c r="D24" s="57">
        <v>2</v>
      </c>
      <c r="E24" s="53"/>
      <c r="F24" s="53"/>
      <c r="G24" s="53"/>
      <c r="H24" s="53"/>
      <c r="I24" s="53"/>
      <c r="J24" s="53"/>
      <c r="K24" s="89"/>
    </row>
    <row x14ac:dyDescent="0.25" r="25" customHeight="1" ht="12.199999999999998">
      <c r="A25" s="6" t="s">
        <v>781</v>
      </c>
      <c r="B25" s="6"/>
      <c r="C25" s="3" t="s">
        <v>113</v>
      </c>
      <c r="D25" s="86">
        <v>1</v>
      </c>
      <c r="E25" s="108">
        <v>0.35</v>
      </c>
      <c r="F25" s="87">
        <f>$D$24*E25</f>
      </c>
      <c r="G25" s="87">
        <f>$K$2*F25</f>
      </c>
      <c r="H25" s="108">
        <v>230.21</v>
      </c>
      <c r="I25" s="87">
        <f>$D$24*H25</f>
      </c>
      <c r="J25" s="87">
        <f>SUM(G25,I25)</f>
      </c>
      <c r="K25" s="89"/>
    </row>
    <row x14ac:dyDescent="0.25" r="26" customHeight="1" ht="21">
      <c r="A26" s="6" t="s">
        <v>784</v>
      </c>
      <c r="B26" s="6"/>
      <c r="C26" s="3" t="s">
        <v>113</v>
      </c>
      <c r="D26" s="86">
        <v>1</v>
      </c>
      <c r="E26" s="108">
        <v>1.5</v>
      </c>
      <c r="F26" s="87">
        <f>$D$24*E26</f>
      </c>
      <c r="G26" s="87">
        <f>$K$2*F26</f>
      </c>
      <c r="H26" s="108">
        <v>4849.06</v>
      </c>
      <c r="I26" s="87">
        <f>$D$24*H26</f>
      </c>
      <c r="J26" s="87">
        <f>SUM(G26,I26)</f>
      </c>
      <c r="K26" s="89"/>
    </row>
    <row x14ac:dyDescent="0.25" r="27" customHeight="1" ht="12.199999999999998">
      <c r="A27" s="6" t="s">
        <v>783</v>
      </c>
      <c r="B27" s="6"/>
      <c r="C27" s="3" t="s">
        <v>149</v>
      </c>
      <c r="D27" s="86">
        <v>15.3</v>
      </c>
      <c r="E27" s="108">
        <v>0.153</v>
      </c>
      <c r="F27" s="87">
        <f>$D$24*E27</f>
      </c>
      <c r="G27" s="87">
        <f>$K$2*F27</f>
      </c>
      <c r="H27" s="108">
        <v>108.94</v>
      </c>
      <c r="I27" s="87">
        <f>$D$24*H27</f>
      </c>
      <c r="J27" s="87">
        <f>SUM(G27,I27)</f>
      </c>
      <c r="K27" s="89"/>
    </row>
    <row x14ac:dyDescent="0.25" r="28" customHeight="1" ht="12.199999999999998">
      <c r="A28" s="6" t="s">
        <v>782</v>
      </c>
      <c r="B28" s="6"/>
      <c r="C28" s="3" t="s">
        <v>153</v>
      </c>
      <c r="D28" s="86">
        <v>5.2</v>
      </c>
      <c r="E28" s="108">
        <v>0.52</v>
      </c>
      <c r="F28" s="87">
        <f>$D$24*E28</f>
      </c>
      <c r="G28" s="87">
        <f>$K$2*F28</f>
      </c>
      <c r="H28" s="108">
        <v>809.43</v>
      </c>
      <c r="I28" s="87">
        <f>$D$24*H28</f>
      </c>
      <c r="J28" s="87">
        <f>SUM(G28,I28)</f>
      </c>
      <c r="K28" s="89"/>
    </row>
    <row x14ac:dyDescent="0.25" r="29" customHeight="1" ht="21">
      <c r="A29" s="6" t="s">
        <v>785</v>
      </c>
      <c r="B29" s="6"/>
      <c r="C29" s="3" t="s">
        <v>149</v>
      </c>
      <c r="D29" s="86">
        <v>5.2</v>
      </c>
      <c r="E29" s="108">
        <v>0.676</v>
      </c>
      <c r="F29" s="87">
        <f>$D$24*E29</f>
      </c>
      <c r="G29" s="87">
        <f>$K$2*F29</f>
      </c>
      <c r="H29" s="108">
        <v>227.76</v>
      </c>
      <c r="I29" s="87">
        <f>$D$24*H29</f>
      </c>
      <c r="J29" s="87">
        <f>SUM(G29,I29)</f>
      </c>
      <c r="K29" s="89"/>
    </row>
    <row x14ac:dyDescent="0.25" r="30" customHeight="1" ht="12.199999999999998">
      <c r="A30" s="6" t="s">
        <v>786</v>
      </c>
      <c r="B30" s="6"/>
      <c r="C30" s="3" t="s">
        <v>149</v>
      </c>
      <c r="D30" s="86">
        <v>5.2</v>
      </c>
      <c r="E30" s="108">
        <v>0.676</v>
      </c>
      <c r="F30" s="87">
        <f>$D$24*E30</f>
      </c>
      <c r="G30" s="87">
        <f>$K$2*F30</f>
      </c>
      <c r="H30" s="108">
        <v>353.18</v>
      </c>
      <c r="I30" s="87">
        <f>$D$24*H30</f>
      </c>
      <c r="J30" s="87">
        <f>SUM(G30,I30)</f>
      </c>
      <c r="K30" s="89"/>
    </row>
    <row x14ac:dyDescent="0.25" r="31" customHeight="1" ht="12.199999999999998">
      <c r="A31" s="6" t="s">
        <v>787</v>
      </c>
      <c r="B31" s="6"/>
      <c r="C31" s="3" t="s">
        <v>149</v>
      </c>
      <c r="D31" s="86">
        <v>1</v>
      </c>
      <c r="E31" s="108">
        <v>0.1</v>
      </c>
      <c r="F31" s="87">
        <f>$D$24*E31</f>
      </c>
      <c r="G31" s="87">
        <f>$K$2*F31</f>
      </c>
      <c r="H31" s="108">
        <v>46.33</v>
      </c>
      <c r="I31" s="87">
        <f>$D$24*H31</f>
      </c>
      <c r="J31" s="87">
        <f>SUM(G31,I31)</f>
      </c>
      <c r="K31" s="89"/>
    </row>
    <row x14ac:dyDescent="0.25" r="32" customHeight="1" ht="12.199999999999998">
      <c r="A32" s="6" t="s">
        <v>788</v>
      </c>
      <c r="B32" s="6"/>
      <c r="C32" s="3" t="s">
        <v>149</v>
      </c>
      <c r="D32" s="86">
        <v>1</v>
      </c>
      <c r="E32" s="108">
        <v>0.1</v>
      </c>
      <c r="F32" s="87">
        <f>$D$24*E32</f>
      </c>
      <c r="G32" s="87">
        <f>$K$2*F32</f>
      </c>
      <c r="H32" s="108">
        <v>69.51</v>
      </c>
      <c r="I32" s="87">
        <f>$D$24*H32</f>
      </c>
      <c r="J32" s="87">
        <f>SUM(G32,I32)</f>
      </c>
      <c r="K32" s="89"/>
    </row>
    <row x14ac:dyDescent="0.25" r="33" customHeight="1" ht="12.199999999999998">
      <c r="A33" s="6" t="s">
        <v>789</v>
      </c>
      <c r="B33" s="6"/>
      <c r="C33" s="3" t="s">
        <v>113</v>
      </c>
      <c r="D33" s="86">
        <v>1</v>
      </c>
      <c r="E33" s="108">
        <v>0.3</v>
      </c>
      <c r="F33" s="87">
        <f>$D$24*E33</f>
      </c>
      <c r="G33" s="87">
        <f>$K$2*F33</f>
      </c>
      <c r="H33" s="108">
        <v>391.2</v>
      </c>
      <c r="I33" s="87">
        <f>$D$24*H33</f>
      </c>
      <c r="J33" s="87">
        <f>SUM(G33,I33)</f>
      </c>
      <c r="K33" s="89"/>
    </row>
    <row x14ac:dyDescent="0.25" r="34" customHeight="1" ht="12.199999999999998">
      <c r="A34" s="6" t="s">
        <v>790</v>
      </c>
      <c r="B34" s="6"/>
      <c r="C34" s="3" t="s">
        <v>149</v>
      </c>
      <c r="D34" s="86">
        <v>10.8</v>
      </c>
      <c r="E34" s="108">
        <v>1.08</v>
      </c>
      <c r="F34" s="87">
        <f>$D$24*E34</f>
      </c>
      <c r="G34" s="87">
        <f>$K$2*F34</f>
      </c>
      <c r="H34" s="108">
        <v>517.42</v>
      </c>
      <c r="I34" s="87">
        <f>$D$24*H34</f>
      </c>
      <c r="J34" s="87">
        <f>SUM(G34,I34)</f>
      </c>
      <c r="K34" s="89"/>
    </row>
    <row x14ac:dyDescent="0.25" r="35" customHeight="1" ht="12.199999999999998">
      <c r="A35" s="29" t="s">
        <v>214</v>
      </c>
      <c r="B35" s="29"/>
      <c r="C35" s="3"/>
      <c r="D35" s="109"/>
      <c r="E35" s="94">
        <f>SUM(E25:E34)</f>
      </c>
      <c r="F35" s="110">
        <f>SUM(F25:F34)</f>
      </c>
      <c r="G35" s="110">
        <f>$K$2*F35</f>
      </c>
      <c r="H35" s="94">
        <v>7603.04</v>
      </c>
      <c r="I35" s="110">
        <f>SUM(I25:I34)</f>
      </c>
      <c r="J35" s="88">
        <f>SUM(J25:J34)</f>
      </c>
      <c r="K35" s="89"/>
    </row>
    <row x14ac:dyDescent="0.25" r="36" customHeight="1" ht="21">
      <c r="A36" s="29" t="s">
        <v>780</v>
      </c>
      <c r="B36" s="29"/>
      <c r="C36" s="93" t="s">
        <v>113</v>
      </c>
      <c r="D36" s="57">
        <v>0</v>
      </c>
      <c r="E36" s="53"/>
      <c r="F36" s="53"/>
      <c r="G36" s="53"/>
      <c r="H36" s="53"/>
      <c r="I36" s="53"/>
      <c r="J36" s="53"/>
      <c r="K36" s="89"/>
    </row>
    <row x14ac:dyDescent="0.25" r="37" customHeight="1" ht="18.75" hidden="1">
      <c r="A37" s="6" t="s">
        <v>781</v>
      </c>
      <c r="B37" s="6"/>
      <c r="C37" s="3" t="s">
        <v>113</v>
      </c>
      <c r="D37" s="86">
        <v>1</v>
      </c>
      <c r="E37" s="108">
        <v>0.35</v>
      </c>
      <c r="F37" s="87">
        <f>$D$36*E37</f>
      </c>
      <c r="G37" s="87">
        <f>$K$2*F37</f>
      </c>
      <c r="H37" s="108">
        <v>230.21</v>
      </c>
      <c r="I37" s="87">
        <f>$D$36*H37</f>
      </c>
      <c r="J37" s="87">
        <f>SUM(G37,I37)</f>
      </c>
      <c r="K37" s="89"/>
    </row>
    <row x14ac:dyDescent="0.25" r="38" customHeight="1" ht="18.75" hidden="1">
      <c r="A38" s="6" t="s">
        <v>792</v>
      </c>
      <c r="B38" s="6"/>
      <c r="C38" s="3" t="s">
        <v>113</v>
      </c>
      <c r="D38" s="86">
        <v>1</v>
      </c>
      <c r="E38" s="108">
        <v>1.5</v>
      </c>
      <c r="F38" s="87">
        <f>$D$36*E38</f>
      </c>
      <c r="G38" s="87">
        <f>$K$2*F38</f>
      </c>
      <c r="H38" s="108">
        <v>12445.86</v>
      </c>
      <c r="I38" s="87">
        <f>$D$36*H38</f>
      </c>
      <c r="J38" s="87">
        <f>SUM(G38,I38)</f>
      </c>
      <c r="K38" s="89"/>
    </row>
    <row x14ac:dyDescent="0.25" r="39" customHeight="1" ht="18.75" hidden="1">
      <c r="A39" s="6" t="s">
        <v>783</v>
      </c>
      <c r="B39" s="6"/>
      <c r="C39" s="3" t="s">
        <v>149</v>
      </c>
      <c r="D39" s="86">
        <v>15.3</v>
      </c>
      <c r="E39" s="108">
        <v>0.153</v>
      </c>
      <c r="F39" s="87">
        <f>$D$36*E39</f>
      </c>
      <c r="G39" s="87">
        <f>$K$2*F39</f>
      </c>
      <c r="H39" s="108">
        <v>108.94</v>
      </c>
      <c r="I39" s="87">
        <f>$D$36*H39</f>
      </c>
      <c r="J39" s="87">
        <f>SUM(G39,I39)</f>
      </c>
      <c r="K39" s="89"/>
    </row>
    <row x14ac:dyDescent="0.25" r="40" customHeight="1" ht="18.75" hidden="1">
      <c r="A40" s="6" t="s">
        <v>782</v>
      </c>
      <c r="B40" s="6"/>
      <c r="C40" s="3" t="s">
        <v>153</v>
      </c>
      <c r="D40" s="86">
        <v>5.2</v>
      </c>
      <c r="E40" s="108">
        <v>0.52</v>
      </c>
      <c r="F40" s="87">
        <f>$D$36*E40</f>
      </c>
      <c r="G40" s="87">
        <f>$K$2*F40</f>
      </c>
      <c r="H40" s="108">
        <v>809.43</v>
      </c>
      <c r="I40" s="87">
        <f>$D$36*H40</f>
      </c>
      <c r="J40" s="87">
        <f>SUM(G40,I40)</f>
      </c>
      <c r="K40" s="89"/>
    </row>
    <row x14ac:dyDescent="0.25" r="41" customHeight="1" ht="18.75" hidden="1">
      <c r="A41" s="6" t="s">
        <v>785</v>
      </c>
      <c r="B41" s="6"/>
      <c r="C41" s="3" t="s">
        <v>149</v>
      </c>
      <c r="D41" s="86">
        <v>5.2</v>
      </c>
      <c r="E41" s="108">
        <v>0.676</v>
      </c>
      <c r="F41" s="87">
        <f>$D$36*E41</f>
      </c>
      <c r="G41" s="87">
        <f>$K$2*F41</f>
      </c>
      <c r="H41" s="108">
        <v>227.76</v>
      </c>
      <c r="I41" s="87">
        <f>$D$36*H41</f>
      </c>
      <c r="J41" s="87">
        <f>SUM(G41,I41)</f>
      </c>
      <c r="K41" s="89"/>
    </row>
    <row x14ac:dyDescent="0.25" r="42" customHeight="1" ht="18.75" hidden="1">
      <c r="A42" s="6" t="s">
        <v>786</v>
      </c>
      <c r="B42" s="6"/>
      <c r="C42" s="3" t="s">
        <v>149</v>
      </c>
      <c r="D42" s="86">
        <v>5.2</v>
      </c>
      <c r="E42" s="108">
        <v>0.676</v>
      </c>
      <c r="F42" s="87">
        <f>$D$36*E42</f>
      </c>
      <c r="G42" s="87">
        <f>$K$2*F42</f>
      </c>
      <c r="H42" s="108">
        <v>353.18</v>
      </c>
      <c r="I42" s="87">
        <f>$D$36*H42</f>
      </c>
      <c r="J42" s="87">
        <f>SUM(G42,I42)</f>
      </c>
      <c r="K42" s="89"/>
    </row>
    <row x14ac:dyDescent="0.25" r="43" customHeight="1" ht="18.75" hidden="1">
      <c r="A43" s="6" t="s">
        <v>787</v>
      </c>
      <c r="B43" s="6"/>
      <c r="C43" s="3" t="s">
        <v>149</v>
      </c>
      <c r="D43" s="86">
        <v>1</v>
      </c>
      <c r="E43" s="108">
        <v>0.1</v>
      </c>
      <c r="F43" s="87">
        <f>$D$36*E43</f>
      </c>
      <c r="G43" s="87">
        <f>$K$2*F43</f>
      </c>
      <c r="H43" s="108">
        <v>46.33</v>
      </c>
      <c r="I43" s="87">
        <f>$D$36*H43</f>
      </c>
      <c r="J43" s="87">
        <f>SUM(G43,I43)</f>
      </c>
      <c r="K43" s="89"/>
    </row>
    <row x14ac:dyDescent="0.25" r="44" customHeight="1" ht="18.75" hidden="1">
      <c r="A44" s="6" t="s">
        <v>788</v>
      </c>
      <c r="B44" s="6"/>
      <c r="C44" s="3" t="s">
        <v>149</v>
      </c>
      <c r="D44" s="86">
        <v>1</v>
      </c>
      <c r="E44" s="108">
        <v>0.1</v>
      </c>
      <c r="F44" s="87">
        <f>$D$36*E44</f>
      </c>
      <c r="G44" s="87">
        <f>$K$2*F44</f>
      </c>
      <c r="H44" s="108">
        <v>69.51</v>
      </c>
      <c r="I44" s="87">
        <f>$D$36*H44</f>
      </c>
      <c r="J44" s="87">
        <f>SUM(G44,I44)</f>
      </c>
      <c r="K44" s="89"/>
    </row>
    <row x14ac:dyDescent="0.25" r="45" customHeight="1" ht="18.75" hidden="1">
      <c r="A45" s="6" t="s">
        <v>789</v>
      </c>
      <c r="B45" s="6"/>
      <c r="C45" s="3" t="s">
        <v>113</v>
      </c>
      <c r="D45" s="86">
        <v>1</v>
      </c>
      <c r="E45" s="108">
        <v>0.3</v>
      </c>
      <c r="F45" s="87">
        <f>$D$36*E45</f>
      </c>
      <c r="G45" s="87">
        <f>$K$2*F45</f>
      </c>
      <c r="H45" s="108">
        <v>391.2</v>
      </c>
      <c r="I45" s="87">
        <f>$D$36*H45</f>
      </c>
      <c r="J45" s="87">
        <f>SUM(G45,I45)</f>
      </c>
      <c r="K45" s="89"/>
    </row>
    <row x14ac:dyDescent="0.25" r="46" customHeight="1" ht="18.75" hidden="1">
      <c r="A46" s="6" t="s">
        <v>790</v>
      </c>
      <c r="B46" s="6"/>
      <c r="C46" s="3" t="s">
        <v>149</v>
      </c>
      <c r="D46" s="86">
        <v>10.8</v>
      </c>
      <c r="E46" s="108">
        <v>1.08</v>
      </c>
      <c r="F46" s="87">
        <f>$D$36*E46</f>
      </c>
      <c r="G46" s="87">
        <f>$K$2*F46</f>
      </c>
      <c r="H46" s="108">
        <v>517.42</v>
      </c>
      <c r="I46" s="87">
        <f>$D$36*H46</f>
      </c>
      <c r="J46" s="87">
        <f>SUM(G46,I46)</f>
      </c>
      <c r="K46" s="89"/>
    </row>
    <row x14ac:dyDescent="0.25" r="47" customHeight="1" ht="12.199999999999998">
      <c r="A47" s="29" t="s">
        <v>214</v>
      </c>
      <c r="B47" s="29"/>
      <c r="C47" s="3"/>
      <c r="D47" s="109"/>
      <c r="E47" s="94">
        <f>SUM(E37:E46)</f>
      </c>
      <c r="F47" s="110">
        <f>SUM(F37:F46)</f>
      </c>
      <c r="G47" s="110">
        <f>$K$2*F47</f>
      </c>
      <c r="H47" s="94">
        <v>15199.84</v>
      </c>
      <c r="I47" s="110">
        <f>SUM(I37:I46)</f>
      </c>
      <c r="J47" s="88">
        <f>SUM(J37:J46)</f>
      </c>
      <c r="K47" s="89"/>
    </row>
    <row x14ac:dyDescent="0.25" r="48" customHeight="1" ht="12.199999999999998">
      <c r="A48" s="29" t="s">
        <v>791</v>
      </c>
      <c r="B48" s="29"/>
      <c r="C48" s="93" t="s">
        <v>113</v>
      </c>
      <c r="D48" s="57">
        <v>0</v>
      </c>
      <c r="E48" s="53"/>
      <c r="F48" s="53"/>
      <c r="G48" s="53"/>
      <c r="H48" s="53"/>
      <c r="I48" s="53"/>
      <c r="J48" s="53"/>
      <c r="K48" s="89"/>
    </row>
    <row x14ac:dyDescent="0.25" r="49" customHeight="1" ht="18.75" hidden="1">
      <c r="A49" s="6" t="s">
        <v>781</v>
      </c>
      <c r="B49" s="6"/>
      <c r="C49" s="3" t="s">
        <v>113</v>
      </c>
      <c r="D49" s="86">
        <v>1</v>
      </c>
      <c r="E49" s="108">
        <v>0.35</v>
      </c>
      <c r="F49" s="87">
        <f>$D$48*E49</f>
      </c>
      <c r="G49" s="87">
        <f>$K$2*F49</f>
      </c>
      <c r="H49" s="108">
        <v>230.21</v>
      </c>
      <c r="I49" s="87">
        <f>$D$48*H49</f>
      </c>
      <c r="J49" s="87">
        <f>SUM(G49,I49)</f>
      </c>
      <c r="K49" s="89"/>
    </row>
    <row x14ac:dyDescent="0.25" r="50" customHeight="1" ht="18.75" hidden="1">
      <c r="A50" s="6" t="s">
        <v>792</v>
      </c>
      <c r="B50" s="6"/>
      <c r="C50" s="3" t="s">
        <v>113</v>
      </c>
      <c r="D50" s="86">
        <v>1</v>
      </c>
      <c r="E50" s="108">
        <v>1.5</v>
      </c>
      <c r="F50" s="87">
        <f>$D$48*E50</f>
      </c>
      <c r="G50" s="87">
        <f>$K$2*F50</f>
      </c>
      <c r="H50" s="108">
        <v>12445.86</v>
      </c>
      <c r="I50" s="87">
        <f>$D$48*H50</f>
      </c>
      <c r="J50" s="87">
        <f>SUM(G50,I50)</f>
      </c>
      <c r="K50" s="89"/>
    </row>
    <row x14ac:dyDescent="0.25" r="51" customHeight="1" ht="18.75" hidden="1">
      <c r="A51" s="6" t="s">
        <v>783</v>
      </c>
      <c r="B51" s="6"/>
      <c r="C51" s="3" t="s">
        <v>149</v>
      </c>
      <c r="D51" s="86">
        <v>15.3</v>
      </c>
      <c r="E51" s="108">
        <v>0.153</v>
      </c>
      <c r="F51" s="87">
        <f>$D$48*E51</f>
      </c>
      <c r="G51" s="87">
        <f>$K$2*F51</f>
      </c>
      <c r="H51" s="108">
        <v>108.94</v>
      </c>
      <c r="I51" s="87">
        <f>$D$48*H51</f>
      </c>
      <c r="J51" s="87">
        <f>SUM(G51,I51)</f>
      </c>
      <c r="K51" s="89"/>
    </row>
    <row x14ac:dyDescent="0.25" r="52" customHeight="1" ht="18.75" hidden="1">
      <c r="A52" s="6" t="s">
        <v>782</v>
      </c>
      <c r="B52" s="6"/>
      <c r="C52" s="3" t="s">
        <v>153</v>
      </c>
      <c r="D52" s="86">
        <v>5.2</v>
      </c>
      <c r="E52" s="108">
        <v>0.52</v>
      </c>
      <c r="F52" s="87">
        <f>$D$48*E52</f>
      </c>
      <c r="G52" s="87">
        <f>$K$2*F52</f>
      </c>
      <c r="H52" s="108">
        <v>809.43</v>
      </c>
      <c r="I52" s="87">
        <f>$D$48*H52</f>
      </c>
      <c r="J52" s="87">
        <f>SUM(G52,I52)</f>
      </c>
      <c r="K52" s="89"/>
    </row>
    <row x14ac:dyDescent="0.25" r="53" customHeight="1" ht="18.75" hidden="1">
      <c r="A53" s="6" t="s">
        <v>785</v>
      </c>
      <c r="B53" s="6"/>
      <c r="C53" s="3" t="s">
        <v>149</v>
      </c>
      <c r="D53" s="86">
        <v>5.2</v>
      </c>
      <c r="E53" s="108">
        <v>0.676</v>
      </c>
      <c r="F53" s="87">
        <f>$D$48*E53</f>
      </c>
      <c r="G53" s="87">
        <f>$K$2*F53</f>
      </c>
      <c r="H53" s="108">
        <v>227.76</v>
      </c>
      <c r="I53" s="87">
        <f>$D$48*H53</f>
      </c>
      <c r="J53" s="87">
        <f>SUM(G53,I53)</f>
      </c>
      <c r="K53" s="89"/>
    </row>
    <row x14ac:dyDescent="0.25" r="54" customHeight="1" ht="18.75" hidden="1">
      <c r="A54" s="6" t="s">
        <v>786</v>
      </c>
      <c r="B54" s="6"/>
      <c r="C54" s="3" t="s">
        <v>149</v>
      </c>
      <c r="D54" s="86">
        <v>5.2</v>
      </c>
      <c r="E54" s="108">
        <v>0.676</v>
      </c>
      <c r="F54" s="87">
        <f>$D$48*E54</f>
      </c>
      <c r="G54" s="87">
        <f>$K$2*F54</f>
      </c>
      <c r="H54" s="108">
        <v>353.18</v>
      </c>
      <c r="I54" s="87">
        <f>$D$48*H54</f>
      </c>
      <c r="J54" s="87">
        <f>SUM(G54,I54)</f>
      </c>
      <c r="K54" s="89"/>
    </row>
    <row x14ac:dyDescent="0.25" r="55" customHeight="1" ht="18.75" hidden="1">
      <c r="A55" s="6" t="s">
        <v>787</v>
      </c>
      <c r="B55" s="6"/>
      <c r="C55" s="3" t="s">
        <v>149</v>
      </c>
      <c r="D55" s="86">
        <v>1</v>
      </c>
      <c r="E55" s="108">
        <v>0.1</v>
      </c>
      <c r="F55" s="87">
        <f>$D$48*E55</f>
      </c>
      <c r="G55" s="87">
        <f>$K$2*F55</f>
      </c>
      <c r="H55" s="108">
        <v>46.33</v>
      </c>
      <c r="I55" s="87">
        <f>$D$48*H55</f>
      </c>
      <c r="J55" s="87">
        <f>SUM(G55,I55)</f>
      </c>
      <c r="K55" s="89"/>
    </row>
    <row x14ac:dyDescent="0.25" r="56" customHeight="1" ht="18.75" hidden="1">
      <c r="A56" s="6" t="s">
        <v>788</v>
      </c>
      <c r="B56" s="6"/>
      <c r="C56" s="3" t="s">
        <v>149</v>
      </c>
      <c r="D56" s="86">
        <v>1</v>
      </c>
      <c r="E56" s="108">
        <v>0.1</v>
      </c>
      <c r="F56" s="87">
        <f>$D$48*E56</f>
      </c>
      <c r="G56" s="87">
        <f>$K$2*F56</f>
      </c>
      <c r="H56" s="108">
        <v>69.51</v>
      </c>
      <c r="I56" s="87">
        <f>$D$48*H56</f>
      </c>
      <c r="J56" s="87">
        <f>SUM(G56,I56)</f>
      </c>
      <c r="K56" s="89"/>
    </row>
    <row x14ac:dyDescent="0.25" r="57" customHeight="1" ht="18.75" hidden="1">
      <c r="A57" s="6" t="s">
        <v>789</v>
      </c>
      <c r="B57" s="6"/>
      <c r="C57" s="3" t="s">
        <v>113</v>
      </c>
      <c r="D57" s="86">
        <v>1</v>
      </c>
      <c r="E57" s="108">
        <v>0.3</v>
      </c>
      <c r="F57" s="87">
        <f>$D$48*E57</f>
      </c>
      <c r="G57" s="87">
        <f>$K$2*F57</f>
      </c>
      <c r="H57" s="108">
        <v>391.2</v>
      </c>
      <c r="I57" s="87">
        <f>$D$48*H57</f>
      </c>
      <c r="J57" s="87">
        <f>SUM(G57,I57)</f>
      </c>
      <c r="K57" s="89"/>
    </row>
    <row x14ac:dyDescent="0.25" r="58" customHeight="1" ht="18.75" hidden="1">
      <c r="A58" s="6" t="s">
        <v>790</v>
      </c>
      <c r="B58" s="6"/>
      <c r="C58" s="3" t="s">
        <v>149</v>
      </c>
      <c r="D58" s="86">
        <v>10.8</v>
      </c>
      <c r="E58" s="108">
        <v>1.08</v>
      </c>
      <c r="F58" s="87">
        <f>$D$48*E58</f>
      </c>
      <c r="G58" s="87">
        <f>$K$2*F58</f>
      </c>
      <c r="H58" s="108">
        <v>517.42</v>
      </c>
      <c r="I58" s="87">
        <f>$D$48*H58</f>
      </c>
      <c r="J58" s="87">
        <f>SUM(G58,I58)</f>
      </c>
      <c r="K58" s="89"/>
    </row>
    <row x14ac:dyDescent="0.25" r="59" customHeight="1" ht="12.199999999999998">
      <c r="A59" s="29" t="s">
        <v>214</v>
      </c>
      <c r="B59" s="29"/>
      <c r="C59" s="3"/>
      <c r="D59" s="109"/>
      <c r="E59" s="94">
        <f>SUM(E49:E58)</f>
      </c>
      <c r="F59" s="110">
        <f>SUM(F49:F58)</f>
      </c>
      <c r="G59" s="110">
        <f>$K$2*F59</f>
      </c>
      <c r="H59" s="94">
        <v>15199.84</v>
      </c>
      <c r="I59" s="110">
        <f>SUM(I49:I58)</f>
      </c>
      <c r="J59" s="88">
        <f>SUM(J49:J58)</f>
      </c>
      <c r="K59" s="89"/>
    </row>
    <row x14ac:dyDescent="0.25" r="60" customHeight="1" ht="12.199999999999998">
      <c r="A60" s="29" t="s">
        <v>793</v>
      </c>
      <c r="B60" s="29"/>
      <c r="C60" s="93" t="s">
        <v>113</v>
      </c>
      <c r="D60" s="57">
        <v>0</v>
      </c>
      <c r="E60" s="53"/>
      <c r="F60" s="53"/>
      <c r="G60" s="53"/>
      <c r="H60" s="53"/>
      <c r="I60" s="53"/>
      <c r="J60" s="53"/>
      <c r="K60" s="89"/>
    </row>
    <row x14ac:dyDescent="0.25" r="61" customHeight="1" ht="18.75" hidden="1">
      <c r="A61" s="6" t="s">
        <v>794</v>
      </c>
      <c r="B61" s="6"/>
      <c r="C61" s="3" t="s">
        <v>113</v>
      </c>
      <c r="D61" s="86">
        <v>1</v>
      </c>
      <c r="E61" s="108">
        <v>0.35</v>
      </c>
      <c r="F61" s="87">
        <f>$D$60*E61</f>
      </c>
      <c r="G61" s="87">
        <f>$K$2*F61</f>
      </c>
      <c r="H61" s="108">
        <v>162.05</v>
      </c>
      <c r="I61" s="87">
        <f>$D$60*H61</f>
      </c>
      <c r="J61" s="87">
        <f>SUM(G61,I61)</f>
      </c>
      <c r="K61" s="89"/>
    </row>
    <row x14ac:dyDescent="0.25" r="62" customHeight="1" ht="18.75" hidden="1">
      <c r="A62" s="6" t="s">
        <v>782</v>
      </c>
      <c r="B62" s="6"/>
      <c r="C62" s="3" t="s">
        <v>153</v>
      </c>
      <c r="D62" s="86">
        <v>5.2</v>
      </c>
      <c r="E62" s="108">
        <v>0.52</v>
      </c>
      <c r="F62" s="87">
        <f>$D$60*E62</f>
      </c>
      <c r="G62" s="87">
        <f>$K$2*F62</f>
      </c>
      <c r="H62" s="108">
        <v>304.93</v>
      </c>
      <c r="I62" s="87">
        <f>$D$60*H62</f>
      </c>
      <c r="J62" s="87">
        <f>SUM(G62,I62)</f>
      </c>
      <c r="K62" s="89"/>
    </row>
    <row x14ac:dyDescent="0.25" r="63" customHeight="1" ht="18.75" hidden="1">
      <c r="A63" s="6" t="s">
        <v>795</v>
      </c>
      <c r="B63" s="6"/>
      <c r="C63" s="3" t="s">
        <v>113</v>
      </c>
      <c r="D63" s="86">
        <v>1</v>
      </c>
      <c r="E63" s="108">
        <v>1</v>
      </c>
      <c r="F63" s="87">
        <f>$D$60*E63</f>
      </c>
      <c r="G63" s="87">
        <f>$K$2*F63</f>
      </c>
      <c r="H63" s="108">
        <v>2242.35</v>
      </c>
      <c r="I63" s="87">
        <f>$D$60*H63</f>
      </c>
      <c r="J63" s="87">
        <f>SUM(G63,I63)</f>
      </c>
      <c r="K63" s="89"/>
    </row>
    <row x14ac:dyDescent="0.25" r="64" customHeight="1" ht="18.75" hidden="1">
      <c r="A64" s="6" t="s">
        <v>783</v>
      </c>
      <c r="B64" s="6"/>
      <c r="C64" s="3" t="s">
        <v>149</v>
      </c>
      <c r="D64" s="86">
        <v>5.2</v>
      </c>
      <c r="E64" s="108">
        <v>0.052</v>
      </c>
      <c r="F64" s="87">
        <f>$D$60*E64</f>
      </c>
      <c r="G64" s="87">
        <f>$K$2*F64</f>
      </c>
      <c r="H64" s="108">
        <v>37.02</v>
      </c>
      <c r="I64" s="87">
        <f>$D$60*H64</f>
      </c>
      <c r="J64" s="87">
        <f>SUM(G64,I64)</f>
      </c>
      <c r="K64" s="89"/>
    </row>
    <row x14ac:dyDescent="0.25" r="65" customHeight="1" ht="18.75" hidden="1">
      <c r="A65" s="6" t="s">
        <v>787</v>
      </c>
      <c r="B65" s="6"/>
      <c r="C65" s="3" t="s">
        <v>149</v>
      </c>
      <c r="D65" s="86">
        <v>1</v>
      </c>
      <c r="E65" s="108">
        <v>0.1</v>
      </c>
      <c r="F65" s="87">
        <f>$D$60*E65</f>
      </c>
      <c r="G65" s="87">
        <f>$K$2*F65</f>
      </c>
      <c r="H65" s="108">
        <v>46.33</v>
      </c>
      <c r="I65" s="87">
        <f>$D$60*H65</f>
      </c>
      <c r="J65" s="87">
        <f>SUM(G65,I65)</f>
      </c>
      <c r="K65" s="89"/>
    </row>
    <row x14ac:dyDescent="0.25" r="66" customHeight="1" ht="18.75" hidden="1">
      <c r="A66" s="6" t="s">
        <v>788</v>
      </c>
      <c r="B66" s="6"/>
      <c r="C66" s="3" t="s">
        <v>149</v>
      </c>
      <c r="D66" s="86">
        <v>1</v>
      </c>
      <c r="E66" s="108">
        <v>0.1</v>
      </c>
      <c r="F66" s="87">
        <f>$D$60*E66</f>
      </c>
      <c r="G66" s="87">
        <f>$K$2*F66</f>
      </c>
      <c r="H66" s="108">
        <v>69.51</v>
      </c>
      <c r="I66" s="87">
        <f>$D$60*H66</f>
      </c>
      <c r="J66" s="87">
        <f>SUM(G66,I66)</f>
      </c>
      <c r="K66" s="89"/>
    </row>
    <row x14ac:dyDescent="0.25" r="67" customHeight="1" ht="18.75" hidden="1">
      <c r="A67" s="6" t="s">
        <v>789</v>
      </c>
      <c r="B67" s="6"/>
      <c r="C67" s="3" t="s">
        <v>113</v>
      </c>
      <c r="D67" s="86">
        <v>1</v>
      </c>
      <c r="E67" s="108">
        <v>0.3</v>
      </c>
      <c r="F67" s="87">
        <f>$D$60*E67</f>
      </c>
      <c r="G67" s="87">
        <f>$K$2*F67</f>
      </c>
      <c r="H67" s="108">
        <v>391.2</v>
      </c>
      <c r="I67" s="87">
        <f>$D$60*H67</f>
      </c>
      <c r="J67" s="87">
        <f>SUM(G67,I67)</f>
      </c>
      <c r="K67" s="89"/>
    </row>
    <row x14ac:dyDescent="0.25" r="68" customHeight="1" ht="18.75" hidden="1">
      <c r="A68" s="6" t="s">
        <v>790</v>
      </c>
      <c r="B68" s="6"/>
      <c r="C68" s="3" t="s">
        <v>149</v>
      </c>
      <c r="D68" s="86">
        <v>10.6</v>
      </c>
      <c r="E68" s="108">
        <v>1.06</v>
      </c>
      <c r="F68" s="87">
        <f>$D$60*E68</f>
      </c>
      <c r="G68" s="87">
        <f>$K$2*F68</f>
      </c>
      <c r="H68" s="108">
        <v>507.85</v>
      </c>
      <c r="I68" s="87">
        <f>$D$60*H68</f>
      </c>
      <c r="J68" s="87">
        <f>SUM(G68,I68)</f>
      </c>
      <c r="K68" s="89"/>
    </row>
    <row x14ac:dyDescent="0.25" r="69" customHeight="1" ht="12.199999999999998">
      <c r="A69" s="29" t="s">
        <v>214</v>
      </c>
      <c r="B69" s="29"/>
      <c r="C69" s="3"/>
      <c r="D69" s="109"/>
      <c r="E69" s="94">
        <f>SUM(E61:E68)</f>
      </c>
      <c r="F69" s="110">
        <f>SUM(F61:F68)</f>
      </c>
      <c r="G69" s="110">
        <f>$K$2*F69</f>
      </c>
      <c r="H69" s="94">
        <v>3761.24</v>
      </c>
      <c r="I69" s="110">
        <f>SUM(I61:I68)</f>
      </c>
      <c r="J69" s="88">
        <f>SUM(J61:J68)</f>
      </c>
      <c r="K69" s="89"/>
    </row>
    <row x14ac:dyDescent="0.25" r="70" customHeight="1" ht="12.199999999999998">
      <c r="A70" s="122" t="s">
        <v>796</v>
      </c>
      <c r="B70" s="122"/>
      <c r="C70" s="93" t="s">
        <v>113</v>
      </c>
      <c r="D70" s="57">
        <v>0</v>
      </c>
      <c r="E70" s="53"/>
      <c r="F70" s="53"/>
      <c r="G70" s="53"/>
      <c r="H70" s="53"/>
      <c r="I70" s="53"/>
      <c r="J70" s="53"/>
      <c r="K70" s="89"/>
    </row>
    <row x14ac:dyDescent="0.25" r="71" customHeight="1" ht="18.75" hidden="1">
      <c r="A71" s="6" t="s">
        <v>795</v>
      </c>
      <c r="B71" s="6"/>
      <c r="C71" s="3" t="s">
        <v>113</v>
      </c>
      <c r="D71" s="86">
        <v>1</v>
      </c>
      <c r="E71" s="108">
        <v>1</v>
      </c>
      <c r="F71" s="87">
        <f>$D$70*E71</f>
      </c>
      <c r="G71" s="87">
        <f>$K$2*F71</f>
      </c>
      <c r="H71" s="108">
        <v>1685.42</v>
      </c>
      <c r="I71" s="87">
        <f>$D$70*H71</f>
      </c>
      <c r="J71" s="87">
        <f>SUM(G71,I71)</f>
      </c>
      <c r="K71" s="89"/>
    </row>
    <row x14ac:dyDescent="0.25" r="72" customHeight="1" ht="18.75" hidden="1">
      <c r="A72" s="6" t="s">
        <v>794</v>
      </c>
      <c r="B72" s="6"/>
      <c r="C72" s="3" t="s">
        <v>113</v>
      </c>
      <c r="D72" s="86">
        <v>1</v>
      </c>
      <c r="E72" s="108">
        <v>0.35</v>
      </c>
      <c r="F72" s="87">
        <f>$D$70*E72</f>
      </c>
      <c r="G72" s="87">
        <f>$K$2*F72</f>
      </c>
      <c r="H72" s="108">
        <v>162.05</v>
      </c>
      <c r="I72" s="87">
        <f>$D$70*H72</f>
      </c>
      <c r="J72" s="87">
        <f>SUM(G72,I72)</f>
      </c>
      <c r="K72" s="89"/>
    </row>
    <row x14ac:dyDescent="0.25" r="73" customHeight="1" ht="18.75" hidden="1">
      <c r="A73" s="6" t="s">
        <v>782</v>
      </c>
      <c r="B73" s="6"/>
      <c r="C73" s="3" t="s">
        <v>153</v>
      </c>
      <c r="D73" s="86">
        <v>5.1</v>
      </c>
      <c r="E73" s="108">
        <v>0.51</v>
      </c>
      <c r="F73" s="87">
        <f>$D$70*E73</f>
      </c>
      <c r="G73" s="87">
        <f>$K$2*F73</f>
      </c>
      <c r="H73" s="108">
        <v>299.07</v>
      </c>
      <c r="I73" s="87">
        <f>$D$70*H73</f>
      </c>
      <c r="J73" s="87">
        <f>SUM(G73,I73)</f>
      </c>
      <c r="K73" s="89"/>
    </row>
    <row x14ac:dyDescent="0.25" r="74" customHeight="1" ht="18.75" hidden="1">
      <c r="A74" s="6" t="s">
        <v>783</v>
      </c>
      <c r="B74" s="6"/>
      <c r="C74" s="3" t="s">
        <v>149</v>
      </c>
      <c r="D74" s="86">
        <v>11</v>
      </c>
      <c r="E74" s="108">
        <v>0.11</v>
      </c>
      <c r="F74" s="87">
        <f>$D$70*E74</f>
      </c>
      <c r="G74" s="87">
        <f>$K$2*F74</f>
      </c>
      <c r="H74" s="108">
        <v>78.32</v>
      </c>
      <c r="I74" s="87">
        <f>$D$70*H74</f>
      </c>
      <c r="J74" s="87">
        <f>SUM(G74,I74)</f>
      </c>
      <c r="K74" s="89"/>
    </row>
    <row x14ac:dyDescent="0.25" r="75" customHeight="1" ht="18.75" hidden="1">
      <c r="A75" s="6" t="s">
        <v>787</v>
      </c>
      <c r="B75" s="6"/>
      <c r="C75" s="3" t="s">
        <v>149</v>
      </c>
      <c r="D75" s="86">
        <v>0.9</v>
      </c>
      <c r="E75" s="108">
        <v>0.09</v>
      </c>
      <c r="F75" s="87">
        <f>$D$70*E75</f>
      </c>
      <c r="G75" s="87">
        <f>$K$2*F75</f>
      </c>
      <c r="H75" s="108">
        <v>41.7</v>
      </c>
      <c r="I75" s="87">
        <f>$D$70*H75</f>
      </c>
      <c r="J75" s="87">
        <f>SUM(G75,I75)</f>
      </c>
      <c r="K75" s="89"/>
    </row>
    <row x14ac:dyDescent="0.25" r="76" customHeight="1" ht="18.75" hidden="1">
      <c r="A76" s="6" t="s">
        <v>788</v>
      </c>
      <c r="B76" s="6"/>
      <c r="C76" s="3" t="s">
        <v>149</v>
      </c>
      <c r="D76" s="86">
        <v>0.9</v>
      </c>
      <c r="E76" s="108">
        <v>0.09</v>
      </c>
      <c r="F76" s="87">
        <f>$D$70*E76</f>
      </c>
      <c r="G76" s="87">
        <f>$K$2*F76</f>
      </c>
      <c r="H76" s="108">
        <v>62.56</v>
      </c>
      <c r="I76" s="87">
        <f>$D$70*H76</f>
      </c>
      <c r="J76" s="87">
        <f>SUM(G76,I76)</f>
      </c>
      <c r="K76" s="89"/>
    </row>
    <row x14ac:dyDescent="0.25" r="77" customHeight="1" ht="18.75" hidden="1">
      <c r="A77" s="6" t="s">
        <v>789</v>
      </c>
      <c r="B77" s="6"/>
      <c r="C77" s="3" t="s">
        <v>113</v>
      </c>
      <c r="D77" s="86">
        <v>1</v>
      </c>
      <c r="E77" s="108">
        <v>0.3</v>
      </c>
      <c r="F77" s="87">
        <f>$D$70*E77</f>
      </c>
      <c r="G77" s="87">
        <f>$K$2*F77</f>
      </c>
      <c r="H77" s="108">
        <v>391.2</v>
      </c>
      <c r="I77" s="87">
        <f>$D$70*H77</f>
      </c>
      <c r="J77" s="87">
        <f>SUM(G77,I77)</f>
      </c>
      <c r="K77" s="89"/>
    </row>
    <row x14ac:dyDescent="0.25" r="78" customHeight="1" ht="18.75" hidden="1">
      <c r="A78" s="6" t="s">
        <v>790</v>
      </c>
      <c r="B78" s="6"/>
      <c r="C78" s="3" t="s">
        <v>149</v>
      </c>
      <c r="D78" s="86">
        <v>10.6</v>
      </c>
      <c r="E78" s="108">
        <v>1.06</v>
      </c>
      <c r="F78" s="87">
        <f>$D$70*E78</f>
      </c>
      <c r="G78" s="87">
        <f>$K$2*F78</f>
      </c>
      <c r="H78" s="108">
        <v>507.85</v>
      </c>
      <c r="I78" s="87">
        <f>$D$70*H78</f>
      </c>
      <c r="J78" s="87">
        <f>SUM(G78,I78)</f>
      </c>
      <c r="K78" s="89"/>
    </row>
    <row x14ac:dyDescent="0.25" r="79" customHeight="1" ht="12.199999999999998">
      <c r="A79" s="29" t="s">
        <v>214</v>
      </c>
      <c r="B79" s="29"/>
      <c r="C79" s="3"/>
      <c r="D79" s="109"/>
      <c r="E79" s="94">
        <f>SUM(E71:E78)</f>
      </c>
      <c r="F79" s="110">
        <f>SUM(F71:F78)</f>
      </c>
      <c r="G79" s="110">
        <f>$K$2*F79</f>
      </c>
      <c r="H79" s="94">
        <v>3228.17</v>
      </c>
      <c r="I79" s="110">
        <f>SUM(I71:I78)</f>
      </c>
      <c r="J79" s="88">
        <f>SUM(J71:J78)</f>
      </c>
      <c r="K79" s="89"/>
    </row>
    <row x14ac:dyDescent="0.25" r="80" customHeight="1" ht="12.199999999999998">
      <c r="A80" s="29" t="s">
        <v>796</v>
      </c>
      <c r="B80" s="29"/>
      <c r="C80" s="93" t="s">
        <v>113</v>
      </c>
      <c r="D80" s="57">
        <v>0</v>
      </c>
      <c r="E80" s="53"/>
      <c r="F80" s="53"/>
      <c r="G80" s="53"/>
      <c r="H80" s="53"/>
      <c r="I80" s="53"/>
      <c r="J80" s="53"/>
      <c r="K80" s="89"/>
    </row>
    <row x14ac:dyDescent="0.25" r="81" customHeight="1" ht="18.75" hidden="1">
      <c r="A81" s="6" t="s">
        <v>797</v>
      </c>
      <c r="B81" s="6"/>
      <c r="C81" s="3" t="s">
        <v>113</v>
      </c>
      <c r="D81" s="86">
        <v>1</v>
      </c>
      <c r="E81" s="108">
        <v>1</v>
      </c>
      <c r="F81" s="87">
        <f>$D$80*E81</f>
      </c>
      <c r="G81" s="87">
        <f>$K$2*F81</f>
      </c>
      <c r="H81" s="108">
        <v>3499.54</v>
      </c>
      <c r="I81" s="87">
        <f>$D$80*H81</f>
      </c>
      <c r="J81" s="87">
        <f>SUM(G81,I81)</f>
      </c>
      <c r="K81" s="89"/>
    </row>
    <row x14ac:dyDescent="0.25" r="82" customHeight="1" ht="18.75" hidden="1">
      <c r="A82" s="6" t="s">
        <v>794</v>
      </c>
      <c r="B82" s="6"/>
      <c r="C82" s="3" t="s">
        <v>113</v>
      </c>
      <c r="D82" s="86">
        <v>1</v>
      </c>
      <c r="E82" s="108">
        <v>0.35</v>
      </c>
      <c r="F82" s="87">
        <f>$D$80*E82</f>
      </c>
      <c r="G82" s="87">
        <f>$K$2*F82</f>
      </c>
      <c r="H82" s="108">
        <v>162.05</v>
      </c>
      <c r="I82" s="87">
        <f>$D$80*H82</f>
      </c>
      <c r="J82" s="87">
        <f>SUM(G82,I82)</f>
      </c>
      <c r="K82" s="89"/>
    </row>
    <row x14ac:dyDescent="0.25" r="83" customHeight="1" ht="18.75" hidden="1">
      <c r="A83" s="6" t="s">
        <v>782</v>
      </c>
      <c r="B83" s="6"/>
      <c r="C83" s="3" t="s">
        <v>153</v>
      </c>
      <c r="D83" s="86">
        <v>5.1</v>
      </c>
      <c r="E83" s="108">
        <v>0.51</v>
      </c>
      <c r="F83" s="87">
        <f>$D$80*E83</f>
      </c>
      <c r="G83" s="87">
        <f>$K$2*F83</f>
      </c>
      <c r="H83" s="108">
        <v>299.07</v>
      </c>
      <c r="I83" s="87">
        <f>$D$80*H83</f>
      </c>
      <c r="J83" s="87">
        <f>SUM(G83,I83)</f>
      </c>
      <c r="K83" s="89"/>
    </row>
    <row x14ac:dyDescent="0.25" r="84" customHeight="1" ht="18.75" hidden="1">
      <c r="A84" s="6" t="s">
        <v>783</v>
      </c>
      <c r="B84" s="6"/>
      <c r="C84" s="3" t="s">
        <v>149</v>
      </c>
      <c r="D84" s="86">
        <v>11</v>
      </c>
      <c r="E84" s="108">
        <v>0.11</v>
      </c>
      <c r="F84" s="87">
        <f>$D$80*E84</f>
      </c>
      <c r="G84" s="87">
        <f>$K$2*F84</f>
      </c>
      <c r="H84" s="108">
        <v>78.32</v>
      </c>
      <c r="I84" s="87">
        <f>$D$80*H84</f>
      </c>
      <c r="J84" s="87">
        <f>SUM(G84,I84)</f>
      </c>
      <c r="K84" s="89"/>
    </row>
    <row x14ac:dyDescent="0.25" r="85" customHeight="1" ht="18.75" hidden="1">
      <c r="A85" s="6" t="s">
        <v>787</v>
      </c>
      <c r="B85" s="6"/>
      <c r="C85" s="3" t="s">
        <v>149</v>
      </c>
      <c r="D85" s="86">
        <v>0.9</v>
      </c>
      <c r="E85" s="108">
        <v>0.09</v>
      </c>
      <c r="F85" s="87">
        <f>$D$80*E85</f>
      </c>
      <c r="G85" s="87">
        <f>$K$2*F85</f>
      </c>
      <c r="H85" s="108">
        <v>41.7</v>
      </c>
      <c r="I85" s="87">
        <f>$D$80*H85</f>
      </c>
      <c r="J85" s="87">
        <f>SUM(G85,I85)</f>
      </c>
      <c r="K85" s="89"/>
    </row>
    <row x14ac:dyDescent="0.25" r="86" customHeight="1" ht="18.75" hidden="1">
      <c r="A86" s="6" t="s">
        <v>788</v>
      </c>
      <c r="B86" s="6"/>
      <c r="C86" s="3" t="s">
        <v>149</v>
      </c>
      <c r="D86" s="86">
        <v>0.9</v>
      </c>
      <c r="E86" s="108">
        <v>0.09</v>
      </c>
      <c r="F86" s="87">
        <f>$D$80*E86</f>
      </c>
      <c r="G86" s="87">
        <f>$K$2*F86</f>
      </c>
      <c r="H86" s="108">
        <v>62.56</v>
      </c>
      <c r="I86" s="87">
        <f>$D$80*H86</f>
      </c>
      <c r="J86" s="87">
        <f>SUM(G86,I86)</f>
      </c>
      <c r="K86" s="89"/>
    </row>
    <row x14ac:dyDescent="0.25" r="87" customHeight="1" ht="18.75" hidden="1">
      <c r="A87" s="6" t="s">
        <v>789</v>
      </c>
      <c r="B87" s="6"/>
      <c r="C87" s="3" t="s">
        <v>113</v>
      </c>
      <c r="D87" s="86">
        <v>1</v>
      </c>
      <c r="E87" s="108">
        <v>0.3</v>
      </c>
      <c r="F87" s="87">
        <f>$D$80*E87</f>
      </c>
      <c r="G87" s="87">
        <f>$K$2*F87</f>
      </c>
      <c r="H87" s="108">
        <v>391.2</v>
      </c>
      <c r="I87" s="87">
        <f>$D$80*H87</f>
      </c>
      <c r="J87" s="87">
        <f>SUM(G87,I87)</f>
      </c>
      <c r="K87" s="89"/>
    </row>
    <row x14ac:dyDescent="0.25" r="88" customHeight="1" ht="18.75" hidden="1">
      <c r="A88" s="6" t="s">
        <v>790</v>
      </c>
      <c r="B88" s="6"/>
      <c r="C88" s="3" t="s">
        <v>149</v>
      </c>
      <c r="D88" s="86">
        <v>10.6</v>
      </c>
      <c r="E88" s="108">
        <v>1.06</v>
      </c>
      <c r="F88" s="87">
        <f>$D$80*E88</f>
      </c>
      <c r="G88" s="87">
        <f>$K$2*F88</f>
      </c>
      <c r="H88" s="108">
        <v>507.85</v>
      </c>
      <c r="I88" s="87">
        <f>$D$80*H88</f>
      </c>
      <c r="J88" s="87">
        <f>SUM(G88,I88)</f>
      </c>
      <c r="K88" s="89"/>
    </row>
    <row x14ac:dyDescent="0.25" r="89" customHeight="1" ht="12.199999999999998">
      <c r="A89" s="29" t="s">
        <v>214</v>
      </c>
      <c r="B89" s="29"/>
      <c r="C89" s="3"/>
      <c r="D89" s="109"/>
      <c r="E89" s="94">
        <f>SUM(E81:E88)</f>
      </c>
      <c r="F89" s="110">
        <f>SUM(F81:F88)</f>
      </c>
      <c r="G89" s="110">
        <f>$K$2*F89</f>
      </c>
      <c r="H89" s="94">
        <f>SUM(H81:H88)</f>
      </c>
      <c r="I89" s="110">
        <f>SUM(I81:I88)</f>
      </c>
      <c r="J89" s="88">
        <f>SUM(J81:J88)</f>
      </c>
      <c r="K89" s="89"/>
    </row>
    <row x14ac:dyDescent="0.25" r="90" customHeight="1" ht="12.199999999999998">
      <c r="A90" s="29" t="s">
        <v>798</v>
      </c>
      <c r="B90" s="29"/>
      <c r="C90" s="93" t="s">
        <v>113</v>
      </c>
      <c r="D90" s="57">
        <v>0</v>
      </c>
      <c r="E90" s="53"/>
      <c r="F90" s="53"/>
      <c r="G90" s="53"/>
      <c r="H90" s="53"/>
      <c r="I90" s="53"/>
      <c r="J90" s="53"/>
      <c r="K90" s="89"/>
    </row>
    <row x14ac:dyDescent="0.25" r="91" customHeight="1" ht="18.75" hidden="1">
      <c r="A91" s="6" t="s">
        <v>794</v>
      </c>
      <c r="B91" s="6"/>
      <c r="C91" s="3" t="s">
        <v>113</v>
      </c>
      <c r="D91" s="86">
        <v>1</v>
      </c>
      <c r="E91" s="108">
        <v>0.35</v>
      </c>
      <c r="F91" s="87">
        <f>$D$90*E91</f>
      </c>
      <c r="G91" s="87">
        <f>$K$2*F91</f>
      </c>
      <c r="H91" s="108">
        <v>162.05</v>
      </c>
      <c r="I91" s="87">
        <f>$D$90*H91</f>
      </c>
      <c r="J91" s="87">
        <f>SUM(G91,I91)</f>
      </c>
      <c r="K91" s="89"/>
    </row>
    <row x14ac:dyDescent="0.25" r="92" customHeight="1" ht="18.75" hidden="1">
      <c r="A92" s="6" t="s">
        <v>782</v>
      </c>
      <c r="B92" s="6"/>
      <c r="C92" s="3" t="s">
        <v>153</v>
      </c>
      <c r="D92" s="86">
        <v>5.1</v>
      </c>
      <c r="E92" s="108">
        <v>0.51</v>
      </c>
      <c r="F92" s="87">
        <f>$D$90*E92</f>
      </c>
      <c r="G92" s="87">
        <f>$K$2*F92</f>
      </c>
      <c r="H92" s="108">
        <v>275.1</v>
      </c>
      <c r="I92" s="87">
        <f>$D$90*H92</f>
      </c>
      <c r="J92" s="87">
        <f>SUM(G92,I92)</f>
      </c>
      <c r="K92" s="89"/>
    </row>
    <row x14ac:dyDescent="0.25" r="93" customHeight="1" ht="18.75" hidden="1">
      <c r="A93" s="6" t="s">
        <v>799</v>
      </c>
      <c r="B93" s="6"/>
      <c r="C93" s="3" t="s">
        <v>113</v>
      </c>
      <c r="D93" s="86">
        <v>1</v>
      </c>
      <c r="E93" s="108">
        <v>0.9</v>
      </c>
      <c r="F93" s="87">
        <f>$D$90*E93</f>
      </c>
      <c r="G93" s="87">
        <f>$K$2*F93</f>
      </c>
      <c r="H93" s="108">
        <v>5670.66</v>
      </c>
      <c r="I93" s="87">
        <f>$D$90*H93</f>
      </c>
      <c r="J93" s="87">
        <f>SUM(G93,I93)</f>
      </c>
      <c r="K93" s="89"/>
    </row>
    <row x14ac:dyDescent="0.25" r="94" customHeight="1" ht="18.75" hidden="1">
      <c r="A94" s="6" t="s">
        <v>783</v>
      </c>
      <c r="B94" s="6"/>
      <c r="C94" s="3" t="s">
        <v>149</v>
      </c>
      <c r="D94" s="86">
        <v>11</v>
      </c>
      <c r="E94" s="108">
        <v>0.11</v>
      </c>
      <c r="F94" s="87">
        <f>$D$90*E94</f>
      </c>
      <c r="G94" s="87">
        <f>$K$2*F94</f>
      </c>
      <c r="H94" s="108">
        <v>78.32</v>
      </c>
      <c r="I94" s="87">
        <f>$D$90*H94</f>
      </c>
      <c r="J94" s="87">
        <f>SUM(G94,I94)</f>
      </c>
      <c r="K94" s="89"/>
    </row>
    <row x14ac:dyDescent="0.25" r="95" customHeight="1" ht="18.75" hidden="1">
      <c r="A95" s="6" t="s">
        <v>787</v>
      </c>
      <c r="B95" s="6"/>
      <c r="C95" s="3" t="s">
        <v>149</v>
      </c>
      <c r="D95" s="86">
        <v>0.9</v>
      </c>
      <c r="E95" s="108">
        <v>0.09</v>
      </c>
      <c r="F95" s="87">
        <f>$D$90*E95</f>
      </c>
      <c r="G95" s="87">
        <f>$K$2*F95</f>
      </c>
      <c r="H95" s="108">
        <v>41.7</v>
      </c>
      <c r="I95" s="87">
        <f>$D$90*H95</f>
      </c>
      <c r="J95" s="87">
        <f>SUM(G95,I95)</f>
      </c>
      <c r="K95" s="89"/>
    </row>
    <row x14ac:dyDescent="0.25" r="96" customHeight="1" ht="18.75" hidden="1">
      <c r="A96" s="6" t="s">
        <v>788</v>
      </c>
      <c r="B96" s="6"/>
      <c r="C96" s="3" t="s">
        <v>149</v>
      </c>
      <c r="D96" s="86">
        <v>0.9</v>
      </c>
      <c r="E96" s="108">
        <v>0.09</v>
      </c>
      <c r="F96" s="87">
        <f>$D$90*E96</f>
      </c>
      <c r="G96" s="87">
        <f>$K$2*F96</f>
      </c>
      <c r="H96" s="108">
        <v>62.56</v>
      </c>
      <c r="I96" s="87">
        <f>$D$90*H96</f>
      </c>
      <c r="J96" s="87">
        <f>SUM(G96,I96)</f>
      </c>
      <c r="K96" s="89"/>
    </row>
    <row x14ac:dyDescent="0.25" r="97" customHeight="1" ht="18.75" hidden="1">
      <c r="A97" s="6" t="s">
        <v>789</v>
      </c>
      <c r="B97" s="6"/>
      <c r="C97" s="3" t="s">
        <v>113</v>
      </c>
      <c r="D97" s="86">
        <v>1</v>
      </c>
      <c r="E97" s="108">
        <v>0.3</v>
      </c>
      <c r="F97" s="87">
        <f>$D$90*E97</f>
      </c>
      <c r="G97" s="87">
        <f>$K$2*F97</f>
      </c>
      <c r="H97" s="108">
        <v>391.2</v>
      </c>
      <c r="I97" s="87">
        <f>$D$90*H97</f>
      </c>
      <c r="J97" s="87">
        <f>SUM(G97,I97)</f>
      </c>
      <c r="K97" s="89"/>
    </row>
    <row x14ac:dyDescent="0.25" r="98" customHeight="1" ht="18.75" hidden="1">
      <c r="A98" s="6" t="s">
        <v>790</v>
      </c>
      <c r="B98" s="6"/>
      <c r="C98" s="3" t="s">
        <v>149</v>
      </c>
      <c r="D98" s="86">
        <v>10.6</v>
      </c>
      <c r="E98" s="108">
        <v>1.06</v>
      </c>
      <c r="F98" s="87">
        <f>$D$90*E98</f>
      </c>
      <c r="G98" s="87">
        <f>$K$2*F98</f>
      </c>
      <c r="H98" s="108">
        <v>507.85</v>
      </c>
      <c r="I98" s="87">
        <f>$D$90*H98</f>
      </c>
      <c r="J98" s="87">
        <f>SUM(G98,I98)</f>
      </c>
      <c r="K98" s="89"/>
    </row>
    <row x14ac:dyDescent="0.25" r="99" customHeight="1" ht="12.199999999999998">
      <c r="A99" s="29" t="s">
        <v>214</v>
      </c>
      <c r="B99" s="29"/>
      <c r="C99" s="3"/>
      <c r="D99" s="109"/>
      <c r="E99" s="94">
        <f>SUM(E91:E98)</f>
      </c>
      <c r="F99" s="110">
        <f>SUM(F91:F98)</f>
      </c>
      <c r="G99" s="110">
        <f>$K$2*F99</f>
      </c>
      <c r="H99" s="94">
        <v>7189.44</v>
      </c>
      <c r="I99" s="110">
        <f>SUM(I91:I98)</f>
      </c>
      <c r="J99" s="88">
        <f>SUM(J91:J98)</f>
      </c>
      <c r="K99" s="89"/>
    </row>
    <row x14ac:dyDescent="0.25" r="100" customHeight="1" ht="21">
      <c r="A100" s="29" t="s">
        <v>800</v>
      </c>
      <c r="B100" s="29"/>
      <c r="C100" s="93" t="s">
        <v>113</v>
      </c>
      <c r="D100" s="57">
        <v>0</v>
      </c>
      <c r="E100" s="53"/>
      <c r="F100" s="53"/>
      <c r="G100" s="53"/>
      <c r="H100" s="53"/>
      <c r="I100" s="53"/>
      <c r="J100" s="53"/>
      <c r="K100" s="89"/>
    </row>
    <row x14ac:dyDescent="0.25" r="101" customHeight="1" ht="18.75" hidden="1">
      <c r="A101" s="6" t="s">
        <v>794</v>
      </c>
      <c r="B101" s="6"/>
      <c r="C101" s="3" t="s">
        <v>113</v>
      </c>
      <c r="D101" s="86">
        <v>1</v>
      </c>
      <c r="E101" s="108">
        <v>0.35</v>
      </c>
      <c r="F101" s="87">
        <f>$D$100*E101</f>
      </c>
      <c r="G101" s="87">
        <f>$K$2*F101</f>
      </c>
      <c r="H101" s="108">
        <v>162.05</v>
      </c>
      <c r="I101" s="87">
        <f>$D$100*H101</f>
      </c>
      <c r="J101" s="87">
        <f>SUM(G101,I101)</f>
      </c>
      <c r="K101" s="89"/>
    </row>
    <row x14ac:dyDescent="0.25" r="102" customHeight="1" ht="18.75" hidden="1">
      <c r="A102" s="6" t="s">
        <v>801</v>
      </c>
      <c r="B102" s="6"/>
      <c r="C102" s="3" t="s">
        <v>113</v>
      </c>
      <c r="D102" s="86">
        <v>1</v>
      </c>
      <c r="E102" s="108">
        <v>1.2</v>
      </c>
      <c r="F102" s="87">
        <f>$D$100*E102</f>
      </c>
      <c r="G102" s="87">
        <f>$K$2*F102</f>
      </c>
      <c r="H102" s="108">
        <v>14468.4</v>
      </c>
      <c r="I102" s="87">
        <f>$D$100*H102</f>
      </c>
      <c r="J102" s="87">
        <f>SUM(G102,I102)</f>
      </c>
      <c r="K102" s="89"/>
    </row>
    <row x14ac:dyDescent="0.25" r="103" customHeight="1" ht="18.75" hidden="1">
      <c r="A103" s="6" t="s">
        <v>789</v>
      </c>
      <c r="B103" s="6"/>
      <c r="C103" s="3" t="s">
        <v>113</v>
      </c>
      <c r="D103" s="86">
        <v>1</v>
      </c>
      <c r="E103" s="108">
        <v>0.3</v>
      </c>
      <c r="F103" s="87">
        <f>$D$100*E103</f>
      </c>
      <c r="G103" s="87">
        <f>$K$2*F103</f>
      </c>
      <c r="H103" s="108">
        <v>391.2</v>
      </c>
      <c r="I103" s="87">
        <f>$D$100*H103</f>
      </c>
      <c r="J103" s="87">
        <f>SUM(G103,I103)</f>
      </c>
      <c r="K103" s="89"/>
    </row>
    <row x14ac:dyDescent="0.25" r="104" customHeight="1" ht="18.75" hidden="1">
      <c r="A104" s="6" t="s">
        <v>782</v>
      </c>
      <c r="B104" s="6"/>
      <c r="C104" s="3" t="s">
        <v>153</v>
      </c>
      <c r="D104" s="86">
        <v>5.2</v>
      </c>
      <c r="E104" s="108">
        <v>0.52</v>
      </c>
      <c r="F104" s="87">
        <f>$D$100*E104</f>
      </c>
      <c r="G104" s="87">
        <f>$K$2*F104</f>
      </c>
      <c r="H104" s="108">
        <v>291.82</v>
      </c>
      <c r="I104" s="87">
        <f>$D$100*H104</f>
      </c>
      <c r="J104" s="87">
        <f>SUM(G104,I104)</f>
      </c>
      <c r="K104" s="89"/>
    </row>
    <row x14ac:dyDescent="0.25" r="105" customHeight="1" ht="18.75" hidden="1">
      <c r="A105" s="6" t="s">
        <v>790</v>
      </c>
      <c r="B105" s="6"/>
      <c r="C105" s="3" t="s">
        <v>149</v>
      </c>
      <c r="D105" s="86">
        <v>10.6</v>
      </c>
      <c r="E105" s="108">
        <v>1.06</v>
      </c>
      <c r="F105" s="87">
        <f>$D$100*E105</f>
      </c>
      <c r="G105" s="87">
        <f>$K$2*F105</f>
      </c>
      <c r="H105" s="108">
        <v>957.29</v>
      </c>
      <c r="I105" s="87">
        <f>$D$100*H105</f>
      </c>
      <c r="J105" s="87">
        <f>SUM(G105,I105)</f>
      </c>
      <c r="K105" s="89"/>
    </row>
    <row x14ac:dyDescent="0.25" r="106" customHeight="1" ht="18.75" hidden="1">
      <c r="A106" s="6" t="s">
        <v>788</v>
      </c>
      <c r="B106" s="6"/>
      <c r="C106" s="3" t="s">
        <v>149</v>
      </c>
      <c r="D106" s="86">
        <v>1.5</v>
      </c>
      <c r="E106" s="108">
        <v>0.15</v>
      </c>
      <c r="F106" s="87">
        <f>$D$100*E106</f>
      </c>
      <c r="G106" s="87">
        <f>$K$2*F106</f>
      </c>
      <c r="H106" s="108">
        <v>104.27</v>
      </c>
      <c r="I106" s="87">
        <f>$D$100*H106</f>
      </c>
      <c r="J106" s="87">
        <f>SUM(G106,I106)</f>
      </c>
      <c r="K106" s="89"/>
    </row>
    <row x14ac:dyDescent="0.25" r="107" customHeight="1" ht="18.75" hidden="1">
      <c r="A107" s="6" t="s">
        <v>787</v>
      </c>
      <c r="B107" s="6"/>
      <c r="C107" s="3" t="s">
        <v>149</v>
      </c>
      <c r="D107" s="86">
        <v>1.5</v>
      </c>
      <c r="E107" s="108">
        <v>0.15</v>
      </c>
      <c r="F107" s="87">
        <f>$D$100*E107</f>
      </c>
      <c r="G107" s="87">
        <f>$K$2*F107</f>
      </c>
      <c r="H107" s="108">
        <v>69.5</v>
      </c>
      <c r="I107" s="87">
        <f>$D$100*H107</f>
      </c>
      <c r="J107" s="87">
        <f>SUM(G107,I107)</f>
      </c>
      <c r="K107" s="89"/>
    </row>
    <row x14ac:dyDescent="0.25" r="108" customHeight="1" ht="12.199999999999998">
      <c r="A108" s="29" t="s">
        <v>214</v>
      </c>
      <c r="B108" s="29"/>
      <c r="C108" s="3"/>
      <c r="D108" s="109"/>
      <c r="E108" s="94">
        <f>SUM(E101:E107)</f>
      </c>
      <c r="F108" s="110">
        <f>SUM(F101:F107)</f>
      </c>
      <c r="G108" s="110">
        <f>$K$2*F108</f>
      </c>
      <c r="H108" s="94">
        <v>16444.53</v>
      </c>
      <c r="I108" s="110">
        <f>SUM(I101:I107)</f>
      </c>
      <c r="J108" s="88">
        <f>SUM(J101:J107)</f>
      </c>
      <c r="K108" s="89"/>
    </row>
    <row x14ac:dyDescent="0.25" r="109" customHeight="1" ht="12.199999999999998">
      <c r="A109" s="29" t="s">
        <v>802</v>
      </c>
      <c r="B109" s="29"/>
      <c r="C109" s="93" t="s">
        <v>113</v>
      </c>
      <c r="D109" s="57">
        <v>0</v>
      </c>
      <c r="E109" s="53"/>
      <c r="F109" s="53"/>
      <c r="G109" s="53"/>
      <c r="H109" s="53"/>
      <c r="I109" s="53"/>
      <c r="J109" s="53"/>
      <c r="K109" s="89"/>
    </row>
    <row x14ac:dyDescent="0.25" r="110" customHeight="1" ht="18.75" hidden="1">
      <c r="A110" s="6" t="s">
        <v>781</v>
      </c>
      <c r="B110" s="6"/>
      <c r="C110" s="3" t="s">
        <v>113</v>
      </c>
      <c r="D110" s="86">
        <v>1</v>
      </c>
      <c r="E110" s="108">
        <v>0.35</v>
      </c>
      <c r="F110" s="87">
        <f>$D$109*E110</f>
      </c>
      <c r="G110" s="87">
        <f>$K$2*F110</f>
      </c>
      <c r="H110" s="108">
        <v>230.21</v>
      </c>
      <c r="I110" s="87">
        <f>$D$109*H110</f>
      </c>
      <c r="J110" s="87">
        <f>SUM(G110,I110)</f>
      </c>
      <c r="K110" s="89"/>
    </row>
    <row x14ac:dyDescent="0.25" r="111" customHeight="1" ht="18.75" hidden="1">
      <c r="A111" s="6" t="s">
        <v>803</v>
      </c>
      <c r="B111" s="6"/>
      <c r="C111" s="3" t="s">
        <v>113</v>
      </c>
      <c r="D111" s="86">
        <v>1</v>
      </c>
      <c r="E111" s="108">
        <v>0.9</v>
      </c>
      <c r="F111" s="87">
        <f>$D$109*E111</f>
      </c>
      <c r="G111" s="87">
        <f>$K$2*F111</f>
      </c>
      <c r="H111" s="108">
        <v>9830.66</v>
      </c>
      <c r="I111" s="87">
        <f>$D$109*H111</f>
      </c>
      <c r="J111" s="87">
        <f>SUM(G111,I111)</f>
      </c>
      <c r="K111" s="89"/>
    </row>
    <row x14ac:dyDescent="0.25" r="112" customHeight="1" ht="18.75" hidden="1">
      <c r="A112" s="6" t="s">
        <v>783</v>
      </c>
      <c r="B112" s="6"/>
      <c r="C112" s="3" t="s">
        <v>149</v>
      </c>
      <c r="D112" s="86">
        <v>15.3</v>
      </c>
      <c r="E112" s="108">
        <v>0.153</v>
      </c>
      <c r="F112" s="87">
        <f>$D$109*E112</f>
      </c>
      <c r="G112" s="87">
        <f>$K$2*F112</f>
      </c>
      <c r="H112" s="108">
        <v>108.94</v>
      </c>
      <c r="I112" s="87">
        <f>$D$109*H112</f>
      </c>
      <c r="J112" s="87">
        <f>SUM(G112,I112)</f>
      </c>
      <c r="K112" s="89"/>
    </row>
    <row x14ac:dyDescent="0.25" r="113" customHeight="1" ht="18.75" hidden="1">
      <c r="A113" s="6" t="s">
        <v>804</v>
      </c>
      <c r="B113" s="6"/>
      <c r="C113" s="3" t="s">
        <v>153</v>
      </c>
      <c r="D113" s="86">
        <v>5.2</v>
      </c>
      <c r="E113" s="108">
        <v>0.52</v>
      </c>
      <c r="F113" s="87">
        <f>$D$109*E113</f>
      </c>
      <c r="G113" s="87">
        <f>$K$2*F113</f>
      </c>
      <c r="H113" s="108">
        <v>521.14</v>
      </c>
      <c r="I113" s="87">
        <f>$D$109*H113</f>
      </c>
      <c r="J113" s="87">
        <f>SUM(G113,I113)</f>
      </c>
      <c r="K113" s="89"/>
    </row>
    <row x14ac:dyDescent="0.25" r="114" customHeight="1" ht="18.75" hidden="1">
      <c r="A114" s="6" t="s">
        <v>805</v>
      </c>
      <c r="B114" s="6"/>
      <c r="C114" s="3" t="s">
        <v>149</v>
      </c>
      <c r="D114" s="86">
        <v>5.2</v>
      </c>
      <c r="E114" s="108">
        <v>0.676</v>
      </c>
      <c r="F114" s="87">
        <f>$D$109*E114</f>
      </c>
      <c r="G114" s="87">
        <f>$K$2*F114</f>
      </c>
      <c r="H114" s="108">
        <v>326.97</v>
      </c>
      <c r="I114" s="87">
        <f>$D$109*H114</f>
      </c>
      <c r="J114" s="87">
        <f>SUM(G114,I114)</f>
      </c>
      <c r="K114" s="89"/>
    </row>
    <row x14ac:dyDescent="0.25" r="115" customHeight="1" ht="18.75" hidden="1">
      <c r="A115" s="6" t="s">
        <v>787</v>
      </c>
      <c r="B115" s="6"/>
      <c r="C115" s="3" t="s">
        <v>149</v>
      </c>
      <c r="D115" s="86">
        <v>1</v>
      </c>
      <c r="E115" s="108">
        <v>0.1</v>
      </c>
      <c r="F115" s="87">
        <f>$D$109*E115</f>
      </c>
      <c r="G115" s="87">
        <f>$K$2*F115</f>
      </c>
      <c r="H115" s="108">
        <v>46.33</v>
      </c>
      <c r="I115" s="87">
        <f>$D$109*H115</f>
      </c>
      <c r="J115" s="87">
        <f>SUM(G115,I115)</f>
      </c>
      <c r="K115" s="89"/>
    </row>
    <row x14ac:dyDescent="0.25" r="116" customHeight="1" ht="18.75" hidden="1">
      <c r="A116" s="6" t="s">
        <v>788</v>
      </c>
      <c r="B116" s="6"/>
      <c r="C116" s="3" t="s">
        <v>149</v>
      </c>
      <c r="D116" s="86">
        <v>1</v>
      </c>
      <c r="E116" s="108">
        <v>0.1</v>
      </c>
      <c r="F116" s="87">
        <f>$D$109*E116</f>
      </c>
      <c r="G116" s="87">
        <f>$K$2*F116</f>
      </c>
      <c r="H116" s="108">
        <v>69.51</v>
      </c>
      <c r="I116" s="87">
        <f>$D$109*H116</f>
      </c>
      <c r="J116" s="87">
        <f>SUM(G116,I116)</f>
      </c>
      <c r="K116" s="89"/>
    </row>
    <row x14ac:dyDescent="0.25" r="117" customHeight="1" ht="18.75" hidden="1">
      <c r="A117" s="6" t="s">
        <v>789</v>
      </c>
      <c r="B117" s="6"/>
      <c r="C117" s="3" t="s">
        <v>113</v>
      </c>
      <c r="D117" s="86">
        <v>1</v>
      </c>
      <c r="E117" s="108">
        <v>0.3</v>
      </c>
      <c r="F117" s="87">
        <f>$D$109*E117</f>
      </c>
      <c r="G117" s="87">
        <f>$K$2*F117</f>
      </c>
      <c r="H117" s="108">
        <v>391.2</v>
      </c>
      <c r="I117" s="87">
        <f>$D$109*H117</f>
      </c>
      <c r="J117" s="87">
        <f>SUM(G117,I117)</f>
      </c>
      <c r="K117" s="89"/>
    </row>
    <row x14ac:dyDescent="0.25" r="118" customHeight="1" ht="18.75" hidden="1">
      <c r="A118" s="6" t="s">
        <v>790</v>
      </c>
      <c r="B118" s="6"/>
      <c r="C118" s="3" t="s">
        <v>149</v>
      </c>
      <c r="D118" s="86">
        <v>10.8</v>
      </c>
      <c r="E118" s="108">
        <v>1.08</v>
      </c>
      <c r="F118" s="87">
        <f>$D$109*E118</f>
      </c>
      <c r="G118" s="87">
        <f>$K$2*F118</f>
      </c>
      <c r="H118" s="108">
        <v>517.42</v>
      </c>
      <c r="I118" s="87">
        <f>$D$109*H118</f>
      </c>
      <c r="J118" s="87">
        <f>SUM(G118,I118)</f>
      </c>
      <c r="K118" s="89"/>
    </row>
    <row x14ac:dyDescent="0.25" r="119" customHeight="1" ht="12.199999999999998">
      <c r="A119" s="29" t="s">
        <v>214</v>
      </c>
      <c r="B119" s="29"/>
      <c r="C119" s="3"/>
      <c r="D119" s="109"/>
      <c r="E119" s="94">
        <f>SUM(E110:E118)</f>
      </c>
      <c r="F119" s="110">
        <f>SUM(F110:F118)</f>
      </c>
      <c r="G119" s="110">
        <f>$K$2*F119</f>
      </c>
      <c r="H119" s="94">
        <v>12042.38</v>
      </c>
      <c r="I119" s="110">
        <f>SUM(I110:I118)</f>
      </c>
      <c r="J119" s="88">
        <f>SUM(J110:J118)</f>
      </c>
      <c r="K119" s="89"/>
    </row>
    <row x14ac:dyDescent="0.25" r="120" customHeight="1" ht="21">
      <c r="A120" s="29" t="s">
        <v>806</v>
      </c>
      <c r="B120" s="29"/>
      <c r="C120" s="93" t="s">
        <v>113</v>
      </c>
      <c r="D120" s="57">
        <v>0</v>
      </c>
      <c r="E120" s="53"/>
      <c r="F120" s="53"/>
      <c r="G120" s="53"/>
      <c r="H120" s="53"/>
      <c r="I120" s="53"/>
      <c r="J120" s="53"/>
      <c r="K120" s="89"/>
    </row>
    <row x14ac:dyDescent="0.25" r="121" customHeight="1" ht="18.75" hidden="1">
      <c r="A121" s="6" t="s">
        <v>781</v>
      </c>
      <c r="B121" s="6"/>
      <c r="C121" s="3" t="s">
        <v>113</v>
      </c>
      <c r="D121" s="86">
        <v>2</v>
      </c>
      <c r="E121" s="108">
        <v>0.7</v>
      </c>
      <c r="F121" s="87">
        <f>$D$120*E121</f>
      </c>
      <c r="G121" s="87">
        <f>$K$2*F121</f>
      </c>
      <c r="H121" s="108">
        <v>460.42</v>
      </c>
      <c r="I121" s="87">
        <f>$D$120*H121</f>
      </c>
      <c r="J121" s="87">
        <f>SUM(G121,I121)</f>
      </c>
      <c r="K121" s="89"/>
    </row>
    <row x14ac:dyDescent="0.25" r="122" customHeight="1" ht="18.75" hidden="1">
      <c r="A122" s="6" t="s">
        <v>790</v>
      </c>
      <c r="B122" s="6"/>
      <c r="C122" s="3" t="s">
        <v>149</v>
      </c>
      <c r="D122" s="86">
        <v>13.2</v>
      </c>
      <c r="E122" s="108">
        <v>1.32</v>
      </c>
      <c r="F122" s="87">
        <f>$D$120*E122</f>
      </c>
      <c r="G122" s="87">
        <f>$K$2*F122</f>
      </c>
      <c r="H122" s="108">
        <v>632.42</v>
      </c>
      <c r="I122" s="87">
        <f>$D$120*H122</f>
      </c>
      <c r="J122" s="87">
        <f>SUM(G122,I122)</f>
      </c>
      <c r="K122" s="89"/>
    </row>
    <row x14ac:dyDescent="0.25" r="123" customHeight="1" ht="18.75" hidden="1">
      <c r="A123" s="6" t="s">
        <v>807</v>
      </c>
      <c r="B123" s="6"/>
      <c r="C123" s="3" t="s">
        <v>113</v>
      </c>
      <c r="D123" s="86">
        <v>2</v>
      </c>
      <c r="E123" s="108">
        <v>8.7</v>
      </c>
      <c r="F123" s="87">
        <f>$D$120*E123</f>
      </c>
      <c r="G123" s="87">
        <f>$K$2*F123</f>
      </c>
      <c r="H123" s="108">
        <v>7807.14</v>
      </c>
      <c r="I123" s="87">
        <f>$D$120*H123</f>
      </c>
      <c r="J123" s="87">
        <f>SUM(G123,I123)</f>
      </c>
      <c r="K123" s="89"/>
    </row>
    <row x14ac:dyDescent="0.25" r="124" customHeight="1" ht="12.199999999999998">
      <c r="A124" s="29" t="s">
        <v>214</v>
      </c>
      <c r="B124" s="29"/>
      <c r="C124" s="3"/>
      <c r="D124" s="109"/>
      <c r="E124" s="94">
        <f>SUM(E121:E123)</f>
      </c>
      <c r="F124" s="110">
        <f>SUM(F121:F123)</f>
      </c>
      <c r="G124" s="110">
        <f>SUM(G121:G123)</f>
      </c>
      <c r="H124" s="94">
        <v>8899.98</v>
      </c>
      <c r="I124" s="110">
        <f>SUM(I121:I123)</f>
      </c>
      <c r="J124" s="88">
        <f>SUM(J121:J123)</f>
      </c>
      <c r="K124" s="89"/>
    </row>
    <row x14ac:dyDescent="0.25" r="125" customHeight="1" ht="21">
      <c r="A125" s="29" t="s">
        <v>808</v>
      </c>
      <c r="B125" s="29"/>
      <c r="C125" s="93" t="s">
        <v>113</v>
      </c>
      <c r="D125" s="57">
        <v>0</v>
      </c>
      <c r="E125" s="53"/>
      <c r="F125" s="53"/>
      <c r="G125" s="53"/>
      <c r="H125" s="53"/>
      <c r="I125" s="53"/>
      <c r="J125" s="53"/>
      <c r="K125" s="89"/>
    </row>
    <row x14ac:dyDescent="0.25" r="126" customHeight="1" ht="18.75" hidden="1">
      <c r="A126" s="6" t="s">
        <v>781</v>
      </c>
      <c r="B126" s="6"/>
      <c r="C126" s="3" t="s">
        <v>113</v>
      </c>
      <c r="D126" s="86">
        <v>2</v>
      </c>
      <c r="E126" s="108">
        <v>0.7</v>
      </c>
      <c r="F126" s="87">
        <f>$D$125*E126</f>
      </c>
      <c r="G126" s="87">
        <f>$K$2*F126</f>
      </c>
      <c r="H126" s="108">
        <v>460.42</v>
      </c>
      <c r="I126" s="87">
        <f>$D$125*H126</f>
      </c>
      <c r="J126" s="87">
        <f>SUM(G126,I126)</f>
      </c>
      <c r="K126" s="89"/>
    </row>
    <row x14ac:dyDescent="0.25" r="127" customHeight="1" ht="18.75" hidden="1">
      <c r="A127" s="6" t="s">
        <v>790</v>
      </c>
      <c r="B127" s="6"/>
      <c r="C127" s="3" t="s">
        <v>149</v>
      </c>
      <c r="D127" s="86">
        <v>13.2</v>
      </c>
      <c r="E127" s="108">
        <v>1.32</v>
      </c>
      <c r="F127" s="87">
        <f>$D$125*E127</f>
      </c>
      <c r="G127" s="87">
        <f>$K$2*F127</f>
      </c>
      <c r="H127" s="108">
        <v>632.42</v>
      </c>
      <c r="I127" s="87">
        <f>$D$125*H127</f>
      </c>
      <c r="J127" s="87">
        <f>SUM(G127,I127)</f>
      </c>
      <c r="K127" s="89"/>
    </row>
    <row x14ac:dyDescent="0.25" r="128" customHeight="1" ht="18.75" hidden="1">
      <c r="A128" s="6" t="s">
        <v>809</v>
      </c>
      <c r="B128" s="6"/>
      <c r="C128" s="3" t="s">
        <v>113</v>
      </c>
      <c r="D128" s="86">
        <v>2</v>
      </c>
      <c r="E128" s="108">
        <v>8.7</v>
      </c>
      <c r="F128" s="87">
        <f>$D$125*E128</f>
      </c>
      <c r="G128" s="87">
        <f>$K$2*F128</f>
      </c>
      <c r="H128" s="108">
        <v>6659.2</v>
      </c>
      <c r="I128" s="87">
        <f>$D$125*H128</f>
      </c>
      <c r="J128" s="87">
        <f>SUM(G128,I128)</f>
      </c>
      <c r="K128" s="89"/>
    </row>
    <row x14ac:dyDescent="0.25" r="129" customHeight="1" ht="12.199999999999998">
      <c r="A129" s="29" t="s">
        <v>214</v>
      </c>
      <c r="B129" s="29"/>
      <c r="C129" s="3"/>
      <c r="D129" s="109"/>
      <c r="E129" s="94">
        <f>SUM(E126:E128)</f>
      </c>
      <c r="F129" s="110">
        <f>SUM(F126:F128)</f>
      </c>
      <c r="G129" s="110">
        <f>SUM(G126:G128)</f>
      </c>
      <c r="H129" s="94">
        <v>7752.04</v>
      </c>
      <c r="I129" s="110">
        <f>SUM(I126:I128)</f>
      </c>
      <c r="J129" s="88">
        <f>SUM(J126:J128)</f>
      </c>
      <c r="K129" s="89"/>
    </row>
    <row x14ac:dyDescent="0.25" r="130" customHeight="1" ht="21">
      <c r="A130" s="29" t="s">
        <v>810</v>
      </c>
      <c r="B130" s="29"/>
      <c r="C130" s="93" t="s">
        <v>113</v>
      </c>
      <c r="D130" s="57">
        <v>0</v>
      </c>
      <c r="E130" s="53"/>
      <c r="F130" s="53"/>
      <c r="G130" s="53"/>
      <c r="H130" s="53"/>
      <c r="I130" s="53"/>
      <c r="J130" s="53"/>
      <c r="K130" s="89"/>
    </row>
    <row x14ac:dyDescent="0.25" r="131" customHeight="1" ht="18.75" hidden="1">
      <c r="A131" s="6" t="s">
        <v>781</v>
      </c>
      <c r="B131" s="6"/>
      <c r="C131" s="3" t="s">
        <v>113</v>
      </c>
      <c r="D131" s="86">
        <v>2</v>
      </c>
      <c r="E131" s="108">
        <v>0.7</v>
      </c>
      <c r="F131" s="87">
        <f>$D$130*E131</f>
      </c>
      <c r="G131" s="87">
        <f>$K$2*F131</f>
      </c>
      <c r="H131" s="108">
        <v>460.42</v>
      </c>
      <c r="I131" s="87">
        <f>$D$130*H131</f>
      </c>
      <c r="J131" s="87">
        <f>SUM(G131,I131)</f>
      </c>
      <c r="K131" s="89"/>
    </row>
    <row x14ac:dyDescent="0.25" r="132" customHeight="1" ht="18.75" hidden="1">
      <c r="A132" s="6" t="s">
        <v>811</v>
      </c>
      <c r="B132" s="6"/>
      <c r="C132" s="3" t="s">
        <v>113</v>
      </c>
      <c r="D132" s="86">
        <v>2</v>
      </c>
      <c r="E132" s="108">
        <v>1.32</v>
      </c>
      <c r="F132" s="87">
        <f>$D$130*E132</f>
      </c>
      <c r="G132" s="87">
        <f>$K$2*F132</f>
      </c>
      <c r="H132" s="108">
        <v>5446.4</v>
      </c>
      <c r="I132" s="87">
        <f>$D$130*H132</f>
      </c>
      <c r="J132" s="87">
        <f>SUM(G132,I132)</f>
      </c>
      <c r="K132" s="89"/>
    </row>
    <row x14ac:dyDescent="0.25" r="133" customHeight="1" ht="18.75" hidden="1">
      <c r="A133" s="6" t="s">
        <v>790</v>
      </c>
      <c r="B133" s="6"/>
      <c r="C133" s="3" t="s">
        <v>149</v>
      </c>
      <c r="D133" s="86">
        <v>13.2</v>
      </c>
      <c r="E133" s="108">
        <v>8.7</v>
      </c>
      <c r="F133" s="87">
        <f>$D$130*E133</f>
      </c>
      <c r="G133" s="87">
        <f>$K$2*F133</f>
      </c>
      <c r="H133" s="108">
        <v>632.42</v>
      </c>
      <c r="I133" s="87">
        <f>$D$130*H133</f>
      </c>
      <c r="J133" s="87">
        <f>SUM(G133,I133)</f>
      </c>
      <c r="K133" s="89"/>
    </row>
    <row x14ac:dyDescent="0.25" r="134" customHeight="1" ht="12.199999999999998">
      <c r="A134" s="29" t="s">
        <v>214</v>
      </c>
      <c r="B134" s="29"/>
      <c r="C134" s="3"/>
      <c r="D134" s="109"/>
      <c r="E134" s="94">
        <f>SUM(E131:E133)</f>
      </c>
      <c r="F134" s="110">
        <f>SUM(F131:F133)</f>
      </c>
      <c r="G134" s="110">
        <f>SUM(G131:G133)</f>
      </c>
      <c r="H134" s="94">
        <v>6539.24</v>
      </c>
      <c r="I134" s="110">
        <f>SUM(I131:I133)</f>
      </c>
      <c r="J134" s="88">
        <f>SUM(J131:J133)</f>
      </c>
      <c r="K134" s="89"/>
    </row>
    <row x14ac:dyDescent="0.25" r="135" customHeight="1" ht="21">
      <c r="A135" s="29" t="s">
        <v>812</v>
      </c>
      <c r="B135" s="29"/>
      <c r="C135" s="93" t="s">
        <v>113</v>
      </c>
      <c r="D135" s="57">
        <v>0</v>
      </c>
      <c r="E135" s="53"/>
      <c r="F135" s="53"/>
      <c r="G135" s="53"/>
      <c r="H135" s="53"/>
      <c r="I135" s="53"/>
      <c r="J135" s="53"/>
      <c r="K135" s="89"/>
    </row>
    <row x14ac:dyDescent="0.25" r="136" customHeight="1" ht="18.75" hidden="1">
      <c r="A136" s="6" t="s">
        <v>781</v>
      </c>
      <c r="B136" s="6"/>
      <c r="C136" s="3" t="s">
        <v>113</v>
      </c>
      <c r="D136" s="86">
        <v>2</v>
      </c>
      <c r="E136" s="108">
        <v>0.7</v>
      </c>
      <c r="F136" s="87">
        <f>$D$135*E136</f>
      </c>
      <c r="G136" s="87">
        <f>$K$2*F136</f>
      </c>
      <c r="H136" s="108">
        <v>460.42</v>
      </c>
      <c r="I136" s="87">
        <f>$D$135*H136</f>
      </c>
      <c r="J136" s="87">
        <f>SUM(G136,I136)</f>
      </c>
      <c r="K136" s="89"/>
    </row>
    <row x14ac:dyDescent="0.25" r="137" customHeight="1" ht="18.75" hidden="1">
      <c r="A137" s="6" t="s">
        <v>813</v>
      </c>
      <c r="B137" s="6"/>
      <c r="C137" s="3" t="s">
        <v>113</v>
      </c>
      <c r="D137" s="86">
        <v>2</v>
      </c>
      <c r="E137" s="108">
        <v>8.7</v>
      </c>
      <c r="F137" s="87">
        <f>$D$135*E137</f>
      </c>
      <c r="G137" s="87">
        <f>$K$2*F137</f>
      </c>
      <c r="H137" s="108">
        <v>12588.8</v>
      </c>
      <c r="I137" s="87">
        <f>$D$135*H137</f>
      </c>
      <c r="J137" s="87">
        <f>SUM(G137,I137)</f>
      </c>
      <c r="K137" s="89"/>
    </row>
    <row x14ac:dyDescent="0.25" r="138" customHeight="1" ht="18.75" hidden="1">
      <c r="A138" s="6" t="s">
        <v>790</v>
      </c>
      <c r="B138" s="6"/>
      <c r="C138" s="3" t="s">
        <v>149</v>
      </c>
      <c r="D138" s="86">
        <v>13.2</v>
      </c>
      <c r="E138" s="108">
        <v>1.32</v>
      </c>
      <c r="F138" s="87">
        <f>$D$135*E138</f>
      </c>
      <c r="G138" s="87">
        <f>$K$2*F138</f>
      </c>
      <c r="H138" s="108">
        <v>632.42</v>
      </c>
      <c r="I138" s="87">
        <f>$D$135*H138</f>
      </c>
      <c r="J138" s="87">
        <f>SUM(G138,I138)</f>
      </c>
      <c r="K138" s="89"/>
    </row>
    <row x14ac:dyDescent="0.25" r="139" customHeight="1" ht="12.199999999999998">
      <c r="A139" s="29" t="s">
        <v>214</v>
      </c>
      <c r="B139" s="29"/>
      <c r="C139" s="3"/>
      <c r="D139" s="109"/>
      <c r="E139" s="94">
        <f>SUM(E136:E138)</f>
      </c>
      <c r="F139" s="110">
        <f>SUM(F136:F138)</f>
      </c>
      <c r="G139" s="110">
        <f>SUM(G136:G138)</f>
      </c>
      <c r="H139" s="94">
        <v>13681.64</v>
      </c>
      <c r="I139" s="110">
        <f>SUM(I136:I138)</f>
      </c>
      <c r="J139" s="88">
        <f>SUM(J136:J138)</f>
      </c>
      <c r="K139" s="89"/>
    </row>
    <row x14ac:dyDescent="0.25" r="140" customHeight="1" ht="12.4">
      <c r="A140" s="29" t="s">
        <v>206</v>
      </c>
      <c r="B140" s="29"/>
      <c r="C140" s="93"/>
      <c r="D140" s="56"/>
      <c r="E140" s="94">
        <f>SUM(E23,E35,E47,E59,E69,E79,E89,E99,E108,E119,E124,E129,E134,E139)</f>
      </c>
      <c r="F140" s="95">
        <f>SUM(F23,F35,F47,F59,F69,F79,F99,F108,F119,F124,F129,F134,F139)</f>
      </c>
      <c r="G140" s="95">
        <f>SUM(G23,G35,G47,G59,G69,G79,G99,G108,G119,G124,G129,G134,G139)</f>
      </c>
      <c r="H140" s="94">
        <f>SUM(H23,H35,H47,H59,H69,H79,H89,H99,H108,H119,H124,H129,H134,H139)</f>
      </c>
      <c r="I140" s="95">
        <f>SUM(I23,I35,I47,I59,I69,I79,I99,I108,I119,I124,I129,I134,I139)</f>
      </c>
      <c r="J140" s="111">
        <f>SUM(J23,J35,J47,J59,J69,J79,J99,J108,J119,J124,J129,J134,J139)</f>
      </c>
      <c r="K140" s="89"/>
    </row>
  </sheetData>
  <mergeCells count="140">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414"/>
  <sheetViews>
    <sheetView workbookViewId="0"/>
  </sheetViews>
  <sheetFormatPr defaultRowHeight="15" x14ac:dyDescent="0.25"/>
  <cols>
    <col min="1" max="1" style="31" width="24.290714285714284" customWidth="1" bestFit="1"/>
    <col min="2" max="2" style="31" width="6.005"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7.719285714285714" customWidth="1" bestFit="1"/>
    <col min="8" max="8" style="98" width="9.719285714285713" customWidth="1" bestFit="1"/>
    <col min="9" max="9" style="98" width="11.147857142857141" customWidth="1" bestFit="1"/>
    <col min="10" max="10" style="98" width="10.576428571428572" customWidth="1" bestFit="1"/>
    <col min="11" max="11" style="98" width="11.719285714285713" customWidth="1" bestFit="1"/>
    <col min="12" max="12" style="99" width="18.719285714285714" customWidth="1" bestFit="1"/>
    <col min="13" max="13" style="99" width="18.290714285714284" customWidth="1" bestFit="1"/>
    <col min="14" max="14" style="99" width="18.005" customWidth="1" bestFit="1"/>
    <col min="15" max="15" style="100" width="13.576428571428572" customWidth="1" bestFit="1"/>
    <col min="16" max="16" style="100" width="13.576428571428572" customWidth="1" bestFit="1"/>
    <col min="17" max="17" style="100" width="13.576428571428572" customWidth="1" bestFit="1"/>
    <col min="18" max="18" style="100" width="26.862142857142857" customWidth="1" bestFit="1"/>
    <col min="19" max="19" style="100" width="13.576428571428572" customWidth="1" bestFit="1"/>
    <col min="20" max="20" style="101" width="13.576428571428572" customWidth="1" bestFit="1"/>
    <col min="21" max="21" style="101" width="13.576428571428572" customWidth="1" bestFit="1"/>
    <col min="22" max="22" style="101" width="13.576428571428572" customWidth="1" bestFit="1"/>
    <col min="23" max="23" style="101" width="13.576428571428572" customWidth="1" bestFit="1"/>
    <col min="24" max="24" style="101" width="13.576428571428572" customWidth="1" bestFit="1"/>
    <col min="25" max="25" style="116" width="13.576428571428572" customWidth="1" bestFit="1"/>
    <col min="26" max="26" style="101" width="13.576428571428572" customWidth="1" bestFit="1"/>
    <col min="27" max="27" style="116" width="13.576428571428572" customWidth="1" bestFit="1"/>
  </cols>
  <sheetData>
    <row x14ac:dyDescent="0.25" r="1" customHeight="1" ht="48" customFormat="1" s="1">
      <c r="A1" s="2" t="s">
        <v>0</v>
      </c>
      <c r="B1" s="2"/>
      <c r="C1" s="2"/>
      <c r="D1" s="35"/>
      <c r="E1" s="35"/>
      <c r="F1" s="35"/>
      <c r="G1" s="35"/>
      <c r="H1" s="35"/>
      <c r="I1" s="35"/>
      <c r="J1" s="35"/>
      <c r="K1" s="53"/>
      <c r="L1" s="70" t="s">
        <v>390</v>
      </c>
      <c r="M1" s="123" t="s">
        <v>391</v>
      </c>
      <c r="N1" s="123" t="s">
        <v>392</v>
      </c>
      <c r="O1" s="71"/>
      <c r="P1" s="71"/>
      <c r="Q1" s="71"/>
      <c r="R1" s="71"/>
      <c r="S1" s="71"/>
      <c r="T1" s="71"/>
      <c r="U1" s="71"/>
      <c r="V1" s="71"/>
      <c r="W1" s="71"/>
      <c r="X1" s="71"/>
      <c r="Y1" s="115"/>
      <c r="Z1" s="71"/>
      <c r="AA1" s="115"/>
    </row>
    <row x14ac:dyDescent="0.25" r="2" customHeight="1" ht="20.25">
      <c r="A2" s="6" t="s">
        <v>40</v>
      </c>
      <c r="B2" s="6"/>
      <c r="C2" s="6"/>
      <c r="D2" s="38"/>
      <c r="E2" s="38"/>
      <c r="F2" s="38"/>
      <c r="G2" s="38"/>
      <c r="H2" s="38"/>
      <c r="I2" s="38"/>
      <c r="J2" s="38"/>
      <c r="K2" s="38"/>
      <c r="L2" s="72">
        <v>550</v>
      </c>
      <c r="M2" s="72">
        <v>550</v>
      </c>
      <c r="N2" s="72">
        <v>550</v>
      </c>
      <c r="O2" s="73"/>
      <c r="P2" s="73"/>
      <c r="Q2" s="71"/>
      <c r="R2" s="71"/>
      <c r="S2" s="71"/>
      <c r="T2" s="74"/>
      <c r="U2" s="74"/>
      <c r="V2" s="74"/>
      <c r="W2" s="74"/>
      <c r="X2" s="74"/>
      <c r="Y2" s="127"/>
      <c r="Z2" s="74"/>
      <c r="AA2" s="127"/>
    </row>
    <row x14ac:dyDescent="0.25" r="3" customHeight="1" ht="11.65" customFormat="1" s="1">
      <c r="A3" s="6" t="s">
        <v>41</v>
      </c>
      <c r="B3" s="6"/>
      <c r="C3" s="6"/>
      <c r="D3" s="38"/>
      <c r="E3" s="38"/>
      <c r="F3" s="38"/>
      <c r="G3" s="38"/>
      <c r="H3" s="38"/>
      <c r="I3" s="38"/>
      <c r="J3" s="38"/>
      <c r="K3" s="38"/>
      <c r="L3" s="75"/>
      <c r="M3" s="75"/>
      <c r="N3" s="75"/>
      <c r="O3" s="71"/>
      <c r="P3" s="71"/>
      <c r="Q3" s="71"/>
      <c r="R3" s="71"/>
      <c r="S3" s="71"/>
      <c r="T3" s="71"/>
      <c r="U3" s="71"/>
      <c r="V3" s="71"/>
      <c r="W3" s="71"/>
      <c r="X3" s="71"/>
      <c r="Y3" s="115"/>
      <c r="Z3" s="71"/>
      <c r="AA3" s="115"/>
    </row>
    <row x14ac:dyDescent="0.25" r="4" customHeight="1" ht="11.65" customFormat="1" s="1">
      <c r="A4" s="6" t="s">
        <v>42</v>
      </c>
      <c r="B4" s="6"/>
      <c r="C4" s="6"/>
      <c r="D4" s="38"/>
      <c r="E4" s="38"/>
      <c r="F4" s="38"/>
      <c r="G4" s="38"/>
      <c r="H4" s="38"/>
      <c r="I4" s="38"/>
      <c r="J4" s="38"/>
      <c r="K4" s="38"/>
      <c r="L4" s="75"/>
      <c r="M4" s="75"/>
      <c r="N4" s="75"/>
      <c r="O4" s="71"/>
      <c r="P4" s="71"/>
      <c r="Q4" s="71"/>
      <c r="R4" s="71"/>
      <c r="S4" s="71"/>
      <c r="T4" s="71"/>
      <c r="U4" s="71"/>
      <c r="V4" s="71"/>
      <c r="W4" s="71"/>
      <c r="X4" s="71"/>
      <c r="Y4" s="115"/>
      <c r="Z4" s="71"/>
      <c r="AA4" s="115"/>
    </row>
    <row x14ac:dyDescent="0.25" r="5" customHeight="1" ht="45.20000000000001" customFormat="1" s="1">
      <c r="A5" s="40" t="s">
        <v>648</v>
      </c>
      <c r="B5" s="40"/>
      <c r="C5" s="40"/>
      <c r="D5" s="41"/>
      <c r="E5" s="41"/>
      <c r="F5" s="41"/>
      <c r="G5" s="41"/>
      <c r="H5" s="41"/>
      <c r="I5" s="41"/>
      <c r="J5" s="41"/>
      <c r="K5" s="41"/>
      <c r="L5" s="75"/>
      <c r="M5" s="75"/>
      <c r="N5" s="75"/>
      <c r="O5" s="71"/>
      <c r="P5" s="71"/>
      <c r="Q5" s="71"/>
      <c r="R5" s="71"/>
      <c r="S5" s="71"/>
      <c r="T5" s="71"/>
      <c r="U5" s="71"/>
      <c r="V5" s="71"/>
      <c r="W5" s="71"/>
      <c r="X5" s="71"/>
      <c r="Y5" s="115"/>
      <c r="Z5" s="71"/>
      <c r="AA5" s="115"/>
    </row>
    <row x14ac:dyDescent="0.25" r="6" customHeight="1" ht="11.449999999999998" customFormat="1" s="1">
      <c r="A6" s="44" t="s">
        <v>85</v>
      </c>
      <c r="B6" s="44"/>
      <c r="C6" s="44"/>
      <c r="D6" s="45"/>
      <c r="E6" s="45"/>
      <c r="F6" s="45"/>
      <c r="G6" s="45"/>
      <c r="H6" s="45"/>
      <c r="I6" s="45"/>
      <c r="J6" s="45"/>
      <c r="K6" s="45"/>
      <c r="L6" s="75"/>
      <c r="M6" s="75"/>
      <c r="N6" s="75"/>
      <c r="O6" s="71"/>
      <c r="P6" s="71"/>
      <c r="Q6" s="71"/>
      <c r="R6" s="71"/>
      <c r="S6" s="71"/>
      <c r="T6" s="71"/>
      <c r="U6" s="71"/>
      <c r="V6" s="71"/>
      <c r="W6" s="71"/>
      <c r="X6" s="71"/>
      <c r="Y6" s="115"/>
      <c r="Z6" s="71"/>
      <c r="AA6" s="115"/>
    </row>
    <row x14ac:dyDescent="0.25" r="7" customHeight="1" ht="11.65" customFormat="1" s="1">
      <c r="A7" s="29" t="s">
        <v>45</v>
      </c>
      <c r="B7" s="29"/>
      <c r="C7" s="29"/>
      <c r="D7" s="48"/>
      <c r="E7" s="48"/>
      <c r="F7" s="48"/>
      <c r="G7" s="48"/>
      <c r="H7" s="48"/>
      <c r="I7" s="48"/>
      <c r="J7" s="48"/>
      <c r="K7" s="48"/>
      <c r="L7" s="75"/>
      <c r="M7" s="75"/>
      <c r="N7" s="75"/>
      <c r="O7" s="71"/>
      <c r="P7" s="71"/>
      <c r="Q7" s="71"/>
      <c r="R7" s="71"/>
      <c r="S7" s="71"/>
      <c r="T7" s="71"/>
      <c r="U7" s="71"/>
      <c r="V7" s="71"/>
      <c r="W7" s="71"/>
      <c r="X7" s="71"/>
      <c r="Y7" s="115"/>
      <c r="Z7" s="71"/>
      <c r="AA7" s="115"/>
    </row>
    <row x14ac:dyDescent="0.25" r="8" customHeight="1" ht="11.65" customFormat="1" s="1">
      <c r="A8" s="6" t="s">
        <v>46</v>
      </c>
      <c r="B8" s="6"/>
      <c r="C8" s="6"/>
      <c r="D8" s="38"/>
      <c r="E8" s="38"/>
      <c r="F8" s="38"/>
      <c r="G8" s="38"/>
      <c r="H8" s="38"/>
      <c r="I8" s="38"/>
      <c r="J8" s="38"/>
      <c r="K8" s="38"/>
      <c r="L8" s="75"/>
      <c r="M8" s="75"/>
      <c r="N8" s="75"/>
      <c r="O8" s="71"/>
      <c r="P8" s="71"/>
      <c r="Q8" s="71"/>
      <c r="R8" s="71"/>
      <c r="S8" s="71"/>
      <c r="T8" s="71"/>
      <c r="U8" s="71"/>
      <c r="V8" s="71"/>
      <c r="W8" s="71"/>
      <c r="X8" s="71"/>
      <c r="Y8" s="115"/>
      <c r="Z8" s="71"/>
      <c r="AA8" s="115"/>
    </row>
    <row x14ac:dyDescent="0.25" r="9" customHeight="1" ht="11.65" customFormat="1" s="1">
      <c r="A9" s="6" t="s">
        <v>47</v>
      </c>
      <c r="B9" s="6"/>
      <c r="C9" s="6"/>
      <c r="D9" s="38"/>
      <c r="E9" s="38"/>
      <c r="F9" s="38"/>
      <c r="G9" s="38"/>
      <c r="H9" s="38"/>
      <c r="I9" s="38"/>
      <c r="J9" s="38"/>
      <c r="K9" s="38"/>
      <c r="L9" s="75"/>
      <c r="M9" s="75"/>
      <c r="N9" s="75"/>
      <c r="O9" s="71"/>
      <c r="P9" s="71"/>
      <c r="Q9" s="71"/>
      <c r="R9" s="71"/>
      <c r="S9" s="71"/>
      <c r="T9" s="71"/>
      <c r="U9" s="71"/>
      <c r="V9" s="71"/>
      <c r="W9" s="71"/>
      <c r="X9" s="71"/>
      <c r="Y9" s="115"/>
      <c r="Z9" s="71"/>
      <c r="AA9" s="115"/>
    </row>
    <row x14ac:dyDescent="0.25" r="10" customHeight="1" ht="16.7" customFormat="1" s="1">
      <c r="A10" s="78" t="s">
        <v>649</v>
      </c>
      <c r="B10" s="78"/>
      <c r="C10" s="102"/>
      <c r="D10" s="103"/>
      <c r="E10" s="103"/>
      <c r="F10" s="103"/>
      <c r="G10" s="103"/>
      <c r="H10" s="103"/>
      <c r="I10" s="103"/>
      <c r="J10" s="103"/>
      <c r="K10" s="103"/>
      <c r="L10" s="75"/>
      <c r="M10" s="75"/>
      <c r="N10" s="75"/>
      <c r="O10" s="71"/>
      <c r="P10" s="71"/>
      <c r="Q10" s="71"/>
      <c r="R10" s="71"/>
      <c r="S10" s="71"/>
      <c r="T10" s="71"/>
      <c r="U10" s="71"/>
      <c r="V10" s="71"/>
      <c r="W10" s="71"/>
      <c r="X10" s="71"/>
      <c r="Y10" s="115"/>
      <c r="Z10" s="71"/>
      <c r="AA10" s="115"/>
    </row>
    <row x14ac:dyDescent="0.25" r="11" customHeight="1" ht="12.199999999999998" customFormat="1" s="1">
      <c r="A11" s="29" t="s">
        <v>87</v>
      </c>
      <c r="B11" s="29"/>
      <c r="C11" s="93" t="s">
        <v>88</v>
      </c>
      <c r="D11" s="56" t="s">
        <v>89</v>
      </c>
      <c r="E11" s="56" t="s">
        <v>89</v>
      </c>
      <c r="F11" s="56" t="s">
        <v>90</v>
      </c>
      <c r="G11" s="56" t="s">
        <v>90</v>
      </c>
      <c r="H11" s="56" t="s">
        <v>51</v>
      </c>
      <c r="I11" s="56" t="s">
        <v>92</v>
      </c>
      <c r="J11" s="56" t="s">
        <v>92</v>
      </c>
      <c r="K11" s="56" t="s">
        <v>53</v>
      </c>
      <c r="L11" s="75"/>
      <c r="M11" s="75"/>
      <c r="N11" s="75"/>
      <c r="O11" s="71"/>
      <c r="P11" s="71"/>
      <c r="Q11" s="71"/>
      <c r="R11" s="71"/>
      <c r="S11" s="71"/>
      <c r="T11" s="71"/>
      <c r="U11" s="71"/>
      <c r="V11" s="71"/>
      <c r="W11" s="71"/>
      <c r="X11" s="71"/>
      <c r="Y11" s="115"/>
      <c r="Z11" s="71"/>
      <c r="AA11" s="115"/>
    </row>
    <row x14ac:dyDescent="0.25" r="12" customHeight="1" ht="21">
      <c r="A12" s="29" t="s">
        <v>650</v>
      </c>
      <c r="B12" s="29"/>
      <c r="C12" s="93" t="s">
        <v>96</v>
      </c>
      <c r="D12" s="57">
        <v>0</v>
      </c>
      <c r="E12" s="124"/>
      <c r="F12" s="53"/>
      <c r="G12" s="53"/>
      <c r="H12" s="53"/>
      <c r="I12" s="53"/>
      <c r="J12" s="53"/>
      <c r="K12" s="53"/>
      <c r="L12" s="89"/>
      <c r="M12" s="89"/>
      <c r="N12" s="89"/>
      <c r="O12" s="73"/>
      <c r="P12" s="73"/>
      <c r="Q12" s="71"/>
      <c r="R12" s="71"/>
      <c r="S12" s="71"/>
      <c r="T12" s="74"/>
      <c r="U12" s="74"/>
      <c r="V12" s="74"/>
      <c r="W12" s="74"/>
      <c r="X12" s="74"/>
      <c r="Y12" s="127"/>
      <c r="Z12" s="74"/>
      <c r="AA12" s="127"/>
    </row>
    <row x14ac:dyDescent="0.25" r="13" customHeight="1" ht="18.75" hidden="1">
      <c r="A13" s="6" t="s">
        <v>651</v>
      </c>
      <c r="B13" s="6"/>
      <c r="C13" s="3" t="s">
        <v>96</v>
      </c>
      <c r="D13" s="86">
        <v>1</v>
      </c>
      <c r="E13" s="87">
        <f>$D$12*D13</f>
      </c>
      <c r="F13" s="108">
        <v>0.21</v>
      </c>
      <c r="G13" s="87">
        <f>$D$12*F13</f>
      </c>
      <c r="H13" s="87">
        <f>$L$2*G13</f>
      </c>
      <c r="I13" s="108">
        <v>45.12</v>
      </c>
      <c r="J13" s="87">
        <f>$D$12*I13</f>
      </c>
      <c r="K13" s="87">
        <f>SUM(H13,J13)</f>
      </c>
      <c r="L13" s="89"/>
      <c r="M13" s="89"/>
      <c r="N13" s="89"/>
      <c r="O13" s="73"/>
      <c r="P13" s="73"/>
      <c r="Q13" s="71"/>
      <c r="R13" s="71"/>
      <c r="S13" s="71"/>
      <c r="T13" s="74"/>
      <c r="U13" s="74"/>
      <c r="V13" s="74"/>
      <c r="W13" s="74"/>
      <c r="X13" s="74"/>
      <c r="Y13" s="127"/>
      <c r="Z13" s="74"/>
      <c r="AA13" s="127"/>
    </row>
    <row x14ac:dyDescent="0.25" r="14" customHeight="1" ht="18.75" hidden="1">
      <c r="A14" s="6" t="s">
        <v>652</v>
      </c>
      <c r="B14" s="6"/>
      <c r="C14" s="3" t="s">
        <v>94</v>
      </c>
      <c r="D14" s="86">
        <v>2.5</v>
      </c>
      <c r="E14" s="87">
        <f>$D$12*D14</f>
      </c>
      <c r="F14" s="108">
        <v>0.16</v>
      </c>
      <c r="G14" s="87">
        <f>$D$12*F14</f>
      </c>
      <c r="H14" s="87">
        <f>$L$2*G14</f>
      </c>
      <c r="I14" s="108">
        <v>68.88</v>
      </c>
      <c r="J14" s="87">
        <f>$D$12*I14</f>
      </c>
      <c r="K14" s="87">
        <f>SUM(H14,J14)</f>
      </c>
      <c r="L14" s="89"/>
      <c r="M14" s="89"/>
      <c r="N14" s="89"/>
      <c r="O14" s="73"/>
      <c r="P14" s="73"/>
      <c r="Q14" s="71"/>
      <c r="R14" s="71"/>
      <c r="S14" s="71"/>
      <c r="T14" s="74"/>
      <c r="U14" s="74"/>
      <c r="V14" s="74"/>
      <c r="W14" s="74"/>
      <c r="X14" s="74"/>
      <c r="Y14" s="127"/>
      <c r="Z14" s="74"/>
      <c r="AA14" s="127"/>
    </row>
    <row x14ac:dyDescent="0.25" r="15" customHeight="1" ht="18.75" hidden="1">
      <c r="A15" s="6" t="s">
        <v>653</v>
      </c>
      <c r="B15" s="6"/>
      <c r="C15" s="3" t="s">
        <v>654</v>
      </c>
      <c r="D15" s="86">
        <v>0.12</v>
      </c>
      <c r="E15" s="87">
        <f>$D$12*D15</f>
      </c>
      <c r="F15" s="108">
        <v>0.09</v>
      </c>
      <c r="G15" s="87">
        <f>$D$12*F15</f>
      </c>
      <c r="H15" s="87">
        <f>$L$2*G15</f>
      </c>
      <c r="I15" s="108">
        <v>222.95</v>
      </c>
      <c r="J15" s="87">
        <f>$D$12*I15</f>
      </c>
      <c r="K15" s="87">
        <f>SUM(H15,J15)</f>
      </c>
      <c r="L15" s="89"/>
      <c r="M15" s="89"/>
      <c r="N15" s="89"/>
      <c r="O15" s="73"/>
      <c r="P15" s="73"/>
      <c r="Q15" s="71"/>
      <c r="R15" s="71"/>
      <c r="S15" s="71"/>
      <c r="T15" s="74"/>
      <c r="U15" s="74"/>
      <c r="V15" s="74"/>
      <c r="W15" s="74"/>
      <c r="X15" s="74"/>
      <c r="Y15" s="127"/>
      <c r="Z15" s="74"/>
      <c r="AA15" s="127"/>
    </row>
    <row x14ac:dyDescent="0.25" r="16" customHeight="1" ht="18.75" hidden="1">
      <c r="A16" s="6" t="s">
        <v>655</v>
      </c>
      <c r="B16" s="6"/>
      <c r="C16" s="3" t="s">
        <v>96</v>
      </c>
      <c r="D16" s="86">
        <v>1</v>
      </c>
      <c r="E16" s="87">
        <f>$D$12*D16</f>
      </c>
      <c r="F16" s="108">
        <v>0.12</v>
      </c>
      <c r="G16" s="87">
        <f>$D$12*F16</f>
      </c>
      <c r="H16" s="87">
        <f>$L$2*G16</f>
      </c>
      <c r="I16" s="108">
        <v>74.66</v>
      </c>
      <c r="J16" s="87">
        <f>$D$12*I16</f>
      </c>
      <c r="K16" s="87">
        <f>SUM(H16,J16)</f>
      </c>
      <c r="L16" s="89"/>
      <c r="M16" s="89"/>
      <c r="N16" s="89"/>
      <c r="O16" s="73"/>
      <c r="P16" s="73"/>
      <c r="Q16" s="71"/>
      <c r="R16" s="71"/>
      <c r="S16" s="71"/>
      <c r="T16" s="74"/>
      <c r="U16" s="74"/>
      <c r="V16" s="74"/>
      <c r="W16" s="74"/>
      <c r="X16" s="74"/>
      <c r="Y16" s="127"/>
      <c r="Z16" s="74"/>
      <c r="AA16" s="127"/>
    </row>
    <row x14ac:dyDescent="0.25" r="17" customHeight="1" ht="18.75" hidden="1">
      <c r="A17" s="6" t="s">
        <v>656</v>
      </c>
      <c r="B17" s="6"/>
      <c r="C17" s="3" t="s">
        <v>96</v>
      </c>
      <c r="D17" s="86">
        <v>1</v>
      </c>
      <c r="E17" s="87">
        <f>$D$12*D17</f>
      </c>
      <c r="F17" s="108">
        <v>0.23</v>
      </c>
      <c r="G17" s="87">
        <f>$D$12*F17</f>
      </c>
      <c r="H17" s="87">
        <f>$L$2*G17</f>
      </c>
      <c r="I17" s="108">
        <v>406.71</v>
      </c>
      <c r="J17" s="87">
        <f>$D$12*I17</f>
      </c>
      <c r="K17" s="87">
        <f>SUM(H17,J17)</f>
      </c>
      <c r="L17" s="89"/>
      <c r="M17" s="89"/>
      <c r="N17" s="89"/>
      <c r="O17" s="73"/>
      <c r="P17" s="73"/>
      <c r="Q17" s="71"/>
      <c r="R17" s="71"/>
      <c r="S17" s="71"/>
      <c r="T17" s="74"/>
      <c r="U17" s="74"/>
      <c r="V17" s="74"/>
      <c r="W17" s="74"/>
      <c r="X17" s="74"/>
      <c r="Y17" s="127"/>
      <c r="Z17" s="74"/>
      <c r="AA17" s="127"/>
    </row>
    <row x14ac:dyDescent="0.25" r="18" customHeight="1" ht="12.199999999999998">
      <c r="A18" s="29" t="s">
        <v>214</v>
      </c>
      <c r="B18" s="29"/>
      <c r="C18" s="3"/>
      <c r="D18" s="109"/>
      <c r="E18" s="126"/>
      <c r="F18" s="94">
        <f>SUM(F13:F17)</f>
      </c>
      <c r="G18" s="110">
        <f>SUM(G13:G17)</f>
      </c>
      <c r="H18" s="110">
        <f>$L$2*G18</f>
      </c>
      <c r="I18" s="94">
        <v>1221.43</v>
      </c>
      <c r="J18" s="110">
        <f>SUM(J13:J17)</f>
      </c>
      <c r="K18" s="88">
        <f>SUM(H18,J18)</f>
      </c>
      <c r="L18" s="89"/>
      <c r="M18" s="89"/>
      <c r="N18" s="89"/>
      <c r="O18" s="73"/>
      <c r="P18" s="73"/>
      <c r="Q18" s="71"/>
      <c r="R18" s="71"/>
      <c r="S18" s="71"/>
      <c r="T18" s="74"/>
      <c r="U18" s="74"/>
      <c r="V18" s="74"/>
      <c r="W18" s="74"/>
      <c r="X18" s="74"/>
      <c r="Y18" s="127"/>
      <c r="Z18" s="74"/>
      <c r="AA18" s="127"/>
    </row>
    <row x14ac:dyDescent="0.25" r="19" customHeight="1" ht="21">
      <c r="A19" s="29" t="s">
        <v>657</v>
      </c>
      <c r="B19" s="29"/>
      <c r="C19" s="93" t="s">
        <v>96</v>
      </c>
      <c r="D19" s="57">
        <v>0</v>
      </c>
      <c r="E19" s="124"/>
      <c r="F19" s="53"/>
      <c r="G19" s="53"/>
      <c r="H19" s="53"/>
      <c r="I19" s="53"/>
      <c r="J19" s="53"/>
      <c r="K19" s="53"/>
      <c r="L19" s="89"/>
      <c r="M19" s="89"/>
      <c r="N19" s="89"/>
      <c r="O19" s="73"/>
      <c r="P19" s="73"/>
      <c r="Q19" s="71"/>
      <c r="R19" s="71"/>
      <c r="S19" s="71"/>
      <c r="T19" s="74"/>
      <c r="U19" s="74"/>
      <c r="V19" s="74"/>
      <c r="W19" s="74"/>
      <c r="X19" s="74"/>
      <c r="Y19" s="127"/>
      <c r="Z19" s="74"/>
      <c r="AA19" s="127"/>
    </row>
    <row x14ac:dyDescent="0.25" r="20" customHeight="1" ht="18.75" hidden="1">
      <c r="A20" s="6" t="s">
        <v>651</v>
      </c>
      <c r="B20" s="6"/>
      <c r="C20" s="3" t="s">
        <v>96</v>
      </c>
      <c r="D20" s="86">
        <v>1</v>
      </c>
      <c r="E20" s="87">
        <f>$D$19*D20</f>
      </c>
      <c r="F20" s="108">
        <v>0.21</v>
      </c>
      <c r="G20" s="87">
        <f>$D$19*F20</f>
      </c>
      <c r="H20" s="87">
        <f>$L$2*G20</f>
      </c>
      <c r="I20" s="108">
        <v>45.12</v>
      </c>
      <c r="J20" s="87">
        <f>$D$19*I20</f>
      </c>
      <c r="K20" s="87">
        <f>SUM(H20,J20)</f>
      </c>
      <c r="L20" s="89"/>
      <c r="M20" s="89"/>
      <c r="N20" s="89"/>
      <c r="O20" s="73"/>
      <c r="P20" s="73"/>
      <c r="Q20" s="71"/>
      <c r="R20" s="71"/>
      <c r="S20" s="71"/>
      <c r="T20" s="74"/>
      <c r="U20" s="74"/>
      <c r="V20" s="74"/>
      <c r="W20" s="74"/>
      <c r="X20" s="74"/>
      <c r="Y20" s="127"/>
      <c r="Z20" s="74"/>
      <c r="AA20" s="127"/>
    </row>
    <row x14ac:dyDescent="0.25" r="21" customHeight="1" ht="18.75" hidden="1">
      <c r="A21" s="6" t="s">
        <v>653</v>
      </c>
      <c r="B21" s="6"/>
      <c r="C21" s="3" t="s">
        <v>654</v>
      </c>
      <c r="D21" s="86">
        <v>0.08</v>
      </c>
      <c r="E21" s="87">
        <f>$D$19*D21</f>
      </c>
      <c r="F21" s="108">
        <v>0.05</v>
      </c>
      <c r="G21" s="87">
        <f>$D$19*F21</f>
      </c>
      <c r="H21" s="87">
        <f>$L$2*G21</f>
      </c>
      <c r="I21" s="108">
        <v>148.64</v>
      </c>
      <c r="J21" s="87">
        <f>$D$19*I21</f>
      </c>
      <c r="K21" s="87">
        <f>SUM(H21,J21)</f>
      </c>
      <c r="L21" s="89"/>
      <c r="M21" s="89"/>
      <c r="N21" s="89"/>
      <c r="O21" s="73"/>
      <c r="P21" s="73"/>
      <c r="Q21" s="71"/>
      <c r="R21" s="71"/>
      <c r="S21" s="71"/>
      <c r="T21" s="74"/>
      <c r="U21" s="74"/>
      <c r="V21" s="74"/>
      <c r="W21" s="74"/>
      <c r="X21" s="74"/>
      <c r="Y21" s="127"/>
      <c r="Z21" s="74"/>
      <c r="AA21" s="127"/>
    </row>
    <row x14ac:dyDescent="0.25" r="22" customHeight="1" ht="18.75" hidden="1">
      <c r="A22" s="6" t="s">
        <v>656</v>
      </c>
      <c r="B22" s="6"/>
      <c r="C22" s="3" t="s">
        <v>96</v>
      </c>
      <c r="D22" s="86">
        <v>1</v>
      </c>
      <c r="E22" s="87">
        <f>$D$19*D22</f>
      </c>
      <c r="F22" s="108">
        <v>0.17</v>
      </c>
      <c r="G22" s="87">
        <f>$D$19*F22</f>
      </c>
      <c r="H22" s="87">
        <f>$L$2*G22</f>
      </c>
      <c r="I22" s="108">
        <v>199.97</v>
      </c>
      <c r="J22" s="87">
        <f>$D$19*I22</f>
      </c>
      <c r="K22" s="87">
        <f>SUM(H22,J22)</f>
      </c>
      <c r="L22" s="89"/>
      <c r="M22" s="89"/>
      <c r="N22" s="89"/>
      <c r="O22" s="73"/>
      <c r="P22" s="73"/>
      <c r="Q22" s="71"/>
      <c r="R22" s="71"/>
      <c r="S22" s="71"/>
      <c r="T22" s="74"/>
      <c r="U22" s="74"/>
      <c r="V22" s="74"/>
      <c r="W22" s="74"/>
      <c r="X22" s="74"/>
      <c r="Y22" s="127"/>
      <c r="Z22" s="74"/>
      <c r="AA22" s="127"/>
    </row>
    <row x14ac:dyDescent="0.25" r="23" customHeight="1" ht="18.75" hidden="1">
      <c r="A23" s="6" t="s">
        <v>658</v>
      </c>
      <c r="B23" s="6"/>
      <c r="C23" s="3" t="s">
        <v>94</v>
      </c>
      <c r="D23" s="86">
        <v>4.5</v>
      </c>
      <c r="E23" s="87">
        <f>$D$19*D23</f>
      </c>
      <c r="F23" s="108">
        <v>0.29</v>
      </c>
      <c r="G23" s="87">
        <f>$D$19*F23</f>
      </c>
      <c r="H23" s="87">
        <f>$L$2*G23</f>
      </c>
      <c r="I23" s="108">
        <v>97.07</v>
      </c>
      <c r="J23" s="87">
        <f>$D$19*I23</f>
      </c>
      <c r="K23" s="87">
        <f>SUM(H23,J23)</f>
      </c>
      <c r="L23" s="89"/>
      <c r="M23" s="89"/>
      <c r="N23" s="89"/>
      <c r="O23" s="73"/>
      <c r="P23" s="73"/>
      <c r="Q23" s="71"/>
      <c r="R23" s="71"/>
      <c r="S23" s="71"/>
      <c r="T23" s="74"/>
      <c r="U23" s="74"/>
      <c r="V23" s="74"/>
      <c r="W23" s="74"/>
      <c r="X23" s="74"/>
      <c r="Y23" s="127"/>
      <c r="Z23" s="74"/>
      <c r="AA23" s="127"/>
    </row>
    <row x14ac:dyDescent="0.25" r="24" customHeight="1" ht="18.75" hidden="1">
      <c r="A24" s="6" t="s">
        <v>655</v>
      </c>
      <c r="B24" s="6"/>
      <c r="C24" s="3" t="s">
        <v>96</v>
      </c>
      <c r="D24" s="86">
        <v>1</v>
      </c>
      <c r="E24" s="87">
        <f>$D$19*D24</f>
      </c>
      <c r="F24" s="108">
        <v>0.12</v>
      </c>
      <c r="G24" s="87">
        <f>$D$19*F24</f>
      </c>
      <c r="H24" s="87">
        <f>$L$2*G24</f>
      </c>
      <c r="I24" s="108">
        <v>74.66</v>
      </c>
      <c r="J24" s="87">
        <f>$D$19*I24</f>
      </c>
      <c r="K24" s="87">
        <f>SUM(H24,J24)</f>
      </c>
      <c r="L24" s="89"/>
      <c r="M24" s="89"/>
      <c r="N24" s="89"/>
      <c r="O24" s="73"/>
      <c r="P24" s="73"/>
      <c r="Q24" s="71"/>
      <c r="R24" s="71"/>
      <c r="S24" s="71"/>
      <c r="T24" s="74"/>
      <c r="U24" s="74"/>
      <c r="V24" s="74"/>
      <c r="W24" s="74"/>
      <c r="X24" s="74"/>
      <c r="Y24" s="127"/>
      <c r="Z24" s="74"/>
      <c r="AA24" s="127"/>
    </row>
    <row x14ac:dyDescent="0.25" r="25" customHeight="1" ht="12.199999999999998">
      <c r="A25" s="29" t="s">
        <v>214</v>
      </c>
      <c r="B25" s="29"/>
      <c r="C25" s="3"/>
      <c r="D25" s="109"/>
      <c r="E25" s="126"/>
      <c r="F25" s="94">
        <f>SUM(F20:F24)</f>
      </c>
      <c r="G25" s="110">
        <f>SUM(G20:G24)</f>
      </c>
      <c r="H25" s="110">
        <f>$L$2*G25</f>
      </c>
      <c r="I25" s="94">
        <v>565.46</v>
      </c>
      <c r="J25" s="110">
        <f>SUM(J20:J24)</f>
      </c>
      <c r="K25" s="88">
        <f>SUM(H25,J25)</f>
      </c>
      <c r="L25" s="89"/>
      <c r="M25" s="89"/>
      <c r="N25" s="89"/>
      <c r="O25" s="73"/>
      <c r="P25" s="73"/>
      <c r="Q25" s="71"/>
      <c r="R25" s="71"/>
      <c r="S25" s="71"/>
      <c r="T25" s="74"/>
      <c r="U25" s="74"/>
      <c r="V25" s="74"/>
      <c r="W25" s="74"/>
      <c r="X25" s="74"/>
      <c r="Y25" s="127"/>
      <c r="Z25" s="74"/>
      <c r="AA25" s="127"/>
    </row>
    <row x14ac:dyDescent="0.25" r="26" customHeight="1" ht="21">
      <c r="A26" s="29" t="s">
        <v>659</v>
      </c>
      <c r="B26" s="29"/>
      <c r="C26" s="93" t="s">
        <v>96</v>
      </c>
      <c r="D26" s="57">
        <v>0</v>
      </c>
      <c r="E26" s="124"/>
      <c r="F26" s="53"/>
      <c r="G26" s="53"/>
      <c r="H26" s="53"/>
      <c r="I26" s="53"/>
      <c r="J26" s="53"/>
      <c r="K26" s="53"/>
      <c r="L26" s="89"/>
      <c r="M26" s="89"/>
      <c r="N26" s="89"/>
      <c r="O26" s="73"/>
      <c r="P26" s="73"/>
      <c r="Q26" s="71"/>
      <c r="R26" s="71"/>
      <c r="S26" s="71"/>
      <c r="T26" s="74"/>
      <c r="U26" s="74"/>
      <c r="V26" s="74"/>
      <c r="W26" s="74"/>
      <c r="X26" s="74"/>
      <c r="Y26" s="127"/>
      <c r="Z26" s="74"/>
      <c r="AA26" s="127"/>
    </row>
    <row x14ac:dyDescent="0.25" r="27" customHeight="1" ht="18.75" hidden="1">
      <c r="A27" s="6" t="s">
        <v>660</v>
      </c>
      <c r="B27" s="6"/>
      <c r="C27" s="3" t="s">
        <v>96</v>
      </c>
      <c r="D27" s="86">
        <v>1</v>
      </c>
      <c r="E27" s="87">
        <f>$D$26*D27</f>
      </c>
      <c r="F27" s="108">
        <v>0.13</v>
      </c>
      <c r="G27" s="87">
        <f>$D$26*F27</f>
      </c>
      <c r="H27" s="87">
        <f>$L$2*G27</f>
      </c>
      <c r="I27" s="108">
        <v>50.85</v>
      </c>
      <c r="J27" s="87">
        <f>$D$26*I27</f>
      </c>
      <c r="K27" s="87">
        <f>SUM(H27,J27)</f>
      </c>
      <c r="L27" s="89"/>
      <c r="M27" s="89"/>
      <c r="N27" s="89"/>
      <c r="O27" s="73"/>
      <c r="P27" s="73"/>
      <c r="Q27" s="71"/>
      <c r="R27" s="71"/>
      <c r="S27" s="71"/>
      <c r="T27" s="74"/>
      <c r="U27" s="74"/>
      <c r="V27" s="74"/>
      <c r="W27" s="74"/>
      <c r="X27" s="74"/>
      <c r="Y27" s="127"/>
      <c r="Z27" s="74"/>
      <c r="AA27" s="127"/>
    </row>
    <row x14ac:dyDescent="0.25" r="28" customHeight="1" ht="18.75" hidden="1">
      <c r="A28" s="6" t="s">
        <v>653</v>
      </c>
      <c r="B28" s="6"/>
      <c r="C28" s="3" t="s">
        <v>654</v>
      </c>
      <c r="D28" s="86">
        <v>0.1</v>
      </c>
      <c r="E28" s="87">
        <f>$D$26*D28</f>
      </c>
      <c r="F28" s="108">
        <v>0.05</v>
      </c>
      <c r="G28" s="87">
        <f>$D$26*F28</f>
      </c>
      <c r="H28" s="87">
        <f>$L$2*G28</f>
      </c>
      <c r="I28" s="108">
        <v>185.79</v>
      </c>
      <c r="J28" s="87">
        <f>$D$26*I28</f>
      </c>
      <c r="K28" s="87">
        <f>SUM(H28,J28)</f>
      </c>
      <c r="L28" s="89"/>
      <c r="M28" s="89"/>
      <c r="N28" s="89"/>
      <c r="O28" s="73"/>
      <c r="P28" s="73"/>
      <c r="Q28" s="71"/>
      <c r="R28" s="71"/>
      <c r="S28" s="71"/>
      <c r="T28" s="74"/>
      <c r="U28" s="74"/>
      <c r="V28" s="74"/>
      <c r="W28" s="74"/>
      <c r="X28" s="74"/>
      <c r="Y28" s="127"/>
      <c r="Z28" s="74"/>
      <c r="AA28" s="127"/>
    </row>
    <row x14ac:dyDescent="0.25" r="29" customHeight="1" ht="18.75" hidden="1">
      <c r="A29" s="6" t="s">
        <v>651</v>
      </c>
      <c r="B29" s="6"/>
      <c r="C29" s="3" t="s">
        <v>96</v>
      </c>
      <c r="D29" s="86">
        <v>1</v>
      </c>
      <c r="E29" s="87">
        <f>$D$26*D29</f>
      </c>
      <c r="F29" s="108">
        <v>0.21</v>
      </c>
      <c r="G29" s="87">
        <f>$D$26*F29</f>
      </c>
      <c r="H29" s="87">
        <f>$L$2*G29</f>
      </c>
      <c r="I29" s="108">
        <v>45.12</v>
      </c>
      <c r="J29" s="87">
        <f>$D$26*I29</f>
      </c>
      <c r="K29" s="87">
        <f>SUM(H29,J29)</f>
      </c>
      <c r="L29" s="89"/>
      <c r="M29" s="89"/>
      <c r="N29" s="89"/>
      <c r="O29" s="73"/>
      <c r="P29" s="73"/>
      <c r="Q29" s="71"/>
      <c r="R29" s="71"/>
      <c r="S29" s="71"/>
      <c r="T29" s="74"/>
      <c r="U29" s="74"/>
      <c r="V29" s="74"/>
      <c r="W29" s="74"/>
      <c r="X29" s="74"/>
      <c r="Y29" s="127"/>
      <c r="Z29" s="74"/>
      <c r="AA29" s="127"/>
    </row>
    <row x14ac:dyDescent="0.25" r="30" customHeight="1" ht="18.75" hidden="1">
      <c r="A30" s="6" t="s">
        <v>661</v>
      </c>
      <c r="B30" s="6"/>
      <c r="C30" s="3" t="s">
        <v>94</v>
      </c>
      <c r="D30" s="86">
        <v>2</v>
      </c>
      <c r="E30" s="87">
        <f>$D$26*D30</f>
      </c>
      <c r="F30" s="108">
        <v>0.12</v>
      </c>
      <c r="G30" s="87">
        <f>$D$26*F30</f>
      </c>
      <c r="H30" s="87">
        <f>$L$2*G30</f>
      </c>
      <c r="I30" s="108">
        <v>40.58</v>
      </c>
      <c r="J30" s="87">
        <f>$D$26*I30</f>
      </c>
      <c r="K30" s="87">
        <f>SUM(H30,J30)</f>
      </c>
      <c r="L30" s="89"/>
      <c r="M30" s="89"/>
      <c r="N30" s="89"/>
      <c r="O30" s="73"/>
      <c r="P30" s="73"/>
      <c r="Q30" s="71"/>
      <c r="R30" s="71"/>
      <c r="S30" s="71"/>
      <c r="T30" s="74"/>
      <c r="U30" s="74"/>
      <c r="V30" s="74"/>
      <c r="W30" s="74"/>
      <c r="X30" s="74"/>
      <c r="Y30" s="127"/>
      <c r="Z30" s="74"/>
      <c r="AA30" s="127"/>
    </row>
    <row x14ac:dyDescent="0.25" r="31" customHeight="1" ht="18.75" hidden="1">
      <c r="A31" s="6" t="s">
        <v>658</v>
      </c>
      <c r="B31" s="6"/>
      <c r="C31" s="3" t="s">
        <v>94</v>
      </c>
      <c r="D31" s="86">
        <v>4.5</v>
      </c>
      <c r="E31" s="87">
        <f>$D$26*D31</f>
      </c>
      <c r="F31" s="108">
        <v>0.29</v>
      </c>
      <c r="G31" s="87">
        <f>$D$26*F31</f>
      </c>
      <c r="H31" s="87">
        <f>$L$2*G31</f>
      </c>
      <c r="I31" s="108">
        <v>97.07</v>
      </c>
      <c r="J31" s="87">
        <f>$D$26*I31</f>
      </c>
      <c r="K31" s="87">
        <f>SUM(H31,J31)</f>
      </c>
      <c r="L31" s="89"/>
      <c r="M31" s="89"/>
      <c r="N31" s="89"/>
      <c r="O31" s="73"/>
      <c r="P31" s="73"/>
      <c r="Q31" s="71"/>
      <c r="R31" s="71"/>
      <c r="S31" s="71"/>
      <c r="T31" s="74"/>
      <c r="U31" s="74"/>
      <c r="V31" s="74"/>
      <c r="W31" s="74"/>
      <c r="X31" s="74"/>
      <c r="Y31" s="127"/>
      <c r="Z31" s="74"/>
      <c r="AA31" s="127"/>
    </row>
    <row x14ac:dyDescent="0.25" r="32" customHeight="1" ht="18.75" hidden="1">
      <c r="A32" s="6" t="s">
        <v>470</v>
      </c>
      <c r="B32" s="6"/>
      <c r="C32" s="3" t="s">
        <v>96</v>
      </c>
      <c r="D32" s="86">
        <v>1</v>
      </c>
      <c r="E32" s="87">
        <f>$D$26*D32</f>
      </c>
      <c r="F32" s="108">
        <v>0.03</v>
      </c>
      <c r="G32" s="87">
        <f>$D$26*F32</f>
      </c>
      <c r="H32" s="87">
        <f>$L$2*G32</f>
      </c>
      <c r="I32" s="108">
        <v>13.82</v>
      </c>
      <c r="J32" s="87">
        <f>$D$26*I32</f>
      </c>
      <c r="K32" s="87">
        <f>SUM(H32,J32)</f>
      </c>
      <c r="L32" s="89"/>
      <c r="M32" s="89"/>
      <c r="N32" s="89"/>
      <c r="O32" s="73"/>
      <c r="P32" s="73"/>
      <c r="Q32" s="71"/>
      <c r="R32" s="71"/>
      <c r="S32" s="71"/>
      <c r="T32" s="74"/>
      <c r="U32" s="74"/>
      <c r="V32" s="74"/>
      <c r="W32" s="74"/>
      <c r="X32" s="74"/>
      <c r="Y32" s="127"/>
      <c r="Z32" s="74"/>
      <c r="AA32" s="127"/>
    </row>
    <row x14ac:dyDescent="0.25" r="33" customHeight="1" ht="18.75" hidden="1">
      <c r="A33" s="6" t="s">
        <v>662</v>
      </c>
      <c r="B33" s="6"/>
      <c r="C33" s="3" t="s">
        <v>96</v>
      </c>
      <c r="D33" s="86">
        <v>1.15</v>
      </c>
      <c r="E33" s="87">
        <f>$D$26*D33</f>
      </c>
      <c r="F33" s="108">
        <v>0.09</v>
      </c>
      <c r="G33" s="87">
        <f>$D$26*F33</f>
      </c>
      <c r="H33" s="87">
        <f>$L$2*G33</f>
      </c>
      <c r="I33" s="108">
        <v>323.61</v>
      </c>
      <c r="J33" s="87">
        <f>$D$26*I33</f>
      </c>
      <c r="K33" s="87">
        <f>SUM(H33,J33)</f>
      </c>
      <c r="L33" s="89"/>
      <c r="M33" s="89"/>
      <c r="N33" s="89"/>
      <c r="O33" s="73"/>
      <c r="P33" s="73"/>
      <c r="Q33" s="71"/>
      <c r="R33" s="71"/>
      <c r="S33" s="71"/>
      <c r="T33" s="74"/>
      <c r="U33" s="74"/>
      <c r="V33" s="74"/>
      <c r="W33" s="74"/>
      <c r="X33" s="74"/>
      <c r="Y33" s="127"/>
      <c r="Z33" s="74"/>
      <c r="AA33" s="127"/>
    </row>
    <row x14ac:dyDescent="0.25" r="34" customHeight="1" ht="18.75" hidden="1">
      <c r="A34" s="6" t="s">
        <v>663</v>
      </c>
      <c r="B34" s="6"/>
      <c r="C34" s="3" t="s">
        <v>149</v>
      </c>
      <c r="D34" s="86">
        <v>1</v>
      </c>
      <c r="E34" s="87">
        <f>$D$26*D34</f>
      </c>
      <c r="F34" s="108">
        <v>0.29</v>
      </c>
      <c r="G34" s="87">
        <f>$D$26*F34</f>
      </c>
      <c r="H34" s="87">
        <f>$L$2*G34</f>
      </c>
      <c r="I34" s="108">
        <v>139.76</v>
      </c>
      <c r="J34" s="87">
        <f>$D$26*I34</f>
      </c>
      <c r="K34" s="87">
        <f>SUM(H34,J34)</f>
      </c>
      <c r="L34" s="89"/>
      <c r="M34" s="89"/>
      <c r="N34" s="89"/>
      <c r="O34" s="73"/>
      <c r="P34" s="73"/>
      <c r="Q34" s="71"/>
      <c r="R34" s="71"/>
      <c r="S34" s="71"/>
      <c r="T34" s="74"/>
      <c r="U34" s="74"/>
      <c r="V34" s="74"/>
      <c r="W34" s="74"/>
      <c r="X34" s="74"/>
      <c r="Y34" s="127"/>
      <c r="Z34" s="74"/>
      <c r="AA34" s="127"/>
    </row>
    <row x14ac:dyDescent="0.25" r="35" customHeight="1" ht="12">
      <c r="A35" s="29" t="s">
        <v>214</v>
      </c>
      <c r="B35" s="29"/>
      <c r="C35" s="3"/>
      <c r="D35" s="109"/>
      <c r="E35" s="126"/>
      <c r="F35" s="94">
        <f>SUM(F27:F34)</f>
      </c>
      <c r="G35" s="110">
        <f>SUM(G27:G34)</f>
      </c>
      <c r="H35" s="110">
        <f>$L$2*G35</f>
      </c>
      <c r="I35" s="94">
        <v>896.6</v>
      </c>
      <c r="J35" s="110">
        <f>SUM(J27:J34)</f>
      </c>
      <c r="K35" s="88">
        <f>SUM(H35,J35)</f>
      </c>
      <c r="L35" s="89"/>
      <c r="M35" s="89"/>
      <c r="N35" s="89"/>
      <c r="O35" s="73"/>
      <c r="P35" s="73"/>
      <c r="Q35" s="71"/>
      <c r="R35" s="71"/>
      <c r="S35" s="71"/>
      <c r="T35" s="74"/>
      <c r="U35" s="74"/>
      <c r="V35" s="74"/>
      <c r="W35" s="74"/>
      <c r="X35" s="74"/>
      <c r="Y35" s="127"/>
      <c r="Z35" s="74"/>
      <c r="AA35" s="127"/>
    </row>
    <row x14ac:dyDescent="0.25" r="36" customHeight="1" ht="21">
      <c r="A36" s="29" t="s">
        <v>664</v>
      </c>
      <c r="B36" s="29"/>
      <c r="C36" s="93" t="s">
        <v>96</v>
      </c>
      <c r="D36" s="57">
        <v>0</v>
      </c>
      <c r="E36" s="124"/>
      <c r="F36" s="53"/>
      <c r="G36" s="53"/>
      <c r="H36" s="53"/>
      <c r="I36" s="53"/>
      <c r="J36" s="53"/>
      <c r="K36" s="53"/>
      <c r="L36" s="89"/>
      <c r="M36" s="89"/>
      <c r="N36" s="89"/>
      <c r="O36" s="73"/>
      <c r="P36" s="73"/>
      <c r="Q36" s="71"/>
      <c r="R36" s="71"/>
      <c r="S36" s="71"/>
      <c r="T36" s="74"/>
      <c r="U36" s="74"/>
      <c r="V36" s="74"/>
      <c r="W36" s="74"/>
      <c r="X36" s="74"/>
      <c r="Y36" s="127"/>
      <c r="Z36" s="74"/>
      <c r="AA36" s="127"/>
    </row>
    <row x14ac:dyDescent="0.25" r="37" customHeight="1" ht="18.75" hidden="1">
      <c r="A37" s="6" t="s">
        <v>665</v>
      </c>
      <c r="B37" s="6"/>
      <c r="C37" s="3" t="s">
        <v>96</v>
      </c>
      <c r="D37" s="86">
        <v>1</v>
      </c>
      <c r="E37" s="87">
        <f>$D$36*D37</f>
      </c>
      <c r="F37" s="108">
        <v>0.17</v>
      </c>
      <c r="G37" s="87">
        <f>$D$36*F37</f>
      </c>
      <c r="H37" s="87">
        <f>$L$2*G37</f>
      </c>
      <c r="I37" s="108">
        <v>297.83</v>
      </c>
      <c r="J37" s="87">
        <f>$D$36*I37</f>
      </c>
      <c r="K37" s="87">
        <f>SUM(H37,J37)</f>
      </c>
      <c r="L37" s="89"/>
      <c r="M37" s="89"/>
      <c r="N37" s="89"/>
      <c r="O37" s="73"/>
      <c r="P37" s="73"/>
      <c r="Q37" s="71"/>
      <c r="R37" s="71"/>
      <c r="S37" s="71"/>
      <c r="T37" s="74"/>
      <c r="U37" s="74"/>
      <c r="V37" s="74"/>
      <c r="W37" s="74"/>
      <c r="X37" s="74"/>
      <c r="Y37" s="127"/>
      <c r="Z37" s="74"/>
      <c r="AA37" s="127"/>
    </row>
    <row x14ac:dyDescent="0.25" r="38" customHeight="1" ht="18.75" hidden="1">
      <c r="A38" s="6" t="s">
        <v>666</v>
      </c>
      <c r="B38" s="6"/>
      <c r="C38" s="3" t="s">
        <v>153</v>
      </c>
      <c r="D38" s="86">
        <v>0.42</v>
      </c>
      <c r="E38" s="87">
        <f>$D$36*D38</f>
      </c>
      <c r="F38" s="108">
        <v>0.09</v>
      </c>
      <c r="G38" s="87">
        <f>$D$36*F38</f>
      </c>
      <c r="H38" s="87">
        <f>$L$2*G38</f>
      </c>
      <c r="I38" s="108">
        <v>22.89</v>
      </c>
      <c r="J38" s="87">
        <f>$D$36*I38</f>
      </c>
      <c r="K38" s="87">
        <f>SUM(H38,J38)</f>
      </c>
      <c r="L38" s="89"/>
      <c r="M38" s="89"/>
      <c r="N38" s="89"/>
      <c r="O38" s="73"/>
      <c r="P38" s="73"/>
      <c r="Q38" s="71"/>
      <c r="R38" s="71"/>
      <c r="S38" s="71"/>
      <c r="T38" s="74"/>
      <c r="U38" s="74"/>
      <c r="V38" s="74"/>
      <c r="W38" s="74"/>
      <c r="X38" s="74"/>
      <c r="Y38" s="127"/>
      <c r="Z38" s="74"/>
      <c r="AA38" s="127"/>
    </row>
    <row x14ac:dyDescent="0.25" r="39" customHeight="1" ht="18.75" hidden="1">
      <c r="A39" s="6" t="s">
        <v>405</v>
      </c>
      <c r="B39" s="6"/>
      <c r="C39" s="3" t="s">
        <v>96</v>
      </c>
      <c r="D39" s="86">
        <v>1</v>
      </c>
      <c r="E39" s="87">
        <f>$D$36*D39</f>
      </c>
      <c r="F39" s="108">
        <v>0.12</v>
      </c>
      <c r="G39" s="87">
        <f>$D$36*F39</f>
      </c>
      <c r="H39" s="87">
        <f>$L$2*G39</f>
      </c>
      <c r="I39" s="108">
        <v>151.2</v>
      </c>
      <c r="J39" s="87">
        <f>$D$36*I39</f>
      </c>
      <c r="K39" s="87">
        <f>SUM(H39,J39)</f>
      </c>
      <c r="L39" s="89"/>
      <c r="M39" s="89"/>
      <c r="N39" s="89"/>
      <c r="O39" s="73"/>
      <c r="P39" s="73"/>
      <c r="Q39" s="71"/>
      <c r="R39" s="71"/>
      <c r="S39" s="71"/>
      <c r="T39" s="74"/>
      <c r="U39" s="74"/>
      <c r="V39" s="74"/>
      <c r="W39" s="74"/>
      <c r="X39" s="74"/>
      <c r="Y39" s="127"/>
      <c r="Z39" s="74"/>
      <c r="AA39" s="127"/>
    </row>
    <row x14ac:dyDescent="0.25" r="40" customHeight="1" ht="18.75" hidden="1">
      <c r="A40" s="6" t="s">
        <v>348</v>
      </c>
      <c r="B40" s="6"/>
      <c r="C40" s="3" t="s">
        <v>96</v>
      </c>
      <c r="D40" s="86">
        <v>1</v>
      </c>
      <c r="E40" s="87">
        <f>$D$36*D40</f>
      </c>
      <c r="F40" s="108">
        <v>0.23</v>
      </c>
      <c r="G40" s="87">
        <f>$D$36*F40</f>
      </c>
      <c r="H40" s="87">
        <f>$L$2*G40</f>
      </c>
      <c r="I40" s="108">
        <v>143.22</v>
      </c>
      <c r="J40" s="87">
        <f>$D$36*I40</f>
      </c>
      <c r="K40" s="87">
        <f>SUM(H40,J40)</f>
      </c>
      <c r="L40" s="89"/>
      <c r="M40" s="89"/>
      <c r="N40" s="89"/>
      <c r="O40" s="73"/>
      <c r="P40" s="73"/>
      <c r="Q40" s="71"/>
      <c r="R40" s="71"/>
      <c r="S40" s="71"/>
      <c r="T40" s="74"/>
      <c r="U40" s="74"/>
      <c r="V40" s="74"/>
      <c r="W40" s="74"/>
      <c r="X40" s="74"/>
      <c r="Y40" s="127"/>
      <c r="Z40" s="74"/>
      <c r="AA40" s="127"/>
    </row>
    <row x14ac:dyDescent="0.25" r="41" customHeight="1" ht="18.75" hidden="1">
      <c r="A41" s="6" t="s">
        <v>404</v>
      </c>
      <c r="B41" s="6"/>
      <c r="C41" s="3" t="s">
        <v>96</v>
      </c>
      <c r="D41" s="86">
        <v>1</v>
      </c>
      <c r="E41" s="87">
        <f>$D$36*D41</f>
      </c>
      <c r="F41" s="108">
        <v>0.21</v>
      </c>
      <c r="G41" s="87">
        <f>$D$36*F41</f>
      </c>
      <c r="H41" s="87">
        <f>$L$2*G41</f>
      </c>
      <c r="I41" s="108">
        <v>30.5</v>
      </c>
      <c r="J41" s="87">
        <f>$D$36*I41</f>
      </c>
      <c r="K41" s="87">
        <f>SUM(H41,J41)</f>
      </c>
      <c r="L41" s="89"/>
      <c r="M41" s="89"/>
      <c r="N41" s="89"/>
      <c r="O41" s="73"/>
      <c r="P41" s="73"/>
      <c r="Q41" s="71"/>
      <c r="R41" s="71"/>
      <c r="S41" s="71"/>
      <c r="T41" s="74"/>
      <c r="U41" s="74"/>
      <c r="V41" s="74"/>
      <c r="W41" s="74"/>
      <c r="X41" s="74"/>
      <c r="Y41" s="127"/>
      <c r="Z41" s="74"/>
      <c r="AA41" s="127"/>
    </row>
    <row x14ac:dyDescent="0.25" r="42" customHeight="1" ht="18.75" hidden="1">
      <c r="A42" s="6" t="s">
        <v>346</v>
      </c>
      <c r="B42" s="6"/>
      <c r="C42" s="3" t="s">
        <v>96</v>
      </c>
      <c r="D42" s="86">
        <v>1</v>
      </c>
      <c r="E42" s="87">
        <f>$D$36*D42</f>
      </c>
      <c r="F42" s="108">
        <v>0.31</v>
      </c>
      <c r="G42" s="87">
        <f>$D$36*F42</f>
      </c>
      <c r="H42" s="87">
        <f>$L$2*G42</f>
      </c>
      <c r="I42" s="108">
        <v>117.29</v>
      </c>
      <c r="J42" s="87">
        <f>$D$36*I42</f>
      </c>
      <c r="K42" s="87">
        <f>SUM(H42,J42)</f>
      </c>
      <c r="L42" s="89"/>
      <c r="M42" s="89"/>
      <c r="N42" s="89"/>
      <c r="O42" s="73"/>
      <c r="P42" s="73"/>
      <c r="Q42" s="71"/>
      <c r="R42" s="71"/>
      <c r="S42" s="71"/>
      <c r="T42" s="74"/>
      <c r="U42" s="74"/>
      <c r="V42" s="74"/>
      <c r="W42" s="74"/>
      <c r="X42" s="74"/>
      <c r="Y42" s="127"/>
      <c r="Z42" s="74"/>
      <c r="AA42" s="127"/>
    </row>
    <row x14ac:dyDescent="0.25" r="43" customHeight="1" ht="18.75" hidden="1">
      <c r="A43" s="6" t="s">
        <v>667</v>
      </c>
      <c r="B43" s="6"/>
      <c r="C43" s="3" t="s">
        <v>96</v>
      </c>
      <c r="D43" s="86">
        <v>1</v>
      </c>
      <c r="E43" s="87">
        <f>$D$36*D43</f>
      </c>
      <c r="F43" s="108">
        <v>0.55</v>
      </c>
      <c r="G43" s="87">
        <f>$D$36*F43</f>
      </c>
      <c r="H43" s="87">
        <f>$N$2*G43</f>
      </c>
      <c r="I43" s="108">
        <v>135.63</v>
      </c>
      <c r="J43" s="87">
        <f>$D$36*I43</f>
      </c>
      <c r="K43" s="87">
        <f>SUM(H43,J43)</f>
      </c>
      <c r="L43" s="89"/>
      <c r="M43" s="89"/>
      <c r="N43" s="89"/>
      <c r="O43" s="73"/>
      <c r="P43" s="73"/>
      <c r="Q43" s="71"/>
      <c r="R43" s="71"/>
      <c r="S43" s="71"/>
      <c r="T43" s="74"/>
      <c r="U43" s="74"/>
      <c r="V43" s="74"/>
      <c r="W43" s="74"/>
      <c r="X43" s="74"/>
      <c r="Y43" s="127"/>
      <c r="Z43" s="74"/>
      <c r="AA43" s="127"/>
    </row>
    <row x14ac:dyDescent="0.25" r="44" customHeight="1" ht="12.199999999999998">
      <c r="A44" s="29" t="s">
        <v>214</v>
      </c>
      <c r="B44" s="29"/>
      <c r="C44" s="3"/>
      <c r="D44" s="109"/>
      <c r="E44" s="126"/>
      <c r="F44" s="94">
        <f>SUM(F37:F43)</f>
      </c>
      <c r="G44" s="110">
        <f>SUM(G37:G43)</f>
      </c>
      <c r="H44" s="110">
        <f>$L$2*G44</f>
      </c>
      <c r="I44" s="94">
        <v>876.98</v>
      </c>
      <c r="J44" s="110">
        <f>SUM(J37:J43)</f>
      </c>
      <c r="K44" s="88">
        <f>SUM(H44,J44)</f>
      </c>
      <c r="L44" s="89"/>
      <c r="M44" s="89"/>
      <c r="N44" s="89"/>
      <c r="O44" s="73"/>
      <c r="P44" s="73"/>
      <c r="Q44" s="71"/>
      <c r="R44" s="71"/>
      <c r="S44" s="71"/>
      <c r="T44" s="74"/>
      <c r="U44" s="74"/>
      <c r="V44" s="74"/>
      <c r="W44" s="74"/>
      <c r="X44" s="74"/>
      <c r="Y44" s="127"/>
      <c r="Z44" s="74"/>
      <c r="AA44" s="127"/>
    </row>
    <row x14ac:dyDescent="0.25" r="45" customHeight="1" ht="21">
      <c r="A45" s="29" t="s">
        <v>668</v>
      </c>
      <c r="B45" s="29"/>
      <c r="C45" s="93" t="s">
        <v>96</v>
      </c>
      <c r="D45" s="57">
        <v>0</v>
      </c>
      <c r="E45" s="124"/>
      <c r="F45" s="53"/>
      <c r="G45" s="53"/>
      <c r="H45" s="53"/>
      <c r="I45" s="53"/>
      <c r="J45" s="53"/>
      <c r="K45" s="53"/>
      <c r="L45" s="89"/>
      <c r="M45" s="89"/>
      <c r="N45" s="89"/>
      <c r="O45" s="73"/>
      <c r="P45" s="73"/>
      <c r="Q45" s="71"/>
      <c r="R45" s="71"/>
      <c r="S45" s="71"/>
      <c r="T45" s="74"/>
      <c r="U45" s="74"/>
      <c r="V45" s="74"/>
      <c r="W45" s="74"/>
      <c r="X45" s="74"/>
      <c r="Y45" s="127"/>
      <c r="Z45" s="74"/>
      <c r="AA45" s="127"/>
    </row>
    <row x14ac:dyDescent="0.25" r="46" customHeight="1" ht="18.75" hidden="1">
      <c r="A46" s="6" t="s">
        <v>665</v>
      </c>
      <c r="B46" s="6"/>
      <c r="C46" s="3" t="s">
        <v>96</v>
      </c>
      <c r="D46" s="86">
        <v>1</v>
      </c>
      <c r="E46" s="87">
        <f>$D$45*D46</f>
      </c>
      <c r="F46" s="108">
        <v>0.17</v>
      </c>
      <c r="G46" s="87">
        <f>$D$45*F46</f>
      </c>
      <c r="H46" s="87">
        <f>$L$2*G46</f>
      </c>
      <c r="I46" s="108">
        <v>297.83</v>
      </c>
      <c r="J46" s="87">
        <f>$D$45*I46</f>
      </c>
      <c r="K46" s="87">
        <f>SUM(H46,J46)</f>
      </c>
      <c r="L46" s="89"/>
      <c r="M46" s="89"/>
      <c r="N46" s="89"/>
      <c r="O46" s="73"/>
      <c r="P46" s="73"/>
      <c r="Q46" s="71"/>
      <c r="R46" s="71"/>
      <c r="S46" s="71"/>
      <c r="T46" s="74"/>
      <c r="U46" s="74"/>
      <c r="V46" s="74"/>
      <c r="W46" s="74"/>
      <c r="X46" s="74"/>
      <c r="Y46" s="127"/>
      <c r="Z46" s="74"/>
      <c r="AA46" s="127"/>
    </row>
    <row x14ac:dyDescent="0.25" r="47" customHeight="1" ht="18.75" hidden="1">
      <c r="A47" s="6" t="s">
        <v>669</v>
      </c>
      <c r="B47" s="6"/>
      <c r="C47" s="3" t="s">
        <v>149</v>
      </c>
      <c r="D47" s="86">
        <v>0.42</v>
      </c>
      <c r="E47" s="87">
        <f>$D$45*D47</f>
      </c>
      <c r="F47" s="108">
        <v>0.01</v>
      </c>
      <c r="G47" s="87">
        <f>$D$45*F47</f>
      </c>
      <c r="H47" s="87">
        <f>$L$2*G47</f>
      </c>
      <c r="I47" s="108">
        <v>23.87</v>
      </c>
      <c r="J47" s="87">
        <f>$D$45*I47</f>
      </c>
      <c r="K47" s="87">
        <f>SUM(H47,J47)</f>
      </c>
      <c r="L47" s="89"/>
      <c r="M47" s="89"/>
      <c r="N47" s="89"/>
      <c r="O47" s="73"/>
      <c r="P47" s="73"/>
      <c r="Q47" s="71"/>
      <c r="R47" s="71"/>
      <c r="S47" s="71"/>
      <c r="T47" s="74"/>
      <c r="U47" s="74"/>
      <c r="V47" s="74"/>
      <c r="W47" s="74"/>
      <c r="X47" s="74"/>
      <c r="Y47" s="127"/>
      <c r="Z47" s="74"/>
      <c r="AA47" s="127"/>
    </row>
    <row x14ac:dyDescent="0.25" r="48" customHeight="1" ht="18.75" hidden="1">
      <c r="A48" s="6" t="s">
        <v>670</v>
      </c>
      <c r="B48" s="6"/>
      <c r="C48" s="3" t="s">
        <v>96</v>
      </c>
      <c r="D48" s="86">
        <v>0.42</v>
      </c>
      <c r="E48" s="87">
        <f>$D$45*D48</f>
      </c>
      <c r="F48" s="108">
        <v>0.01</v>
      </c>
      <c r="G48" s="87">
        <f>$D$45*F48</f>
      </c>
      <c r="H48" s="87">
        <f>$L$2*G48</f>
      </c>
      <c r="I48" s="108">
        <v>5.34</v>
      </c>
      <c r="J48" s="87">
        <f>$D$45*I48</f>
      </c>
      <c r="K48" s="87">
        <f>SUM(H48,J48)</f>
      </c>
      <c r="L48" s="89"/>
      <c r="M48" s="89"/>
      <c r="N48" s="89"/>
      <c r="O48" s="73"/>
      <c r="P48" s="73"/>
      <c r="Q48" s="71"/>
      <c r="R48" s="71"/>
      <c r="S48" s="71"/>
      <c r="T48" s="74"/>
      <c r="U48" s="74"/>
      <c r="V48" s="74"/>
      <c r="W48" s="74"/>
      <c r="X48" s="74"/>
      <c r="Y48" s="127"/>
      <c r="Z48" s="74"/>
      <c r="AA48" s="127"/>
    </row>
    <row x14ac:dyDescent="0.25" r="49" customHeight="1" ht="18.75" hidden="1">
      <c r="A49" s="6" t="s">
        <v>464</v>
      </c>
      <c r="B49" s="6"/>
      <c r="C49" s="3" t="s">
        <v>96</v>
      </c>
      <c r="D49" s="86">
        <v>0.42</v>
      </c>
      <c r="E49" s="87">
        <f>$D$45*D49</f>
      </c>
      <c r="F49" s="108">
        <v>0.03</v>
      </c>
      <c r="G49" s="87">
        <f>$D$45*F49</f>
      </c>
      <c r="H49" s="87">
        <f>$L$2*G49</f>
      </c>
      <c r="I49" s="108">
        <v>21.53</v>
      </c>
      <c r="J49" s="87">
        <f>$D$45*I49</f>
      </c>
      <c r="K49" s="87">
        <f>SUM(H49,J49)</f>
      </c>
      <c r="L49" s="89"/>
      <c r="M49" s="89"/>
      <c r="N49" s="89"/>
      <c r="O49" s="73"/>
      <c r="P49" s="73"/>
      <c r="Q49" s="71"/>
      <c r="R49" s="71"/>
      <c r="S49" s="71"/>
      <c r="T49" s="74"/>
      <c r="U49" s="74"/>
      <c r="V49" s="74"/>
      <c r="W49" s="74"/>
      <c r="X49" s="74"/>
      <c r="Y49" s="127"/>
      <c r="Z49" s="74"/>
      <c r="AA49" s="127"/>
    </row>
    <row x14ac:dyDescent="0.25" r="50" customHeight="1" ht="18.75" hidden="1">
      <c r="A50" s="6" t="s">
        <v>410</v>
      </c>
      <c r="B50" s="6"/>
      <c r="C50" s="3" t="s">
        <v>153</v>
      </c>
      <c r="D50" s="86">
        <v>0.42</v>
      </c>
      <c r="E50" s="87">
        <f>$D$45*D50</f>
      </c>
      <c r="F50" s="108">
        <v>0.04</v>
      </c>
      <c r="G50" s="87">
        <f>$D$45*F50</f>
      </c>
      <c r="H50" s="87">
        <f>$L$2*G50</f>
      </c>
      <c r="I50" s="108">
        <v>17.85</v>
      </c>
      <c r="J50" s="87">
        <f>$D$45*I50</f>
      </c>
      <c r="K50" s="87">
        <f>SUM(H50,J50)</f>
      </c>
      <c r="L50" s="89"/>
      <c r="M50" s="89"/>
      <c r="N50" s="89"/>
      <c r="O50" s="73"/>
      <c r="P50" s="73"/>
      <c r="Q50" s="71"/>
      <c r="R50" s="71"/>
      <c r="S50" s="71"/>
      <c r="T50" s="74"/>
      <c r="U50" s="74"/>
      <c r="V50" s="74"/>
      <c r="W50" s="74"/>
      <c r="X50" s="74"/>
      <c r="Y50" s="127"/>
      <c r="Z50" s="74"/>
      <c r="AA50" s="127"/>
    </row>
    <row x14ac:dyDescent="0.25" r="51" customHeight="1" ht="18.75" hidden="1">
      <c r="A51" s="6" t="s">
        <v>666</v>
      </c>
      <c r="B51" s="6"/>
      <c r="C51" s="3" t="s">
        <v>153</v>
      </c>
      <c r="D51" s="86">
        <v>0.42</v>
      </c>
      <c r="E51" s="87">
        <f>$D$45*D51</f>
      </c>
      <c r="F51" s="108">
        <v>0.09</v>
      </c>
      <c r="G51" s="87">
        <f>$D$45*F51</f>
      </c>
      <c r="H51" s="87">
        <f>$L$2*G51</f>
      </c>
      <c r="I51" s="108">
        <v>22.89</v>
      </c>
      <c r="J51" s="87">
        <f>$D$45*I51</f>
      </c>
      <c r="K51" s="87">
        <f>SUM(H51,J51)</f>
      </c>
      <c r="L51" s="89"/>
      <c r="M51" s="89"/>
      <c r="N51" s="89"/>
      <c r="O51" s="73"/>
      <c r="P51" s="73"/>
      <c r="Q51" s="71"/>
      <c r="R51" s="71"/>
      <c r="S51" s="71"/>
      <c r="T51" s="74"/>
      <c r="U51" s="74"/>
      <c r="V51" s="74"/>
      <c r="W51" s="74"/>
      <c r="X51" s="74"/>
      <c r="Y51" s="127"/>
      <c r="Z51" s="74"/>
      <c r="AA51" s="127"/>
    </row>
    <row x14ac:dyDescent="0.25" r="52" customHeight="1" ht="18.75" hidden="1">
      <c r="A52" s="6" t="s">
        <v>348</v>
      </c>
      <c r="B52" s="6"/>
      <c r="C52" s="3" t="s">
        <v>96</v>
      </c>
      <c r="D52" s="86">
        <v>1</v>
      </c>
      <c r="E52" s="87">
        <f>$D$45*D52</f>
      </c>
      <c r="F52" s="108">
        <v>0.23</v>
      </c>
      <c r="G52" s="87">
        <f>$D$45*F52</f>
      </c>
      <c r="H52" s="87">
        <f>$L$2*G52</f>
      </c>
      <c r="I52" s="108">
        <v>143.22</v>
      </c>
      <c r="J52" s="87">
        <f>$D$45*I52</f>
      </c>
      <c r="K52" s="87">
        <f>SUM(H52,J52)</f>
      </c>
      <c r="L52" s="89"/>
      <c r="M52" s="89"/>
      <c r="N52" s="89"/>
      <c r="O52" s="73"/>
      <c r="P52" s="73"/>
      <c r="Q52" s="71"/>
      <c r="R52" s="71"/>
      <c r="S52" s="71"/>
      <c r="T52" s="74"/>
      <c r="U52" s="74"/>
      <c r="V52" s="74"/>
      <c r="W52" s="74"/>
      <c r="X52" s="74"/>
      <c r="Y52" s="127"/>
      <c r="Z52" s="74"/>
      <c r="AA52" s="127"/>
    </row>
    <row x14ac:dyDescent="0.25" r="53" customHeight="1" ht="18.75" hidden="1">
      <c r="A53" s="6" t="s">
        <v>405</v>
      </c>
      <c r="B53" s="6"/>
      <c r="C53" s="3" t="s">
        <v>96</v>
      </c>
      <c r="D53" s="86">
        <v>1</v>
      </c>
      <c r="E53" s="87">
        <f>$D$45*D53</f>
      </c>
      <c r="F53" s="108">
        <v>0.12</v>
      </c>
      <c r="G53" s="87">
        <f>$D$45*F53</f>
      </c>
      <c r="H53" s="87">
        <f>$L$2*G53</f>
      </c>
      <c r="I53" s="108">
        <v>151.2</v>
      </c>
      <c r="J53" s="87">
        <f>$D$45*I53</f>
      </c>
      <c r="K53" s="87">
        <f>SUM(H53,J53)</f>
      </c>
      <c r="L53" s="89"/>
      <c r="M53" s="89"/>
      <c r="N53" s="89"/>
      <c r="O53" s="73"/>
      <c r="P53" s="73"/>
      <c r="Q53" s="71"/>
      <c r="R53" s="71"/>
      <c r="S53" s="71"/>
      <c r="T53" s="74"/>
      <c r="U53" s="74"/>
      <c r="V53" s="74"/>
      <c r="W53" s="74"/>
      <c r="X53" s="74"/>
      <c r="Y53" s="127"/>
      <c r="Z53" s="74"/>
      <c r="AA53" s="127"/>
    </row>
    <row x14ac:dyDescent="0.25" r="54" customHeight="1" ht="18.75" hidden="1">
      <c r="A54" s="6" t="s">
        <v>404</v>
      </c>
      <c r="B54" s="6"/>
      <c r="C54" s="3" t="s">
        <v>96</v>
      </c>
      <c r="D54" s="86">
        <v>1</v>
      </c>
      <c r="E54" s="87">
        <f>$D$45*D54</f>
      </c>
      <c r="F54" s="108">
        <v>0.21</v>
      </c>
      <c r="G54" s="87">
        <f>$D$45*F54</f>
      </c>
      <c r="H54" s="87">
        <f>$L$2*G54</f>
      </c>
      <c r="I54" s="108">
        <v>30.5</v>
      </c>
      <c r="J54" s="87">
        <f>$D$45*I54</f>
      </c>
      <c r="K54" s="87">
        <f>SUM(H54,J54)</f>
      </c>
      <c r="L54" s="89"/>
      <c r="M54" s="89"/>
      <c r="N54" s="89"/>
      <c r="O54" s="73"/>
      <c r="P54" s="73"/>
      <c r="Q54" s="71"/>
      <c r="R54" s="71"/>
      <c r="S54" s="71"/>
      <c r="T54" s="74"/>
      <c r="U54" s="74"/>
      <c r="V54" s="74"/>
      <c r="W54" s="74"/>
      <c r="X54" s="74"/>
      <c r="Y54" s="127"/>
      <c r="Z54" s="74"/>
      <c r="AA54" s="127"/>
    </row>
    <row x14ac:dyDescent="0.25" r="55" customHeight="1" ht="18.75" hidden="1">
      <c r="A55" s="6" t="s">
        <v>346</v>
      </c>
      <c r="B55" s="6"/>
      <c r="C55" s="3" t="s">
        <v>96</v>
      </c>
      <c r="D55" s="86">
        <v>1</v>
      </c>
      <c r="E55" s="87">
        <f>$D$45*D55</f>
      </c>
      <c r="F55" s="108">
        <v>0.31</v>
      </c>
      <c r="G55" s="87">
        <f>$D$45*F55</f>
      </c>
      <c r="H55" s="87">
        <f>$L$2*G55</f>
      </c>
      <c r="I55" s="108">
        <v>117.29</v>
      </c>
      <c r="J55" s="87">
        <f>$D$45*I55</f>
      </c>
      <c r="K55" s="87">
        <f>SUM(H55,J55)</f>
      </c>
      <c r="L55" s="89"/>
      <c r="M55" s="89"/>
      <c r="N55" s="89"/>
      <c r="O55" s="73"/>
      <c r="P55" s="73"/>
      <c r="Q55" s="71"/>
      <c r="R55" s="71"/>
      <c r="S55" s="71"/>
      <c r="T55" s="74"/>
      <c r="U55" s="74"/>
      <c r="V55" s="74"/>
      <c r="W55" s="74"/>
      <c r="X55" s="74"/>
      <c r="Y55" s="127"/>
      <c r="Z55" s="74"/>
      <c r="AA55" s="127"/>
    </row>
    <row x14ac:dyDescent="0.25" r="56" customHeight="1" ht="18.75" hidden="1">
      <c r="A56" s="6" t="s">
        <v>424</v>
      </c>
      <c r="B56" s="6"/>
      <c r="C56" s="3" t="s">
        <v>96</v>
      </c>
      <c r="D56" s="86">
        <v>1</v>
      </c>
      <c r="E56" s="87">
        <f>$D$45*D56</f>
      </c>
      <c r="F56" s="108">
        <v>0.55</v>
      </c>
      <c r="G56" s="87">
        <f>$D$45*F56</f>
      </c>
      <c r="H56" s="87">
        <f>$N$2*G56</f>
      </c>
      <c r="I56" s="108">
        <v>135.63</v>
      </c>
      <c r="J56" s="87">
        <f>$D$45*I56</f>
      </c>
      <c r="K56" s="87">
        <f>SUM(H56,J56)</f>
      </c>
      <c r="L56" s="89"/>
      <c r="M56" s="89"/>
      <c r="N56" s="89"/>
      <c r="O56" s="73"/>
      <c r="P56" s="73"/>
      <c r="Q56" s="71"/>
      <c r="R56" s="71"/>
      <c r="S56" s="71"/>
      <c r="T56" s="74"/>
      <c r="U56" s="74"/>
      <c r="V56" s="74"/>
      <c r="W56" s="74"/>
      <c r="X56" s="74"/>
      <c r="Y56" s="127"/>
      <c r="Z56" s="74"/>
      <c r="AA56" s="127"/>
    </row>
    <row x14ac:dyDescent="0.25" r="57" customHeight="1" ht="12.199999999999998">
      <c r="A57" s="29" t="s">
        <v>214</v>
      </c>
      <c r="B57" s="29"/>
      <c r="C57" s="3"/>
      <c r="D57" s="109"/>
      <c r="E57" s="126"/>
      <c r="F57" s="94">
        <f>SUM(F46:F56)</f>
      </c>
      <c r="G57" s="110">
        <f>SUM(G46:G56)</f>
      </c>
      <c r="H57" s="110">
        <f>$L$2*G57</f>
      </c>
      <c r="I57" s="94">
        <v>934.42</v>
      </c>
      <c r="J57" s="110">
        <f>SUM(J46:J56)</f>
      </c>
      <c r="K57" s="88">
        <f>SUM(H57,J57)</f>
      </c>
      <c r="L57" s="89"/>
      <c r="M57" s="89"/>
      <c r="N57" s="89"/>
      <c r="O57" s="73"/>
      <c r="P57" s="73"/>
      <c r="Q57" s="71"/>
      <c r="R57" s="71"/>
      <c r="S57" s="71"/>
      <c r="T57" s="74"/>
      <c r="U57" s="74"/>
      <c r="V57" s="74"/>
      <c r="W57" s="74"/>
      <c r="X57" s="74"/>
      <c r="Y57" s="127"/>
      <c r="Z57" s="74"/>
      <c r="AA57" s="127"/>
    </row>
    <row x14ac:dyDescent="0.25" r="58" customHeight="1" ht="21">
      <c r="A58" s="29" t="s">
        <v>671</v>
      </c>
      <c r="B58" s="29"/>
      <c r="C58" s="93" t="s">
        <v>96</v>
      </c>
      <c r="D58" s="57">
        <v>0</v>
      </c>
      <c r="E58" s="124"/>
      <c r="F58" s="53"/>
      <c r="G58" s="53"/>
      <c r="H58" s="53"/>
      <c r="I58" s="53"/>
      <c r="J58" s="53"/>
      <c r="K58" s="53"/>
      <c r="L58" s="89"/>
      <c r="M58" s="89"/>
      <c r="N58" s="89"/>
      <c r="O58" s="73"/>
      <c r="P58" s="73"/>
      <c r="Q58" s="71"/>
      <c r="R58" s="71"/>
      <c r="S58" s="71"/>
      <c r="T58" s="74"/>
      <c r="U58" s="74"/>
      <c r="V58" s="74"/>
      <c r="W58" s="74"/>
      <c r="X58" s="74"/>
      <c r="Y58" s="127"/>
      <c r="Z58" s="74"/>
      <c r="AA58" s="127"/>
    </row>
    <row x14ac:dyDescent="0.25" r="59" customHeight="1" ht="18.75" hidden="1">
      <c r="A59" s="6" t="s">
        <v>672</v>
      </c>
      <c r="B59" s="6"/>
      <c r="C59" s="3" t="s">
        <v>96</v>
      </c>
      <c r="D59" s="86">
        <v>1</v>
      </c>
      <c r="E59" s="87">
        <f>$D$58*D59</f>
      </c>
      <c r="F59" s="108">
        <v>0.12</v>
      </c>
      <c r="G59" s="87">
        <f>$D$58*F59</f>
      </c>
      <c r="H59" s="87">
        <f>$L$2*G59</f>
      </c>
      <c r="I59" s="108">
        <v>176.97</v>
      </c>
      <c r="J59" s="87">
        <f>$D$58*I59</f>
      </c>
      <c r="K59" s="87">
        <f>SUM(H59,J59)</f>
      </c>
      <c r="L59" s="89"/>
      <c r="M59" s="89"/>
      <c r="N59" s="89"/>
      <c r="O59" s="73"/>
      <c r="P59" s="73"/>
      <c r="Q59" s="71"/>
      <c r="R59" s="71"/>
      <c r="S59" s="71"/>
      <c r="T59" s="74"/>
      <c r="U59" s="74"/>
      <c r="V59" s="74"/>
      <c r="W59" s="74"/>
      <c r="X59" s="74"/>
      <c r="Y59" s="127"/>
      <c r="Z59" s="74"/>
      <c r="AA59" s="127"/>
    </row>
    <row x14ac:dyDescent="0.25" r="60" customHeight="1" ht="18.75" hidden="1">
      <c r="A60" s="6" t="s">
        <v>273</v>
      </c>
      <c r="B60" s="6"/>
      <c r="C60" s="3" t="s">
        <v>96</v>
      </c>
      <c r="D60" s="86">
        <v>1</v>
      </c>
      <c r="E60" s="87">
        <f>$D$58*D60</f>
      </c>
      <c r="F60" s="108">
        <v>0.14</v>
      </c>
      <c r="G60" s="87">
        <f>$D$58*F60</f>
      </c>
      <c r="H60" s="87">
        <f>$L$2*G60</f>
      </c>
      <c r="I60" s="108">
        <v>217.56</v>
      </c>
      <c r="J60" s="87">
        <f>$D$58*I60</f>
      </c>
      <c r="K60" s="87">
        <f>SUM(H60,J60)</f>
      </c>
      <c r="L60" s="89"/>
      <c r="M60" s="89"/>
      <c r="N60" s="89"/>
      <c r="O60" s="73"/>
      <c r="P60" s="73"/>
      <c r="Q60" s="71"/>
      <c r="R60" s="71"/>
      <c r="S60" s="71"/>
      <c r="T60" s="74"/>
      <c r="U60" s="74"/>
      <c r="V60" s="74"/>
      <c r="W60" s="74"/>
      <c r="X60" s="74"/>
      <c r="Y60" s="127"/>
      <c r="Z60" s="74"/>
      <c r="AA60" s="127"/>
    </row>
    <row x14ac:dyDescent="0.25" r="61" customHeight="1" ht="18.75" hidden="1">
      <c r="A61" s="6" t="s">
        <v>673</v>
      </c>
      <c r="B61" s="6"/>
      <c r="C61" s="3" t="s">
        <v>96</v>
      </c>
      <c r="D61" s="86">
        <v>1</v>
      </c>
      <c r="E61" s="87">
        <f>$D$58*D61</f>
      </c>
      <c r="F61" s="108">
        <v>0.12</v>
      </c>
      <c r="G61" s="87">
        <f>$D$58*F61</f>
      </c>
      <c r="H61" s="87">
        <f>$L$2*G61</f>
      </c>
      <c r="I61" s="108">
        <v>175.32</v>
      </c>
      <c r="J61" s="87">
        <f>$D$58*I61</f>
      </c>
      <c r="K61" s="87">
        <f>SUM(H61,J61)</f>
      </c>
      <c r="L61" s="89"/>
      <c r="M61" s="89"/>
      <c r="N61" s="89"/>
      <c r="O61" s="73"/>
      <c r="P61" s="73"/>
      <c r="Q61" s="71"/>
      <c r="R61" s="71"/>
      <c r="S61" s="71"/>
      <c r="T61" s="74"/>
      <c r="U61" s="74"/>
      <c r="V61" s="74"/>
      <c r="W61" s="74"/>
      <c r="X61" s="74"/>
      <c r="Y61" s="127"/>
      <c r="Z61" s="74"/>
      <c r="AA61" s="127"/>
    </row>
    <row x14ac:dyDescent="0.25" r="62" customHeight="1" ht="18.75" hidden="1">
      <c r="A62" s="6" t="s">
        <v>348</v>
      </c>
      <c r="B62" s="6"/>
      <c r="C62" s="3" t="s">
        <v>96</v>
      </c>
      <c r="D62" s="86">
        <v>1</v>
      </c>
      <c r="E62" s="87">
        <f>$D$58*D62</f>
      </c>
      <c r="F62" s="108">
        <v>0.23</v>
      </c>
      <c r="G62" s="87">
        <f>$D$58*F62</f>
      </c>
      <c r="H62" s="87">
        <f>$L$2*G62</f>
      </c>
      <c r="I62" s="108">
        <v>143.22</v>
      </c>
      <c r="J62" s="87">
        <f>$D$58*I62</f>
      </c>
      <c r="K62" s="87">
        <f>SUM(H62,J62)</f>
      </c>
      <c r="L62" s="89"/>
      <c r="M62" s="89"/>
      <c r="N62" s="89"/>
      <c r="O62" s="73"/>
      <c r="P62" s="73"/>
      <c r="Q62" s="71"/>
      <c r="R62" s="71"/>
      <c r="S62" s="71"/>
      <c r="T62" s="74"/>
      <c r="U62" s="74"/>
      <c r="V62" s="74"/>
      <c r="W62" s="74"/>
      <c r="X62" s="74"/>
      <c r="Y62" s="127"/>
      <c r="Z62" s="74"/>
      <c r="AA62" s="127"/>
    </row>
    <row x14ac:dyDescent="0.25" r="63" customHeight="1" ht="18.75" hidden="1">
      <c r="A63" s="6" t="s">
        <v>666</v>
      </c>
      <c r="B63" s="6"/>
      <c r="C63" s="3" t="s">
        <v>153</v>
      </c>
      <c r="D63" s="86">
        <v>0.42</v>
      </c>
      <c r="E63" s="87">
        <f>$D$58*D63</f>
      </c>
      <c r="F63" s="108">
        <v>0.09</v>
      </c>
      <c r="G63" s="87">
        <f>$D$58*F63</f>
      </c>
      <c r="H63" s="87">
        <f>$L$2*G63</f>
      </c>
      <c r="I63" s="108">
        <v>22.89</v>
      </c>
      <c r="J63" s="87">
        <f>$D$58*I63</f>
      </c>
      <c r="K63" s="87">
        <f>SUM(H63,J63)</f>
      </c>
      <c r="L63" s="89"/>
      <c r="M63" s="89"/>
      <c r="N63" s="89"/>
      <c r="O63" s="73"/>
      <c r="P63" s="73"/>
      <c r="Q63" s="71"/>
      <c r="R63" s="71"/>
      <c r="S63" s="71"/>
      <c r="T63" s="74"/>
      <c r="U63" s="74"/>
      <c r="V63" s="74"/>
      <c r="W63" s="74"/>
      <c r="X63" s="74"/>
      <c r="Y63" s="127"/>
      <c r="Z63" s="74"/>
      <c r="AA63" s="127"/>
    </row>
    <row x14ac:dyDescent="0.25" r="64" customHeight="1" ht="18.75" hidden="1">
      <c r="A64" s="6" t="s">
        <v>405</v>
      </c>
      <c r="B64" s="6"/>
      <c r="C64" s="3" t="s">
        <v>96</v>
      </c>
      <c r="D64" s="86">
        <v>1</v>
      </c>
      <c r="E64" s="87">
        <f>$D$58*D64</f>
      </c>
      <c r="F64" s="108">
        <v>0.12</v>
      </c>
      <c r="G64" s="87">
        <f>$D$58*F64</f>
      </c>
      <c r="H64" s="87">
        <f>$L$2*G64</f>
      </c>
      <c r="I64" s="108">
        <v>151.2</v>
      </c>
      <c r="J64" s="87">
        <f>$D$58*I64</f>
      </c>
      <c r="K64" s="87">
        <f>SUM(H64,J64)</f>
      </c>
      <c r="L64" s="89"/>
      <c r="M64" s="89"/>
      <c r="N64" s="89"/>
      <c r="O64" s="73"/>
      <c r="P64" s="73"/>
      <c r="Q64" s="71"/>
      <c r="R64" s="71"/>
      <c r="S64" s="71"/>
      <c r="T64" s="74"/>
      <c r="U64" s="74"/>
      <c r="V64" s="74"/>
      <c r="W64" s="74"/>
      <c r="X64" s="74"/>
      <c r="Y64" s="127"/>
      <c r="Z64" s="74"/>
      <c r="AA64" s="127"/>
    </row>
    <row x14ac:dyDescent="0.25" r="65" customHeight="1" ht="18.75" hidden="1">
      <c r="A65" s="6" t="s">
        <v>674</v>
      </c>
      <c r="B65" s="6"/>
      <c r="C65" s="3" t="s">
        <v>96</v>
      </c>
      <c r="D65" s="86">
        <v>1</v>
      </c>
      <c r="E65" s="87">
        <f>$D$58*D65</f>
      </c>
      <c r="F65" s="108">
        <v>0.08</v>
      </c>
      <c r="G65" s="87">
        <f>$D$58*F65</f>
      </c>
      <c r="H65" s="87">
        <f>$L$2*G65</f>
      </c>
      <c r="I65" s="108">
        <v>137.74</v>
      </c>
      <c r="J65" s="87">
        <f>$D$58*I65</f>
      </c>
      <c r="K65" s="87">
        <f>SUM(H65,J65)</f>
      </c>
      <c r="L65" s="89"/>
      <c r="M65" s="89"/>
      <c r="N65" s="89"/>
      <c r="O65" s="73"/>
      <c r="P65" s="73"/>
      <c r="Q65" s="71"/>
      <c r="R65" s="71"/>
      <c r="S65" s="71"/>
      <c r="T65" s="74"/>
      <c r="U65" s="74"/>
      <c r="V65" s="74"/>
      <c r="W65" s="74"/>
      <c r="X65" s="74"/>
      <c r="Y65" s="127"/>
      <c r="Z65" s="74"/>
      <c r="AA65" s="127"/>
    </row>
    <row x14ac:dyDescent="0.25" r="66" customHeight="1" ht="18.75" hidden="1">
      <c r="A66" s="6" t="s">
        <v>404</v>
      </c>
      <c r="B66" s="6"/>
      <c r="C66" s="3" t="s">
        <v>96</v>
      </c>
      <c r="D66" s="86">
        <v>1</v>
      </c>
      <c r="E66" s="87">
        <f>$D$58*D66</f>
      </c>
      <c r="F66" s="108">
        <v>0.21</v>
      </c>
      <c r="G66" s="87">
        <f>$D$58*F66</f>
      </c>
      <c r="H66" s="87">
        <f>$L$2*G66</f>
      </c>
      <c r="I66" s="108">
        <v>41.93</v>
      </c>
      <c r="J66" s="87">
        <f>$D$58*I66</f>
      </c>
      <c r="K66" s="87">
        <f>SUM(H66,J66)</f>
      </c>
      <c r="L66" s="89"/>
      <c r="M66" s="89"/>
      <c r="N66" s="89"/>
      <c r="O66" s="73"/>
      <c r="P66" s="73"/>
      <c r="Q66" s="71"/>
      <c r="R66" s="71"/>
      <c r="S66" s="71"/>
      <c r="T66" s="74"/>
      <c r="U66" s="74"/>
      <c r="V66" s="74"/>
      <c r="W66" s="74"/>
      <c r="X66" s="74"/>
      <c r="Y66" s="127"/>
      <c r="Z66" s="74"/>
      <c r="AA66" s="127"/>
    </row>
    <row x14ac:dyDescent="0.25" r="67" customHeight="1" ht="18.75" hidden="1">
      <c r="A67" s="6" t="s">
        <v>464</v>
      </c>
      <c r="B67" s="6"/>
      <c r="C67" s="3" t="s">
        <v>96</v>
      </c>
      <c r="D67" s="86">
        <v>0.42</v>
      </c>
      <c r="E67" s="87">
        <f>$D$58*D67</f>
      </c>
      <c r="F67" s="108">
        <v>0.03</v>
      </c>
      <c r="G67" s="87">
        <f>$D$58*F67</f>
      </c>
      <c r="H67" s="87">
        <f>$L$2*G67</f>
      </c>
      <c r="I67" s="108">
        <v>21.53</v>
      </c>
      <c r="J67" s="87">
        <f>$D$58*I67</f>
      </c>
      <c r="K67" s="87">
        <f>SUM(H67,J67)</f>
      </c>
      <c r="L67" s="89"/>
      <c r="M67" s="89"/>
      <c r="N67" s="89"/>
      <c r="O67" s="73"/>
      <c r="P67" s="73"/>
      <c r="Q67" s="71"/>
      <c r="R67" s="71"/>
      <c r="S67" s="71"/>
      <c r="T67" s="74"/>
      <c r="U67" s="74"/>
      <c r="V67" s="74"/>
      <c r="W67" s="74"/>
      <c r="X67" s="74"/>
      <c r="Y67" s="127"/>
      <c r="Z67" s="74"/>
      <c r="AA67" s="127"/>
    </row>
    <row x14ac:dyDescent="0.25" r="68" customHeight="1" ht="18.75" hidden="1">
      <c r="A68" s="6" t="s">
        <v>675</v>
      </c>
      <c r="B68" s="6"/>
      <c r="C68" s="3" t="s">
        <v>149</v>
      </c>
      <c r="D68" s="86">
        <v>0.42</v>
      </c>
      <c r="E68" s="87">
        <f>$D$58*D68</f>
      </c>
      <c r="F68" s="108">
        <v>0.06</v>
      </c>
      <c r="G68" s="87">
        <f>$D$58*F68</f>
      </c>
      <c r="H68" s="87">
        <f>$L$2*G68</f>
      </c>
      <c r="I68" s="108">
        <v>18.39</v>
      </c>
      <c r="J68" s="87">
        <f>$D$58*I68</f>
      </c>
      <c r="K68" s="87">
        <f>SUM(H68,J68)</f>
      </c>
      <c r="L68" s="89"/>
      <c r="M68" s="89"/>
      <c r="N68" s="89"/>
      <c r="O68" s="73"/>
      <c r="P68" s="73"/>
      <c r="Q68" s="71"/>
      <c r="R68" s="71"/>
      <c r="S68" s="71"/>
      <c r="T68" s="74"/>
      <c r="U68" s="74"/>
      <c r="V68" s="74"/>
      <c r="W68" s="74"/>
      <c r="X68" s="74"/>
      <c r="Y68" s="127"/>
      <c r="Z68" s="74"/>
      <c r="AA68" s="127"/>
    </row>
    <row x14ac:dyDescent="0.25" r="69" customHeight="1" ht="18.75" hidden="1">
      <c r="A69" s="6" t="s">
        <v>411</v>
      </c>
      <c r="B69" s="6"/>
      <c r="C69" s="3" t="s">
        <v>96</v>
      </c>
      <c r="D69" s="86">
        <v>1</v>
      </c>
      <c r="E69" s="87">
        <f>$D$58*D69</f>
      </c>
      <c r="F69" s="108">
        <v>0.43</v>
      </c>
      <c r="G69" s="87">
        <f>$D$58*F69</f>
      </c>
      <c r="H69" s="87">
        <f>$L$2*G69</f>
      </c>
      <c r="I69" s="108">
        <v>171.74</v>
      </c>
      <c r="J69" s="87">
        <f>$D$58*I69</f>
      </c>
      <c r="K69" s="87">
        <f>SUM(H69,J69)</f>
      </c>
      <c r="L69" s="89"/>
      <c r="M69" s="89"/>
      <c r="N69" s="89"/>
      <c r="O69" s="73"/>
      <c r="P69" s="73"/>
      <c r="Q69" s="71"/>
      <c r="R69" s="71"/>
      <c r="S69" s="71"/>
      <c r="T69" s="74"/>
      <c r="U69" s="74"/>
      <c r="V69" s="74"/>
      <c r="W69" s="74"/>
      <c r="X69" s="74"/>
      <c r="Y69" s="127"/>
      <c r="Z69" s="74"/>
      <c r="AA69" s="127"/>
    </row>
    <row x14ac:dyDescent="0.25" r="70" customHeight="1" ht="18.75" hidden="1">
      <c r="A70" s="6" t="s">
        <v>421</v>
      </c>
      <c r="B70" s="6"/>
      <c r="C70" s="3" t="s">
        <v>96</v>
      </c>
      <c r="D70" s="86">
        <v>1</v>
      </c>
      <c r="E70" s="87">
        <f>$D$58*D70</f>
      </c>
      <c r="F70" s="108">
        <v>0.55</v>
      </c>
      <c r="G70" s="87">
        <f>$D$58*F70</f>
      </c>
      <c r="H70" s="87">
        <f>$N$2*G70</f>
      </c>
      <c r="I70" s="108">
        <v>135.63</v>
      </c>
      <c r="J70" s="87">
        <f>$D$58*I70</f>
      </c>
      <c r="K70" s="87">
        <f>SUM(H70,J70)</f>
      </c>
      <c r="L70" s="89"/>
      <c r="M70" s="89"/>
      <c r="N70" s="89"/>
      <c r="O70" s="73"/>
      <c r="P70" s="73"/>
      <c r="Q70" s="71"/>
      <c r="R70" s="71"/>
      <c r="S70" s="71"/>
      <c r="T70" s="74"/>
      <c r="U70" s="74"/>
      <c r="V70" s="74"/>
      <c r="W70" s="74"/>
      <c r="X70" s="74"/>
      <c r="Y70" s="127"/>
      <c r="Z70" s="74"/>
      <c r="AA70" s="127"/>
    </row>
    <row x14ac:dyDescent="0.25" r="71" customHeight="1" ht="12.199999999999998">
      <c r="A71" s="29" t="s">
        <v>214</v>
      </c>
      <c r="B71" s="29"/>
      <c r="C71" s="3"/>
      <c r="D71" s="109"/>
      <c r="E71" s="126"/>
      <c r="F71" s="94">
        <f>SUM(F59:F70)</f>
      </c>
      <c r="G71" s="110">
        <f>SUM(G59:G70)</f>
      </c>
      <c r="H71" s="110">
        <f>$L$2*G71</f>
      </c>
      <c r="I71" s="94">
        <v>1392.54</v>
      </c>
      <c r="J71" s="110">
        <f>SUM(J59:J70)</f>
      </c>
      <c r="K71" s="88">
        <f>SUM(H71,J71)</f>
      </c>
      <c r="L71" s="89"/>
      <c r="M71" s="89"/>
      <c r="N71" s="89"/>
      <c r="O71" s="73"/>
      <c r="P71" s="73"/>
      <c r="Q71" s="71"/>
      <c r="R71" s="71"/>
      <c r="S71" s="71"/>
      <c r="T71" s="74"/>
      <c r="U71" s="74"/>
      <c r="V71" s="74"/>
      <c r="W71" s="74"/>
      <c r="X71" s="74"/>
      <c r="Y71" s="127"/>
      <c r="Z71" s="74"/>
      <c r="AA71" s="127"/>
    </row>
    <row x14ac:dyDescent="0.25" r="72" customHeight="1" ht="21">
      <c r="A72" s="29" t="s">
        <v>676</v>
      </c>
      <c r="B72" s="29"/>
      <c r="C72" s="93" t="s">
        <v>96</v>
      </c>
      <c r="D72" s="57">
        <v>0</v>
      </c>
      <c r="E72" s="124"/>
      <c r="F72" s="53"/>
      <c r="G72" s="53"/>
      <c r="H72" s="53"/>
      <c r="I72" s="53"/>
      <c r="J72" s="53"/>
      <c r="K72" s="53"/>
      <c r="L72" s="89"/>
      <c r="M72" s="89"/>
      <c r="N72" s="89"/>
      <c r="O72" s="73"/>
      <c r="P72" s="73"/>
      <c r="Q72" s="71"/>
      <c r="R72" s="71"/>
      <c r="S72" s="71"/>
      <c r="T72" s="74"/>
      <c r="U72" s="74"/>
      <c r="V72" s="74"/>
      <c r="W72" s="74"/>
      <c r="X72" s="74"/>
      <c r="Y72" s="127"/>
      <c r="Z72" s="74"/>
      <c r="AA72" s="127"/>
    </row>
    <row x14ac:dyDescent="0.25" r="73" customHeight="1" ht="18.75" hidden="1">
      <c r="A73" s="6" t="s">
        <v>677</v>
      </c>
      <c r="B73" s="6"/>
      <c r="C73" s="3" t="s">
        <v>96</v>
      </c>
      <c r="D73" s="86">
        <v>1</v>
      </c>
      <c r="E73" s="87">
        <f>$D$72*D73</f>
      </c>
      <c r="F73" s="108">
        <v>0.17</v>
      </c>
      <c r="G73" s="87">
        <f>$D$72*F73</f>
      </c>
      <c r="H73" s="87">
        <f>$L$2*G73</f>
      </c>
      <c r="I73" s="108">
        <v>268.06</v>
      </c>
      <c r="J73" s="87">
        <f>$D$72*I73</f>
      </c>
      <c r="K73" s="87">
        <f>SUM(H73,J73)</f>
      </c>
      <c r="L73" s="89"/>
      <c r="M73" s="89"/>
      <c r="N73" s="89"/>
      <c r="O73" s="73"/>
      <c r="P73" s="73"/>
      <c r="Q73" s="71"/>
      <c r="R73" s="71"/>
      <c r="S73" s="71"/>
      <c r="T73" s="74"/>
      <c r="U73" s="74"/>
      <c r="V73" s="74"/>
      <c r="W73" s="74"/>
      <c r="X73" s="74"/>
      <c r="Y73" s="127"/>
      <c r="Z73" s="74"/>
      <c r="AA73" s="127"/>
    </row>
    <row x14ac:dyDescent="0.25" r="74" customHeight="1" ht="18.75" hidden="1">
      <c r="A74" s="6" t="s">
        <v>348</v>
      </c>
      <c r="B74" s="6"/>
      <c r="C74" s="3" t="s">
        <v>96</v>
      </c>
      <c r="D74" s="86">
        <v>1</v>
      </c>
      <c r="E74" s="87">
        <f>$D$72*D74</f>
      </c>
      <c r="F74" s="108">
        <v>0.23</v>
      </c>
      <c r="G74" s="87">
        <f>$D$72*F74</f>
      </c>
      <c r="H74" s="87">
        <f>$L$2*G74</f>
      </c>
      <c r="I74" s="108">
        <v>143.22</v>
      </c>
      <c r="J74" s="87">
        <f>$D$72*I74</f>
      </c>
      <c r="K74" s="87">
        <f>SUM(H74,J74)</f>
      </c>
      <c r="L74" s="89"/>
      <c r="M74" s="89"/>
      <c r="N74" s="89"/>
      <c r="O74" s="73"/>
      <c r="P74" s="73"/>
      <c r="Q74" s="71"/>
      <c r="R74" s="71"/>
      <c r="S74" s="71"/>
      <c r="T74" s="74"/>
      <c r="U74" s="74"/>
      <c r="V74" s="74"/>
      <c r="W74" s="74"/>
      <c r="X74" s="74"/>
      <c r="Y74" s="127"/>
      <c r="Z74" s="74"/>
      <c r="AA74" s="127"/>
    </row>
    <row x14ac:dyDescent="0.25" r="75" customHeight="1" ht="18.75" hidden="1">
      <c r="A75" s="6" t="s">
        <v>348</v>
      </c>
      <c r="B75" s="6"/>
      <c r="C75" s="3" t="s">
        <v>96</v>
      </c>
      <c r="D75" s="86">
        <v>1</v>
      </c>
      <c r="E75" s="87">
        <f>$D$72*D75</f>
      </c>
      <c r="F75" s="108">
        <v>0.21</v>
      </c>
      <c r="G75" s="87">
        <f>$D$72*F75</f>
      </c>
      <c r="H75" s="87">
        <f>$L$2*G75</f>
      </c>
      <c r="I75" s="108">
        <v>60.98</v>
      </c>
      <c r="J75" s="87">
        <f>$D$72*I75</f>
      </c>
      <c r="K75" s="87">
        <f>SUM(H75,J75)</f>
      </c>
      <c r="L75" s="89"/>
      <c r="M75" s="89"/>
      <c r="N75" s="89"/>
      <c r="O75" s="73"/>
      <c r="P75" s="73"/>
      <c r="Q75" s="71"/>
      <c r="R75" s="71"/>
      <c r="S75" s="71"/>
      <c r="T75" s="74"/>
      <c r="U75" s="74"/>
      <c r="V75" s="74"/>
      <c r="W75" s="74"/>
      <c r="X75" s="74"/>
      <c r="Y75" s="127"/>
      <c r="Z75" s="74"/>
      <c r="AA75" s="127"/>
    </row>
    <row x14ac:dyDescent="0.25" r="76" customHeight="1" ht="18.75" hidden="1">
      <c r="A76" s="6" t="s">
        <v>405</v>
      </c>
      <c r="B76" s="6"/>
      <c r="C76" s="3" t="s">
        <v>96</v>
      </c>
      <c r="D76" s="86">
        <v>1</v>
      </c>
      <c r="E76" s="87">
        <f>$D$72*D76</f>
      </c>
      <c r="F76" s="108">
        <v>0.12</v>
      </c>
      <c r="G76" s="87">
        <f>$D$72*F76</f>
      </c>
      <c r="H76" s="87">
        <f>$L$2*G76</f>
      </c>
      <c r="I76" s="108">
        <v>151.2</v>
      </c>
      <c r="J76" s="87">
        <f>$D$72*I76</f>
      </c>
      <c r="K76" s="87">
        <f>SUM(H76,J76)</f>
      </c>
      <c r="L76" s="89"/>
      <c r="M76" s="89"/>
      <c r="N76" s="89"/>
      <c r="O76" s="73"/>
      <c r="P76" s="73"/>
      <c r="Q76" s="71"/>
      <c r="R76" s="71"/>
      <c r="S76" s="71"/>
      <c r="T76" s="74"/>
      <c r="U76" s="74"/>
      <c r="V76" s="74"/>
      <c r="W76" s="74"/>
      <c r="X76" s="74"/>
      <c r="Y76" s="127"/>
      <c r="Z76" s="74"/>
      <c r="AA76" s="127"/>
    </row>
    <row x14ac:dyDescent="0.25" r="77" customHeight="1" ht="18.75" hidden="1">
      <c r="A77" s="6" t="s">
        <v>405</v>
      </c>
      <c r="B77" s="6"/>
      <c r="C77" s="3" t="s">
        <v>96</v>
      </c>
      <c r="D77" s="86">
        <v>1</v>
      </c>
      <c r="E77" s="87">
        <f>$D$72*D77</f>
      </c>
      <c r="F77" s="108">
        <v>0.12</v>
      </c>
      <c r="G77" s="87">
        <f>$D$72*F77</f>
      </c>
      <c r="H77" s="87">
        <f>$L$2*G77</f>
      </c>
      <c r="I77" s="108">
        <v>76.4</v>
      </c>
      <c r="J77" s="87">
        <f>$D$72*I77</f>
      </c>
      <c r="K77" s="87">
        <f>SUM(H77,J77)</f>
      </c>
      <c r="L77" s="89"/>
      <c r="M77" s="89"/>
      <c r="N77" s="89"/>
      <c r="O77" s="73"/>
      <c r="P77" s="73"/>
      <c r="Q77" s="71"/>
      <c r="R77" s="71"/>
      <c r="S77" s="71"/>
      <c r="T77" s="74"/>
      <c r="U77" s="74"/>
      <c r="V77" s="74"/>
      <c r="W77" s="74"/>
      <c r="X77" s="74"/>
      <c r="Y77" s="127"/>
      <c r="Z77" s="74"/>
      <c r="AA77" s="127"/>
    </row>
    <row x14ac:dyDescent="0.25" r="78" customHeight="1" ht="18.75" hidden="1">
      <c r="A78" s="6" t="s">
        <v>666</v>
      </c>
      <c r="B78" s="6"/>
      <c r="C78" s="3" t="s">
        <v>153</v>
      </c>
      <c r="D78" s="86">
        <v>0.42</v>
      </c>
      <c r="E78" s="87">
        <f>$D$72*D78</f>
      </c>
      <c r="F78" s="108">
        <v>0.09</v>
      </c>
      <c r="G78" s="87">
        <f>$D$72*F78</f>
      </c>
      <c r="H78" s="87">
        <f>$L$2*G78</f>
      </c>
      <c r="I78" s="108">
        <v>22.89</v>
      </c>
      <c r="J78" s="87">
        <f>$D$72*I78</f>
      </c>
      <c r="K78" s="87">
        <f>SUM(H78,J78)</f>
      </c>
      <c r="L78" s="89"/>
      <c r="M78" s="89"/>
      <c r="N78" s="89"/>
      <c r="O78" s="73"/>
      <c r="P78" s="73"/>
      <c r="Q78" s="71"/>
      <c r="R78" s="71"/>
      <c r="S78" s="71"/>
      <c r="T78" s="74"/>
      <c r="U78" s="74"/>
      <c r="V78" s="74"/>
      <c r="W78" s="74"/>
      <c r="X78" s="74"/>
      <c r="Y78" s="127"/>
      <c r="Z78" s="74"/>
      <c r="AA78" s="127"/>
    </row>
    <row x14ac:dyDescent="0.25" r="79" customHeight="1" ht="18.75" hidden="1">
      <c r="A79" s="6" t="s">
        <v>666</v>
      </c>
      <c r="B79" s="6"/>
      <c r="C79" s="3" t="s">
        <v>153</v>
      </c>
      <c r="D79" s="86">
        <v>0.42</v>
      </c>
      <c r="E79" s="87">
        <f>$D$72*D79</f>
      </c>
      <c r="F79" s="108">
        <v>0.09</v>
      </c>
      <c r="G79" s="87">
        <f>$D$72*F79</f>
      </c>
      <c r="H79" s="87">
        <f>$L$2*G79</f>
      </c>
      <c r="I79" s="108">
        <v>16.61</v>
      </c>
      <c r="J79" s="87">
        <f>$D$72*I79</f>
      </c>
      <c r="K79" s="87">
        <f>SUM(H79,J79)</f>
      </c>
      <c r="L79" s="89"/>
      <c r="M79" s="89"/>
      <c r="N79" s="89"/>
      <c r="O79" s="73"/>
      <c r="P79" s="73"/>
      <c r="Q79" s="71"/>
      <c r="R79" s="71"/>
      <c r="S79" s="71"/>
      <c r="T79" s="74"/>
      <c r="U79" s="74"/>
      <c r="V79" s="74"/>
      <c r="W79" s="74"/>
      <c r="X79" s="74"/>
      <c r="Y79" s="127"/>
      <c r="Z79" s="74"/>
      <c r="AA79" s="127"/>
    </row>
    <row x14ac:dyDescent="0.25" r="80" customHeight="1" ht="18.75" hidden="1">
      <c r="A80" s="6" t="s">
        <v>488</v>
      </c>
      <c r="B80" s="6"/>
      <c r="C80" s="3" t="s">
        <v>153</v>
      </c>
      <c r="D80" s="86">
        <v>0.42</v>
      </c>
      <c r="E80" s="87">
        <f>$D$72*D80</f>
      </c>
      <c r="F80" s="108">
        <v>0.08</v>
      </c>
      <c r="G80" s="87">
        <f>$D$72*F80</f>
      </c>
      <c r="H80" s="87">
        <f>$L$2*G80</f>
      </c>
      <c r="I80" s="108">
        <v>18.03</v>
      </c>
      <c r="J80" s="87">
        <f>$D$72*I80</f>
      </c>
      <c r="K80" s="87">
        <f>SUM(H80,J80)</f>
      </c>
      <c r="L80" s="89"/>
      <c r="M80" s="89"/>
      <c r="N80" s="89"/>
      <c r="O80" s="73"/>
      <c r="P80" s="73"/>
      <c r="Q80" s="71"/>
      <c r="R80" s="71"/>
      <c r="S80" s="71"/>
      <c r="T80" s="74"/>
      <c r="U80" s="74"/>
      <c r="V80" s="74"/>
      <c r="W80" s="74"/>
      <c r="X80" s="74"/>
      <c r="Y80" s="127"/>
      <c r="Z80" s="74"/>
      <c r="AA80" s="127"/>
    </row>
    <row x14ac:dyDescent="0.25" r="81" customHeight="1" ht="18.75" hidden="1">
      <c r="A81" s="6" t="s">
        <v>678</v>
      </c>
      <c r="B81" s="6"/>
      <c r="C81" s="3" t="s">
        <v>96</v>
      </c>
      <c r="D81" s="86">
        <v>1</v>
      </c>
      <c r="E81" s="87">
        <f>$D$72*D81</f>
      </c>
      <c r="F81" s="108">
        <v>0.14</v>
      </c>
      <c r="G81" s="87">
        <f>$D$72*F81</f>
      </c>
      <c r="H81" s="87">
        <f>$L$2*G81</f>
      </c>
      <c r="I81" s="108">
        <v>85.2</v>
      </c>
      <c r="J81" s="87">
        <f>$D$72*I81</f>
      </c>
      <c r="K81" s="87">
        <f>SUM(H81,J81)</f>
      </c>
      <c r="L81" s="89"/>
      <c r="M81" s="89"/>
      <c r="N81" s="89"/>
      <c r="O81" s="73"/>
      <c r="P81" s="73"/>
      <c r="Q81" s="71"/>
      <c r="R81" s="71"/>
      <c r="S81" s="71"/>
      <c r="T81" s="74"/>
      <c r="U81" s="74"/>
      <c r="V81" s="74"/>
      <c r="W81" s="74"/>
      <c r="X81" s="74"/>
      <c r="Y81" s="127"/>
      <c r="Z81" s="74"/>
      <c r="AA81" s="127"/>
    </row>
    <row x14ac:dyDescent="0.25" r="82" customHeight="1" ht="18.75" hidden="1">
      <c r="A82" s="6" t="s">
        <v>464</v>
      </c>
      <c r="B82" s="6"/>
      <c r="C82" s="3" t="s">
        <v>96</v>
      </c>
      <c r="D82" s="86">
        <v>0.42</v>
      </c>
      <c r="E82" s="87">
        <f>$D$72*D82</f>
      </c>
      <c r="F82" s="108">
        <v>0.03</v>
      </c>
      <c r="G82" s="87">
        <f>$D$72*F82</f>
      </c>
      <c r="H82" s="87">
        <f>$L$2*G82</f>
      </c>
      <c r="I82" s="108">
        <v>21.53</v>
      </c>
      <c r="J82" s="87">
        <f>$D$72*I82</f>
      </c>
      <c r="K82" s="87">
        <f>SUM(H82,J82)</f>
      </c>
      <c r="L82" s="89"/>
      <c r="M82" s="89"/>
      <c r="N82" s="89"/>
      <c r="O82" s="73"/>
      <c r="P82" s="73"/>
      <c r="Q82" s="71"/>
      <c r="R82" s="71"/>
      <c r="S82" s="71"/>
      <c r="T82" s="74"/>
      <c r="U82" s="74"/>
      <c r="V82" s="74"/>
      <c r="W82" s="74"/>
      <c r="X82" s="74"/>
      <c r="Y82" s="127"/>
      <c r="Z82" s="74"/>
      <c r="AA82" s="127"/>
    </row>
    <row x14ac:dyDescent="0.25" r="83" customHeight="1" ht="18.75" hidden="1">
      <c r="A83" s="6" t="s">
        <v>679</v>
      </c>
      <c r="B83" s="6"/>
      <c r="C83" s="3" t="s">
        <v>153</v>
      </c>
      <c r="D83" s="86">
        <v>1</v>
      </c>
      <c r="E83" s="87">
        <f>$D$72*D83</f>
      </c>
      <c r="F83" s="108">
        <v>0.23</v>
      </c>
      <c r="G83" s="87">
        <f>$D$72*F83</f>
      </c>
      <c r="H83" s="87">
        <f>$L$2*G83</f>
      </c>
      <c r="I83" s="108">
        <v>83.62</v>
      </c>
      <c r="J83" s="87">
        <f>$D$72*I83</f>
      </c>
      <c r="K83" s="87">
        <f>SUM(H83,J83)</f>
      </c>
      <c r="L83" s="89"/>
      <c r="M83" s="89"/>
      <c r="N83" s="89"/>
      <c r="O83" s="73"/>
      <c r="P83" s="73"/>
      <c r="Q83" s="71"/>
      <c r="R83" s="71"/>
      <c r="S83" s="71"/>
      <c r="T83" s="74"/>
      <c r="U83" s="74"/>
      <c r="V83" s="74"/>
      <c r="W83" s="74"/>
      <c r="X83" s="74"/>
      <c r="Y83" s="127"/>
      <c r="Z83" s="74"/>
      <c r="AA83" s="127"/>
    </row>
    <row x14ac:dyDescent="0.25" r="84" customHeight="1" ht="18.75" hidden="1">
      <c r="A84" s="6" t="s">
        <v>680</v>
      </c>
      <c r="B84" s="6"/>
      <c r="C84" s="3" t="s">
        <v>113</v>
      </c>
      <c r="D84" s="86">
        <v>1</v>
      </c>
      <c r="E84" s="87">
        <f>$D$72*D84</f>
      </c>
      <c r="F84" s="108">
        <v>0.06</v>
      </c>
      <c r="G84" s="87">
        <f>$D$72*F84</f>
      </c>
      <c r="H84" s="87">
        <f>$L$2*G84</f>
      </c>
      <c r="I84" s="108">
        <v>35.11</v>
      </c>
      <c r="J84" s="87">
        <f>$D$72*I84</f>
      </c>
      <c r="K84" s="87">
        <f>SUM(H84,J84)</f>
      </c>
      <c r="L84" s="89"/>
      <c r="M84" s="89"/>
      <c r="N84" s="89"/>
      <c r="O84" s="73"/>
      <c r="P84" s="73"/>
      <c r="Q84" s="71"/>
      <c r="R84" s="71"/>
      <c r="S84" s="71"/>
      <c r="T84" s="74"/>
      <c r="U84" s="74"/>
      <c r="V84" s="74"/>
      <c r="W84" s="74"/>
      <c r="X84" s="74"/>
      <c r="Y84" s="127"/>
      <c r="Z84" s="74"/>
      <c r="AA84" s="127"/>
    </row>
    <row x14ac:dyDescent="0.25" r="85" customHeight="1" ht="12.199999999999998">
      <c r="A85" s="29" t="s">
        <v>214</v>
      </c>
      <c r="B85" s="29"/>
      <c r="C85" s="3"/>
      <c r="D85" s="109"/>
      <c r="E85" s="126"/>
      <c r="F85" s="94">
        <f>SUM(F73:F84)</f>
      </c>
      <c r="G85" s="110">
        <f>SUM(G73:G84)</f>
      </c>
      <c r="H85" s="110">
        <f>$L$2*G85</f>
      </c>
      <c r="I85" s="94">
        <v>982.85</v>
      </c>
      <c r="J85" s="110">
        <f>SUM(J73:J84)</f>
      </c>
      <c r="K85" s="88">
        <f>SUM(H85,J85)</f>
      </c>
      <c r="L85" s="89"/>
      <c r="M85" s="89"/>
      <c r="N85" s="89"/>
      <c r="O85" s="73"/>
      <c r="P85" s="73"/>
      <c r="Q85" s="71"/>
      <c r="R85" s="71"/>
      <c r="S85" s="71"/>
      <c r="T85" s="74"/>
      <c r="U85" s="74"/>
      <c r="V85" s="74"/>
      <c r="W85" s="74"/>
      <c r="X85" s="74"/>
      <c r="Y85" s="127"/>
      <c r="Z85" s="74"/>
      <c r="AA85" s="127"/>
    </row>
    <row x14ac:dyDescent="0.25" r="86" customHeight="1" ht="21">
      <c r="A86" s="29" t="s">
        <v>681</v>
      </c>
      <c r="B86" s="29"/>
      <c r="C86" s="93" t="s">
        <v>96</v>
      </c>
      <c r="D86" s="57">
        <v>0</v>
      </c>
      <c r="E86" s="124"/>
      <c r="F86" s="53"/>
      <c r="G86" s="53"/>
      <c r="H86" s="53"/>
      <c r="I86" s="53"/>
      <c r="J86" s="53"/>
      <c r="K86" s="53"/>
      <c r="L86" s="89"/>
      <c r="M86" s="89"/>
      <c r="N86" s="89"/>
      <c r="O86" s="73"/>
      <c r="P86" s="73"/>
      <c r="Q86" s="71"/>
      <c r="R86" s="71"/>
      <c r="S86" s="71"/>
      <c r="T86" s="74"/>
      <c r="U86" s="74"/>
      <c r="V86" s="74"/>
      <c r="W86" s="74"/>
      <c r="X86" s="74"/>
      <c r="Y86" s="127"/>
      <c r="Z86" s="74"/>
      <c r="AA86" s="127"/>
    </row>
    <row x14ac:dyDescent="0.25" r="87" customHeight="1" ht="18.75" hidden="1">
      <c r="A87" s="6" t="s">
        <v>682</v>
      </c>
      <c r="B87" s="6"/>
      <c r="C87" s="3" t="s">
        <v>153</v>
      </c>
      <c r="D87" s="86">
        <v>0.42</v>
      </c>
      <c r="E87" s="87">
        <f>$D$86*D87</f>
      </c>
      <c r="F87" s="108">
        <v>0.07</v>
      </c>
      <c r="G87" s="87">
        <f>$D$86*F87</f>
      </c>
      <c r="H87" s="87">
        <f>$L$2*G87</f>
      </c>
      <c r="I87" s="108">
        <v>38</v>
      </c>
      <c r="J87" s="87">
        <f>$D$86*I87</f>
      </c>
      <c r="K87" s="87">
        <f>SUM(H87,J87)</f>
      </c>
      <c r="L87" s="89"/>
      <c r="M87" s="89"/>
      <c r="N87" s="89"/>
      <c r="O87" s="73"/>
      <c r="P87" s="73"/>
      <c r="Q87" s="71"/>
      <c r="R87" s="71"/>
      <c r="S87" s="71"/>
      <c r="T87" s="74"/>
      <c r="U87" s="74"/>
      <c r="V87" s="74"/>
      <c r="W87" s="74"/>
      <c r="X87" s="74"/>
      <c r="Y87" s="127"/>
      <c r="Z87" s="74"/>
      <c r="AA87" s="127"/>
    </row>
    <row x14ac:dyDescent="0.25" r="88" customHeight="1" ht="18.75" hidden="1">
      <c r="A88" s="6" t="s">
        <v>683</v>
      </c>
      <c r="B88" s="6"/>
      <c r="C88" s="3" t="s">
        <v>96</v>
      </c>
      <c r="D88" s="86">
        <v>1</v>
      </c>
      <c r="E88" s="87">
        <f>$D$86*D88</f>
      </c>
      <c r="F88" s="108">
        <v>0.16</v>
      </c>
      <c r="G88" s="87">
        <f>$D$86*F88</f>
      </c>
      <c r="H88" s="87">
        <f>$L$2*G88</f>
      </c>
      <c r="I88" s="108">
        <v>297.32</v>
      </c>
      <c r="J88" s="87">
        <f>$D$86*I88</f>
      </c>
      <c r="K88" s="87">
        <f>SUM(H88,J88)</f>
      </c>
      <c r="L88" s="89"/>
      <c r="M88" s="89"/>
      <c r="N88" s="89"/>
      <c r="O88" s="73"/>
      <c r="P88" s="73"/>
      <c r="Q88" s="71"/>
      <c r="R88" s="71"/>
      <c r="S88" s="71"/>
      <c r="T88" s="74"/>
      <c r="U88" s="74"/>
      <c r="V88" s="74"/>
      <c r="W88" s="74"/>
      <c r="X88" s="74"/>
      <c r="Y88" s="127"/>
      <c r="Z88" s="74"/>
      <c r="AA88" s="127"/>
    </row>
    <row x14ac:dyDescent="0.25" r="89" customHeight="1" ht="18.75" hidden="1">
      <c r="A89" s="6" t="s">
        <v>665</v>
      </c>
      <c r="B89" s="6"/>
      <c r="C89" s="3" t="s">
        <v>96</v>
      </c>
      <c r="D89" s="86">
        <v>1</v>
      </c>
      <c r="E89" s="87">
        <f>$D$86*D89</f>
      </c>
      <c r="F89" s="108">
        <v>0.17</v>
      </c>
      <c r="G89" s="87">
        <f>$D$86*F89</f>
      </c>
      <c r="H89" s="87">
        <f>$L$2*G89</f>
      </c>
      <c r="I89" s="108">
        <v>297.83</v>
      </c>
      <c r="J89" s="87">
        <f>$D$86*I89</f>
      </c>
      <c r="K89" s="87">
        <f>SUM(H89,J89)</f>
      </c>
      <c r="L89" s="89"/>
      <c r="M89" s="89"/>
      <c r="N89" s="89"/>
      <c r="O89" s="73"/>
      <c r="P89" s="73"/>
      <c r="Q89" s="71"/>
      <c r="R89" s="71"/>
      <c r="S89" s="71"/>
      <c r="T89" s="74"/>
      <c r="U89" s="74"/>
      <c r="V89" s="74"/>
      <c r="W89" s="74"/>
      <c r="X89" s="74"/>
      <c r="Y89" s="127"/>
      <c r="Z89" s="74"/>
      <c r="AA89" s="127"/>
    </row>
    <row x14ac:dyDescent="0.25" r="90" customHeight="1" ht="18.75" hidden="1">
      <c r="A90" s="6" t="s">
        <v>442</v>
      </c>
      <c r="B90" s="6"/>
      <c r="C90" s="3" t="s">
        <v>96</v>
      </c>
      <c r="D90" s="86">
        <v>1</v>
      </c>
      <c r="E90" s="87">
        <f>$D$86*D90</f>
      </c>
      <c r="F90" s="108">
        <v>0.12</v>
      </c>
      <c r="G90" s="87">
        <f>$D$86*F90</f>
      </c>
      <c r="H90" s="87">
        <f>$L$2*G90</f>
      </c>
      <c r="I90" s="108">
        <v>207.2</v>
      </c>
      <c r="J90" s="87">
        <f>$D$86*I90</f>
      </c>
      <c r="K90" s="87">
        <f>SUM(H90,J90)</f>
      </c>
      <c r="L90" s="89"/>
      <c r="M90" s="89"/>
      <c r="N90" s="89"/>
      <c r="O90" s="73"/>
      <c r="P90" s="73"/>
      <c r="Q90" s="71"/>
      <c r="R90" s="71"/>
      <c r="S90" s="71"/>
      <c r="T90" s="74"/>
      <c r="U90" s="74"/>
      <c r="V90" s="74"/>
      <c r="W90" s="74"/>
      <c r="X90" s="74"/>
      <c r="Y90" s="127"/>
      <c r="Z90" s="74"/>
      <c r="AA90" s="127"/>
    </row>
    <row x14ac:dyDescent="0.25" r="91" customHeight="1" ht="18.75" hidden="1">
      <c r="A91" s="6" t="s">
        <v>404</v>
      </c>
      <c r="B91" s="6"/>
      <c r="C91" s="3" t="s">
        <v>96</v>
      </c>
      <c r="D91" s="86">
        <v>1</v>
      </c>
      <c r="E91" s="87">
        <f>$D$86*D91</f>
      </c>
      <c r="F91" s="108">
        <v>0.21</v>
      </c>
      <c r="G91" s="87">
        <f>$D$86*F91</f>
      </c>
      <c r="H91" s="87">
        <f>$L$2*G91</f>
      </c>
      <c r="I91" s="108">
        <v>30.5</v>
      </c>
      <c r="J91" s="87">
        <f>$D$86*I91</f>
      </c>
      <c r="K91" s="87">
        <f>SUM(H91,J91)</f>
      </c>
      <c r="L91" s="89"/>
      <c r="M91" s="89"/>
      <c r="N91" s="89"/>
      <c r="O91" s="73"/>
      <c r="P91" s="73"/>
      <c r="Q91" s="71"/>
      <c r="R91" s="71"/>
      <c r="S91" s="71"/>
      <c r="T91" s="74"/>
      <c r="U91" s="74"/>
      <c r="V91" s="74"/>
      <c r="W91" s="74"/>
      <c r="X91" s="74"/>
      <c r="Y91" s="127"/>
      <c r="Z91" s="74"/>
      <c r="AA91" s="127"/>
    </row>
    <row x14ac:dyDescent="0.25" r="92" customHeight="1" ht="18.75" hidden="1">
      <c r="A92" s="6" t="s">
        <v>411</v>
      </c>
      <c r="B92" s="6"/>
      <c r="C92" s="3" t="s">
        <v>96</v>
      </c>
      <c r="D92" s="86">
        <v>1</v>
      </c>
      <c r="E92" s="87">
        <f>$D$86*D92</f>
      </c>
      <c r="F92" s="108">
        <v>0.43</v>
      </c>
      <c r="G92" s="87">
        <f>$D$86*F92</f>
      </c>
      <c r="H92" s="87">
        <f>$L$2*G92</f>
      </c>
      <c r="I92" s="108">
        <v>171.74</v>
      </c>
      <c r="J92" s="87">
        <f>$D$58*I92</f>
      </c>
      <c r="K92" s="87">
        <f>SUM(H92,J92)</f>
      </c>
      <c r="L92" s="89"/>
      <c r="M92" s="89"/>
      <c r="N92" s="89"/>
      <c r="O92" s="73"/>
      <c r="P92" s="73"/>
      <c r="Q92" s="71"/>
      <c r="R92" s="71"/>
      <c r="S92" s="71"/>
      <c r="T92" s="74"/>
      <c r="U92" s="74"/>
      <c r="V92" s="74"/>
      <c r="W92" s="74"/>
      <c r="X92" s="74"/>
      <c r="Y92" s="127"/>
      <c r="Z92" s="74"/>
      <c r="AA92" s="127"/>
    </row>
    <row x14ac:dyDescent="0.25" r="93" customHeight="1" ht="18.75" hidden="1">
      <c r="A93" s="6" t="s">
        <v>421</v>
      </c>
      <c r="B93" s="6"/>
      <c r="C93" s="3" t="s">
        <v>96</v>
      </c>
      <c r="D93" s="86">
        <v>1</v>
      </c>
      <c r="E93" s="87">
        <f>$D$86*D93</f>
      </c>
      <c r="F93" s="108">
        <v>0.55</v>
      </c>
      <c r="G93" s="87">
        <f>$D$86*F93</f>
      </c>
      <c r="H93" s="87">
        <f>$N$2*G93</f>
      </c>
      <c r="I93" s="108">
        <v>135.63</v>
      </c>
      <c r="J93" s="87">
        <f>$D$58*I93</f>
      </c>
      <c r="K93" s="87">
        <f>SUM(H93,J93)</f>
      </c>
      <c r="L93" s="89"/>
      <c r="M93" s="89"/>
      <c r="N93" s="89"/>
      <c r="O93" s="73"/>
      <c r="P93" s="73"/>
      <c r="Q93" s="71"/>
      <c r="R93" s="71"/>
      <c r="S93" s="71"/>
      <c r="T93" s="74"/>
      <c r="U93" s="74"/>
      <c r="V93" s="74"/>
      <c r="W93" s="74"/>
      <c r="X93" s="74"/>
      <c r="Y93" s="127"/>
      <c r="Z93" s="74"/>
      <c r="AA93" s="127"/>
    </row>
    <row x14ac:dyDescent="0.25" r="94" customHeight="1" ht="12.199999999999998">
      <c r="A94" s="29" t="s">
        <v>214</v>
      </c>
      <c r="B94" s="29"/>
      <c r="C94" s="3"/>
      <c r="D94" s="109"/>
      <c r="E94" s="126"/>
      <c r="F94" s="94">
        <f>SUM(F87:F93)</f>
      </c>
      <c r="G94" s="110">
        <f>SUM(G87:G93)</f>
      </c>
      <c r="H94" s="110">
        <f>$L$2*G94</f>
      </c>
      <c r="I94" s="94">
        <v>1398.49</v>
      </c>
      <c r="J94" s="110">
        <f>SUM(J87:J91)</f>
      </c>
      <c r="K94" s="88">
        <f>SUM(H94,J94)</f>
      </c>
      <c r="L94" s="89"/>
      <c r="M94" s="89"/>
      <c r="N94" s="89"/>
      <c r="O94" s="73"/>
      <c r="P94" s="73"/>
      <c r="Q94" s="71"/>
      <c r="R94" s="71"/>
      <c r="S94" s="71"/>
      <c r="T94" s="74"/>
      <c r="U94" s="74"/>
      <c r="V94" s="74"/>
      <c r="W94" s="74"/>
      <c r="X94" s="74"/>
      <c r="Y94" s="127"/>
      <c r="Z94" s="74"/>
      <c r="AA94" s="127"/>
    </row>
    <row x14ac:dyDescent="0.25" r="95" customHeight="1" ht="29.850000000000005">
      <c r="A95" s="29" t="s">
        <v>684</v>
      </c>
      <c r="B95" s="29"/>
      <c r="C95" s="93" t="s">
        <v>96</v>
      </c>
      <c r="D95" s="57">
        <v>0</v>
      </c>
      <c r="E95" s="124"/>
      <c r="F95" s="53"/>
      <c r="G95" s="53"/>
      <c r="H95" s="53"/>
      <c r="I95" s="53"/>
      <c r="J95" s="53"/>
      <c r="K95" s="53"/>
      <c r="L95" s="89"/>
      <c r="M95" s="89"/>
      <c r="N95" s="89"/>
      <c r="O95" s="73"/>
      <c r="P95" s="73"/>
      <c r="Q95" s="71"/>
      <c r="R95" s="71"/>
      <c r="S95" s="71"/>
      <c r="T95" s="74"/>
      <c r="U95" s="74"/>
      <c r="V95" s="74"/>
      <c r="W95" s="74"/>
      <c r="X95" s="74"/>
      <c r="Y95" s="127"/>
      <c r="Z95" s="74"/>
      <c r="AA95" s="127"/>
    </row>
    <row x14ac:dyDescent="0.25" r="96" customHeight="1" ht="18.75" hidden="1">
      <c r="A96" s="6" t="s">
        <v>665</v>
      </c>
      <c r="B96" s="6"/>
      <c r="C96" s="3" t="s">
        <v>96</v>
      </c>
      <c r="D96" s="86">
        <v>1</v>
      </c>
      <c r="E96" s="87">
        <f>$D$95*D96</f>
      </c>
      <c r="F96" s="108">
        <v>0.17</v>
      </c>
      <c r="G96" s="87">
        <f>$D$95*F96</f>
      </c>
      <c r="H96" s="87">
        <f>$L$2*G96</f>
      </c>
      <c r="I96" s="108">
        <v>297.83</v>
      </c>
      <c r="J96" s="87">
        <f>$D$95*I96</f>
      </c>
      <c r="K96" s="87">
        <f>SUM(H96,J96)</f>
      </c>
      <c r="L96" s="89"/>
      <c r="M96" s="89"/>
      <c r="N96" s="89"/>
      <c r="O96" s="73"/>
      <c r="P96" s="73"/>
      <c r="Q96" s="84"/>
      <c r="R96" s="84"/>
      <c r="S96" s="85"/>
      <c r="T96" s="85"/>
      <c r="U96" s="85"/>
      <c r="V96" s="85"/>
      <c r="W96" s="85"/>
      <c r="X96" s="85"/>
      <c r="Y96" s="128" t="s">
        <v>685</v>
      </c>
      <c r="Z96" s="85"/>
      <c r="AA96" s="128" t="s">
        <v>686</v>
      </c>
    </row>
    <row x14ac:dyDescent="0.25" r="97" customHeight="1" ht="18.75" hidden="1">
      <c r="A97" s="6" t="s">
        <v>442</v>
      </c>
      <c r="B97" s="6"/>
      <c r="C97" s="3" t="s">
        <v>96</v>
      </c>
      <c r="D97" s="86">
        <v>1</v>
      </c>
      <c r="E97" s="87">
        <f>$D$95*D97</f>
      </c>
      <c r="F97" s="108">
        <v>0.12</v>
      </c>
      <c r="G97" s="87">
        <f>$D$95*F97</f>
      </c>
      <c r="H97" s="87">
        <f>$L$2*G97</f>
      </c>
      <c r="I97" s="108">
        <v>207.2</v>
      </c>
      <c r="J97" s="87">
        <f>$D$95*I97</f>
      </c>
      <c r="K97" s="87">
        <f>SUM(H97,J97)</f>
      </c>
      <c r="L97" s="89"/>
      <c r="M97" s="89"/>
      <c r="N97" s="89"/>
      <c r="O97" s="73"/>
      <c r="P97" s="73"/>
      <c r="Q97" s="84"/>
      <c r="R97" s="84"/>
      <c r="S97" s="85"/>
      <c r="T97" s="129"/>
      <c r="U97" s="91"/>
      <c r="V97" s="91"/>
      <c r="W97" s="91"/>
      <c r="X97" s="91"/>
      <c r="Y97" s="130"/>
      <c r="Z97" s="91"/>
      <c r="AA97" s="130"/>
    </row>
    <row x14ac:dyDescent="0.25" r="98" customHeight="1" ht="18.75" hidden="1">
      <c r="A98" s="6" t="s">
        <v>682</v>
      </c>
      <c r="B98" s="6"/>
      <c r="C98" s="3" t="s">
        <v>153</v>
      </c>
      <c r="D98" s="86">
        <v>0.42</v>
      </c>
      <c r="E98" s="87">
        <f>$D$95*D98</f>
      </c>
      <c r="F98" s="108">
        <v>0.07</v>
      </c>
      <c r="G98" s="87">
        <f>$D$95*F98</f>
      </c>
      <c r="H98" s="87">
        <f>$L$2*G98</f>
      </c>
      <c r="I98" s="108">
        <v>38</v>
      </c>
      <c r="J98" s="87">
        <f>$D$95*I98</f>
      </c>
      <c r="K98" s="87">
        <f>SUM(H98,J98)</f>
      </c>
      <c r="L98" s="89"/>
      <c r="M98" s="89"/>
      <c r="N98" s="89"/>
      <c r="O98" s="73"/>
      <c r="P98" s="73"/>
      <c r="Q98" s="90"/>
      <c r="R98" s="90"/>
      <c r="S98" s="91"/>
      <c r="T98" s="92"/>
      <c r="U98" s="92"/>
      <c r="V98" s="92"/>
      <c r="W98" s="92"/>
      <c r="X98" s="92"/>
      <c r="Y98" s="92">
        <v>0</v>
      </c>
      <c r="Z98" s="92"/>
      <c r="AA98" s="92">
        <v>466.71</v>
      </c>
    </row>
    <row x14ac:dyDescent="0.25" r="99" customHeight="1" ht="18.75" hidden="1">
      <c r="A99" s="6" t="s">
        <v>683</v>
      </c>
      <c r="B99" s="6"/>
      <c r="C99" s="3" t="s">
        <v>96</v>
      </c>
      <c r="D99" s="86">
        <v>1</v>
      </c>
      <c r="E99" s="87">
        <f>$D$95*D99</f>
      </c>
      <c r="F99" s="108">
        <v>0.16</v>
      </c>
      <c r="G99" s="87">
        <f>$D$95*F99</f>
      </c>
      <c r="H99" s="87">
        <f>$L$2*G99</f>
      </c>
      <c r="I99" s="108">
        <v>297.32</v>
      </c>
      <c r="J99" s="87">
        <f>$D$95*I99</f>
      </c>
      <c r="K99" s="87">
        <f>SUM(H99,J99)</f>
      </c>
      <c r="L99" s="89"/>
      <c r="M99" s="89"/>
      <c r="N99" s="89"/>
      <c r="O99" s="73"/>
      <c r="P99" s="73"/>
      <c r="Q99" s="84"/>
      <c r="R99" s="84"/>
      <c r="S99" s="91"/>
      <c r="T99" s="91"/>
      <c r="U99" s="129"/>
      <c r="V99" s="129"/>
      <c r="W99" s="129"/>
      <c r="X99" s="129"/>
      <c r="Y99" s="129">
        <v>0</v>
      </c>
      <c r="Z99" s="129"/>
      <c r="AA99" s="129">
        <v>466.71</v>
      </c>
    </row>
    <row x14ac:dyDescent="0.25" r="100" customHeight="1" ht="18.75" hidden="1">
      <c r="A100" s="6" t="s">
        <v>410</v>
      </c>
      <c r="B100" s="6"/>
      <c r="C100" s="3" t="s">
        <v>153</v>
      </c>
      <c r="D100" s="86">
        <v>0.42</v>
      </c>
      <c r="E100" s="87">
        <f>$D$95*D100</f>
      </c>
      <c r="F100" s="108">
        <v>0.04</v>
      </c>
      <c r="G100" s="87">
        <f>$D$95*F100</f>
      </c>
      <c r="H100" s="87">
        <f>$L$2*G100</f>
      </c>
      <c r="I100" s="108">
        <v>17.85</v>
      </c>
      <c r="J100" s="87">
        <f>$D$95*I100</f>
      </c>
      <c r="K100" s="87">
        <f>SUM(H100,J100)</f>
      </c>
      <c r="L100" s="89"/>
      <c r="M100" s="89"/>
      <c r="N100" s="89"/>
      <c r="O100" s="73"/>
      <c r="P100" s="73"/>
      <c r="Q100" s="84"/>
      <c r="R100" s="84"/>
      <c r="S100" s="85"/>
      <c r="T100" s="129"/>
      <c r="U100" s="91"/>
      <c r="V100" s="91"/>
      <c r="W100" s="91"/>
      <c r="X100" s="91"/>
      <c r="Y100" s="130"/>
      <c r="Z100" s="91"/>
      <c r="AA100" s="130"/>
    </row>
    <row x14ac:dyDescent="0.25" r="101" customHeight="1" ht="18.75" hidden="1">
      <c r="A101" s="6" t="s">
        <v>687</v>
      </c>
      <c r="B101" s="6"/>
      <c r="C101" s="3" t="s">
        <v>96</v>
      </c>
      <c r="D101" s="86">
        <v>0.42</v>
      </c>
      <c r="E101" s="87">
        <f>$D$95*D101</f>
      </c>
      <c r="F101" s="108">
        <v>0.01</v>
      </c>
      <c r="G101" s="87">
        <f>$D$95*F101</f>
      </c>
      <c r="H101" s="87">
        <f>$L$2*G101</f>
      </c>
      <c r="I101" s="108">
        <v>12.86</v>
      </c>
      <c r="J101" s="87">
        <f>$D$95*I101</f>
      </c>
      <c r="K101" s="87">
        <f>SUM(H101,J101)</f>
      </c>
      <c r="L101" s="89"/>
      <c r="M101" s="89"/>
      <c r="N101" s="89"/>
      <c r="O101" s="73"/>
      <c r="P101" s="73"/>
      <c r="Q101" s="90"/>
      <c r="R101" s="90"/>
      <c r="S101" s="91"/>
      <c r="T101" s="92"/>
      <c r="U101" s="92"/>
      <c r="V101" s="92"/>
      <c r="W101" s="92"/>
      <c r="X101" s="92"/>
      <c r="Y101" s="92">
        <v>0</v>
      </c>
      <c r="Z101" s="92"/>
      <c r="AA101" s="92">
        <v>956.61</v>
      </c>
    </row>
    <row x14ac:dyDescent="0.25" r="102" customHeight="1" ht="18.75" hidden="1">
      <c r="A102" s="6" t="s">
        <v>670</v>
      </c>
      <c r="B102" s="6"/>
      <c r="C102" s="3" t="s">
        <v>96</v>
      </c>
      <c r="D102" s="86">
        <v>0.42</v>
      </c>
      <c r="E102" s="87">
        <f>$D$95*D102</f>
      </c>
      <c r="F102" s="108">
        <v>0.01</v>
      </c>
      <c r="G102" s="87">
        <f>$D$95*F102</f>
      </c>
      <c r="H102" s="87">
        <f>$L$2*G102</f>
      </c>
      <c r="I102" s="108">
        <v>5.34</v>
      </c>
      <c r="J102" s="87">
        <f>$D$95*I102</f>
      </c>
      <c r="K102" s="87">
        <f>SUM(H102,J102)</f>
      </c>
      <c r="L102" s="89"/>
      <c r="M102" s="89"/>
      <c r="N102" s="89"/>
      <c r="O102" s="73"/>
      <c r="P102" s="73"/>
      <c r="Q102" s="84"/>
      <c r="R102" s="84"/>
      <c r="S102" s="91"/>
      <c r="T102" s="91"/>
      <c r="U102" s="129"/>
      <c r="V102" s="129"/>
      <c r="W102" s="129"/>
      <c r="X102" s="129"/>
      <c r="Y102" s="129">
        <v>0</v>
      </c>
      <c r="Z102" s="129"/>
      <c r="AA102" s="129">
        <v>956.61</v>
      </c>
    </row>
    <row x14ac:dyDescent="0.25" r="103" customHeight="1" ht="18.75" hidden="1">
      <c r="A103" s="6" t="s">
        <v>669</v>
      </c>
      <c r="B103" s="6"/>
      <c r="C103" s="3" t="s">
        <v>149</v>
      </c>
      <c r="D103" s="86">
        <v>0.42</v>
      </c>
      <c r="E103" s="87">
        <f>$D$95*D103</f>
      </c>
      <c r="F103" s="108">
        <v>0.01</v>
      </c>
      <c r="G103" s="87">
        <f>$D$95*F103</f>
      </c>
      <c r="H103" s="87">
        <f>$L$2*G103</f>
      </c>
      <c r="I103" s="108">
        <v>23.87</v>
      </c>
      <c r="J103" s="87">
        <f>$D$95*I103</f>
      </c>
      <c r="K103" s="87">
        <f>SUM(H103,J103)</f>
      </c>
      <c r="L103" s="89"/>
      <c r="M103" s="89"/>
      <c r="N103" s="89"/>
      <c r="O103" s="73"/>
      <c r="P103" s="73"/>
      <c r="Q103" s="84"/>
      <c r="R103" s="84"/>
      <c r="S103" s="85"/>
      <c r="T103" s="129"/>
      <c r="U103" s="91"/>
      <c r="V103" s="91"/>
      <c r="W103" s="91"/>
      <c r="X103" s="91"/>
      <c r="Y103" s="130"/>
      <c r="Z103" s="91"/>
      <c r="AA103" s="130"/>
    </row>
    <row x14ac:dyDescent="0.25" r="104" customHeight="1" ht="18.75" hidden="1">
      <c r="A104" s="6" t="s">
        <v>404</v>
      </c>
      <c r="B104" s="6"/>
      <c r="C104" s="3" t="s">
        <v>96</v>
      </c>
      <c r="D104" s="86">
        <v>0.92</v>
      </c>
      <c r="E104" s="87">
        <f>$D$95*D104</f>
      </c>
      <c r="F104" s="108">
        <v>0.19</v>
      </c>
      <c r="G104" s="87">
        <f>$D$95*F104</f>
      </c>
      <c r="H104" s="87">
        <f>$L$2*G104</f>
      </c>
      <c r="I104" s="108">
        <v>28.06</v>
      </c>
      <c r="J104" s="87">
        <f>$D$95*I104</f>
      </c>
      <c r="K104" s="87">
        <f>SUM(H104,J104)</f>
      </c>
      <c r="L104" s="89"/>
      <c r="M104" s="89"/>
      <c r="N104" s="89"/>
      <c r="O104" s="73"/>
      <c r="P104" s="73"/>
      <c r="Q104" s="90"/>
      <c r="R104" s="90"/>
      <c r="S104" s="91"/>
      <c r="T104" s="92"/>
      <c r="U104" s="92"/>
      <c r="V104" s="92"/>
      <c r="W104" s="92"/>
      <c r="X104" s="92"/>
      <c r="Y104" s="92">
        <v>0</v>
      </c>
      <c r="Z104" s="92"/>
      <c r="AA104" s="92">
        <v>837.23</v>
      </c>
    </row>
    <row x14ac:dyDescent="0.25" r="105" customHeight="1" ht="18.75" hidden="1">
      <c r="A105" s="6" t="s">
        <v>545</v>
      </c>
      <c r="B105" s="6"/>
      <c r="C105" s="3" t="s">
        <v>96</v>
      </c>
      <c r="D105" s="86">
        <v>0.92</v>
      </c>
      <c r="E105" s="87">
        <f>$D$95*D105</f>
      </c>
      <c r="F105" s="108">
        <v>0.29</v>
      </c>
      <c r="G105" s="87">
        <f>$D$95*F105</f>
      </c>
      <c r="H105" s="87">
        <f>$L$2*G105</f>
      </c>
      <c r="I105" s="108">
        <v>199.57</v>
      </c>
      <c r="J105" s="87">
        <f>$D$95*I105</f>
      </c>
      <c r="K105" s="87">
        <f>SUM(H105,J105)</f>
      </c>
      <c r="L105" s="89"/>
      <c r="M105" s="89"/>
      <c r="N105" s="89"/>
      <c r="O105" s="73"/>
      <c r="P105" s="73"/>
      <c r="Q105" s="71"/>
      <c r="R105" s="71"/>
      <c r="S105" s="71"/>
      <c r="T105" s="74"/>
      <c r="U105" s="74"/>
      <c r="V105" s="74"/>
      <c r="W105" s="74"/>
      <c r="X105" s="74"/>
      <c r="Y105" s="127"/>
      <c r="Z105" s="74"/>
      <c r="AA105" s="127"/>
    </row>
    <row x14ac:dyDescent="0.25" r="106" customHeight="1" ht="12.199999999999998">
      <c r="A106" s="29" t="s">
        <v>214</v>
      </c>
      <c r="B106" s="29"/>
      <c r="C106" s="3"/>
      <c r="D106" s="109"/>
      <c r="E106" s="126"/>
      <c r="F106" s="94">
        <f>SUM(F96:F105)</f>
      </c>
      <c r="G106" s="110">
        <f>SUM(G96:G105)</f>
      </c>
      <c r="H106" s="110">
        <f>$L$2*G106</f>
      </c>
      <c r="I106" s="94">
        <v>1127.9</v>
      </c>
      <c r="J106" s="110">
        <f>SUM(J96:J105)</f>
      </c>
      <c r="K106" s="88">
        <f>SUM(H106,J106)</f>
      </c>
      <c r="L106" s="89"/>
      <c r="M106" s="89"/>
      <c r="N106" s="89"/>
      <c r="O106" s="73"/>
      <c r="P106" s="73"/>
      <c r="Q106" s="71"/>
      <c r="R106" s="71"/>
      <c r="S106" s="71"/>
      <c r="T106" s="74"/>
      <c r="U106" s="74"/>
      <c r="V106" s="74"/>
      <c r="W106" s="74"/>
      <c r="X106" s="74"/>
      <c r="Y106" s="127"/>
      <c r="Z106" s="74"/>
      <c r="AA106" s="127"/>
    </row>
    <row x14ac:dyDescent="0.25" r="107" customHeight="1" ht="21">
      <c r="A107" s="29" t="s">
        <v>688</v>
      </c>
      <c r="B107" s="29"/>
      <c r="C107" s="93" t="s">
        <v>96</v>
      </c>
      <c r="D107" s="57">
        <v>0</v>
      </c>
      <c r="E107" s="124"/>
      <c r="F107" s="53"/>
      <c r="G107" s="53"/>
      <c r="H107" s="53"/>
      <c r="I107" s="53"/>
      <c r="J107" s="53"/>
      <c r="K107" s="53"/>
      <c r="L107" s="89"/>
      <c r="M107" s="89"/>
      <c r="N107" s="89"/>
      <c r="O107" s="73"/>
      <c r="P107" s="73"/>
      <c r="Q107" s="71"/>
      <c r="R107" s="71"/>
      <c r="S107" s="71"/>
      <c r="T107" s="74"/>
      <c r="U107" s="74"/>
      <c r="V107" s="74"/>
      <c r="W107" s="74"/>
      <c r="X107" s="74"/>
      <c r="Y107" s="127"/>
      <c r="Z107" s="74"/>
      <c r="AA107" s="127"/>
    </row>
    <row x14ac:dyDescent="0.25" r="108" customHeight="1" ht="18.75" hidden="1">
      <c r="A108" s="6" t="s">
        <v>422</v>
      </c>
      <c r="B108" s="6"/>
      <c r="C108" s="3" t="s">
        <v>96</v>
      </c>
      <c r="D108" s="86">
        <v>0.92</v>
      </c>
      <c r="E108" s="87">
        <f>$D$107*D108</f>
      </c>
      <c r="F108" s="108">
        <v>0.55</v>
      </c>
      <c r="G108" s="87">
        <f>$D$107*F108</f>
      </c>
      <c r="H108" s="87">
        <f>$N$2*G108</f>
      </c>
      <c r="I108" s="108">
        <v>135.63</v>
      </c>
      <c r="J108" s="87">
        <f>$D$107*I108</f>
      </c>
      <c r="K108" s="87">
        <f>SUM(H108,J108)</f>
      </c>
      <c r="L108" s="89"/>
      <c r="M108" s="89"/>
      <c r="N108" s="89"/>
      <c r="O108" s="73"/>
      <c r="P108" s="73"/>
      <c r="Q108" s="71"/>
      <c r="R108" s="71"/>
      <c r="S108" s="71"/>
      <c r="T108" s="74"/>
      <c r="U108" s="74"/>
      <c r="V108" s="74"/>
      <c r="W108" s="74"/>
      <c r="X108" s="74"/>
      <c r="Y108" s="127"/>
      <c r="Z108" s="74"/>
      <c r="AA108" s="127"/>
    </row>
    <row x14ac:dyDescent="0.25" r="109" customHeight="1" ht="12.199999999999998">
      <c r="A109" s="29" t="s">
        <v>214</v>
      </c>
      <c r="B109" s="29"/>
      <c r="C109" s="3"/>
      <c r="D109" s="109"/>
      <c r="E109" s="126"/>
      <c r="F109" s="94">
        <f>SUM(F108:F108)</f>
      </c>
      <c r="G109" s="110">
        <f>SUM(G108:G108)</f>
      </c>
      <c r="H109" s="110">
        <f>$L$2*G109</f>
      </c>
      <c r="I109" s="94">
        <v>1130.9</v>
      </c>
      <c r="J109" s="110">
        <f>SUM(J108:J108)</f>
      </c>
      <c r="K109" s="88">
        <f>SUM(H109,J109)</f>
      </c>
      <c r="L109" s="89"/>
      <c r="M109" s="89"/>
      <c r="N109" s="89"/>
      <c r="O109" s="73"/>
      <c r="P109" s="73"/>
      <c r="Q109" s="71"/>
      <c r="R109" s="71"/>
      <c r="S109" s="71"/>
      <c r="T109" s="74"/>
      <c r="U109" s="74"/>
      <c r="V109" s="74"/>
      <c r="W109" s="74"/>
      <c r="X109" s="74"/>
      <c r="Y109" s="127"/>
      <c r="Z109" s="74"/>
      <c r="AA109" s="127"/>
    </row>
    <row x14ac:dyDescent="0.25" r="110" customHeight="1" ht="29.850000000000005">
      <c r="A110" s="29" t="s">
        <v>689</v>
      </c>
      <c r="B110" s="29"/>
      <c r="C110" s="93" t="s">
        <v>96</v>
      </c>
      <c r="D110" s="57">
        <v>0</v>
      </c>
      <c r="E110" s="124"/>
      <c r="F110" s="53"/>
      <c r="G110" s="53"/>
      <c r="H110" s="53"/>
      <c r="I110" s="53"/>
      <c r="J110" s="53"/>
      <c r="K110" s="53"/>
      <c r="L110" s="89"/>
      <c r="M110" s="89"/>
      <c r="N110" s="89"/>
      <c r="O110" s="73"/>
      <c r="P110" s="73"/>
      <c r="Q110" s="71"/>
      <c r="R110" s="71"/>
      <c r="S110" s="71"/>
      <c r="T110" s="74"/>
      <c r="U110" s="74"/>
      <c r="V110" s="74"/>
      <c r="W110" s="74"/>
      <c r="X110" s="74"/>
      <c r="Y110" s="127"/>
      <c r="Z110" s="74"/>
      <c r="AA110" s="127"/>
    </row>
    <row x14ac:dyDescent="0.25" r="111" customHeight="1" ht="18.75" hidden="1">
      <c r="A111" s="6" t="s">
        <v>665</v>
      </c>
      <c r="B111" s="6"/>
      <c r="C111" s="3" t="s">
        <v>96</v>
      </c>
      <c r="D111" s="86">
        <v>1</v>
      </c>
      <c r="E111" s="87">
        <f>$D$110*D111</f>
      </c>
      <c r="F111" s="108">
        <v>0.17</v>
      </c>
      <c r="G111" s="87">
        <f>$D$110*F111</f>
      </c>
      <c r="H111" s="87">
        <f>$L$2*G111</f>
      </c>
      <c r="I111" s="108">
        <v>297.83</v>
      </c>
      <c r="J111" s="87">
        <f>$D$110*I111</f>
      </c>
      <c r="K111" s="87">
        <f>SUM(H111,J111)</f>
      </c>
      <c r="L111" s="89"/>
      <c r="M111" s="89"/>
      <c r="N111" s="89"/>
      <c r="O111" s="73"/>
      <c r="P111" s="73"/>
      <c r="Q111" s="84"/>
      <c r="R111" s="84"/>
      <c r="S111" s="85"/>
      <c r="T111" s="85"/>
      <c r="U111" s="85"/>
      <c r="V111" s="85"/>
      <c r="W111" s="85"/>
      <c r="X111" s="85"/>
      <c r="Y111" s="128"/>
      <c r="Z111" s="85"/>
      <c r="AA111" s="128"/>
    </row>
    <row x14ac:dyDescent="0.25" r="112" customHeight="1" ht="18.75" hidden="1">
      <c r="A112" s="6" t="s">
        <v>442</v>
      </c>
      <c r="B112" s="6"/>
      <c r="C112" s="3" t="s">
        <v>96</v>
      </c>
      <c r="D112" s="86">
        <v>1</v>
      </c>
      <c r="E112" s="87">
        <f>$D$110*D112</f>
      </c>
      <c r="F112" s="108">
        <v>0.12</v>
      </c>
      <c r="G112" s="87">
        <f>$D$110*F112</f>
      </c>
      <c r="H112" s="87">
        <f>$L$2*G112</f>
      </c>
      <c r="I112" s="108">
        <v>207.2</v>
      </c>
      <c r="J112" s="87">
        <f>$D$110*I112</f>
      </c>
      <c r="K112" s="87">
        <f>SUM(H112,J112)</f>
      </c>
      <c r="L112" s="89"/>
      <c r="M112" s="89"/>
      <c r="N112" s="89"/>
      <c r="O112" s="73"/>
      <c r="P112" s="73"/>
      <c r="Q112" s="84"/>
      <c r="R112" s="84"/>
      <c r="S112" s="85"/>
      <c r="T112" s="129"/>
      <c r="U112" s="91"/>
      <c r="V112" s="91"/>
      <c r="W112" s="91"/>
      <c r="X112" s="91"/>
      <c r="Y112" s="130"/>
      <c r="Z112" s="91"/>
      <c r="AA112" s="130"/>
    </row>
    <row x14ac:dyDescent="0.25" r="113" customHeight="1" ht="18.75" hidden="1">
      <c r="A113" s="6" t="s">
        <v>683</v>
      </c>
      <c r="B113" s="6"/>
      <c r="C113" s="3" t="s">
        <v>96</v>
      </c>
      <c r="D113" s="86">
        <v>1</v>
      </c>
      <c r="E113" s="87">
        <f>$D$110*D113</f>
      </c>
      <c r="F113" s="108">
        <v>0.16</v>
      </c>
      <c r="G113" s="87">
        <f>$D$110*F113</f>
      </c>
      <c r="H113" s="87">
        <f>$L$2*G113</f>
      </c>
      <c r="I113" s="108">
        <v>297.32</v>
      </c>
      <c r="J113" s="87">
        <f>$D$110*I113</f>
      </c>
      <c r="K113" s="87">
        <f>SUM(H113,J113)</f>
      </c>
      <c r="L113" s="89"/>
      <c r="M113" s="89"/>
      <c r="N113" s="89"/>
      <c r="O113" s="73"/>
      <c r="P113" s="73"/>
      <c r="Q113" s="90"/>
      <c r="R113" s="90"/>
      <c r="S113" s="91"/>
      <c r="T113" s="92"/>
      <c r="U113" s="92"/>
      <c r="V113" s="92"/>
      <c r="W113" s="92"/>
      <c r="X113" s="92"/>
      <c r="Y113" s="92"/>
      <c r="Z113" s="92"/>
      <c r="AA113" s="92"/>
    </row>
    <row x14ac:dyDescent="0.25" r="114" customHeight="1" ht="18.75" hidden="1">
      <c r="A114" s="6" t="s">
        <v>682</v>
      </c>
      <c r="B114" s="6"/>
      <c r="C114" s="3" t="s">
        <v>153</v>
      </c>
      <c r="D114" s="86">
        <v>0.42</v>
      </c>
      <c r="E114" s="87">
        <f>$D$110*D114</f>
      </c>
      <c r="F114" s="108">
        <v>0.07</v>
      </c>
      <c r="G114" s="87">
        <f>$D$110*F114</f>
      </c>
      <c r="H114" s="87">
        <f>$L$2*G114</f>
      </c>
      <c r="I114" s="108">
        <v>38</v>
      </c>
      <c r="J114" s="87">
        <f>$D$110*I114</f>
      </c>
      <c r="K114" s="87">
        <f>SUM(H114,J114)</f>
      </c>
      <c r="L114" s="89"/>
      <c r="M114" s="89"/>
      <c r="N114" s="89"/>
      <c r="O114" s="73"/>
      <c r="P114" s="73"/>
      <c r="Q114" s="84"/>
      <c r="R114" s="84"/>
      <c r="S114" s="91"/>
      <c r="T114" s="91"/>
      <c r="U114" s="129"/>
      <c r="V114" s="129"/>
      <c r="W114" s="129"/>
      <c r="X114" s="129"/>
      <c r="Y114" s="129"/>
      <c r="Z114" s="129"/>
      <c r="AA114" s="129"/>
    </row>
    <row x14ac:dyDescent="0.25" r="115" customHeight="1" ht="18.75" hidden="1">
      <c r="A115" s="6" t="s">
        <v>410</v>
      </c>
      <c r="B115" s="6"/>
      <c r="C115" s="3" t="s">
        <v>153</v>
      </c>
      <c r="D115" s="86">
        <v>0.42</v>
      </c>
      <c r="E115" s="87">
        <f>$D$110*D115</f>
      </c>
      <c r="F115" s="108">
        <v>0.04</v>
      </c>
      <c r="G115" s="87">
        <f>$D$110*F115</f>
      </c>
      <c r="H115" s="87">
        <f>$L$2*G115</f>
      </c>
      <c r="I115" s="108">
        <v>17.85</v>
      </c>
      <c r="J115" s="87">
        <f>$D$110*I115</f>
      </c>
      <c r="K115" s="87">
        <f>SUM(H115,J115)</f>
      </c>
      <c r="L115" s="89"/>
      <c r="M115" s="89"/>
      <c r="N115" s="89"/>
      <c r="O115" s="73"/>
      <c r="P115" s="73"/>
      <c r="Q115" s="84"/>
      <c r="R115" s="84"/>
      <c r="S115" s="85"/>
      <c r="T115" s="129"/>
      <c r="U115" s="91"/>
      <c r="V115" s="91"/>
      <c r="W115" s="91"/>
      <c r="X115" s="91"/>
      <c r="Y115" s="130"/>
      <c r="Z115" s="91"/>
      <c r="AA115" s="130"/>
    </row>
    <row x14ac:dyDescent="0.25" r="116" customHeight="1" ht="18.75" hidden="1">
      <c r="A116" s="6" t="s">
        <v>687</v>
      </c>
      <c r="B116" s="6"/>
      <c r="C116" s="3" t="s">
        <v>96</v>
      </c>
      <c r="D116" s="86">
        <v>0.42</v>
      </c>
      <c r="E116" s="87">
        <f>$D$110*D116</f>
      </c>
      <c r="F116" s="108">
        <v>0.01</v>
      </c>
      <c r="G116" s="87">
        <f>$D$110*F116</f>
      </c>
      <c r="H116" s="87">
        <f>$L$2*G116</f>
      </c>
      <c r="I116" s="108">
        <v>12.86</v>
      </c>
      <c r="J116" s="87">
        <f>$D$110*I116</f>
      </c>
      <c r="K116" s="87">
        <f>SUM(H116,J116)</f>
      </c>
      <c r="L116" s="89"/>
      <c r="M116" s="89"/>
      <c r="N116" s="89"/>
      <c r="O116" s="73"/>
      <c r="P116" s="73"/>
      <c r="Q116" s="90"/>
      <c r="R116" s="90"/>
      <c r="S116" s="91"/>
      <c r="T116" s="92"/>
      <c r="U116" s="92"/>
      <c r="V116" s="92"/>
      <c r="W116" s="92"/>
      <c r="X116" s="92"/>
      <c r="Y116" s="92"/>
      <c r="Z116" s="92"/>
      <c r="AA116" s="92"/>
    </row>
    <row x14ac:dyDescent="0.25" r="117" customHeight="1" ht="18.75" hidden="1">
      <c r="A117" s="6" t="s">
        <v>670</v>
      </c>
      <c r="B117" s="6"/>
      <c r="C117" s="3" t="s">
        <v>96</v>
      </c>
      <c r="D117" s="86">
        <v>0.42</v>
      </c>
      <c r="E117" s="87">
        <f>$D$110*D117</f>
      </c>
      <c r="F117" s="108">
        <v>0.01</v>
      </c>
      <c r="G117" s="87">
        <f>$D$110*F117</f>
      </c>
      <c r="H117" s="87">
        <f>$L$2*G117</f>
      </c>
      <c r="I117" s="108">
        <v>5.34</v>
      </c>
      <c r="J117" s="87">
        <f>$D$110*I117</f>
      </c>
      <c r="K117" s="87">
        <f>SUM(H117,J117)</f>
      </c>
      <c r="L117" s="89"/>
      <c r="M117" s="89"/>
      <c r="N117" s="89"/>
      <c r="O117" s="73"/>
      <c r="P117" s="73"/>
      <c r="Q117" s="84"/>
      <c r="R117" s="84"/>
      <c r="S117" s="91"/>
      <c r="T117" s="91"/>
      <c r="U117" s="129"/>
      <c r="V117" s="129"/>
      <c r="W117" s="129"/>
      <c r="X117" s="129"/>
      <c r="Y117" s="129"/>
      <c r="Z117" s="129"/>
      <c r="AA117" s="129"/>
    </row>
    <row x14ac:dyDescent="0.25" r="118" customHeight="1" ht="18.75" hidden="1">
      <c r="A118" s="6" t="s">
        <v>669</v>
      </c>
      <c r="B118" s="6"/>
      <c r="C118" s="3" t="s">
        <v>149</v>
      </c>
      <c r="D118" s="86">
        <v>0.42</v>
      </c>
      <c r="E118" s="87">
        <f>$D$110*D118</f>
      </c>
      <c r="F118" s="108">
        <v>0.01</v>
      </c>
      <c r="G118" s="87">
        <f>$D$110*F118</f>
      </c>
      <c r="H118" s="87">
        <f>$L$2*G118</f>
      </c>
      <c r="I118" s="108">
        <v>23.87</v>
      </c>
      <c r="J118" s="87">
        <f>$D$110*I118</f>
      </c>
      <c r="K118" s="87">
        <f>SUM(H118,J118)</f>
      </c>
      <c r="L118" s="89"/>
      <c r="M118" s="89"/>
      <c r="N118" s="89"/>
      <c r="O118" s="73"/>
      <c r="P118" s="73"/>
      <c r="Q118" s="84"/>
      <c r="R118" s="84"/>
      <c r="S118" s="85"/>
      <c r="T118" s="129"/>
      <c r="U118" s="91"/>
      <c r="V118" s="91"/>
      <c r="W118" s="91"/>
      <c r="X118" s="91"/>
      <c r="Y118" s="130"/>
      <c r="Z118" s="91"/>
      <c r="AA118" s="130"/>
    </row>
    <row x14ac:dyDescent="0.25" r="119" customHeight="1" ht="18.75" hidden="1">
      <c r="A119" s="6" t="s">
        <v>404</v>
      </c>
      <c r="B119" s="6"/>
      <c r="C119" s="3" t="s">
        <v>96</v>
      </c>
      <c r="D119" s="86">
        <v>0.92</v>
      </c>
      <c r="E119" s="87">
        <f>$D$110*D119</f>
      </c>
      <c r="F119" s="108">
        <v>0.19</v>
      </c>
      <c r="G119" s="87">
        <f>$D$110*F119</f>
      </c>
      <c r="H119" s="87">
        <f>$L$2*G119</f>
      </c>
      <c r="I119" s="108">
        <v>28.06</v>
      </c>
      <c r="J119" s="87">
        <f>$D$110*I119</f>
      </c>
      <c r="K119" s="87">
        <f>SUM(H119,J119)</f>
      </c>
      <c r="L119" s="89"/>
      <c r="M119" s="89"/>
      <c r="N119" s="89"/>
      <c r="O119" s="73"/>
      <c r="P119" s="73"/>
      <c r="Q119" s="90"/>
      <c r="R119" s="90"/>
      <c r="S119" s="91"/>
      <c r="T119" s="92"/>
      <c r="U119" s="92"/>
      <c r="V119" s="92"/>
      <c r="W119" s="92"/>
      <c r="X119" s="92"/>
      <c r="Y119" s="92"/>
      <c r="Z119" s="92"/>
      <c r="AA119" s="92"/>
    </row>
    <row x14ac:dyDescent="0.25" r="120" customHeight="1" ht="18.75" hidden="1">
      <c r="A120" s="6" t="s">
        <v>411</v>
      </c>
      <c r="B120" s="6"/>
      <c r="C120" s="3" t="s">
        <v>96</v>
      </c>
      <c r="D120" s="86">
        <v>0.92</v>
      </c>
      <c r="E120" s="87">
        <f>$D$110*D120</f>
      </c>
      <c r="F120" s="108">
        <v>0.39</v>
      </c>
      <c r="G120" s="87">
        <f>$D$110*F120</f>
      </c>
      <c r="H120" s="87">
        <f>$L$2*G120</f>
      </c>
      <c r="I120" s="108">
        <v>158</v>
      </c>
      <c r="J120" s="87">
        <f>$D$110*I120</f>
      </c>
      <c r="K120" s="87">
        <f>SUM(H120,J120)</f>
      </c>
      <c r="L120" s="89"/>
      <c r="M120" s="89"/>
      <c r="N120" s="89"/>
      <c r="O120" s="73"/>
      <c r="P120" s="73"/>
      <c r="Q120" s="71"/>
      <c r="R120" s="71"/>
      <c r="S120" s="71"/>
      <c r="T120" s="74"/>
      <c r="U120" s="74"/>
      <c r="V120" s="74"/>
      <c r="W120" s="74"/>
      <c r="X120" s="74"/>
      <c r="Y120" s="127"/>
      <c r="Z120" s="74"/>
      <c r="AA120" s="127"/>
    </row>
    <row x14ac:dyDescent="0.25" r="121" customHeight="1" ht="18.75" hidden="1">
      <c r="A121" s="6" t="s">
        <v>422</v>
      </c>
      <c r="B121" s="6"/>
      <c r="C121" s="3" t="s">
        <v>96</v>
      </c>
      <c r="D121" s="86">
        <v>0.92</v>
      </c>
      <c r="E121" s="87">
        <f>$D$110*D121</f>
      </c>
      <c r="F121" s="108">
        <v>0.55</v>
      </c>
      <c r="G121" s="87">
        <f>$D$110*F121</f>
      </c>
      <c r="H121" s="87">
        <f>$N$2*G121</f>
      </c>
      <c r="I121" s="108">
        <v>135.63</v>
      </c>
      <c r="J121" s="87">
        <f>$D$110*I121</f>
      </c>
      <c r="K121" s="87">
        <f>SUM(H121,J121)</f>
      </c>
      <c r="L121" s="89"/>
      <c r="M121" s="89"/>
      <c r="N121" s="89"/>
      <c r="O121" s="73"/>
      <c r="P121" s="73"/>
      <c r="Q121" s="71"/>
      <c r="R121" s="71"/>
      <c r="S121" s="71"/>
      <c r="T121" s="74"/>
      <c r="U121" s="74"/>
      <c r="V121" s="74"/>
      <c r="W121" s="74"/>
      <c r="X121" s="74"/>
      <c r="Y121" s="127"/>
      <c r="Z121" s="74"/>
      <c r="AA121" s="127"/>
    </row>
    <row x14ac:dyDescent="0.25" r="122" customHeight="1" ht="12.199999999999998">
      <c r="A122" s="29" t="s">
        <v>214</v>
      </c>
      <c r="B122" s="29"/>
      <c r="C122" s="3"/>
      <c r="D122" s="109"/>
      <c r="E122" s="126"/>
      <c r="F122" s="94">
        <f>SUM(F111:F121)</f>
      </c>
      <c r="G122" s="110">
        <f>SUM(G111:G121)</f>
      </c>
      <c r="H122" s="110">
        <f>$L$2*G122</f>
      </c>
      <c r="I122" s="94">
        <v>1180.99</v>
      </c>
      <c r="J122" s="110">
        <f>SUM(J111:J121)</f>
      </c>
      <c r="K122" s="88">
        <f>SUM(H122,J122)</f>
      </c>
      <c r="L122" s="89"/>
      <c r="M122" s="89"/>
      <c r="N122" s="89"/>
      <c r="O122" s="73"/>
      <c r="P122" s="73"/>
      <c r="Q122" s="71"/>
      <c r="R122" s="71"/>
      <c r="S122" s="71"/>
      <c r="T122" s="74"/>
      <c r="U122" s="74"/>
      <c r="V122" s="74"/>
      <c r="W122" s="74"/>
      <c r="X122" s="74"/>
      <c r="Y122" s="127"/>
      <c r="Z122" s="74"/>
      <c r="AA122" s="127"/>
    </row>
    <row x14ac:dyDescent="0.25" r="123" customHeight="1" ht="29.850000000000005">
      <c r="A123" s="29" t="s">
        <v>690</v>
      </c>
      <c r="B123" s="29"/>
      <c r="C123" s="93" t="s">
        <v>96</v>
      </c>
      <c r="D123" s="57">
        <v>0</v>
      </c>
      <c r="E123" s="124"/>
      <c r="F123" s="53"/>
      <c r="G123" s="53"/>
      <c r="H123" s="53"/>
      <c r="I123" s="53"/>
      <c r="J123" s="53"/>
      <c r="K123" s="53"/>
      <c r="L123" s="89"/>
      <c r="M123" s="89"/>
      <c r="N123" s="89"/>
      <c r="O123" s="73"/>
      <c r="P123" s="73"/>
      <c r="Q123" s="71"/>
      <c r="R123" s="71"/>
      <c r="S123" s="71"/>
      <c r="T123" s="74"/>
      <c r="U123" s="74"/>
      <c r="V123" s="74"/>
      <c r="W123" s="74"/>
      <c r="X123" s="74"/>
      <c r="Y123" s="127"/>
      <c r="Z123" s="74"/>
      <c r="AA123" s="127"/>
    </row>
    <row x14ac:dyDescent="0.25" r="124" customHeight="1" ht="18.75" hidden="1">
      <c r="A124" s="6" t="s">
        <v>691</v>
      </c>
      <c r="B124" s="6"/>
      <c r="C124" s="3" t="s">
        <v>96</v>
      </c>
      <c r="D124" s="86">
        <v>1</v>
      </c>
      <c r="E124" s="87">
        <f>$D$123*D124</f>
      </c>
      <c r="F124" s="108">
        <v>1.36</v>
      </c>
      <c r="G124" s="87">
        <f>$D$123*F124</f>
      </c>
      <c r="H124" s="87">
        <f>$L$2*G124</f>
      </c>
      <c r="I124" s="108">
        <v>412.61</v>
      </c>
      <c r="J124" s="87">
        <f>$D$123*I124</f>
      </c>
      <c r="K124" s="87">
        <f>SUM(H124,J124)</f>
      </c>
      <c r="L124" s="89"/>
      <c r="M124" s="89"/>
      <c r="N124" s="89"/>
      <c r="O124" s="73"/>
      <c r="P124" s="73"/>
      <c r="Q124" s="84"/>
      <c r="R124" s="84"/>
      <c r="S124" s="85"/>
      <c r="T124" s="85"/>
      <c r="U124" s="85"/>
      <c r="V124" s="85"/>
      <c r="W124" s="85"/>
      <c r="X124" s="85"/>
      <c r="Y124" s="128"/>
      <c r="Z124" s="85"/>
      <c r="AA124" s="128"/>
    </row>
    <row x14ac:dyDescent="0.25" r="125" customHeight="1" ht="12.199999999999998">
      <c r="A125" s="29" t="s">
        <v>214</v>
      </c>
      <c r="B125" s="29"/>
      <c r="C125" s="3"/>
      <c r="D125" s="109"/>
      <c r="E125" s="126"/>
      <c r="F125" s="94">
        <f>SUM(F124:F124)</f>
      </c>
      <c r="G125" s="110">
        <f>SUM(G124:G124)</f>
      </c>
      <c r="H125" s="110">
        <f>$L$2*G125</f>
      </c>
      <c r="I125" s="94">
        <f>SUM(I124)</f>
      </c>
      <c r="J125" s="110">
        <f>SUM(J124:J124)</f>
      </c>
      <c r="K125" s="88">
        <f>SUM(H125,J125)</f>
      </c>
      <c r="L125" s="89"/>
      <c r="M125" s="89"/>
      <c r="N125" s="89"/>
      <c r="O125" s="73"/>
      <c r="P125" s="73"/>
      <c r="Q125" s="71"/>
      <c r="R125" s="71"/>
      <c r="S125" s="71"/>
      <c r="T125" s="74"/>
      <c r="U125" s="74"/>
      <c r="V125" s="74"/>
      <c r="W125" s="74"/>
      <c r="X125" s="74"/>
      <c r="Y125" s="127"/>
      <c r="Z125" s="74"/>
      <c r="AA125" s="127"/>
    </row>
    <row x14ac:dyDescent="0.25" r="126" customHeight="1" ht="29.850000000000005">
      <c r="A126" s="29" t="s">
        <v>692</v>
      </c>
      <c r="B126" s="29"/>
      <c r="C126" s="93" t="s">
        <v>96</v>
      </c>
      <c r="D126" s="57">
        <v>0</v>
      </c>
      <c r="E126" s="124"/>
      <c r="F126" s="53"/>
      <c r="G126" s="53"/>
      <c r="H126" s="53"/>
      <c r="I126" s="53"/>
      <c r="J126" s="53"/>
      <c r="K126" s="53"/>
      <c r="L126" s="89"/>
      <c r="M126" s="89"/>
      <c r="N126" s="89"/>
      <c r="O126" s="73"/>
      <c r="P126" s="73"/>
      <c r="Q126" s="71"/>
      <c r="R126" s="71"/>
      <c r="S126" s="71"/>
      <c r="T126" s="74"/>
      <c r="U126" s="74"/>
      <c r="V126" s="74"/>
      <c r="W126" s="74"/>
      <c r="X126" s="74"/>
      <c r="Y126" s="127"/>
      <c r="Z126" s="74"/>
      <c r="AA126" s="127"/>
    </row>
    <row x14ac:dyDescent="0.25" r="127" customHeight="1" ht="18.75" hidden="1">
      <c r="A127" s="6" t="s">
        <v>693</v>
      </c>
      <c r="B127" s="6"/>
      <c r="C127" s="3" t="s">
        <v>96</v>
      </c>
      <c r="D127" s="86">
        <v>1</v>
      </c>
      <c r="E127" s="87">
        <f>$D$126*D127</f>
      </c>
      <c r="F127" s="108">
        <v>1.2</v>
      </c>
      <c r="G127" s="87">
        <f>$D$126*F127</f>
      </c>
      <c r="H127" s="87">
        <f>$L$2*G127</f>
      </c>
      <c r="I127" s="108">
        <v>412.61</v>
      </c>
      <c r="J127" s="87">
        <f>$D$126*I127</f>
      </c>
      <c r="K127" s="87">
        <f>SUM(H127,J127)</f>
      </c>
      <c r="L127" s="89"/>
      <c r="M127" s="89"/>
      <c r="N127" s="89"/>
      <c r="O127" s="73"/>
      <c r="P127" s="73"/>
      <c r="Q127" s="84"/>
      <c r="R127" s="84"/>
      <c r="S127" s="85"/>
      <c r="T127" s="85"/>
      <c r="U127" s="85"/>
      <c r="V127" s="85"/>
      <c r="W127" s="85"/>
      <c r="X127" s="85"/>
      <c r="Y127" s="128"/>
      <c r="Z127" s="85"/>
      <c r="AA127" s="128"/>
    </row>
    <row x14ac:dyDescent="0.25" r="128" customHeight="1" ht="12.199999999999998">
      <c r="A128" s="29" t="s">
        <v>214</v>
      </c>
      <c r="B128" s="29"/>
      <c r="C128" s="3"/>
      <c r="D128" s="109"/>
      <c r="E128" s="126"/>
      <c r="F128" s="94">
        <f>SUM(F127:F127)</f>
      </c>
      <c r="G128" s="110">
        <f>SUM(G127:G127)</f>
      </c>
      <c r="H128" s="110">
        <f>$L$2*G128</f>
      </c>
      <c r="I128" s="94">
        <f>SUM(I127)</f>
      </c>
      <c r="J128" s="110">
        <f>SUM(J127:J127)</f>
      </c>
      <c r="K128" s="88">
        <f>SUM(H128,J128)</f>
      </c>
      <c r="L128" s="89"/>
      <c r="M128" s="89"/>
      <c r="N128" s="89"/>
      <c r="O128" s="73"/>
      <c r="P128" s="73"/>
      <c r="Q128" s="71"/>
      <c r="R128" s="71"/>
      <c r="S128" s="71"/>
      <c r="T128" s="74"/>
      <c r="U128" s="74"/>
      <c r="V128" s="74"/>
      <c r="W128" s="74"/>
      <c r="X128" s="74"/>
      <c r="Y128" s="127"/>
      <c r="Z128" s="74"/>
      <c r="AA128" s="127"/>
    </row>
    <row x14ac:dyDescent="0.25" r="129" customHeight="1" ht="16.7" customFormat="1" s="1">
      <c r="A129" s="117" t="s">
        <v>694</v>
      </c>
      <c r="B129" s="118"/>
      <c r="C129" s="118"/>
      <c r="D129" s="119"/>
      <c r="E129" s="119"/>
      <c r="F129" s="119"/>
      <c r="G129" s="119"/>
      <c r="H129" s="119"/>
      <c r="I129" s="119"/>
      <c r="J129" s="119"/>
      <c r="K129" s="120"/>
      <c r="L129" s="75"/>
      <c r="M129" s="75"/>
      <c r="N129" s="75"/>
      <c r="O129" s="71"/>
      <c r="P129" s="71"/>
      <c r="Q129" s="71"/>
      <c r="R129" s="71"/>
      <c r="S129" s="71"/>
      <c r="T129" s="71"/>
      <c r="U129" s="71"/>
      <c r="V129" s="71"/>
      <c r="W129" s="71"/>
      <c r="X129" s="71"/>
      <c r="Y129" s="115"/>
      <c r="Z129" s="71"/>
      <c r="AA129" s="115"/>
    </row>
    <row x14ac:dyDescent="0.25" r="130" customHeight="1" ht="12.199999999999998" customFormat="1" s="1">
      <c r="A130" s="17" t="s">
        <v>87</v>
      </c>
      <c r="B130" s="19"/>
      <c r="C130" s="93" t="s">
        <v>88</v>
      </c>
      <c r="D130" s="56" t="s">
        <v>89</v>
      </c>
      <c r="E130" s="56" t="s">
        <v>89</v>
      </c>
      <c r="F130" s="56" t="s">
        <v>90</v>
      </c>
      <c r="G130" s="56" t="s">
        <v>90</v>
      </c>
      <c r="H130" s="56" t="s">
        <v>51</v>
      </c>
      <c r="I130" s="56" t="s">
        <v>92</v>
      </c>
      <c r="J130" s="56" t="s">
        <v>92</v>
      </c>
      <c r="K130" s="56" t="s">
        <v>53</v>
      </c>
      <c r="L130" s="75"/>
      <c r="M130" s="75"/>
      <c r="N130" s="75"/>
      <c r="O130" s="71"/>
      <c r="P130" s="71"/>
      <c r="Q130" s="71"/>
      <c r="R130" s="71"/>
      <c r="S130" s="71"/>
      <c r="T130" s="71"/>
      <c r="U130" s="71"/>
      <c r="V130" s="71"/>
      <c r="W130" s="71"/>
      <c r="X130" s="71"/>
      <c r="Y130" s="115"/>
      <c r="Z130" s="71"/>
      <c r="AA130" s="115"/>
    </row>
    <row x14ac:dyDescent="0.25" r="131" customHeight="1" ht="21">
      <c r="A131" s="17" t="s">
        <v>695</v>
      </c>
      <c r="B131" s="19"/>
      <c r="C131" s="93" t="s">
        <v>96</v>
      </c>
      <c r="D131" s="57">
        <v>0</v>
      </c>
      <c r="E131" s="124"/>
      <c r="F131" s="53"/>
      <c r="G131" s="53"/>
      <c r="H131" s="53"/>
      <c r="I131" s="53"/>
      <c r="J131" s="53"/>
      <c r="K131" s="53"/>
      <c r="L131" s="89"/>
      <c r="M131" s="89"/>
      <c r="N131" s="89"/>
      <c r="O131" s="73"/>
      <c r="P131" s="73"/>
      <c r="Q131" s="71"/>
      <c r="R131" s="71"/>
      <c r="S131" s="71"/>
      <c r="T131" s="74"/>
      <c r="U131" s="74"/>
      <c r="V131" s="74"/>
      <c r="W131" s="74"/>
      <c r="X131" s="74"/>
      <c r="Y131" s="127"/>
      <c r="Z131" s="74"/>
      <c r="AA131" s="127"/>
    </row>
    <row x14ac:dyDescent="0.25" r="132" customHeight="1" ht="18.75" hidden="1">
      <c r="A132" s="50" t="s">
        <v>696</v>
      </c>
      <c r="B132" s="51"/>
      <c r="C132" s="3" t="s">
        <v>561</v>
      </c>
      <c r="D132" s="86">
        <v>1</v>
      </c>
      <c r="E132" s="87">
        <f>$D$131*D132</f>
      </c>
      <c r="F132" s="108">
        <v>0</v>
      </c>
      <c r="G132" s="87">
        <f>$D$131*F132</f>
      </c>
      <c r="H132" s="87">
        <f>$L$2*G132</f>
      </c>
      <c r="I132" s="108">
        <v>0</v>
      </c>
      <c r="J132" s="87">
        <f>$D$131*I132</f>
      </c>
      <c r="K132" s="87">
        <f>SUM(H132,J132)</f>
      </c>
      <c r="L132" s="89"/>
      <c r="M132" s="89"/>
      <c r="N132" s="89"/>
      <c r="O132" s="73"/>
      <c r="P132" s="73"/>
      <c r="Q132" s="71"/>
      <c r="R132" s="71"/>
      <c r="S132" s="71"/>
      <c r="T132" s="74"/>
      <c r="U132" s="74"/>
      <c r="V132" s="74"/>
      <c r="W132" s="74"/>
      <c r="X132" s="74"/>
      <c r="Y132" s="127"/>
      <c r="Z132" s="74"/>
      <c r="AA132" s="127"/>
    </row>
    <row x14ac:dyDescent="0.25" r="133" customHeight="1" ht="18.75" hidden="1">
      <c r="A133" s="50" t="s">
        <v>697</v>
      </c>
      <c r="B133" s="51"/>
      <c r="C133" s="3" t="s">
        <v>96</v>
      </c>
      <c r="D133" s="86">
        <v>1</v>
      </c>
      <c r="E133" s="87">
        <f>$D$131*D133</f>
      </c>
      <c r="F133" s="108">
        <v>0.08</v>
      </c>
      <c r="G133" s="87">
        <f>$D$131*F133</f>
      </c>
      <c r="H133" s="87">
        <f>$L$2*G133</f>
      </c>
      <c r="I133" s="108">
        <v>28.81</v>
      </c>
      <c r="J133" s="87">
        <f>$D$131*I133</f>
      </c>
      <c r="K133" s="87">
        <f>SUM(H133,J133)</f>
      </c>
      <c r="L133" s="89"/>
      <c r="M133" s="89"/>
      <c r="N133" s="89"/>
      <c r="O133" s="73"/>
      <c r="P133" s="73"/>
      <c r="Q133" s="71"/>
      <c r="R133" s="71"/>
      <c r="S133" s="71"/>
      <c r="T133" s="74"/>
      <c r="U133" s="74"/>
      <c r="V133" s="74"/>
      <c r="W133" s="74"/>
      <c r="X133" s="74"/>
      <c r="Y133" s="127"/>
      <c r="Z133" s="74"/>
      <c r="AA133" s="127"/>
    </row>
    <row x14ac:dyDescent="0.25" r="134" customHeight="1" ht="18.75" hidden="1">
      <c r="A134" s="50" t="s">
        <v>698</v>
      </c>
      <c r="B134" s="51"/>
      <c r="C134" s="3" t="s">
        <v>96</v>
      </c>
      <c r="D134" s="86">
        <v>1</v>
      </c>
      <c r="E134" s="87">
        <f>$D$131*D134</f>
      </c>
      <c r="F134" s="108">
        <v>0.18</v>
      </c>
      <c r="G134" s="87">
        <f>$D$131*F134</f>
      </c>
      <c r="H134" s="87">
        <f>$L$2*G134</f>
      </c>
      <c r="I134" s="108">
        <v>69.26</v>
      </c>
      <c r="J134" s="87">
        <f>$D$131*I134</f>
      </c>
      <c r="K134" s="87">
        <f>SUM(H134,J134)</f>
      </c>
      <c r="L134" s="89"/>
      <c r="M134" s="89"/>
      <c r="N134" s="89"/>
      <c r="O134" s="73"/>
      <c r="P134" s="73"/>
      <c r="Q134" s="71"/>
      <c r="R134" s="71"/>
      <c r="S134" s="71"/>
      <c r="T134" s="74"/>
      <c r="U134" s="74"/>
      <c r="V134" s="74"/>
      <c r="W134" s="74"/>
      <c r="X134" s="74"/>
      <c r="Y134" s="127"/>
      <c r="Z134" s="74"/>
      <c r="AA134" s="127"/>
    </row>
    <row x14ac:dyDescent="0.25" r="135" customHeight="1" ht="18.75" hidden="1">
      <c r="A135" s="50" t="s">
        <v>699</v>
      </c>
      <c r="B135" s="51"/>
      <c r="C135" s="3" t="s">
        <v>96</v>
      </c>
      <c r="D135" s="86">
        <v>1</v>
      </c>
      <c r="E135" s="87">
        <f>$D$131*D135</f>
      </c>
      <c r="F135" s="108">
        <v>0.06</v>
      </c>
      <c r="G135" s="87">
        <f>$D$131*F135</f>
      </c>
      <c r="H135" s="87">
        <f>$L$2*G135</f>
      </c>
      <c r="I135" s="108">
        <v>51.79</v>
      </c>
      <c r="J135" s="87">
        <f>$D$131*I135</f>
      </c>
      <c r="K135" s="87">
        <f>SUM(H135,J135)</f>
      </c>
      <c r="L135" s="89"/>
      <c r="M135" s="89"/>
      <c r="N135" s="89"/>
      <c r="O135" s="73"/>
      <c r="P135" s="73"/>
      <c r="Q135" s="71"/>
      <c r="R135" s="71"/>
      <c r="S135" s="71"/>
      <c r="T135" s="74"/>
      <c r="U135" s="74"/>
      <c r="V135" s="74"/>
      <c r="W135" s="74"/>
      <c r="X135" s="74"/>
      <c r="Y135" s="127"/>
      <c r="Z135" s="74"/>
      <c r="AA135" s="127"/>
    </row>
    <row x14ac:dyDescent="0.25" r="136" customHeight="1" ht="18.75" hidden="1">
      <c r="A136" s="50" t="s">
        <v>346</v>
      </c>
      <c r="B136" s="51"/>
      <c r="C136" s="3" t="s">
        <v>96</v>
      </c>
      <c r="D136" s="86">
        <v>1</v>
      </c>
      <c r="E136" s="87">
        <f>$D$131*D136</f>
      </c>
      <c r="F136" s="108">
        <v>0.27</v>
      </c>
      <c r="G136" s="87">
        <f>$D$131*F136</f>
      </c>
      <c r="H136" s="87">
        <f>$L$2*G136</f>
      </c>
      <c r="I136" s="108">
        <v>50.58</v>
      </c>
      <c r="J136" s="87">
        <f>$D$131*I136</f>
      </c>
      <c r="K136" s="87">
        <f>SUM(H136,J136)</f>
      </c>
      <c r="L136" s="89"/>
      <c r="M136" s="89"/>
      <c r="N136" s="89"/>
      <c r="O136" s="73"/>
      <c r="P136" s="73"/>
      <c r="Q136" s="71"/>
      <c r="R136" s="71"/>
      <c r="S136" s="71"/>
      <c r="T136" s="74"/>
      <c r="U136" s="74"/>
      <c r="V136" s="74"/>
      <c r="W136" s="74"/>
      <c r="X136" s="74"/>
      <c r="Y136" s="127"/>
      <c r="Z136" s="74"/>
      <c r="AA136" s="127"/>
    </row>
    <row x14ac:dyDescent="0.25" r="137" customHeight="1" ht="18.75" hidden="1">
      <c r="A137" s="50" t="s">
        <v>421</v>
      </c>
      <c r="B137" s="51"/>
      <c r="C137" s="3" t="s">
        <v>96</v>
      </c>
      <c r="D137" s="86">
        <v>1</v>
      </c>
      <c r="E137" s="87">
        <f>$D$131*D137</f>
      </c>
      <c r="F137" s="108">
        <v>0.55</v>
      </c>
      <c r="G137" s="87">
        <f>$D$131*F137</f>
      </c>
      <c r="H137" s="87">
        <f>$N$2*G137</f>
      </c>
      <c r="I137" s="108">
        <v>153.21</v>
      </c>
      <c r="J137" s="87">
        <f>$D$131*I137</f>
      </c>
      <c r="K137" s="87">
        <f>SUM(H137,J137)</f>
      </c>
      <c r="L137" s="89"/>
      <c r="M137" s="89"/>
      <c r="N137" s="89"/>
      <c r="O137" s="73"/>
      <c r="P137" s="73"/>
      <c r="Q137" s="71"/>
      <c r="R137" s="71"/>
      <c r="S137" s="71"/>
      <c r="T137" s="74"/>
      <c r="U137" s="74"/>
      <c r="V137" s="74"/>
      <c r="W137" s="74"/>
      <c r="X137" s="74"/>
      <c r="Y137" s="127"/>
      <c r="Z137" s="74"/>
      <c r="AA137" s="127"/>
    </row>
    <row x14ac:dyDescent="0.25" r="138" customHeight="1" ht="12.199999999999998">
      <c r="A138" s="17" t="s">
        <v>214</v>
      </c>
      <c r="B138" s="19"/>
      <c r="C138" s="3"/>
      <c r="D138" s="109"/>
      <c r="E138" s="126"/>
      <c r="F138" s="94">
        <f>SUM(F132:F137)</f>
      </c>
      <c r="G138" s="110">
        <f>SUM(G132:G137)</f>
      </c>
      <c r="H138" s="110">
        <f>SUM(H132:H137)</f>
      </c>
      <c r="I138" s="94">
        <f>SUM(I132:I137)</f>
      </c>
      <c r="J138" s="110">
        <f>SUM(J132:J137)</f>
      </c>
      <c r="K138" s="88">
        <f>SUM(H138,J138)</f>
      </c>
      <c r="L138" s="89"/>
      <c r="M138" s="89"/>
      <c r="N138" s="89"/>
      <c r="O138" s="73"/>
      <c r="P138" s="73"/>
      <c r="Q138" s="71"/>
      <c r="R138" s="71"/>
      <c r="S138" s="71"/>
      <c r="T138" s="74"/>
      <c r="U138" s="74"/>
      <c r="V138" s="74"/>
      <c r="W138" s="74"/>
      <c r="X138" s="74"/>
      <c r="Y138" s="127"/>
      <c r="Z138" s="74"/>
      <c r="AA138" s="127"/>
    </row>
    <row x14ac:dyDescent="0.25" r="139" customHeight="1" ht="21">
      <c r="A139" s="17" t="s">
        <v>695</v>
      </c>
      <c r="B139" s="19"/>
      <c r="C139" s="93" t="s">
        <v>96</v>
      </c>
      <c r="D139" s="57">
        <v>0</v>
      </c>
      <c r="E139" s="124"/>
      <c r="F139" s="53"/>
      <c r="G139" s="53"/>
      <c r="H139" s="53"/>
      <c r="I139" s="53"/>
      <c r="J139" s="53"/>
      <c r="K139" s="53"/>
      <c r="L139" s="89"/>
      <c r="M139" s="89"/>
      <c r="N139" s="89"/>
      <c r="O139" s="73"/>
      <c r="P139" s="73"/>
      <c r="Q139" s="71"/>
      <c r="R139" s="71"/>
      <c r="S139" s="71"/>
      <c r="T139" s="74"/>
      <c r="U139" s="74"/>
      <c r="V139" s="74"/>
      <c r="W139" s="74"/>
      <c r="X139" s="74"/>
      <c r="Y139" s="127"/>
      <c r="Z139" s="74"/>
      <c r="AA139" s="127"/>
    </row>
    <row x14ac:dyDescent="0.25" r="140" customHeight="1" ht="18.75" hidden="1">
      <c r="A140" s="50" t="s">
        <v>698</v>
      </c>
      <c r="B140" s="51"/>
      <c r="C140" s="3" t="s">
        <v>96</v>
      </c>
      <c r="D140" s="86">
        <v>1</v>
      </c>
      <c r="E140" s="87">
        <f>$D$139*D140</f>
      </c>
      <c r="F140" s="108">
        <v>0.18</v>
      </c>
      <c r="G140" s="87">
        <f>$D$139*F140</f>
      </c>
      <c r="H140" s="87">
        <f>$L$2*G140</f>
      </c>
      <c r="I140" s="108">
        <v>69.26</v>
      </c>
      <c r="J140" s="87">
        <f>$D$139*I140</f>
      </c>
      <c r="K140" s="87">
        <f>SUM(H140,J140)</f>
      </c>
      <c r="L140" s="89"/>
      <c r="M140" s="89"/>
      <c r="N140" s="89"/>
      <c r="O140" s="73"/>
      <c r="P140" s="73"/>
      <c r="Q140" s="71"/>
      <c r="R140" s="71"/>
      <c r="S140" s="71"/>
      <c r="T140" s="74"/>
      <c r="U140" s="74"/>
      <c r="V140" s="74"/>
      <c r="W140" s="74"/>
      <c r="X140" s="74"/>
      <c r="Y140" s="127"/>
      <c r="Z140" s="74"/>
      <c r="AA140" s="127"/>
    </row>
    <row x14ac:dyDescent="0.25" r="141" customHeight="1" ht="18.75" hidden="1">
      <c r="A141" s="50" t="s">
        <v>696</v>
      </c>
      <c r="B141" s="51"/>
      <c r="C141" s="3" t="s">
        <v>561</v>
      </c>
      <c r="D141" s="86">
        <v>1</v>
      </c>
      <c r="E141" s="87">
        <f>$D$139*D141</f>
      </c>
      <c r="F141" s="108">
        <v>0</v>
      </c>
      <c r="G141" s="87">
        <f>$D$139*F141</f>
      </c>
      <c r="H141" s="87">
        <f>$L$2*G141</f>
      </c>
      <c r="I141" s="108">
        <v>0</v>
      </c>
      <c r="J141" s="87">
        <f>$D$139*I141</f>
      </c>
      <c r="K141" s="87">
        <f>SUM(H141,J141)</f>
      </c>
      <c r="L141" s="89"/>
      <c r="M141" s="89"/>
      <c r="N141" s="89"/>
      <c r="O141" s="73"/>
      <c r="P141" s="73"/>
      <c r="Q141" s="71"/>
      <c r="R141" s="71"/>
      <c r="S141" s="71"/>
      <c r="T141" s="74"/>
      <c r="U141" s="74"/>
      <c r="V141" s="74"/>
      <c r="W141" s="74"/>
      <c r="X141" s="74"/>
      <c r="Y141" s="127"/>
      <c r="Z141" s="74"/>
      <c r="AA141" s="127"/>
    </row>
    <row x14ac:dyDescent="0.25" r="142" customHeight="1" ht="18.75" hidden="1">
      <c r="A142" s="6" t="s">
        <v>700</v>
      </c>
      <c r="B142" s="6"/>
      <c r="C142" s="3" t="s">
        <v>96</v>
      </c>
      <c r="D142" s="86">
        <v>1</v>
      </c>
      <c r="E142" s="87">
        <f>$D$139*D142</f>
      </c>
      <c r="F142" s="108">
        <v>0.08</v>
      </c>
      <c r="G142" s="87">
        <f>$D$139*F142</f>
      </c>
      <c r="H142" s="87">
        <f>$L$2*G142</f>
      </c>
      <c r="I142" s="108">
        <v>28.81</v>
      </c>
      <c r="J142" s="87">
        <f>$D$139*I142</f>
      </c>
      <c r="K142" s="87">
        <f>SUM(H142,J142)</f>
      </c>
      <c r="L142" s="89"/>
      <c r="M142" s="89"/>
      <c r="N142" s="89"/>
      <c r="O142" s="73"/>
      <c r="P142" s="73"/>
      <c r="Q142" s="71"/>
      <c r="R142" s="71"/>
      <c r="S142" s="71"/>
      <c r="T142" s="74"/>
      <c r="U142" s="74"/>
      <c r="V142" s="74"/>
      <c r="W142" s="74"/>
      <c r="X142" s="74"/>
      <c r="Y142" s="127"/>
      <c r="Z142" s="74"/>
      <c r="AA142" s="127"/>
    </row>
    <row x14ac:dyDescent="0.25" r="143" customHeight="1" ht="18.75" hidden="1">
      <c r="A143" s="6" t="s">
        <v>411</v>
      </c>
      <c r="B143" s="6"/>
      <c r="C143" s="3" t="s">
        <v>96</v>
      </c>
      <c r="D143" s="86">
        <v>1</v>
      </c>
      <c r="E143" s="87">
        <f>$D$139*D143</f>
      </c>
      <c r="F143" s="108">
        <v>0.37</v>
      </c>
      <c r="G143" s="87">
        <f>$D$139*F143</f>
      </c>
      <c r="H143" s="87">
        <f>$L$2*G143</f>
      </c>
      <c r="I143" s="108">
        <v>92.59</v>
      </c>
      <c r="J143" s="87">
        <f>$D$139*I143</f>
      </c>
      <c r="K143" s="87">
        <f>SUM(H143,J143)</f>
      </c>
      <c r="L143" s="89"/>
      <c r="M143" s="89"/>
      <c r="N143" s="89"/>
      <c r="O143" s="73"/>
      <c r="P143" s="73"/>
      <c r="Q143" s="71"/>
      <c r="R143" s="71"/>
      <c r="S143" s="71"/>
      <c r="T143" s="74"/>
      <c r="U143" s="74"/>
      <c r="V143" s="74"/>
      <c r="W143" s="74"/>
      <c r="X143" s="74"/>
      <c r="Y143" s="127"/>
      <c r="Z143" s="74"/>
      <c r="AA143" s="127"/>
    </row>
    <row x14ac:dyDescent="0.25" r="144" customHeight="1" ht="18.75" hidden="1">
      <c r="A144" s="6" t="s">
        <v>701</v>
      </c>
      <c r="B144" s="6"/>
      <c r="C144" s="3" t="s">
        <v>96</v>
      </c>
      <c r="D144" s="86">
        <v>1</v>
      </c>
      <c r="E144" s="87">
        <f>$D$139*D144</f>
      </c>
      <c r="F144" s="108">
        <v>0.06</v>
      </c>
      <c r="G144" s="87">
        <f>$D$139*F144</f>
      </c>
      <c r="H144" s="87">
        <f>$L$2*G144</f>
      </c>
      <c r="I144" s="108">
        <v>51.79</v>
      </c>
      <c r="J144" s="87">
        <f>$D$139*I144</f>
      </c>
      <c r="K144" s="87">
        <f>SUM(H144,J144)</f>
      </c>
      <c r="L144" s="89"/>
      <c r="M144" s="89"/>
      <c r="N144" s="89"/>
      <c r="O144" s="73"/>
      <c r="P144" s="73"/>
      <c r="Q144" s="71"/>
      <c r="R144" s="71"/>
      <c r="S144" s="71"/>
      <c r="T144" s="74"/>
      <c r="U144" s="74"/>
      <c r="V144" s="74"/>
      <c r="W144" s="74"/>
      <c r="X144" s="74"/>
      <c r="Y144" s="127"/>
      <c r="Z144" s="74"/>
      <c r="AA144" s="127"/>
    </row>
    <row x14ac:dyDescent="0.25" r="145" customHeight="1" ht="18.75" hidden="1">
      <c r="A145" s="6" t="s">
        <v>421</v>
      </c>
      <c r="B145" s="6"/>
      <c r="C145" s="3" t="s">
        <v>96</v>
      </c>
      <c r="D145" s="86">
        <v>1</v>
      </c>
      <c r="E145" s="87">
        <f>$D$139*D145</f>
      </c>
      <c r="F145" s="108">
        <v>0.55</v>
      </c>
      <c r="G145" s="87">
        <f>$D$139*F145</f>
      </c>
      <c r="H145" s="87">
        <f>$N$2*G145</f>
      </c>
      <c r="I145" s="108">
        <v>153.21</v>
      </c>
      <c r="J145" s="87">
        <f>$D$139*I145</f>
      </c>
      <c r="K145" s="87">
        <f>SUM(H145,J145)</f>
      </c>
      <c r="L145" s="89"/>
      <c r="M145" s="89"/>
      <c r="N145" s="89"/>
      <c r="O145" s="73"/>
      <c r="P145" s="73"/>
      <c r="Q145" s="71"/>
      <c r="R145" s="71"/>
      <c r="S145" s="71"/>
      <c r="T145" s="74"/>
      <c r="U145" s="74"/>
      <c r="V145" s="74"/>
      <c r="W145" s="74"/>
      <c r="X145" s="74"/>
      <c r="Y145" s="127"/>
      <c r="Z145" s="74"/>
      <c r="AA145" s="127"/>
    </row>
    <row x14ac:dyDescent="0.25" r="146" customHeight="1" ht="12.199999999999998">
      <c r="A146" s="29" t="s">
        <v>214</v>
      </c>
      <c r="B146" s="29"/>
      <c r="C146" s="3"/>
      <c r="D146" s="109"/>
      <c r="E146" s="126"/>
      <c r="F146" s="94">
        <f>SUM(F140:F145)</f>
      </c>
      <c r="G146" s="110">
        <f>SUM(G140:G145)</f>
      </c>
      <c r="H146" s="110">
        <f>SUM(H140:H145)</f>
      </c>
      <c r="I146" s="94">
        <f>SUM(I140:I145)</f>
      </c>
      <c r="J146" s="110">
        <f>SUM(J140:J145)</f>
      </c>
      <c r="K146" s="88">
        <f>SUM(H146,J146)</f>
      </c>
      <c r="L146" s="89"/>
      <c r="M146" s="89"/>
      <c r="N146" s="89"/>
      <c r="O146" s="73"/>
      <c r="P146" s="73"/>
      <c r="Q146" s="71"/>
      <c r="R146" s="71"/>
      <c r="S146" s="71"/>
      <c r="T146" s="74"/>
      <c r="U146" s="74"/>
      <c r="V146" s="74"/>
      <c r="W146" s="74"/>
      <c r="X146" s="74"/>
      <c r="Y146" s="127"/>
      <c r="Z146" s="74"/>
      <c r="AA146" s="127"/>
    </row>
    <row x14ac:dyDescent="0.25" r="147" customHeight="1" ht="21">
      <c r="A147" s="29" t="s">
        <v>695</v>
      </c>
      <c r="B147" s="29"/>
      <c r="C147" s="93" t="s">
        <v>96</v>
      </c>
      <c r="D147" s="57">
        <v>0</v>
      </c>
      <c r="E147" s="124"/>
      <c r="F147" s="53"/>
      <c r="G147" s="53"/>
      <c r="H147" s="53"/>
      <c r="I147" s="53"/>
      <c r="J147" s="53"/>
      <c r="K147" s="53"/>
      <c r="L147" s="89"/>
      <c r="M147" s="89"/>
      <c r="N147" s="89"/>
      <c r="O147" s="73"/>
      <c r="P147" s="73"/>
      <c r="Q147" s="71"/>
      <c r="R147" s="71"/>
      <c r="S147" s="71"/>
      <c r="T147" s="74"/>
      <c r="U147" s="74"/>
      <c r="V147" s="74"/>
      <c r="W147" s="74"/>
      <c r="X147" s="74"/>
      <c r="Y147" s="127"/>
      <c r="Z147" s="74"/>
      <c r="AA147" s="127"/>
    </row>
    <row x14ac:dyDescent="0.25" r="148" customHeight="1" ht="18.75" hidden="1">
      <c r="A148" s="6" t="s">
        <v>698</v>
      </c>
      <c r="B148" s="6"/>
      <c r="C148" s="3" t="s">
        <v>96</v>
      </c>
      <c r="D148" s="86">
        <v>1</v>
      </c>
      <c r="E148" s="87">
        <f>$D$147*D148</f>
      </c>
      <c r="F148" s="108">
        <v>0.18</v>
      </c>
      <c r="G148" s="87">
        <f>$D$147*F148</f>
      </c>
      <c r="H148" s="87">
        <f>$L$2*G148</f>
      </c>
      <c r="I148" s="108">
        <v>69.26</v>
      </c>
      <c r="J148" s="87">
        <f>$D$147*I148</f>
      </c>
      <c r="K148" s="87">
        <f>SUM(H148,J148)</f>
      </c>
      <c r="L148" s="89"/>
      <c r="M148" s="89"/>
      <c r="N148" s="89"/>
      <c r="O148" s="73"/>
      <c r="P148" s="73"/>
      <c r="Q148" s="71"/>
      <c r="R148" s="71"/>
      <c r="S148" s="71"/>
      <c r="T148" s="74"/>
      <c r="U148" s="74"/>
      <c r="V148" s="74"/>
      <c r="W148" s="74"/>
      <c r="X148" s="74"/>
      <c r="Y148" s="127"/>
      <c r="Z148" s="74"/>
      <c r="AA148" s="127"/>
    </row>
    <row x14ac:dyDescent="0.25" r="149" customHeight="1" ht="18.75" hidden="1">
      <c r="A149" s="6" t="s">
        <v>696</v>
      </c>
      <c r="B149" s="6"/>
      <c r="C149" s="3" t="s">
        <v>561</v>
      </c>
      <c r="D149" s="86">
        <v>1</v>
      </c>
      <c r="E149" s="87">
        <f>$D$147*D149</f>
      </c>
      <c r="F149" s="108">
        <v>0</v>
      </c>
      <c r="G149" s="87">
        <f>$D$147*F149</f>
      </c>
      <c r="H149" s="87">
        <f>$L$2*G149</f>
      </c>
      <c r="I149" s="108">
        <v>0</v>
      </c>
      <c r="J149" s="87">
        <f>$D$147*I149</f>
      </c>
      <c r="K149" s="87">
        <f>SUM(H149,J149)</f>
      </c>
      <c r="L149" s="89"/>
      <c r="M149" s="89"/>
      <c r="N149" s="89"/>
      <c r="O149" s="73"/>
      <c r="P149" s="73"/>
      <c r="Q149" s="71"/>
      <c r="R149" s="71"/>
      <c r="S149" s="71"/>
      <c r="T149" s="74"/>
      <c r="U149" s="74"/>
      <c r="V149" s="74"/>
      <c r="W149" s="74"/>
      <c r="X149" s="74"/>
      <c r="Y149" s="127"/>
      <c r="Z149" s="74"/>
      <c r="AA149" s="127"/>
    </row>
    <row x14ac:dyDescent="0.25" r="150" customHeight="1" ht="18.75" hidden="1">
      <c r="A150" s="6" t="s">
        <v>700</v>
      </c>
      <c r="B150" s="6"/>
      <c r="C150" s="3" t="s">
        <v>96</v>
      </c>
      <c r="D150" s="86">
        <v>1</v>
      </c>
      <c r="E150" s="87">
        <f>$D$147*D150</f>
      </c>
      <c r="F150" s="108">
        <v>0.08</v>
      </c>
      <c r="G150" s="87">
        <f>$D$147*F150</f>
      </c>
      <c r="H150" s="87">
        <f>$L$2*G150</f>
      </c>
      <c r="I150" s="108">
        <v>28.81</v>
      </c>
      <c r="J150" s="87">
        <f>$D$147*I150</f>
      </c>
      <c r="K150" s="87">
        <f>SUM(H150,J150)</f>
      </c>
      <c r="L150" s="89"/>
      <c r="M150" s="89"/>
      <c r="N150" s="89"/>
      <c r="O150" s="73"/>
      <c r="P150" s="73"/>
      <c r="Q150" s="71"/>
      <c r="R150" s="71"/>
      <c r="S150" s="71"/>
      <c r="T150" s="74"/>
      <c r="U150" s="74"/>
      <c r="V150" s="74"/>
      <c r="W150" s="74"/>
      <c r="X150" s="74"/>
      <c r="Y150" s="127"/>
      <c r="Z150" s="74"/>
      <c r="AA150" s="127"/>
    </row>
    <row x14ac:dyDescent="0.25" r="151" customHeight="1" ht="18.75" hidden="1">
      <c r="A151" s="6" t="s">
        <v>567</v>
      </c>
      <c r="B151" s="6"/>
      <c r="C151" s="3" t="s">
        <v>96</v>
      </c>
      <c r="D151" s="86">
        <v>1</v>
      </c>
      <c r="E151" s="87">
        <f>$D$147*D151</f>
      </c>
      <c r="F151" s="108">
        <v>0.18</v>
      </c>
      <c r="G151" s="87">
        <f>$D$147*F151</f>
      </c>
      <c r="H151" s="87">
        <f>$L$2*G151</f>
      </c>
      <c r="I151" s="108">
        <v>188.37</v>
      </c>
      <c r="J151" s="87">
        <f>$D$147*I151</f>
      </c>
      <c r="K151" s="87">
        <f>SUM(H151,J151)</f>
      </c>
      <c r="L151" s="89"/>
      <c r="M151" s="89"/>
      <c r="N151" s="89"/>
      <c r="O151" s="73"/>
      <c r="P151" s="73"/>
      <c r="Q151" s="71"/>
      <c r="R151" s="71"/>
      <c r="S151" s="71"/>
      <c r="T151" s="74"/>
      <c r="U151" s="74"/>
      <c r="V151" s="74"/>
      <c r="W151" s="74"/>
      <c r="X151" s="74"/>
      <c r="Y151" s="127"/>
      <c r="Z151" s="74"/>
      <c r="AA151" s="127"/>
    </row>
    <row x14ac:dyDescent="0.25" r="152" customHeight="1" ht="18.75" hidden="1">
      <c r="A152" s="6" t="s">
        <v>699</v>
      </c>
      <c r="B152" s="6"/>
      <c r="C152" s="3" t="s">
        <v>96</v>
      </c>
      <c r="D152" s="86">
        <v>1</v>
      </c>
      <c r="E152" s="87">
        <f>$D$147*D152</f>
      </c>
      <c r="F152" s="108">
        <v>0.06</v>
      </c>
      <c r="G152" s="87">
        <f>$D$147*F152</f>
      </c>
      <c r="H152" s="87">
        <f>$L$2*G152</f>
      </c>
      <c r="I152" s="108">
        <v>51.79</v>
      </c>
      <c r="J152" s="87">
        <f>$D$147*I152</f>
      </c>
      <c r="K152" s="87">
        <f>SUM(H152,J152)</f>
      </c>
      <c r="L152" s="89"/>
      <c r="M152" s="89"/>
      <c r="N152" s="89"/>
      <c r="O152" s="73"/>
      <c r="P152" s="73"/>
      <c r="Q152" s="71"/>
      <c r="R152" s="71"/>
      <c r="S152" s="71"/>
      <c r="T152" s="74"/>
      <c r="U152" s="74"/>
      <c r="V152" s="74"/>
      <c r="W152" s="74"/>
      <c r="X152" s="74"/>
      <c r="Y152" s="127"/>
      <c r="Z152" s="74"/>
      <c r="AA152" s="127"/>
    </row>
    <row x14ac:dyDescent="0.25" r="153" customHeight="1" ht="18.75" hidden="1">
      <c r="A153" s="6" t="s">
        <v>421</v>
      </c>
      <c r="B153" s="6"/>
      <c r="C153" s="3" t="s">
        <v>96</v>
      </c>
      <c r="D153" s="86">
        <v>1</v>
      </c>
      <c r="E153" s="87">
        <f>$D$147*D153</f>
      </c>
      <c r="F153" s="108">
        <v>0.55</v>
      </c>
      <c r="G153" s="87">
        <f>$D$147*F153</f>
      </c>
      <c r="H153" s="87">
        <f>$N$2*G153</f>
      </c>
      <c r="I153" s="108">
        <v>153.21</v>
      </c>
      <c r="J153" s="87">
        <f>$D$147*I153</f>
      </c>
      <c r="K153" s="87">
        <f>SUM(H153,J153)</f>
      </c>
      <c r="L153" s="89"/>
      <c r="M153" s="89"/>
      <c r="N153" s="89"/>
      <c r="O153" s="73"/>
      <c r="P153" s="73"/>
      <c r="Q153" s="71"/>
      <c r="R153" s="71"/>
      <c r="S153" s="71"/>
      <c r="T153" s="74"/>
      <c r="U153" s="74"/>
      <c r="V153" s="74"/>
      <c r="W153" s="74"/>
      <c r="X153" s="74"/>
      <c r="Y153" s="127"/>
      <c r="Z153" s="74"/>
      <c r="AA153" s="127"/>
    </row>
    <row x14ac:dyDescent="0.25" r="154" customHeight="1" ht="12.199999999999998">
      <c r="A154" s="29" t="s">
        <v>214</v>
      </c>
      <c r="B154" s="29"/>
      <c r="C154" s="3"/>
      <c r="D154" s="109"/>
      <c r="E154" s="126"/>
      <c r="F154" s="94">
        <f>SUM(F148:F153)</f>
      </c>
      <c r="G154" s="110">
        <f>SUM(G148:G153)</f>
      </c>
      <c r="H154" s="110">
        <f>SUM(H148:H153)</f>
      </c>
      <c r="I154" s="94">
        <f>SUM(I148:I153)</f>
      </c>
      <c r="J154" s="110">
        <f>SUM(J148:J153)</f>
      </c>
      <c r="K154" s="88">
        <f>SUM(H154,J154)</f>
      </c>
      <c r="L154" s="89"/>
      <c r="M154" s="89"/>
      <c r="N154" s="89"/>
      <c r="O154" s="73"/>
      <c r="P154" s="73"/>
      <c r="Q154" s="71"/>
      <c r="R154" s="71"/>
      <c r="S154" s="71"/>
      <c r="T154" s="74"/>
      <c r="U154" s="74"/>
      <c r="V154" s="74"/>
      <c r="W154" s="74"/>
      <c r="X154" s="74"/>
      <c r="Y154" s="127"/>
      <c r="Z154" s="74"/>
      <c r="AA154" s="127"/>
    </row>
    <row x14ac:dyDescent="0.25" r="155" customHeight="1" ht="21">
      <c r="A155" s="29" t="s">
        <v>702</v>
      </c>
      <c r="B155" s="29"/>
      <c r="C155" s="93" t="s">
        <v>96</v>
      </c>
      <c r="D155" s="57">
        <v>0</v>
      </c>
      <c r="E155" s="124"/>
      <c r="F155" s="53"/>
      <c r="G155" s="53"/>
      <c r="H155" s="53"/>
      <c r="I155" s="53"/>
      <c r="J155" s="53"/>
      <c r="K155" s="53"/>
      <c r="L155" s="89"/>
      <c r="M155" s="89"/>
      <c r="N155" s="89"/>
      <c r="O155" s="73"/>
      <c r="P155" s="73"/>
      <c r="Q155" s="71"/>
      <c r="R155" s="71"/>
      <c r="S155" s="71"/>
      <c r="T155" s="74"/>
      <c r="U155" s="74"/>
      <c r="V155" s="74"/>
      <c r="W155" s="74"/>
      <c r="X155" s="74"/>
      <c r="Y155" s="127"/>
      <c r="Z155" s="74"/>
      <c r="AA155" s="127"/>
    </row>
    <row x14ac:dyDescent="0.25" r="156" customHeight="1" ht="18.75" hidden="1">
      <c r="A156" s="6" t="s">
        <v>698</v>
      </c>
      <c r="B156" s="6"/>
      <c r="C156" s="3" t="s">
        <v>96</v>
      </c>
      <c r="D156" s="86">
        <v>1</v>
      </c>
      <c r="E156" s="87">
        <f>$D$155*D156</f>
      </c>
      <c r="F156" s="108">
        <v>0.18</v>
      </c>
      <c r="G156" s="87">
        <f>$D$155*F156</f>
      </c>
      <c r="H156" s="87">
        <f>$L$2*G156</f>
      </c>
      <c r="I156" s="108">
        <v>69.26</v>
      </c>
      <c r="J156" s="87">
        <f>$D$155*I156</f>
      </c>
      <c r="K156" s="87">
        <f>SUM(H156,J156)</f>
      </c>
      <c r="L156" s="89"/>
      <c r="M156" s="89"/>
      <c r="N156" s="89"/>
      <c r="O156" s="73"/>
      <c r="P156" s="73"/>
      <c r="Q156" s="71"/>
      <c r="R156" s="71"/>
      <c r="S156" s="71"/>
      <c r="T156" s="74"/>
      <c r="U156" s="74"/>
      <c r="V156" s="74"/>
      <c r="W156" s="74"/>
      <c r="X156" s="74"/>
      <c r="Y156" s="127"/>
      <c r="Z156" s="74"/>
      <c r="AA156" s="127"/>
    </row>
    <row x14ac:dyDescent="0.25" r="157" customHeight="1" ht="18.75" hidden="1">
      <c r="A157" s="6" t="s">
        <v>696</v>
      </c>
      <c r="B157" s="6"/>
      <c r="C157" s="3" t="s">
        <v>561</v>
      </c>
      <c r="D157" s="86">
        <v>1</v>
      </c>
      <c r="E157" s="87">
        <f>$D$155*D157</f>
      </c>
      <c r="F157" s="108">
        <v>0</v>
      </c>
      <c r="G157" s="87">
        <f>$D$155*F157</f>
      </c>
      <c r="H157" s="87">
        <f>$L$2*G157</f>
      </c>
      <c r="I157" s="108">
        <v>0</v>
      </c>
      <c r="J157" s="87">
        <f>$D$155*I157</f>
      </c>
      <c r="K157" s="87">
        <f>SUM(H157,J157)</f>
      </c>
      <c r="L157" s="89"/>
      <c r="M157" s="89"/>
      <c r="N157" s="89"/>
      <c r="O157" s="73"/>
      <c r="P157" s="73"/>
      <c r="Q157" s="71"/>
      <c r="R157" s="71"/>
      <c r="S157" s="71"/>
      <c r="T157" s="74"/>
      <c r="U157" s="74"/>
      <c r="V157" s="74"/>
      <c r="W157" s="74"/>
      <c r="X157" s="74"/>
      <c r="Y157" s="127"/>
      <c r="Z157" s="74"/>
      <c r="AA157" s="127"/>
    </row>
    <row x14ac:dyDescent="0.25" r="158" customHeight="1" ht="18.75" hidden="1">
      <c r="A158" s="6" t="s">
        <v>411</v>
      </c>
      <c r="B158" s="6"/>
      <c r="C158" s="3" t="s">
        <v>96</v>
      </c>
      <c r="D158" s="86">
        <v>1</v>
      </c>
      <c r="E158" s="87">
        <f>$D$155*D158</f>
      </c>
      <c r="F158" s="108">
        <v>0.37</v>
      </c>
      <c r="G158" s="87">
        <f>$D$155*F158</f>
      </c>
      <c r="H158" s="87">
        <f>$L$2*G158</f>
      </c>
      <c r="I158" s="108">
        <v>92.59</v>
      </c>
      <c r="J158" s="87">
        <f>$D$155*I158</f>
      </c>
      <c r="K158" s="87">
        <f>SUM(H158,J158)</f>
      </c>
      <c r="L158" s="89"/>
      <c r="M158" s="89"/>
      <c r="N158" s="89"/>
      <c r="O158" s="73"/>
      <c r="P158" s="73"/>
      <c r="Q158" s="71"/>
      <c r="R158" s="71"/>
      <c r="S158" s="71"/>
      <c r="T158" s="74"/>
      <c r="U158" s="74"/>
      <c r="V158" s="74"/>
      <c r="W158" s="74"/>
      <c r="X158" s="74"/>
      <c r="Y158" s="127"/>
      <c r="Z158" s="74"/>
      <c r="AA158" s="127"/>
    </row>
    <row x14ac:dyDescent="0.25" r="159" customHeight="1" ht="18.75" hidden="1">
      <c r="A159" s="6" t="s">
        <v>697</v>
      </c>
      <c r="B159" s="6"/>
      <c r="C159" s="3" t="s">
        <v>96</v>
      </c>
      <c r="D159" s="86">
        <v>1</v>
      </c>
      <c r="E159" s="87">
        <f>$D$155*D159</f>
      </c>
      <c r="F159" s="108">
        <v>0.08</v>
      </c>
      <c r="G159" s="87">
        <f>$D$155*F159</f>
      </c>
      <c r="H159" s="87">
        <f>$L$2*G159</f>
      </c>
      <c r="I159" s="108">
        <v>28.81</v>
      </c>
      <c r="J159" s="87">
        <f>$D$155*I159</f>
      </c>
      <c r="K159" s="87">
        <f>SUM(H159,J159)</f>
      </c>
      <c r="L159" s="89"/>
      <c r="M159" s="89"/>
      <c r="N159" s="89"/>
      <c r="O159" s="73"/>
      <c r="P159" s="73"/>
      <c r="Q159" s="71"/>
      <c r="R159" s="71"/>
      <c r="S159" s="71"/>
      <c r="T159" s="74"/>
      <c r="U159" s="74"/>
      <c r="V159" s="74"/>
      <c r="W159" s="74"/>
      <c r="X159" s="74"/>
      <c r="Y159" s="127"/>
      <c r="Z159" s="74"/>
      <c r="AA159" s="127"/>
    </row>
    <row x14ac:dyDescent="0.25" r="160" customHeight="1" ht="18.75" hidden="1">
      <c r="A160" s="6" t="s">
        <v>421</v>
      </c>
      <c r="B160" s="6"/>
      <c r="C160" s="3" t="s">
        <v>96</v>
      </c>
      <c r="D160" s="86">
        <v>1</v>
      </c>
      <c r="E160" s="87">
        <f>$D$155*D160</f>
      </c>
      <c r="F160" s="108">
        <v>0.55</v>
      </c>
      <c r="G160" s="87">
        <f>$D$155*F160</f>
      </c>
      <c r="H160" s="87">
        <f>$N$2*G160</f>
      </c>
      <c r="I160" s="108">
        <v>153.21</v>
      </c>
      <c r="J160" s="87">
        <f>$D$155*I160</f>
      </c>
      <c r="K160" s="87">
        <f>SUM(H160,J160)</f>
      </c>
      <c r="L160" s="89"/>
      <c r="M160" s="89"/>
      <c r="N160" s="89"/>
      <c r="O160" s="73"/>
      <c r="P160" s="73"/>
      <c r="Q160" s="71"/>
      <c r="R160" s="71"/>
      <c r="S160" s="71"/>
      <c r="T160" s="74"/>
      <c r="U160" s="74"/>
      <c r="V160" s="74"/>
      <c r="W160" s="74"/>
      <c r="X160" s="74"/>
      <c r="Y160" s="127"/>
      <c r="Z160" s="74"/>
      <c r="AA160" s="127"/>
    </row>
    <row x14ac:dyDescent="0.25" r="161" customHeight="1" ht="12.199999999999998">
      <c r="A161" s="29" t="s">
        <v>214</v>
      </c>
      <c r="B161" s="29"/>
      <c r="C161" s="3"/>
      <c r="D161" s="109"/>
      <c r="E161" s="126"/>
      <c r="F161" s="94">
        <f>SUM(F156:F160)</f>
      </c>
      <c r="G161" s="110">
        <f>SUM(G156:G160)</f>
      </c>
      <c r="H161" s="110">
        <f>SUM(H156:H160)</f>
      </c>
      <c r="I161" s="94">
        <f>SUM(I156:I160)</f>
      </c>
      <c r="J161" s="110">
        <f>SUM(J156:J160)</f>
      </c>
      <c r="K161" s="88">
        <f>SUM(H161,J161)</f>
      </c>
      <c r="L161" s="89"/>
      <c r="M161" s="89"/>
      <c r="N161" s="89"/>
      <c r="O161" s="73"/>
      <c r="P161" s="73"/>
      <c r="Q161" s="71"/>
      <c r="R161" s="71"/>
      <c r="S161" s="71"/>
      <c r="T161" s="74"/>
      <c r="U161" s="74"/>
      <c r="V161" s="74"/>
      <c r="W161" s="74"/>
      <c r="X161" s="74"/>
      <c r="Y161" s="127"/>
      <c r="Z161" s="74"/>
      <c r="AA161" s="127"/>
    </row>
    <row x14ac:dyDescent="0.25" r="162" customHeight="1" ht="21">
      <c r="A162" s="29" t="s">
        <v>702</v>
      </c>
      <c r="B162" s="29"/>
      <c r="C162" s="93" t="s">
        <v>96</v>
      </c>
      <c r="D162" s="57">
        <v>0</v>
      </c>
      <c r="E162" s="124"/>
      <c r="F162" s="53"/>
      <c r="G162" s="53"/>
      <c r="H162" s="53"/>
      <c r="I162" s="53"/>
      <c r="J162" s="53"/>
      <c r="K162" s="53"/>
      <c r="L162" s="89"/>
      <c r="M162" s="89"/>
      <c r="N162" s="89"/>
      <c r="O162" s="73"/>
      <c r="P162" s="73"/>
      <c r="Q162" s="71"/>
      <c r="R162" s="71"/>
      <c r="S162" s="71"/>
      <c r="T162" s="74"/>
      <c r="U162" s="74"/>
      <c r="V162" s="74"/>
      <c r="W162" s="74"/>
      <c r="X162" s="74"/>
      <c r="Y162" s="127"/>
      <c r="Z162" s="74"/>
      <c r="AA162" s="127"/>
    </row>
    <row x14ac:dyDescent="0.25" r="163" customHeight="1" ht="18.75" hidden="1">
      <c r="A163" s="6" t="s">
        <v>696</v>
      </c>
      <c r="B163" s="6"/>
      <c r="C163" s="3" t="s">
        <v>561</v>
      </c>
      <c r="D163" s="86">
        <v>1</v>
      </c>
      <c r="E163" s="87">
        <f>$D$162*D163</f>
      </c>
      <c r="F163" s="108">
        <v>0</v>
      </c>
      <c r="G163" s="87">
        <f>$D$162*F163</f>
      </c>
      <c r="H163" s="87">
        <f>$L$2*G163</f>
      </c>
      <c r="I163" s="108">
        <v>0</v>
      </c>
      <c r="J163" s="87">
        <f>$D$162*I163</f>
      </c>
      <c r="K163" s="87">
        <f>SUM(H163,J163)</f>
      </c>
      <c r="L163" s="89"/>
      <c r="M163" s="89"/>
      <c r="N163" s="89"/>
      <c r="O163" s="73"/>
      <c r="P163" s="73"/>
      <c r="Q163" s="71"/>
      <c r="R163" s="71"/>
      <c r="S163" s="71"/>
      <c r="T163" s="74"/>
      <c r="U163" s="74"/>
      <c r="V163" s="74"/>
      <c r="W163" s="74"/>
      <c r="X163" s="74"/>
      <c r="Y163" s="127"/>
      <c r="Z163" s="74"/>
      <c r="AA163" s="127"/>
    </row>
    <row x14ac:dyDescent="0.25" r="164" customHeight="1" ht="18.75" hidden="1">
      <c r="A164" s="6" t="s">
        <v>698</v>
      </c>
      <c r="B164" s="6"/>
      <c r="C164" s="3" t="s">
        <v>96</v>
      </c>
      <c r="D164" s="86">
        <v>1</v>
      </c>
      <c r="E164" s="87">
        <f>$D$162*D164</f>
      </c>
      <c r="F164" s="108">
        <v>0.18</v>
      </c>
      <c r="G164" s="87">
        <f>$D$162*F164</f>
      </c>
      <c r="H164" s="87">
        <f>$L$2*G164</f>
      </c>
      <c r="I164" s="108">
        <v>69.26</v>
      </c>
      <c r="J164" s="87">
        <f>$D$162*I164</f>
      </c>
      <c r="K164" s="87">
        <f>SUM(H164,J164)</f>
      </c>
      <c r="L164" s="89"/>
      <c r="M164" s="89"/>
      <c r="N164" s="89"/>
      <c r="O164" s="73"/>
      <c r="P164" s="73"/>
      <c r="Q164" s="71"/>
      <c r="R164" s="71"/>
      <c r="S164" s="71"/>
      <c r="T164" s="74"/>
      <c r="U164" s="74"/>
      <c r="V164" s="74"/>
      <c r="W164" s="74"/>
      <c r="X164" s="74"/>
      <c r="Y164" s="127"/>
      <c r="Z164" s="74"/>
      <c r="AA164" s="127"/>
    </row>
    <row x14ac:dyDescent="0.25" r="165" customHeight="1" ht="18.75" hidden="1">
      <c r="A165" s="6" t="s">
        <v>346</v>
      </c>
      <c r="B165" s="6"/>
      <c r="C165" s="3" t="s">
        <v>96</v>
      </c>
      <c r="D165" s="86">
        <v>1</v>
      </c>
      <c r="E165" s="87">
        <f>$D$162*D165</f>
      </c>
      <c r="F165" s="108">
        <v>0.27</v>
      </c>
      <c r="G165" s="87">
        <f>$D$162*F165</f>
      </c>
      <c r="H165" s="87">
        <f>$L$2*G165</f>
      </c>
      <c r="I165" s="108">
        <v>50.58</v>
      </c>
      <c r="J165" s="87">
        <f>$D$162*I165</f>
      </c>
      <c r="K165" s="87">
        <f>SUM(H165,J165)</f>
      </c>
      <c r="L165" s="89"/>
      <c r="M165" s="89"/>
      <c r="N165" s="89"/>
      <c r="O165" s="73"/>
      <c r="P165" s="73"/>
      <c r="Q165" s="71"/>
      <c r="R165" s="71"/>
      <c r="S165" s="71"/>
      <c r="T165" s="74"/>
      <c r="U165" s="74"/>
      <c r="V165" s="74"/>
      <c r="W165" s="74"/>
      <c r="X165" s="74"/>
      <c r="Y165" s="127"/>
      <c r="Z165" s="74"/>
      <c r="AA165" s="127"/>
    </row>
    <row x14ac:dyDescent="0.25" r="166" customHeight="1" ht="18.75" hidden="1">
      <c r="A166" s="6" t="s">
        <v>421</v>
      </c>
      <c r="B166" s="6"/>
      <c r="C166" s="3" t="s">
        <v>96</v>
      </c>
      <c r="D166" s="86">
        <v>1</v>
      </c>
      <c r="E166" s="87">
        <f>$D$162*D166</f>
      </c>
      <c r="F166" s="108">
        <v>0.55</v>
      </c>
      <c r="G166" s="87">
        <f>$D$162*F166</f>
      </c>
      <c r="H166" s="87">
        <f>$N$2*G166</f>
      </c>
      <c r="I166" s="108">
        <v>153.21</v>
      </c>
      <c r="J166" s="87">
        <f>$D$162*I166</f>
      </c>
      <c r="K166" s="87">
        <f>SUM(H166,J166)</f>
      </c>
      <c r="L166" s="89"/>
      <c r="M166" s="89"/>
      <c r="N166" s="89"/>
      <c r="O166" s="73"/>
      <c r="P166" s="73"/>
      <c r="Q166" s="71"/>
      <c r="R166" s="71"/>
      <c r="S166" s="71"/>
      <c r="T166" s="74"/>
      <c r="U166" s="74"/>
      <c r="V166" s="74"/>
      <c r="W166" s="74"/>
      <c r="X166" s="74"/>
      <c r="Y166" s="127"/>
      <c r="Z166" s="74"/>
      <c r="AA166" s="127"/>
    </row>
    <row x14ac:dyDescent="0.25" r="167" customHeight="1" ht="12.199999999999998">
      <c r="A167" s="29" t="s">
        <v>214</v>
      </c>
      <c r="B167" s="29"/>
      <c r="C167" s="3"/>
      <c r="D167" s="109"/>
      <c r="E167" s="126"/>
      <c r="F167" s="94">
        <f>SUM(F163:F166)</f>
      </c>
      <c r="G167" s="110">
        <f>SUM(G163:G166)</f>
      </c>
      <c r="H167" s="110">
        <f>SUM(H163:H166)</f>
      </c>
      <c r="I167" s="94">
        <f>SUM(I163:I166)</f>
      </c>
      <c r="J167" s="110">
        <f>SUM(J163:J166)</f>
      </c>
      <c r="K167" s="88">
        <f>SUM(H167,J167)</f>
      </c>
      <c r="L167" s="89"/>
      <c r="M167" s="89"/>
      <c r="N167" s="89"/>
      <c r="O167" s="73"/>
      <c r="P167" s="73"/>
      <c r="Q167" s="71"/>
      <c r="R167" s="71"/>
      <c r="S167" s="71"/>
      <c r="T167" s="74"/>
      <c r="U167" s="74"/>
      <c r="V167" s="74"/>
      <c r="W167" s="74"/>
      <c r="X167" s="74"/>
      <c r="Y167" s="127"/>
      <c r="Z167" s="74"/>
      <c r="AA167" s="127"/>
    </row>
    <row x14ac:dyDescent="0.25" r="168" customHeight="1" ht="21">
      <c r="A168" s="29" t="s">
        <v>702</v>
      </c>
      <c r="B168" s="29"/>
      <c r="C168" s="93" t="s">
        <v>96</v>
      </c>
      <c r="D168" s="57">
        <v>0</v>
      </c>
      <c r="E168" s="124"/>
      <c r="F168" s="53"/>
      <c r="G168" s="53"/>
      <c r="H168" s="53"/>
      <c r="I168" s="53"/>
      <c r="J168" s="53"/>
      <c r="K168" s="53"/>
      <c r="L168" s="89"/>
      <c r="M168" s="89"/>
      <c r="N168" s="89"/>
      <c r="O168" s="73"/>
      <c r="P168" s="73"/>
      <c r="Q168" s="71"/>
      <c r="R168" s="71"/>
      <c r="S168" s="71"/>
      <c r="T168" s="74"/>
      <c r="U168" s="74"/>
      <c r="V168" s="74"/>
      <c r="W168" s="74"/>
      <c r="X168" s="74"/>
      <c r="Y168" s="127"/>
      <c r="Z168" s="74"/>
      <c r="AA168" s="127"/>
    </row>
    <row x14ac:dyDescent="0.25" r="169" customHeight="1" ht="18.75" hidden="1">
      <c r="A169" s="6" t="s">
        <v>696</v>
      </c>
      <c r="B169" s="6"/>
      <c r="C169" s="3" t="s">
        <v>561</v>
      </c>
      <c r="D169" s="86">
        <v>1</v>
      </c>
      <c r="E169" s="87">
        <f>$D$168*D169</f>
      </c>
      <c r="F169" s="108">
        <v>0</v>
      </c>
      <c r="G169" s="87">
        <f>$D$168*F169</f>
      </c>
      <c r="H169" s="87">
        <f>$L$2*G169</f>
      </c>
      <c r="I169" s="108">
        <v>0</v>
      </c>
      <c r="J169" s="87">
        <f>$D$168*I169</f>
      </c>
      <c r="K169" s="87">
        <f>SUM(H169,J169)</f>
      </c>
      <c r="L169" s="89"/>
      <c r="M169" s="89"/>
      <c r="N169" s="89"/>
      <c r="O169" s="73"/>
      <c r="P169" s="73"/>
      <c r="Q169" s="71"/>
      <c r="R169" s="71"/>
      <c r="S169" s="71"/>
      <c r="T169" s="74"/>
      <c r="U169" s="74"/>
      <c r="V169" s="74"/>
      <c r="W169" s="74"/>
      <c r="X169" s="74"/>
      <c r="Y169" s="127"/>
      <c r="Z169" s="74"/>
      <c r="AA169" s="127"/>
    </row>
    <row x14ac:dyDescent="0.25" r="170" customHeight="1" ht="18.75" hidden="1">
      <c r="A170" s="6" t="s">
        <v>346</v>
      </c>
      <c r="B170" s="6"/>
      <c r="C170" s="3" t="s">
        <v>96</v>
      </c>
      <c r="D170" s="86">
        <v>1</v>
      </c>
      <c r="E170" s="87">
        <f>$D$168*D170</f>
      </c>
      <c r="F170" s="108">
        <v>0.27</v>
      </c>
      <c r="G170" s="87">
        <f>$D$168*F170</f>
      </c>
      <c r="H170" s="87">
        <f>$L$2*G170</f>
      </c>
      <c r="I170" s="108">
        <v>50.58</v>
      </c>
      <c r="J170" s="87">
        <f>$D$168*I170</f>
      </c>
      <c r="K170" s="87">
        <f>SUM(H170,J170)</f>
      </c>
      <c r="L170" s="89"/>
      <c r="M170" s="89"/>
      <c r="N170" s="89"/>
      <c r="O170" s="73"/>
      <c r="P170" s="73"/>
      <c r="Q170" s="71"/>
      <c r="R170" s="71"/>
      <c r="S170" s="71"/>
      <c r="T170" s="74"/>
      <c r="U170" s="74"/>
      <c r="V170" s="74"/>
      <c r="W170" s="74"/>
      <c r="X170" s="74"/>
      <c r="Y170" s="127"/>
      <c r="Z170" s="74"/>
      <c r="AA170" s="127"/>
    </row>
    <row x14ac:dyDescent="0.25" r="171" customHeight="1" ht="18.75" hidden="1">
      <c r="A171" s="6" t="s">
        <v>703</v>
      </c>
      <c r="B171" s="6"/>
      <c r="C171" s="3" t="s">
        <v>96</v>
      </c>
      <c r="D171" s="86">
        <v>1</v>
      </c>
      <c r="E171" s="87">
        <f>$D$168*D171</f>
      </c>
      <c r="F171" s="108">
        <v>0.18</v>
      </c>
      <c r="G171" s="87">
        <f>$D$168*F171</f>
      </c>
      <c r="H171" s="87">
        <f>$L$2*G171</f>
      </c>
      <c r="I171" s="108">
        <v>70.17</v>
      </c>
      <c r="J171" s="87">
        <f>$D$168*I171</f>
      </c>
      <c r="K171" s="87">
        <f>SUM(H171,J171)</f>
      </c>
      <c r="L171" s="89"/>
      <c r="M171" s="89"/>
      <c r="N171" s="89"/>
      <c r="O171" s="73"/>
      <c r="P171" s="73"/>
      <c r="Q171" s="71"/>
      <c r="R171" s="71"/>
      <c r="S171" s="71"/>
      <c r="T171" s="74"/>
      <c r="U171" s="74"/>
      <c r="V171" s="74"/>
      <c r="W171" s="74"/>
      <c r="X171" s="74"/>
      <c r="Y171" s="127"/>
      <c r="Z171" s="74"/>
      <c r="AA171" s="127"/>
    </row>
    <row x14ac:dyDescent="0.25" r="172" customHeight="1" ht="18.75" hidden="1">
      <c r="A172" s="6" t="s">
        <v>700</v>
      </c>
      <c r="B172" s="6"/>
      <c r="C172" s="3" t="s">
        <v>96</v>
      </c>
      <c r="D172" s="86">
        <v>1</v>
      </c>
      <c r="E172" s="87">
        <f>$D$168*D172</f>
      </c>
      <c r="F172" s="108">
        <v>0.08</v>
      </c>
      <c r="G172" s="87">
        <f>$D$168*F172</f>
      </c>
      <c r="H172" s="87">
        <f>$L$2*G172</f>
      </c>
      <c r="I172" s="108">
        <v>28.81</v>
      </c>
      <c r="J172" s="87">
        <f>$D$168*I172</f>
      </c>
      <c r="K172" s="87">
        <f>SUM(H172,J172)</f>
      </c>
      <c r="L172" s="89"/>
      <c r="M172" s="89"/>
      <c r="N172" s="89"/>
      <c r="O172" s="73"/>
      <c r="P172" s="73"/>
      <c r="Q172" s="71"/>
      <c r="R172" s="71"/>
      <c r="S172" s="71"/>
      <c r="T172" s="74"/>
      <c r="U172" s="74"/>
      <c r="V172" s="74"/>
      <c r="W172" s="74"/>
      <c r="X172" s="74"/>
      <c r="Y172" s="127"/>
      <c r="Z172" s="74"/>
      <c r="AA172" s="127"/>
    </row>
    <row x14ac:dyDescent="0.25" r="173" customHeight="1" ht="18.75" hidden="1">
      <c r="A173" s="6" t="s">
        <v>421</v>
      </c>
      <c r="B173" s="6"/>
      <c r="C173" s="3" t="s">
        <v>96</v>
      </c>
      <c r="D173" s="86">
        <v>1</v>
      </c>
      <c r="E173" s="87">
        <f>$D$168*D173</f>
      </c>
      <c r="F173" s="108">
        <v>0.55</v>
      </c>
      <c r="G173" s="87">
        <f>$D$168*F173</f>
      </c>
      <c r="H173" s="87">
        <f>$N$2*G173</f>
      </c>
      <c r="I173" s="108">
        <v>153.21</v>
      </c>
      <c r="J173" s="87">
        <f>$D$168*I173</f>
      </c>
      <c r="K173" s="87">
        <f>SUM(H173,J173)</f>
      </c>
      <c r="L173" s="89"/>
      <c r="M173" s="89"/>
      <c r="N173" s="89"/>
      <c r="O173" s="73"/>
      <c r="P173" s="73"/>
      <c r="Q173" s="71"/>
      <c r="R173" s="71"/>
      <c r="S173" s="71"/>
      <c r="T173" s="74"/>
      <c r="U173" s="74"/>
      <c r="V173" s="74"/>
      <c r="W173" s="74"/>
      <c r="X173" s="74"/>
      <c r="Y173" s="127"/>
      <c r="Z173" s="74"/>
      <c r="AA173" s="127"/>
    </row>
    <row x14ac:dyDescent="0.25" r="174" customHeight="1" ht="12.199999999999998">
      <c r="A174" s="29" t="s">
        <v>214</v>
      </c>
      <c r="B174" s="29"/>
      <c r="C174" s="3"/>
      <c r="D174" s="109"/>
      <c r="E174" s="126"/>
      <c r="F174" s="94">
        <f>SUM(F169:F173)</f>
      </c>
      <c r="G174" s="110">
        <f>SUM(G169:G173)</f>
      </c>
      <c r="H174" s="110">
        <f>SUM(H169:H173)</f>
      </c>
      <c r="I174" s="94">
        <f>SUM(I169:I173)</f>
      </c>
      <c r="J174" s="110">
        <f>SUM(J169:J173)</f>
      </c>
      <c r="K174" s="88">
        <f>SUM(H174,J174)</f>
      </c>
      <c r="L174" s="89"/>
      <c r="M174" s="89"/>
      <c r="N174" s="89"/>
      <c r="O174" s="73"/>
      <c r="P174" s="73"/>
      <c r="Q174" s="71"/>
      <c r="R174" s="71"/>
      <c r="S174" s="71"/>
      <c r="T174" s="74"/>
      <c r="U174" s="74"/>
      <c r="V174" s="74"/>
      <c r="W174" s="74"/>
      <c r="X174" s="74"/>
      <c r="Y174" s="127"/>
      <c r="Z174" s="74"/>
      <c r="AA174" s="127"/>
    </row>
    <row x14ac:dyDescent="0.25" r="175" customHeight="1" ht="21">
      <c r="A175" s="29" t="s">
        <v>702</v>
      </c>
      <c r="B175" s="29"/>
      <c r="C175" s="93" t="s">
        <v>96</v>
      </c>
      <c r="D175" s="57">
        <v>0</v>
      </c>
      <c r="E175" s="124"/>
      <c r="F175" s="53"/>
      <c r="G175" s="53"/>
      <c r="H175" s="53"/>
      <c r="I175" s="53"/>
      <c r="J175" s="53"/>
      <c r="K175" s="53"/>
      <c r="L175" s="89"/>
      <c r="M175" s="89"/>
      <c r="N175" s="89"/>
      <c r="O175" s="73"/>
      <c r="P175" s="73"/>
      <c r="Q175" s="71"/>
      <c r="R175" s="71"/>
      <c r="S175" s="71"/>
      <c r="T175" s="74"/>
      <c r="U175" s="74"/>
      <c r="V175" s="74"/>
      <c r="W175" s="74"/>
      <c r="X175" s="74"/>
      <c r="Y175" s="127"/>
      <c r="Z175" s="74"/>
      <c r="AA175" s="127"/>
    </row>
    <row x14ac:dyDescent="0.25" r="176" customHeight="1" ht="18.75" hidden="1">
      <c r="A176" s="6" t="s">
        <v>696</v>
      </c>
      <c r="B176" s="6"/>
      <c r="C176" s="3" t="s">
        <v>561</v>
      </c>
      <c r="D176" s="86">
        <v>1</v>
      </c>
      <c r="E176" s="87">
        <f>$D$175*D176</f>
      </c>
      <c r="F176" s="108">
        <v>0</v>
      </c>
      <c r="G176" s="87">
        <f>$D$175*F176</f>
      </c>
      <c r="H176" s="87">
        <f>$L$2*G176</f>
      </c>
      <c r="I176" s="108">
        <v>0</v>
      </c>
      <c r="J176" s="87">
        <f>$D$175*I176</f>
      </c>
      <c r="K176" s="87">
        <f>SUM(H176,J176)</f>
      </c>
      <c r="L176" s="89"/>
      <c r="M176" s="89"/>
      <c r="N176" s="89"/>
      <c r="O176" s="73"/>
      <c r="P176" s="73"/>
      <c r="Q176" s="71"/>
      <c r="R176" s="71"/>
      <c r="S176" s="71"/>
      <c r="T176" s="74"/>
      <c r="U176" s="74"/>
      <c r="V176" s="74"/>
      <c r="W176" s="74"/>
      <c r="X176" s="74"/>
      <c r="Y176" s="127"/>
      <c r="Z176" s="74"/>
      <c r="AA176" s="127"/>
    </row>
    <row x14ac:dyDescent="0.25" r="177" customHeight="1" ht="18.75" hidden="1">
      <c r="A177" s="6" t="s">
        <v>703</v>
      </c>
      <c r="B177" s="6"/>
      <c r="C177" s="3" t="s">
        <v>96</v>
      </c>
      <c r="D177" s="86">
        <v>1</v>
      </c>
      <c r="E177" s="87">
        <f>$D$175*D177</f>
      </c>
      <c r="F177" s="108">
        <v>0.18</v>
      </c>
      <c r="G177" s="87">
        <f>$D$175*F177</f>
      </c>
      <c r="H177" s="87">
        <f>$L$2*G177</f>
      </c>
      <c r="I177" s="108">
        <v>70.17</v>
      </c>
      <c r="J177" s="87">
        <f>$D$175*I177</f>
      </c>
      <c r="K177" s="87">
        <f>SUM(H177,J177)</f>
      </c>
      <c r="L177" s="89"/>
      <c r="M177" s="89"/>
      <c r="N177" s="89"/>
      <c r="O177" s="73"/>
      <c r="P177" s="73"/>
      <c r="Q177" s="71"/>
      <c r="R177" s="71"/>
      <c r="S177" s="71"/>
      <c r="T177" s="74"/>
      <c r="U177" s="74"/>
      <c r="V177" s="74"/>
      <c r="W177" s="74"/>
      <c r="X177" s="74"/>
      <c r="Y177" s="127"/>
      <c r="Z177" s="74"/>
      <c r="AA177" s="127"/>
    </row>
    <row x14ac:dyDescent="0.25" r="178" customHeight="1" ht="18.75" hidden="1">
      <c r="A178" s="6" t="s">
        <v>411</v>
      </c>
      <c r="B178" s="6"/>
      <c r="C178" s="3" t="s">
        <v>96</v>
      </c>
      <c r="D178" s="86">
        <v>1</v>
      </c>
      <c r="E178" s="87">
        <f>$D$175*D178</f>
      </c>
      <c r="F178" s="108">
        <v>0.37</v>
      </c>
      <c r="G178" s="87">
        <f>$D$175*F178</f>
      </c>
      <c r="H178" s="87">
        <f>$L$2*G178</f>
      </c>
      <c r="I178" s="108">
        <v>92.59</v>
      </c>
      <c r="J178" s="87">
        <f>$D$175*I178</f>
      </c>
      <c r="K178" s="87">
        <f>SUM(H178,J178)</f>
      </c>
      <c r="L178" s="89"/>
      <c r="M178" s="89"/>
      <c r="N178" s="89"/>
      <c r="O178" s="73"/>
      <c r="P178" s="73"/>
      <c r="Q178" s="71"/>
      <c r="R178" s="71"/>
      <c r="S178" s="71"/>
      <c r="T178" s="74"/>
      <c r="U178" s="74"/>
      <c r="V178" s="74"/>
      <c r="W178" s="74"/>
      <c r="X178" s="74"/>
      <c r="Y178" s="127"/>
      <c r="Z178" s="74"/>
      <c r="AA178" s="127"/>
    </row>
    <row x14ac:dyDescent="0.25" r="179" customHeight="1" ht="18.75" hidden="1">
      <c r="A179" s="6" t="s">
        <v>700</v>
      </c>
      <c r="B179" s="6"/>
      <c r="C179" s="3" t="s">
        <v>96</v>
      </c>
      <c r="D179" s="86">
        <v>1</v>
      </c>
      <c r="E179" s="87">
        <f>$D$175*D179</f>
      </c>
      <c r="F179" s="108">
        <v>0.08</v>
      </c>
      <c r="G179" s="87">
        <f>$D$175*F179</f>
      </c>
      <c r="H179" s="87">
        <f>$L$2*G179</f>
      </c>
      <c r="I179" s="108">
        <v>28.81</v>
      </c>
      <c r="J179" s="87">
        <f>$D$175*I179</f>
      </c>
      <c r="K179" s="87">
        <f>SUM(H179,J179)</f>
      </c>
      <c r="L179" s="89"/>
      <c r="M179" s="89"/>
      <c r="N179" s="89"/>
      <c r="O179" s="73"/>
      <c r="P179" s="73"/>
      <c r="Q179" s="71"/>
      <c r="R179" s="71"/>
      <c r="S179" s="71"/>
      <c r="T179" s="74"/>
      <c r="U179" s="74"/>
      <c r="V179" s="74"/>
      <c r="W179" s="74"/>
      <c r="X179" s="74"/>
      <c r="Y179" s="127"/>
      <c r="Z179" s="74"/>
      <c r="AA179" s="127"/>
    </row>
    <row x14ac:dyDescent="0.25" r="180" customHeight="1" ht="18.75" hidden="1">
      <c r="A180" s="6" t="s">
        <v>421</v>
      </c>
      <c r="B180" s="6"/>
      <c r="C180" s="3" t="s">
        <v>96</v>
      </c>
      <c r="D180" s="86">
        <v>1</v>
      </c>
      <c r="E180" s="87">
        <f>$D$175*D180</f>
      </c>
      <c r="F180" s="108">
        <v>0.55</v>
      </c>
      <c r="G180" s="87">
        <f>$D$175*F180</f>
      </c>
      <c r="H180" s="87">
        <f>$N$2*G180</f>
      </c>
      <c r="I180" s="108">
        <v>153.21</v>
      </c>
      <c r="J180" s="87">
        <f>$D$175*I180</f>
      </c>
      <c r="K180" s="87">
        <f>SUM(H180,J180)</f>
      </c>
      <c r="L180" s="89"/>
      <c r="M180" s="89"/>
      <c r="N180" s="89"/>
      <c r="O180" s="73"/>
      <c r="P180" s="73"/>
      <c r="Q180" s="71"/>
      <c r="R180" s="71"/>
      <c r="S180" s="71"/>
      <c r="T180" s="74"/>
      <c r="U180" s="74"/>
      <c r="V180" s="74"/>
      <c r="W180" s="74"/>
      <c r="X180" s="74"/>
      <c r="Y180" s="127"/>
      <c r="Z180" s="74"/>
      <c r="AA180" s="127"/>
    </row>
    <row x14ac:dyDescent="0.25" r="181" customHeight="1" ht="12.199999999999998">
      <c r="A181" s="29" t="s">
        <v>214</v>
      </c>
      <c r="B181" s="29"/>
      <c r="C181" s="3"/>
      <c r="D181" s="109"/>
      <c r="E181" s="126"/>
      <c r="F181" s="94">
        <f>SUM(F176:F180)</f>
      </c>
      <c r="G181" s="110">
        <f>SUM(G176:G180)</f>
      </c>
      <c r="H181" s="110">
        <f>SUM(H176:H180)</f>
      </c>
      <c r="I181" s="94">
        <f>SUM(I176:I180)</f>
      </c>
      <c r="J181" s="110">
        <f>SUM(J176:J180)</f>
      </c>
      <c r="K181" s="88">
        <f>SUM(H181,J181)</f>
      </c>
      <c r="L181" s="89"/>
      <c r="M181" s="89"/>
      <c r="N181" s="89"/>
      <c r="O181" s="73"/>
      <c r="P181" s="73"/>
      <c r="Q181" s="71"/>
      <c r="R181" s="71"/>
      <c r="S181" s="71"/>
      <c r="T181" s="74"/>
      <c r="U181" s="74"/>
      <c r="V181" s="74"/>
      <c r="W181" s="74"/>
      <c r="X181" s="74"/>
      <c r="Y181" s="127"/>
      <c r="Z181" s="74"/>
      <c r="AA181" s="127"/>
    </row>
    <row x14ac:dyDescent="0.25" r="182" customHeight="1" ht="21">
      <c r="A182" s="29" t="s">
        <v>702</v>
      </c>
      <c r="B182" s="29"/>
      <c r="C182" s="93" t="s">
        <v>96</v>
      </c>
      <c r="D182" s="57">
        <v>0</v>
      </c>
      <c r="E182" s="124"/>
      <c r="F182" s="53"/>
      <c r="G182" s="53"/>
      <c r="H182" s="53"/>
      <c r="I182" s="53"/>
      <c r="J182" s="53"/>
      <c r="K182" s="53"/>
      <c r="L182" s="89"/>
      <c r="M182" s="89"/>
      <c r="N182" s="89"/>
      <c r="O182" s="73"/>
      <c r="P182" s="73"/>
      <c r="Q182" s="71"/>
      <c r="R182" s="71"/>
      <c r="S182" s="71"/>
      <c r="T182" s="74"/>
      <c r="U182" s="74"/>
      <c r="V182" s="74"/>
      <c r="W182" s="74"/>
      <c r="X182" s="74"/>
      <c r="Y182" s="127"/>
      <c r="Z182" s="74"/>
      <c r="AA182" s="127"/>
    </row>
    <row x14ac:dyDescent="0.25" r="183" customHeight="1" ht="18.75" hidden="1">
      <c r="A183" s="6" t="s">
        <v>696</v>
      </c>
      <c r="B183" s="6"/>
      <c r="C183" s="3" t="s">
        <v>561</v>
      </c>
      <c r="D183" s="86">
        <v>1</v>
      </c>
      <c r="E183" s="87">
        <f>$D$182*D183</f>
      </c>
      <c r="F183" s="108">
        <v>0</v>
      </c>
      <c r="G183" s="87">
        <f>$D$182*F183</f>
      </c>
      <c r="H183" s="87">
        <f>$L$2*G183</f>
      </c>
      <c r="I183" s="108">
        <v>0</v>
      </c>
      <c r="J183" s="87">
        <f>$D$182*I183</f>
      </c>
      <c r="K183" s="87">
        <f>SUM(H183,J183)</f>
      </c>
      <c r="L183" s="89"/>
      <c r="M183" s="89"/>
      <c r="N183" s="89"/>
      <c r="O183" s="73"/>
      <c r="P183" s="73"/>
      <c r="Q183" s="71"/>
      <c r="R183" s="71"/>
      <c r="S183" s="71"/>
      <c r="T183" s="74"/>
      <c r="U183" s="74"/>
      <c r="V183" s="74"/>
      <c r="W183" s="74"/>
      <c r="X183" s="74"/>
      <c r="Y183" s="127"/>
      <c r="Z183" s="74"/>
      <c r="AA183" s="127"/>
    </row>
    <row x14ac:dyDescent="0.25" r="184" customHeight="1" ht="18.75" hidden="1">
      <c r="A184" s="6" t="s">
        <v>346</v>
      </c>
      <c r="B184" s="6"/>
      <c r="C184" s="3" t="s">
        <v>96</v>
      </c>
      <c r="D184" s="86">
        <v>1</v>
      </c>
      <c r="E184" s="87">
        <f>$D$182*D184</f>
      </c>
      <c r="F184" s="108">
        <v>0.27</v>
      </c>
      <c r="G184" s="87">
        <f>$D$182*F184</f>
      </c>
      <c r="H184" s="87">
        <f>$L$2*G184</f>
      </c>
      <c r="I184" s="108">
        <v>50.58</v>
      </c>
      <c r="J184" s="87">
        <f>$D$182*I184</f>
      </c>
      <c r="K184" s="87">
        <f>SUM(H184,J184)</f>
      </c>
      <c r="L184" s="89"/>
      <c r="M184" s="89"/>
      <c r="N184" s="89"/>
      <c r="O184" s="73"/>
      <c r="P184" s="73"/>
      <c r="Q184" s="71"/>
      <c r="R184" s="71"/>
      <c r="S184" s="71"/>
      <c r="T184" s="74"/>
      <c r="U184" s="74"/>
      <c r="V184" s="74"/>
      <c r="W184" s="74"/>
      <c r="X184" s="74"/>
      <c r="Y184" s="127"/>
      <c r="Z184" s="74"/>
      <c r="AA184" s="127"/>
    </row>
    <row x14ac:dyDescent="0.25" r="185" customHeight="1" ht="18.75" hidden="1">
      <c r="A185" s="6" t="s">
        <v>700</v>
      </c>
      <c r="B185" s="6"/>
      <c r="C185" s="3" t="s">
        <v>96</v>
      </c>
      <c r="D185" s="86">
        <v>1</v>
      </c>
      <c r="E185" s="87">
        <f>$D$182*D185</f>
      </c>
      <c r="F185" s="108">
        <v>0.08</v>
      </c>
      <c r="G185" s="87">
        <f>$D$182*F185</f>
      </c>
      <c r="H185" s="87">
        <f>$L$2*G185</f>
      </c>
      <c r="I185" s="108">
        <v>28.81</v>
      </c>
      <c r="J185" s="87">
        <f>$D$182*I185</f>
      </c>
      <c r="K185" s="87">
        <f>SUM(H185,J185)</f>
      </c>
      <c r="L185" s="89"/>
      <c r="M185" s="89"/>
      <c r="N185" s="89"/>
      <c r="O185" s="73"/>
      <c r="P185" s="73"/>
      <c r="Q185" s="71"/>
      <c r="R185" s="71"/>
      <c r="S185" s="71"/>
      <c r="T185" s="74"/>
      <c r="U185" s="74"/>
      <c r="V185" s="74"/>
      <c r="W185" s="74"/>
      <c r="X185" s="74"/>
      <c r="Y185" s="127"/>
      <c r="Z185" s="74"/>
      <c r="AA185" s="127"/>
    </row>
    <row x14ac:dyDescent="0.25" r="186" customHeight="1" ht="18.75" hidden="1">
      <c r="A186" s="6" t="s">
        <v>704</v>
      </c>
      <c r="B186" s="6"/>
      <c r="C186" s="3" t="s">
        <v>96</v>
      </c>
      <c r="D186" s="86">
        <v>1</v>
      </c>
      <c r="E186" s="87">
        <f>$D$182*D186</f>
      </c>
      <c r="F186" s="108">
        <v>0.22</v>
      </c>
      <c r="G186" s="87">
        <f>$D$182*F186</f>
      </c>
      <c r="H186" s="87">
        <f>$L$2*G186</f>
      </c>
      <c r="I186" s="108">
        <v>222.13</v>
      </c>
      <c r="J186" s="87">
        <f>$D$182*I186</f>
      </c>
      <c r="K186" s="87">
        <f>SUM(H186,J186)</f>
      </c>
      <c r="L186" s="89"/>
      <c r="M186" s="89"/>
      <c r="N186" s="89"/>
      <c r="O186" s="73"/>
      <c r="P186" s="73"/>
      <c r="Q186" s="71"/>
      <c r="R186" s="71"/>
      <c r="S186" s="71"/>
      <c r="T186" s="74"/>
      <c r="U186" s="74"/>
      <c r="V186" s="74"/>
      <c r="W186" s="74"/>
      <c r="X186" s="74"/>
      <c r="Y186" s="127"/>
      <c r="Z186" s="74"/>
      <c r="AA186" s="127"/>
    </row>
    <row x14ac:dyDescent="0.25" r="187" customHeight="1" ht="18.75" hidden="1">
      <c r="A187" s="6" t="s">
        <v>421</v>
      </c>
      <c r="B187" s="6"/>
      <c r="C187" s="3" t="s">
        <v>96</v>
      </c>
      <c r="D187" s="86">
        <v>1</v>
      </c>
      <c r="E187" s="87">
        <f>$D$182*D187</f>
      </c>
      <c r="F187" s="108">
        <v>0.55</v>
      </c>
      <c r="G187" s="87">
        <f>$D$182*F187</f>
      </c>
      <c r="H187" s="87">
        <f>$N$2*G187</f>
      </c>
      <c r="I187" s="108">
        <v>153.21</v>
      </c>
      <c r="J187" s="87">
        <f>$D$182*I187</f>
      </c>
      <c r="K187" s="87">
        <f>SUM(H187,J187)</f>
      </c>
      <c r="L187" s="89"/>
      <c r="M187" s="89"/>
      <c r="N187" s="89"/>
      <c r="O187" s="73"/>
      <c r="P187" s="73"/>
      <c r="Q187" s="71"/>
      <c r="R187" s="71"/>
      <c r="S187" s="71"/>
      <c r="T187" s="74"/>
      <c r="U187" s="74"/>
      <c r="V187" s="74"/>
      <c r="W187" s="74"/>
      <c r="X187" s="74"/>
      <c r="Y187" s="127"/>
      <c r="Z187" s="74"/>
      <c r="AA187" s="127"/>
    </row>
    <row x14ac:dyDescent="0.25" r="188" customHeight="1" ht="12.199999999999998">
      <c r="A188" s="29" t="s">
        <v>214</v>
      </c>
      <c r="B188" s="29"/>
      <c r="C188" s="3"/>
      <c r="D188" s="109"/>
      <c r="E188" s="126"/>
      <c r="F188" s="94">
        <f>SUM(F183:F187)</f>
      </c>
      <c r="G188" s="110">
        <f>SUM(G183:G187)</f>
      </c>
      <c r="H188" s="110">
        <f>SUM(H183:H187)</f>
      </c>
      <c r="I188" s="94">
        <f>SUM(I183:I187)</f>
      </c>
      <c r="J188" s="110">
        <f>SUM(J183:J187)</f>
      </c>
      <c r="K188" s="88">
        <f>SUM(H188,J188)</f>
      </c>
      <c r="L188" s="89"/>
      <c r="M188" s="89"/>
      <c r="N188" s="89"/>
      <c r="O188" s="73"/>
      <c r="P188" s="73"/>
      <c r="Q188" s="71"/>
      <c r="R188" s="71"/>
      <c r="S188" s="71"/>
      <c r="T188" s="74"/>
      <c r="U188" s="74"/>
      <c r="V188" s="74"/>
      <c r="W188" s="74"/>
      <c r="X188" s="74"/>
      <c r="Y188" s="127"/>
      <c r="Z188" s="74"/>
      <c r="AA188" s="127"/>
    </row>
    <row x14ac:dyDescent="0.25" r="189" customHeight="1" ht="21">
      <c r="A189" s="29" t="s">
        <v>702</v>
      </c>
      <c r="B189" s="29"/>
      <c r="C189" s="93" t="s">
        <v>96</v>
      </c>
      <c r="D189" s="57">
        <v>0</v>
      </c>
      <c r="E189" s="124"/>
      <c r="F189" s="53"/>
      <c r="G189" s="53"/>
      <c r="H189" s="53"/>
      <c r="I189" s="53"/>
      <c r="J189" s="53"/>
      <c r="K189" s="53"/>
      <c r="L189" s="89"/>
      <c r="M189" s="89"/>
      <c r="N189" s="89"/>
      <c r="O189" s="73"/>
      <c r="P189" s="73"/>
      <c r="Q189" s="71"/>
      <c r="R189" s="71"/>
      <c r="S189" s="71"/>
      <c r="T189" s="74"/>
      <c r="U189" s="74"/>
      <c r="V189" s="74"/>
      <c r="W189" s="74"/>
      <c r="X189" s="74"/>
      <c r="Y189" s="127"/>
      <c r="Z189" s="74"/>
      <c r="AA189" s="127"/>
    </row>
    <row x14ac:dyDescent="0.25" r="190" customHeight="1" ht="18.75" hidden="1">
      <c r="A190" s="6" t="s">
        <v>696</v>
      </c>
      <c r="B190" s="6"/>
      <c r="C190" s="3" t="s">
        <v>561</v>
      </c>
      <c r="D190" s="86">
        <v>1</v>
      </c>
      <c r="E190" s="87">
        <f>$D$189*D190</f>
      </c>
      <c r="F190" s="108">
        <v>0</v>
      </c>
      <c r="G190" s="87">
        <f>$D$189*F190</f>
      </c>
      <c r="H190" s="87">
        <f>$L$2*G190</f>
      </c>
      <c r="I190" s="108">
        <v>0</v>
      </c>
      <c r="J190" s="87">
        <f>$D$189*I190</f>
      </c>
      <c r="K190" s="87">
        <f>SUM(H190,J190)</f>
      </c>
      <c r="L190" s="89"/>
      <c r="M190" s="89"/>
      <c r="N190" s="89"/>
      <c r="O190" s="73"/>
      <c r="P190" s="73"/>
      <c r="Q190" s="71"/>
      <c r="R190" s="71"/>
      <c r="S190" s="71"/>
      <c r="T190" s="74"/>
      <c r="U190" s="74"/>
      <c r="V190" s="74"/>
      <c r="W190" s="74"/>
      <c r="X190" s="74"/>
      <c r="Y190" s="127"/>
      <c r="Z190" s="74"/>
      <c r="AA190" s="127"/>
    </row>
    <row x14ac:dyDescent="0.25" r="191" customHeight="1" ht="18.75" hidden="1">
      <c r="A191" s="6" t="s">
        <v>411</v>
      </c>
      <c r="B191" s="6"/>
      <c r="C191" s="3" t="s">
        <v>96</v>
      </c>
      <c r="D191" s="86">
        <v>1</v>
      </c>
      <c r="E191" s="87">
        <f>$D$189*D191</f>
      </c>
      <c r="F191" s="108">
        <v>0.37</v>
      </c>
      <c r="G191" s="87">
        <f>$D$189*F191</f>
      </c>
      <c r="H191" s="87">
        <f>$L$2*G191</f>
      </c>
      <c r="I191" s="108">
        <v>92.59</v>
      </c>
      <c r="J191" s="87">
        <f>$D$189*I191</f>
      </c>
      <c r="K191" s="87">
        <f>SUM(H191,J191)</f>
      </c>
      <c r="L191" s="89"/>
      <c r="M191" s="89"/>
      <c r="N191" s="89"/>
      <c r="O191" s="73"/>
      <c r="P191" s="73"/>
      <c r="Q191" s="71"/>
      <c r="R191" s="71"/>
      <c r="S191" s="71"/>
      <c r="T191" s="74"/>
      <c r="U191" s="74"/>
      <c r="V191" s="74"/>
      <c r="W191" s="74"/>
      <c r="X191" s="74"/>
      <c r="Y191" s="127"/>
      <c r="Z191" s="74"/>
      <c r="AA191" s="127"/>
    </row>
    <row x14ac:dyDescent="0.25" r="192" customHeight="1" ht="18.75" hidden="1">
      <c r="A192" s="6" t="s">
        <v>697</v>
      </c>
      <c r="B192" s="6"/>
      <c r="C192" s="3" t="s">
        <v>96</v>
      </c>
      <c r="D192" s="86">
        <v>1</v>
      </c>
      <c r="E192" s="87">
        <f>$D$189*D192</f>
      </c>
      <c r="F192" s="108">
        <v>0.08</v>
      </c>
      <c r="G192" s="87">
        <f>$D$189*F192</f>
      </c>
      <c r="H192" s="87">
        <f>$L$2*G192</f>
      </c>
      <c r="I192" s="108">
        <v>28.81</v>
      </c>
      <c r="J192" s="87">
        <f>$D$189*I192</f>
      </c>
      <c r="K192" s="87">
        <f>SUM(H192,J192)</f>
      </c>
      <c r="L192" s="89"/>
      <c r="M192" s="89"/>
      <c r="N192" s="89"/>
      <c r="O192" s="73"/>
      <c r="P192" s="73"/>
      <c r="Q192" s="71"/>
      <c r="R192" s="71"/>
      <c r="S192" s="71"/>
      <c r="T192" s="74"/>
      <c r="U192" s="74"/>
      <c r="V192" s="74"/>
      <c r="W192" s="74"/>
      <c r="X192" s="74"/>
      <c r="Y192" s="127"/>
      <c r="Z192" s="74"/>
      <c r="AA192" s="127"/>
    </row>
    <row x14ac:dyDescent="0.25" r="193" customHeight="1" ht="18.75" hidden="1">
      <c r="A193" s="6" t="s">
        <v>704</v>
      </c>
      <c r="B193" s="6"/>
      <c r="C193" s="3" t="s">
        <v>96</v>
      </c>
      <c r="D193" s="86">
        <v>1</v>
      </c>
      <c r="E193" s="87">
        <f>$D$189*D193</f>
      </c>
      <c r="F193" s="108">
        <v>0.22</v>
      </c>
      <c r="G193" s="87">
        <f>$D$189*F193</f>
      </c>
      <c r="H193" s="87">
        <f>$L$2*G193</f>
      </c>
      <c r="I193" s="108">
        <v>222.13</v>
      </c>
      <c r="J193" s="87">
        <f>$D$189*I193</f>
      </c>
      <c r="K193" s="87">
        <f>SUM(H193,J193)</f>
      </c>
      <c r="L193" s="89"/>
      <c r="M193" s="89"/>
      <c r="N193" s="89"/>
      <c r="O193" s="73"/>
      <c r="P193" s="73"/>
      <c r="Q193" s="71"/>
      <c r="R193" s="71"/>
      <c r="S193" s="71"/>
      <c r="T193" s="74"/>
      <c r="U193" s="74"/>
      <c r="V193" s="74"/>
      <c r="W193" s="74"/>
      <c r="X193" s="74"/>
      <c r="Y193" s="127"/>
      <c r="Z193" s="74"/>
      <c r="AA193" s="127"/>
    </row>
    <row x14ac:dyDescent="0.25" r="194" customHeight="1" ht="18.75" hidden="1">
      <c r="A194" s="6" t="s">
        <v>421</v>
      </c>
      <c r="B194" s="6"/>
      <c r="C194" s="3" t="s">
        <v>96</v>
      </c>
      <c r="D194" s="86">
        <v>1</v>
      </c>
      <c r="E194" s="87">
        <f>$D$189*D194</f>
      </c>
      <c r="F194" s="108">
        <v>0.55</v>
      </c>
      <c r="G194" s="87">
        <f>$D$189*F194</f>
      </c>
      <c r="H194" s="87">
        <f>$N$2*G194</f>
      </c>
      <c r="I194" s="108">
        <v>153.21</v>
      </c>
      <c r="J194" s="87">
        <f>$D$189*I194</f>
      </c>
      <c r="K194" s="87">
        <f>SUM(H194,J194)</f>
      </c>
      <c r="L194" s="89"/>
      <c r="M194" s="89"/>
      <c r="N194" s="89"/>
      <c r="O194" s="73"/>
      <c r="P194" s="73"/>
      <c r="Q194" s="71"/>
      <c r="R194" s="71"/>
      <c r="S194" s="71"/>
      <c r="T194" s="74"/>
      <c r="U194" s="74"/>
      <c r="V194" s="74"/>
      <c r="W194" s="74"/>
      <c r="X194" s="74"/>
      <c r="Y194" s="127"/>
      <c r="Z194" s="74"/>
      <c r="AA194" s="127"/>
    </row>
    <row x14ac:dyDescent="0.25" r="195" customHeight="1" ht="12.199999999999998">
      <c r="A195" s="29" t="s">
        <v>214</v>
      </c>
      <c r="B195" s="29"/>
      <c r="C195" s="3"/>
      <c r="D195" s="109"/>
      <c r="E195" s="126"/>
      <c r="F195" s="94">
        <f>SUM(F190:F194)</f>
      </c>
      <c r="G195" s="110">
        <f>SUM(G190:G194)</f>
      </c>
      <c r="H195" s="110">
        <f>SUM(H190:H194)</f>
      </c>
      <c r="I195" s="94">
        <f>SUM(I190:I194)</f>
      </c>
      <c r="J195" s="110">
        <f>SUM(J190:J194)</f>
      </c>
      <c r="K195" s="88">
        <f>SUM(H195,J195)</f>
      </c>
      <c r="L195" s="89"/>
      <c r="M195" s="89"/>
      <c r="N195" s="89"/>
      <c r="O195" s="73"/>
      <c r="P195" s="73"/>
      <c r="Q195" s="71"/>
      <c r="R195" s="71"/>
      <c r="S195" s="71"/>
      <c r="T195" s="74"/>
      <c r="U195" s="74"/>
      <c r="V195" s="74"/>
      <c r="W195" s="74"/>
      <c r="X195" s="74"/>
      <c r="Y195" s="127"/>
      <c r="Z195" s="74"/>
      <c r="AA195" s="127"/>
    </row>
    <row x14ac:dyDescent="0.25" r="196" customHeight="1" ht="21">
      <c r="A196" s="29" t="s">
        <v>705</v>
      </c>
      <c r="B196" s="29"/>
      <c r="C196" s="93" t="s">
        <v>96</v>
      </c>
      <c r="D196" s="57">
        <v>0</v>
      </c>
      <c r="E196" s="124"/>
      <c r="F196" s="53"/>
      <c r="G196" s="53"/>
      <c r="H196" s="53"/>
      <c r="I196" s="53"/>
      <c r="J196" s="53"/>
      <c r="K196" s="53"/>
      <c r="L196" s="89"/>
      <c r="M196" s="89"/>
      <c r="N196" s="89"/>
      <c r="O196" s="73"/>
      <c r="P196" s="73"/>
      <c r="Q196" s="71"/>
      <c r="R196" s="71"/>
      <c r="S196" s="71"/>
      <c r="T196" s="74"/>
      <c r="U196" s="74"/>
      <c r="V196" s="74"/>
      <c r="W196" s="74"/>
      <c r="X196" s="74"/>
      <c r="Y196" s="127"/>
      <c r="Z196" s="74"/>
      <c r="AA196" s="127"/>
    </row>
    <row x14ac:dyDescent="0.25" r="197" customHeight="1" ht="18.75" hidden="1">
      <c r="A197" s="6" t="s">
        <v>706</v>
      </c>
      <c r="B197" s="6"/>
      <c r="C197" s="3" t="s">
        <v>96</v>
      </c>
      <c r="D197" s="86">
        <v>1</v>
      </c>
      <c r="E197" s="87">
        <f>$D$196*D197</f>
      </c>
      <c r="F197" s="108">
        <v>0.31</v>
      </c>
      <c r="G197" s="87">
        <f>$D$196*F197</f>
      </c>
      <c r="H197" s="87">
        <f>$L$2*G197</f>
      </c>
      <c r="I197" s="108">
        <v>2358.11</v>
      </c>
      <c r="J197" s="87">
        <f>$D$196*I197</f>
      </c>
      <c r="K197" s="87">
        <f>SUM(H197,J197)</f>
      </c>
      <c r="L197" s="89"/>
      <c r="M197" s="89"/>
      <c r="N197" s="89"/>
      <c r="O197" s="73"/>
      <c r="P197" s="73"/>
      <c r="Q197" s="71"/>
      <c r="R197" s="71"/>
      <c r="S197" s="71"/>
      <c r="T197" s="74"/>
      <c r="U197" s="74"/>
      <c r="V197" s="74"/>
      <c r="W197" s="74"/>
      <c r="X197" s="74"/>
      <c r="Y197" s="127"/>
      <c r="Z197" s="74"/>
      <c r="AA197" s="127"/>
    </row>
    <row x14ac:dyDescent="0.25" r="198" customHeight="1" ht="18.75" hidden="1">
      <c r="A198" s="6" t="s">
        <v>707</v>
      </c>
      <c r="B198" s="6"/>
      <c r="C198" s="3" t="s">
        <v>96</v>
      </c>
      <c r="D198" s="86">
        <v>1</v>
      </c>
      <c r="E198" s="87">
        <f>$D$196*D198</f>
      </c>
      <c r="F198" s="108">
        <v>0.22</v>
      </c>
      <c r="G198" s="87">
        <f>$D$196*F198</f>
      </c>
      <c r="H198" s="87">
        <f>$L$2*G198</f>
      </c>
      <c r="I198" s="108">
        <v>149.56</v>
      </c>
      <c r="J198" s="87">
        <f>$D$196*I198</f>
      </c>
      <c r="K198" s="87">
        <f>SUM(H198,J198)</f>
      </c>
      <c r="L198" s="89"/>
      <c r="M198" s="89"/>
      <c r="N198" s="89"/>
      <c r="O198" s="73"/>
      <c r="P198" s="73"/>
      <c r="Q198" s="71"/>
      <c r="R198" s="71"/>
      <c r="S198" s="71"/>
      <c r="T198" s="74"/>
      <c r="U198" s="74"/>
      <c r="V198" s="74"/>
      <c r="W198" s="74"/>
      <c r="X198" s="74"/>
      <c r="Y198" s="127"/>
      <c r="Z198" s="74"/>
      <c r="AA198" s="127"/>
    </row>
    <row x14ac:dyDescent="0.25" r="199" customHeight="1" ht="18.75" hidden="1">
      <c r="A199" s="6" t="s">
        <v>708</v>
      </c>
      <c r="B199" s="6"/>
      <c r="C199" s="3" t="s">
        <v>96</v>
      </c>
      <c r="D199" s="86">
        <v>1</v>
      </c>
      <c r="E199" s="87">
        <f>$D$196*D199</f>
      </c>
      <c r="F199" s="108">
        <v>0.1</v>
      </c>
      <c r="G199" s="87">
        <f>$D$196*F199</f>
      </c>
      <c r="H199" s="87">
        <f>$L$2*G199</f>
      </c>
      <c r="I199" s="108">
        <v>55.11</v>
      </c>
      <c r="J199" s="87">
        <f>$D$196*I199</f>
      </c>
      <c r="K199" s="87">
        <f>SUM(H199,J199)</f>
      </c>
      <c r="L199" s="89"/>
      <c r="M199" s="89"/>
      <c r="N199" s="89"/>
      <c r="O199" s="73"/>
      <c r="P199" s="73"/>
      <c r="Q199" s="71"/>
      <c r="R199" s="71"/>
      <c r="S199" s="71"/>
      <c r="T199" s="74"/>
      <c r="U199" s="74"/>
      <c r="V199" s="74"/>
      <c r="W199" s="74"/>
      <c r="X199" s="74"/>
      <c r="Y199" s="127"/>
      <c r="Z199" s="74"/>
      <c r="AA199" s="127"/>
    </row>
    <row x14ac:dyDescent="0.25" r="200" customHeight="1" ht="18.75" hidden="1">
      <c r="A200" s="6" t="s">
        <v>696</v>
      </c>
      <c r="B200" s="6"/>
      <c r="C200" s="3" t="s">
        <v>561</v>
      </c>
      <c r="D200" s="86">
        <v>1</v>
      </c>
      <c r="E200" s="87">
        <f>$D$196*D200</f>
      </c>
      <c r="F200" s="108">
        <v>0</v>
      </c>
      <c r="G200" s="87">
        <f>$D$196*F200</f>
      </c>
      <c r="H200" s="87">
        <f>$L$2*G200</f>
      </c>
      <c r="I200" s="108">
        <v>0</v>
      </c>
      <c r="J200" s="87">
        <f>$D$196*I200</f>
      </c>
      <c r="K200" s="87">
        <f>SUM(H200,J200)</f>
      </c>
      <c r="L200" s="89"/>
      <c r="M200" s="89"/>
      <c r="N200" s="89"/>
      <c r="O200" s="73"/>
      <c r="P200" s="73"/>
      <c r="Q200" s="71"/>
      <c r="R200" s="71"/>
      <c r="S200" s="71"/>
      <c r="T200" s="74"/>
      <c r="U200" s="74"/>
      <c r="V200" s="74"/>
      <c r="W200" s="74"/>
      <c r="X200" s="74"/>
      <c r="Y200" s="127"/>
      <c r="Z200" s="74"/>
      <c r="AA200" s="127"/>
    </row>
    <row x14ac:dyDescent="0.25" r="201" customHeight="1" ht="12.199999999999998">
      <c r="A201" s="29" t="s">
        <v>214</v>
      </c>
      <c r="B201" s="29"/>
      <c r="C201" s="3"/>
      <c r="D201" s="109"/>
      <c r="E201" s="126"/>
      <c r="F201" s="94">
        <f>SUM(F197:F200)</f>
      </c>
      <c r="G201" s="110">
        <f>SUM(G197:G200)</f>
      </c>
      <c r="H201" s="110">
        <f>SUM(H197:H200)</f>
      </c>
      <c r="I201" s="94">
        <f>SUM(I197:I200)</f>
      </c>
      <c r="J201" s="110">
        <f>SUM(J197:J200)</f>
      </c>
      <c r="K201" s="88">
        <f>SUM(H201,J201)</f>
      </c>
      <c r="L201" s="89"/>
      <c r="M201" s="89"/>
      <c r="N201" s="89"/>
      <c r="O201" s="73"/>
      <c r="P201" s="73"/>
      <c r="Q201" s="71"/>
      <c r="R201" s="71"/>
      <c r="S201" s="71"/>
      <c r="T201" s="74"/>
      <c r="U201" s="74"/>
      <c r="V201" s="74"/>
      <c r="W201" s="74"/>
      <c r="X201" s="74"/>
      <c r="Y201" s="127"/>
      <c r="Z201" s="74"/>
      <c r="AA201" s="127"/>
    </row>
    <row x14ac:dyDescent="0.25" r="202" customHeight="1" ht="21">
      <c r="A202" s="29" t="s">
        <v>705</v>
      </c>
      <c r="B202" s="29"/>
      <c r="C202" s="93" t="s">
        <v>96</v>
      </c>
      <c r="D202" s="57">
        <v>0</v>
      </c>
      <c r="E202" s="124"/>
      <c r="F202" s="53"/>
      <c r="G202" s="53"/>
      <c r="H202" s="53"/>
      <c r="I202" s="53"/>
      <c r="J202" s="53"/>
      <c r="K202" s="53"/>
      <c r="L202" s="89"/>
      <c r="M202" s="89"/>
      <c r="N202" s="89"/>
      <c r="O202" s="73"/>
      <c r="P202" s="73"/>
      <c r="Q202" s="71"/>
      <c r="R202" s="71"/>
      <c r="S202" s="71"/>
      <c r="T202" s="74"/>
      <c r="U202" s="74"/>
      <c r="V202" s="74"/>
      <c r="W202" s="74"/>
      <c r="X202" s="74"/>
      <c r="Y202" s="127"/>
      <c r="Z202" s="74"/>
      <c r="AA202" s="127"/>
    </row>
    <row x14ac:dyDescent="0.25" r="203" customHeight="1" ht="18.75" hidden="1">
      <c r="A203" s="6" t="s">
        <v>707</v>
      </c>
      <c r="B203" s="6"/>
      <c r="C203" s="3" t="s">
        <v>96</v>
      </c>
      <c r="D203" s="86">
        <v>1</v>
      </c>
      <c r="E203" s="87">
        <f>$D$202*D203</f>
      </c>
      <c r="F203" s="108">
        <v>0.22</v>
      </c>
      <c r="G203" s="87">
        <f>$D$202*F203</f>
      </c>
      <c r="H203" s="87">
        <f>$L$2*G203</f>
      </c>
      <c r="I203" s="108">
        <v>149.56</v>
      </c>
      <c r="J203" s="87">
        <f>$D$202*I203</f>
      </c>
      <c r="K203" s="87">
        <f>SUM(H203,J203)</f>
      </c>
      <c r="L203" s="89"/>
      <c r="M203" s="89"/>
      <c r="N203" s="89"/>
      <c r="O203" s="73"/>
      <c r="P203" s="73"/>
      <c r="Q203" s="71"/>
      <c r="R203" s="71"/>
      <c r="S203" s="71"/>
      <c r="T203" s="74"/>
      <c r="U203" s="74"/>
      <c r="V203" s="74"/>
      <c r="W203" s="74"/>
      <c r="X203" s="74"/>
      <c r="Y203" s="127"/>
      <c r="Z203" s="74"/>
      <c r="AA203" s="127"/>
    </row>
    <row x14ac:dyDescent="0.25" r="204" customHeight="1" ht="18.75" hidden="1">
      <c r="A204" s="6" t="s">
        <v>709</v>
      </c>
      <c r="B204" s="6"/>
      <c r="C204" s="3" t="s">
        <v>96</v>
      </c>
      <c r="D204" s="86">
        <v>1</v>
      </c>
      <c r="E204" s="87">
        <f>$D$202*D204</f>
      </c>
      <c r="F204" s="108">
        <v>0.31</v>
      </c>
      <c r="G204" s="87">
        <f>$D$202*F204</f>
      </c>
      <c r="H204" s="87">
        <f>$L$2*G204</f>
      </c>
      <c r="I204" s="108">
        <v>858.26</v>
      </c>
      <c r="J204" s="87">
        <f>$D$202*I204</f>
      </c>
      <c r="K204" s="87">
        <f>SUM(H204,J204)</f>
      </c>
      <c r="L204" s="89"/>
      <c r="M204" s="89"/>
      <c r="N204" s="89"/>
      <c r="O204" s="73"/>
      <c r="P204" s="73"/>
      <c r="Q204" s="71"/>
      <c r="R204" s="71"/>
      <c r="S204" s="71"/>
      <c r="T204" s="74"/>
      <c r="U204" s="74"/>
      <c r="V204" s="74"/>
      <c r="W204" s="74"/>
      <c r="X204" s="74"/>
      <c r="Y204" s="127"/>
      <c r="Z204" s="74"/>
      <c r="AA204" s="127"/>
    </row>
    <row x14ac:dyDescent="0.25" r="205" customHeight="1" ht="18.75" hidden="1">
      <c r="A205" s="6" t="s">
        <v>708</v>
      </c>
      <c r="B205" s="6"/>
      <c r="C205" s="3" t="s">
        <v>96</v>
      </c>
      <c r="D205" s="86">
        <v>1</v>
      </c>
      <c r="E205" s="87">
        <f>$D$202*D205</f>
      </c>
      <c r="F205" s="108">
        <v>0.1</v>
      </c>
      <c r="G205" s="87">
        <f>$D$202*F205</f>
      </c>
      <c r="H205" s="87">
        <f>$L$2*G205</f>
      </c>
      <c r="I205" s="108">
        <v>55.11</v>
      </c>
      <c r="J205" s="87">
        <f>$D$202*I205</f>
      </c>
      <c r="K205" s="87">
        <f>SUM(H205,J205)</f>
      </c>
      <c r="L205" s="89"/>
      <c r="M205" s="89"/>
      <c r="N205" s="89"/>
      <c r="O205" s="73"/>
      <c r="P205" s="73"/>
      <c r="Q205" s="71"/>
      <c r="R205" s="71"/>
      <c r="S205" s="71"/>
      <c r="T205" s="74"/>
      <c r="U205" s="74"/>
      <c r="V205" s="74"/>
      <c r="W205" s="74"/>
      <c r="X205" s="74"/>
      <c r="Y205" s="127"/>
      <c r="Z205" s="74"/>
      <c r="AA205" s="127"/>
    </row>
    <row x14ac:dyDescent="0.25" r="206" customHeight="1" ht="18.75" hidden="1">
      <c r="A206" s="6" t="s">
        <v>696</v>
      </c>
      <c r="B206" s="6"/>
      <c r="C206" s="3" t="s">
        <v>561</v>
      </c>
      <c r="D206" s="86">
        <v>1</v>
      </c>
      <c r="E206" s="87">
        <f>$D$202*D206</f>
      </c>
      <c r="F206" s="108">
        <v>0</v>
      </c>
      <c r="G206" s="87">
        <f>$D$202*F206</f>
      </c>
      <c r="H206" s="87">
        <f>$L$2*G206</f>
      </c>
      <c r="I206" s="108">
        <v>0</v>
      </c>
      <c r="J206" s="87">
        <f>$D$202*I206</f>
      </c>
      <c r="K206" s="87">
        <f>SUM(H206,J206)</f>
      </c>
      <c r="L206" s="89"/>
      <c r="M206" s="89"/>
      <c r="N206" s="89"/>
      <c r="O206" s="73"/>
      <c r="P206" s="73"/>
      <c r="Q206" s="71"/>
      <c r="R206" s="71"/>
      <c r="S206" s="71"/>
      <c r="T206" s="74"/>
      <c r="U206" s="74"/>
      <c r="V206" s="74"/>
      <c r="W206" s="74"/>
      <c r="X206" s="74"/>
      <c r="Y206" s="127"/>
      <c r="Z206" s="74"/>
      <c r="AA206" s="127"/>
    </row>
    <row x14ac:dyDescent="0.25" r="207" customHeight="1" ht="12.199999999999998">
      <c r="A207" s="29" t="s">
        <v>214</v>
      </c>
      <c r="B207" s="29"/>
      <c r="C207" s="3"/>
      <c r="D207" s="109"/>
      <c r="E207" s="126"/>
      <c r="F207" s="94">
        <f>SUM(F203:F206)</f>
      </c>
      <c r="G207" s="110">
        <f>SUM(G203:G206)</f>
      </c>
      <c r="H207" s="110">
        <f>SUM(H203:H206)</f>
      </c>
      <c r="I207" s="94">
        <f>SUM(I203:I206)</f>
      </c>
      <c r="J207" s="110">
        <f>SUM(J203:J206)</f>
      </c>
      <c r="K207" s="88">
        <f>SUM(H207,J207)</f>
      </c>
      <c r="L207" s="89"/>
      <c r="M207" s="89"/>
      <c r="N207" s="89"/>
      <c r="O207" s="73"/>
      <c r="P207" s="73"/>
      <c r="Q207" s="71"/>
      <c r="R207" s="71"/>
      <c r="S207" s="71"/>
      <c r="T207" s="74"/>
      <c r="U207" s="74"/>
      <c r="V207" s="74"/>
      <c r="W207" s="74"/>
      <c r="X207" s="74"/>
      <c r="Y207" s="127"/>
      <c r="Z207" s="74"/>
      <c r="AA207" s="127"/>
    </row>
    <row x14ac:dyDescent="0.25" r="208" customHeight="1" ht="21">
      <c r="A208" s="29" t="s">
        <v>705</v>
      </c>
      <c r="B208" s="29"/>
      <c r="C208" s="93" t="s">
        <v>96</v>
      </c>
      <c r="D208" s="57">
        <v>0</v>
      </c>
      <c r="E208" s="124"/>
      <c r="F208" s="53"/>
      <c r="G208" s="53"/>
      <c r="H208" s="53"/>
      <c r="I208" s="53"/>
      <c r="J208" s="53"/>
      <c r="K208" s="53"/>
      <c r="L208" s="89"/>
      <c r="M208" s="89"/>
      <c r="N208" s="89"/>
      <c r="O208" s="73"/>
      <c r="P208" s="73"/>
      <c r="Q208" s="71"/>
      <c r="R208" s="71"/>
      <c r="S208" s="71"/>
      <c r="T208" s="74"/>
      <c r="U208" s="74"/>
      <c r="V208" s="74"/>
      <c r="W208" s="74"/>
      <c r="X208" s="74"/>
      <c r="Y208" s="127"/>
      <c r="Z208" s="74"/>
      <c r="AA208" s="127"/>
    </row>
    <row x14ac:dyDescent="0.25" r="209" customHeight="1" ht="18.75" hidden="1">
      <c r="A209" s="6" t="s">
        <v>707</v>
      </c>
      <c r="B209" s="6"/>
      <c r="C209" s="3" t="s">
        <v>96</v>
      </c>
      <c r="D209" s="86">
        <v>1</v>
      </c>
      <c r="E209" s="87">
        <f>$D$208*D209</f>
      </c>
      <c r="F209" s="108">
        <v>0.22</v>
      </c>
      <c r="G209" s="87">
        <f>$D$208*F209</f>
      </c>
      <c r="H209" s="87">
        <f>$L$2*G209</f>
      </c>
      <c r="I209" s="108">
        <v>149.56</v>
      </c>
      <c r="J209" s="87">
        <f>$D$208*I209</f>
      </c>
      <c r="K209" s="87">
        <f>SUM(H209,J209)</f>
      </c>
      <c r="L209" s="89"/>
      <c r="M209" s="89"/>
      <c r="N209" s="89"/>
      <c r="O209" s="73"/>
      <c r="P209" s="73"/>
      <c r="Q209" s="71"/>
      <c r="R209" s="71"/>
      <c r="S209" s="71"/>
      <c r="T209" s="74"/>
      <c r="U209" s="74"/>
      <c r="V209" s="74"/>
      <c r="W209" s="74"/>
      <c r="X209" s="74"/>
      <c r="Y209" s="127"/>
      <c r="Z209" s="74"/>
      <c r="AA209" s="127"/>
    </row>
    <row x14ac:dyDescent="0.25" r="210" customHeight="1" ht="18.75" hidden="1">
      <c r="A210" s="6" t="s">
        <v>708</v>
      </c>
      <c r="B210" s="6"/>
      <c r="C210" s="3" t="s">
        <v>96</v>
      </c>
      <c r="D210" s="86">
        <v>1</v>
      </c>
      <c r="E210" s="87">
        <f>$D$208*D210</f>
      </c>
      <c r="F210" s="108">
        <v>0.1</v>
      </c>
      <c r="G210" s="87">
        <f>$D$208*F210</f>
      </c>
      <c r="H210" s="87">
        <f>$L$2*G210</f>
      </c>
      <c r="I210" s="108">
        <v>55.11</v>
      </c>
      <c r="J210" s="87">
        <f>$D$208*I210</f>
      </c>
      <c r="K210" s="87">
        <f>SUM(H210,J210)</f>
      </c>
      <c r="L210" s="89"/>
      <c r="M210" s="89"/>
      <c r="N210" s="89"/>
      <c r="O210" s="73"/>
      <c r="P210" s="73"/>
      <c r="Q210" s="71"/>
      <c r="R210" s="71"/>
      <c r="S210" s="71"/>
      <c r="T210" s="74"/>
      <c r="U210" s="74"/>
      <c r="V210" s="74"/>
      <c r="W210" s="74"/>
      <c r="X210" s="74"/>
      <c r="Y210" s="127"/>
      <c r="Z210" s="74"/>
      <c r="AA210" s="127"/>
    </row>
    <row x14ac:dyDescent="0.25" r="211" customHeight="1" ht="18.75" hidden="1">
      <c r="A211" s="6" t="s">
        <v>696</v>
      </c>
      <c r="B211" s="6"/>
      <c r="C211" s="3" t="s">
        <v>561</v>
      </c>
      <c r="D211" s="86">
        <v>1</v>
      </c>
      <c r="E211" s="87">
        <f>$D$208*D211</f>
      </c>
      <c r="F211" s="108">
        <v>0</v>
      </c>
      <c r="G211" s="87">
        <f>$D$208*F211</f>
      </c>
      <c r="H211" s="87">
        <f>$L$2*G211</f>
      </c>
      <c r="I211" s="108">
        <v>0</v>
      </c>
      <c r="J211" s="87">
        <f>$D$208*I211</f>
      </c>
      <c r="K211" s="87">
        <f>SUM(H211,J211)</f>
      </c>
      <c r="L211" s="89"/>
      <c r="M211" s="89"/>
      <c r="N211" s="89"/>
      <c r="O211" s="73"/>
      <c r="P211" s="73"/>
      <c r="Q211" s="71"/>
      <c r="R211" s="71"/>
      <c r="S211" s="71"/>
      <c r="T211" s="74"/>
      <c r="U211" s="74"/>
      <c r="V211" s="74"/>
      <c r="W211" s="74"/>
      <c r="X211" s="74"/>
      <c r="Y211" s="127"/>
      <c r="Z211" s="74"/>
      <c r="AA211" s="127"/>
    </row>
    <row x14ac:dyDescent="0.25" r="212" customHeight="1" ht="18.75" hidden="1">
      <c r="A212" s="6" t="s">
        <v>710</v>
      </c>
      <c r="B212" s="6"/>
      <c r="C212" s="3" t="s">
        <v>96</v>
      </c>
      <c r="D212" s="86">
        <v>1</v>
      </c>
      <c r="E212" s="87">
        <f>$D$208*D212</f>
      </c>
      <c r="F212" s="108">
        <v>0.25</v>
      </c>
      <c r="G212" s="87">
        <f>$D$208*F212</f>
      </c>
      <c r="H212" s="87">
        <f>$L$2*G212</f>
      </c>
      <c r="I212" s="108">
        <v>1419.14</v>
      </c>
      <c r="J212" s="87">
        <f>$D$208*I212</f>
      </c>
      <c r="K212" s="87">
        <f>SUM(H212,J212)</f>
      </c>
      <c r="L212" s="89"/>
      <c r="M212" s="89"/>
      <c r="N212" s="89"/>
      <c r="O212" s="73"/>
      <c r="P212" s="73"/>
      <c r="Q212" s="71"/>
      <c r="R212" s="71"/>
      <c r="S212" s="71"/>
      <c r="T212" s="74"/>
      <c r="U212" s="74"/>
      <c r="V212" s="74"/>
      <c r="W212" s="74"/>
      <c r="X212" s="74"/>
      <c r="Y212" s="127"/>
      <c r="Z212" s="74"/>
      <c r="AA212" s="127"/>
    </row>
    <row x14ac:dyDescent="0.25" r="213" customHeight="1" ht="12.199999999999998">
      <c r="A213" s="29" t="s">
        <v>214</v>
      </c>
      <c r="B213" s="29"/>
      <c r="C213" s="3"/>
      <c r="D213" s="109"/>
      <c r="E213" s="126"/>
      <c r="F213" s="94">
        <f>SUM(F209:F212)</f>
      </c>
      <c r="G213" s="110">
        <f>SUM(G209:G212)</f>
      </c>
      <c r="H213" s="110">
        <f>SUM(H209:H212)</f>
      </c>
      <c r="I213" s="94">
        <f>SUM(I209:I212)</f>
      </c>
      <c r="J213" s="110">
        <f>SUM(J209:J212)</f>
      </c>
      <c r="K213" s="88">
        <f>SUM(H213,J213)</f>
      </c>
      <c r="L213" s="89"/>
      <c r="M213" s="89"/>
      <c r="N213" s="89"/>
      <c r="O213" s="73"/>
      <c r="P213" s="73"/>
      <c r="Q213" s="71"/>
      <c r="R213" s="71"/>
      <c r="S213" s="71"/>
      <c r="T213" s="74"/>
      <c r="U213" s="74"/>
      <c r="V213" s="74"/>
      <c r="W213" s="74"/>
      <c r="X213" s="74"/>
      <c r="Y213" s="127"/>
      <c r="Z213" s="74"/>
      <c r="AA213" s="127"/>
    </row>
    <row x14ac:dyDescent="0.25" r="214" customHeight="1" ht="21">
      <c r="A214" s="29" t="s">
        <v>705</v>
      </c>
      <c r="B214" s="29"/>
      <c r="C214" s="93" t="s">
        <v>96</v>
      </c>
      <c r="D214" s="57">
        <v>0</v>
      </c>
      <c r="E214" s="124"/>
      <c r="F214" s="53"/>
      <c r="G214" s="53"/>
      <c r="H214" s="53"/>
      <c r="I214" s="53"/>
      <c r="J214" s="53"/>
      <c r="K214" s="53"/>
      <c r="L214" s="89"/>
      <c r="M214" s="89"/>
      <c r="N214" s="89"/>
      <c r="O214" s="73"/>
      <c r="P214" s="73"/>
      <c r="Q214" s="71"/>
      <c r="R214" s="71"/>
      <c r="S214" s="71"/>
      <c r="T214" s="74"/>
      <c r="U214" s="74"/>
      <c r="V214" s="74"/>
      <c r="W214" s="74"/>
      <c r="X214" s="74"/>
      <c r="Y214" s="127"/>
      <c r="Z214" s="74"/>
      <c r="AA214" s="127"/>
    </row>
    <row x14ac:dyDescent="0.25" r="215" customHeight="1" ht="18.75" hidden="1">
      <c r="A215" s="6" t="s">
        <v>711</v>
      </c>
      <c r="B215" s="6"/>
      <c r="C215" s="3" t="s">
        <v>96</v>
      </c>
      <c r="D215" s="86">
        <v>1</v>
      </c>
      <c r="E215" s="87">
        <f>$D$214*D215</f>
      </c>
      <c r="F215" s="108">
        <v>0.15</v>
      </c>
      <c r="G215" s="87">
        <f>$D$214*F215</f>
      </c>
      <c r="H215" s="87">
        <f>$L$2*G215</f>
      </c>
      <c r="I215" s="108">
        <v>251.12</v>
      </c>
      <c r="J215" s="87">
        <f>$D$214*I215</f>
      </c>
      <c r="K215" s="87">
        <f>SUM(H215,J215)</f>
      </c>
      <c r="L215" s="89"/>
      <c r="M215" s="89"/>
      <c r="N215" s="89"/>
      <c r="O215" s="73"/>
      <c r="P215" s="73"/>
      <c r="Q215" s="71"/>
      <c r="R215" s="71"/>
      <c r="S215" s="71"/>
      <c r="T215" s="74"/>
      <c r="U215" s="74"/>
      <c r="V215" s="74"/>
      <c r="W215" s="74"/>
      <c r="X215" s="74"/>
      <c r="Y215" s="127"/>
      <c r="Z215" s="74"/>
      <c r="AA215" s="127"/>
    </row>
    <row x14ac:dyDescent="0.25" r="216" customHeight="1" ht="18.75" hidden="1">
      <c r="A216" s="6" t="s">
        <v>707</v>
      </c>
      <c r="B216" s="6"/>
      <c r="C216" s="3" t="s">
        <v>96</v>
      </c>
      <c r="D216" s="86">
        <v>1</v>
      </c>
      <c r="E216" s="87">
        <f>$D$214*D216</f>
      </c>
      <c r="F216" s="108">
        <v>0.22</v>
      </c>
      <c r="G216" s="87">
        <f>$D$214*F216</f>
      </c>
      <c r="H216" s="87">
        <f>$L$2*G216</f>
      </c>
      <c r="I216" s="108">
        <v>149.56</v>
      </c>
      <c r="J216" s="87">
        <f>$D$214*I216</f>
      </c>
      <c r="K216" s="87">
        <f>SUM(H216,J216)</f>
      </c>
      <c r="L216" s="89"/>
      <c r="M216" s="89"/>
      <c r="N216" s="89"/>
      <c r="O216" s="73"/>
      <c r="P216" s="73"/>
      <c r="Q216" s="71"/>
      <c r="R216" s="71"/>
      <c r="S216" s="71"/>
      <c r="T216" s="74"/>
      <c r="U216" s="74"/>
      <c r="V216" s="74"/>
      <c r="W216" s="74"/>
      <c r="X216" s="74"/>
      <c r="Y216" s="127"/>
      <c r="Z216" s="74"/>
      <c r="AA216" s="127"/>
    </row>
    <row x14ac:dyDescent="0.25" r="217" customHeight="1" ht="18.75" hidden="1">
      <c r="A217" s="6" t="s">
        <v>708</v>
      </c>
      <c r="B217" s="6"/>
      <c r="C217" s="3" t="s">
        <v>96</v>
      </c>
      <c r="D217" s="86">
        <v>1</v>
      </c>
      <c r="E217" s="87">
        <f>$D$214*D217</f>
      </c>
      <c r="F217" s="108">
        <v>0.1</v>
      </c>
      <c r="G217" s="87">
        <f>$D$214*F217</f>
      </c>
      <c r="H217" s="87">
        <f>$L$2*G217</f>
      </c>
      <c r="I217" s="108">
        <v>55.11</v>
      </c>
      <c r="J217" s="87">
        <f>$D$214*I217</f>
      </c>
      <c r="K217" s="87">
        <f>SUM(H217,J217)</f>
      </c>
      <c r="L217" s="89"/>
      <c r="M217" s="89"/>
      <c r="N217" s="89"/>
      <c r="O217" s="73"/>
      <c r="P217" s="73"/>
      <c r="Q217" s="71"/>
      <c r="R217" s="71"/>
      <c r="S217" s="71"/>
      <c r="T217" s="74"/>
      <c r="U217" s="74"/>
      <c r="V217" s="74"/>
      <c r="W217" s="74"/>
      <c r="X217" s="74"/>
      <c r="Y217" s="127"/>
      <c r="Z217" s="74"/>
      <c r="AA217" s="127"/>
    </row>
    <row x14ac:dyDescent="0.25" r="218" customHeight="1" ht="18.75" hidden="1">
      <c r="A218" s="6" t="s">
        <v>696</v>
      </c>
      <c r="B218" s="6"/>
      <c r="C218" s="3" t="s">
        <v>561</v>
      </c>
      <c r="D218" s="86">
        <v>1</v>
      </c>
      <c r="E218" s="87">
        <f>$D$214*D218</f>
      </c>
      <c r="F218" s="108">
        <v>0</v>
      </c>
      <c r="G218" s="87">
        <f>$D$214*F218</f>
      </c>
      <c r="H218" s="87">
        <f>$L$2*G218</f>
      </c>
      <c r="I218" s="108">
        <v>0</v>
      </c>
      <c r="J218" s="87">
        <f>$D$214*I218</f>
      </c>
      <c r="K218" s="87">
        <f>SUM(H218,J218)</f>
      </c>
      <c r="L218" s="89"/>
      <c r="M218" s="89"/>
      <c r="N218" s="89"/>
      <c r="O218" s="73"/>
      <c r="P218" s="73"/>
      <c r="Q218" s="71"/>
      <c r="R218" s="71"/>
      <c r="S218" s="71"/>
      <c r="T218" s="74"/>
      <c r="U218" s="74"/>
      <c r="V218" s="74"/>
      <c r="W218" s="74"/>
      <c r="X218" s="74"/>
      <c r="Y218" s="127"/>
      <c r="Z218" s="74"/>
      <c r="AA218" s="127"/>
    </row>
    <row x14ac:dyDescent="0.25" r="219" customHeight="1" ht="12.199999999999998">
      <c r="A219" s="29" t="s">
        <v>214</v>
      </c>
      <c r="B219" s="29"/>
      <c r="C219" s="3"/>
      <c r="D219" s="109"/>
      <c r="E219" s="126"/>
      <c r="F219" s="94">
        <f>SUM(F215:F218)</f>
      </c>
      <c r="G219" s="110">
        <f>SUM(G215:G218)</f>
      </c>
      <c r="H219" s="110">
        <f>SUM(H215:H218)</f>
      </c>
      <c r="I219" s="94">
        <f>SUM(I215:I218)</f>
      </c>
      <c r="J219" s="110">
        <f>SUM(J215:J218)</f>
      </c>
      <c r="K219" s="88">
        <f>SUM(H219,J219)</f>
      </c>
      <c r="L219" s="89"/>
      <c r="M219" s="89"/>
      <c r="N219" s="89"/>
      <c r="O219" s="73"/>
      <c r="P219" s="73"/>
      <c r="Q219" s="71"/>
      <c r="R219" s="71"/>
      <c r="S219" s="71"/>
      <c r="T219" s="74"/>
      <c r="U219" s="74"/>
      <c r="V219" s="74"/>
      <c r="W219" s="74"/>
      <c r="X219" s="74"/>
      <c r="Y219" s="127"/>
      <c r="Z219" s="74"/>
      <c r="AA219" s="127"/>
    </row>
    <row x14ac:dyDescent="0.25" r="220" customHeight="1" ht="21">
      <c r="A220" s="29" t="s">
        <v>712</v>
      </c>
      <c r="B220" s="29"/>
      <c r="C220" s="93" t="s">
        <v>96</v>
      </c>
      <c r="D220" s="57">
        <v>0</v>
      </c>
      <c r="E220" s="124"/>
      <c r="F220" s="53"/>
      <c r="G220" s="53"/>
      <c r="H220" s="53"/>
      <c r="I220" s="53"/>
      <c r="J220" s="53"/>
      <c r="K220" s="53"/>
      <c r="L220" s="89"/>
      <c r="M220" s="89"/>
      <c r="N220" s="89"/>
      <c r="O220" s="73"/>
      <c r="P220" s="73"/>
      <c r="Q220" s="71"/>
      <c r="R220" s="71"/>
      <c r="S220" s="71"/>
      <c r="T220" s="74"/>
      <c r="U220" s="74"/>
      <c r="V220" s="74"/>
      <c r="W220" s="74"/>
      <c r="X220" s="74"/>
      <c r="Y220" s="127"/>
      <c r="Z220" s="74"/>
      <c r="AA220" s="127"/>
    </row>
    <row x14ac:dyDescent="0.25" r="221" customHeight="1" ht="18.75" hidden="1">
      <c r="A221" s="6" t="s">
        <v>713</v>
      </c>
      <c r="B221" s="6"/>
      <c r="C221" s="3" t="s">
        <v>96</v>
      </c>
      <c r="D221" s="86">
        <v>1</v>
      </c>
      <c r="E221" s="87">
        <f>$D$220*D221</f>
      </c>
      <c r="F221" s="108">
        <v>0.31</v>
      </c>
      <c r="G221" s="87">
        <f>$D$220*F221</f>
      </c>
      <c r="H221" s="87">
        <f>$L$2*G221</f>
      </c>
      <c r="I221" s="108">
        <v>647.83</v>
      </c>
      <c r="J221" s="87">
        <f>$D$220*I221</f>
      </c>
      <c r="K221" s="87">
        <f>SUM(H221,J221)</f>
      </c>
      <c r="L221" s="89"/>
      <c r="M221" s="89"/>
      <c r="N221" s="89"/>
      <c r="O221" s="73"/>
      <c r="P221" s="73"/>
      <c r="Q221" s="71"/>
      <c r="R221" s="71"/>
      <c r="S221" s="71"/>
      <c r="T221" s="74"/>
      <c r="U221" s="74"/>
      <c r="V221" s="74"/>
      <c r="W221" s="74"/>
      <c r="X221" s="74"/>
      <c r="Y221" s="127"/>
      <c r="Z221" s="74"/>
      <c r="AA221" s="127"/>
    </row>
    <row x14ac:dyDescent="0.25" r="222" customHeight="1" ht="18.75" hidden="1">
      <c r="A222" s="6" t="s">
        <v>714</v>
      </c>
      <c r="B222" s="6"/>
      <c r="C222" s="3" t="s">
        <v>96</v>
      </c>
      <c r="D222" s="86">
        <v>1</v>
      </c>
      <c r="E222" s="87">
        <f>$D$220*D222</f>
      </c>
      <c r="F222" s="108">
        <v>0.09</v>
      </c>
      <c r="G222" s="87">
        <f>$D$220*F222</f>
      </c>
      <c r="H222" s="87">
        <f>$L$2*G222</f>
      </c>
      <c r="I222" s="108">
        <v>55.57</v>
      </c>
      <c r="J222" s="87">
        <f>$D$220*I222</f>
      </c>
      <c r="K222" s="87">
        <f>SUM(H222,J222)</f>
      </c>
      <c r="L222" s="89"/>
      <c r="M222" s="89"/>
      <c r="N222" s="89"/>
      <c r="O222" s="73"/>
      <c r="P222" s="73"/>
      <c r="Q222" s="71"/>
      <c r="R222" s="71"/>
      <c r="S222" s="71"/>
      <c r="T222" s="74"/>
      <c r="U222" s="74"/>
      <c r="V222" s="74"/>
      <c r="W222" s="74"/>
      <c r="X222" s="74"/>
      <c r="Y222" s="127"/>
      <c r="Z222" s="74"/>
      <c r="AA222" s="127"/>
    </row>
    <row x14ac:dyDescent="0.25" r="223" customHeight="1" ht="18.75" hidden="1">
      <c r="A223" s="6" t="s">
        <v>711</v>
      </c>
      <c r="B223" s="6"/>
      <c r="C223" s="3" t="s">
        <v>96</v>
      </c>
      <c r="D223" s="86">
        <v>1</v>
      </c>
      <c r="E223" s="87">
        <f>$D$220*D223</f>
      </c>
      <c r="F223" s="108">
        <v>0.15</v>
      </c>
      <c r="G223" s="87">
        <f>$D$220*F223</f>
      </c>
      <c r="H223" s="87">
        <f>$L$2*G223</f>
      </c>
      <c r="I223" s="108">
        <v>251.12</v>
      </c>
      <c r="J223" s="87">
        <f>$D$220*I223</f>
      </c>
      <c r="K223" s="87">
        <f>SUM(H223,J223)</f>
      </c>
      <c r="L223" s="89"/>
      <c r="M223" s="89"/>
      <c r="N223" s="89"/>
      <c r="O223" s="73"/>
      <c r="P223" s="73"/>
      <c r="Q223" s="71"/>
      <c r="R223" s="71"/>
      <c r="S223" s="71"/>
      <c r="T223" s="74"/>
      <c r="U223" s="74"/>
      <c r="V223" s="74"/>
      <c r="W223" s="74"/>
      <c r="X223" s="74"/>
      <c r="Y223" s="127"/>
      <c r="Z223" s="74"/>
      <c r="AA223" s="127"/>
    </row>
    <row x14ac:dyDescent="0.25" r="224" customHeight="1" ht="18.75" hidden="1">
      <c r="A224" s="6" t="s">
        <v>701</v>
      </c>
      <c r="B224" s="6"/>
      <c r="C224" s="3" t="s">
        <v>96</v>
      </c>
      <c r="D224" s="86">
        <v>1</v>
      </c>
      <c r="E224" s="87">
        <f>$D$220*D224</f>
      </c>
      <c r="F224" s="108">
        <v>0.06</v>
      </c>
      <c r="G224" s="87">
        <f>$D$220*F224</f>
      </c>
      <c r="H224" s="87">
        <f>$L$2*G224</f>
      </c>
      <c r="I224" s="108">
        <v>51.79</v>
      </c>
      <c r="J224" s="87">
        <f>$D$220*I224</f>
      </c>
      <c r="K224" s="87">
        <f>SUM(H224,J224)</f>
      </c>
      <c r="L224" s="89"/>
      <c r="M224" s="89"/>
      <c r="N224" s="89"/>
      <c r="O224" s="73"/>
      <c r="P224" s="73"/>
      <c r="Q224" s="71"/>
      <c r="R224" s="71"/>
      <c r="S224" s="71"/>
      <c r="T224" s="74"/>
      <c r="U224" s="74"/>
      <c r="V224" s="74"/>
      <c r="W224" s="74"/>
      <c r="X224" s="74"/>
      <c r="Y224" s="127"/>
      <c r="Z224" s="74"/>
      <c r="AA224" s="127"/>
    </row>
    <row x14ac:dyDescent="0.25" r="225" customHeight="1" ht="18.75" hidden="1">
      <c r="A225" s="6" t="s">
        <v>696</v>
      </c>
      <c r="B225" s="6"/>
      <c r="C225" s="3" t="s">
        <v>561</v>
      </c>
      <c r="D225" s="86">
        <v>1</v>
      </c>
      <c r="E225" s="87">
        <f>$D$220*D225</f>
      </c>
      <c r="F225" s="108">
        <v>0</v>
      </c>
      <c r="G225" s="87">
        <f>$D$220*F225</f>
      </c>
      <c r="H225" s="87">
        <f>$L$2*G225</f>
      </c>
      <c r="I225" s="108">
        <v>0</v>
      </c>
      <c r="J225" s="87">
        <f>$D$220*I225</f>
      </c>
      <c r="K225" s="87">
        <f>SUM(H225,J225)</f>
      </c>
      <c r="L225" s="89"/>
      <c r="M225" s="89"/>
      <c r="N225" s="89"/>
      <c r="O225" s="73"/>
      <c r="P225" s="73"/>
      <c r="Q225" s="71"/>
      <c r="R225" s="71"/>
      <c r="S225" s="71"/>
      <c r="T225" s="74"/>
      <c r="U225" s="74"/>
      <c r="V225" s="74"/>
      <c r="W225" s="74"/>
      <c r="X225" s="74"/>
      <c r="Y225" s="127"/>
      <c r="Z225" s="74"/>
      <c r="AA225" s="127"/>
    </row>
    <row x14ac:dyDescent="0.25" r="226" customHeight="1" ht="12.199999999999998">
      <c r="A226" s="29" t="s">
        <v>214</v>
      </c>
      <c r="B226" s="29"/>
      <c r="C226" s="3"/>
      <c r="D226" s="109"/>
      <c r="E226" s="126"/>
      <c r="F226" s="94">
        <f>SUM(F221:F225)</f>
      </c>
      <c r="G226" s="110">
        <f>SUM(G221:G225)</f>
      </c>
      <c r="H226" s="110">
        <f>SUM(H221:H225)</f>
      </c>
      <c r="I226" s="94">
        <f>SUM(I221:I225)</f>
      </c>
      <c r="J226" s="110">
        <f>SUM(J221:J225)</f>
      </c>
      <c r="K226" s="88">
        <f>SUM(H226,J226)</f>
      </c>
      <c r="L226" s="89"/>
      <c r="M226" s="89"/>
      <c r="N226" s="89"/>
      <c r="O226" s="73"/>
      <c r="P226" s="73"/>
      <c r="Q226" s="71"/>
      <c r="R226" s="71"/>
      <c r="S226" s="71"/>
      <c r="T226" s="74"/>
      <c r="U226" s="74"/>
      <c r="V226" s="74"/>
      <c r="W226" s="74"/>
      <c r="X226" s="74"/>
      <c r="Y226" s="127"/>
      <c r="Z226" s="74"/>
      <c r="AA226" s="127"/>
    </row>
    <row x14ac:dyDescent="0.25" r="227" customHeight="1" ht="21">
      <c r="A227" s="29" t="s">
        <v>712</v>
      </c>
      <c r="B227" s="29"/>
      <c r="C227" s="93" t="s">
        <v>96</v>
      </c>
      <c r="D227" s="57">
        <v>0</v>
      </c>
      <c r="E227" s="124"/>
      <c r="F227" s="53"/>
      <c r="G227" s="53"/>
      <c r="H227" s="53"/>
      <c r="I227" s="53"/>
      <c r="J227" s="53"/>
      <c r="K227" s="53"/>
      <c r="L227" s="89"/>
      <c r="M227" s="89"/>
      <c r="N227" s="89"/>
      <c r="O227" s="73"/>
      <c r="P227" s="73"/>
      <c r="Q227" s="71"/>
      <c r="R227" s="71"/>
      <c r="S227" s="71"/>
      <c r="T227" s="74"/>
      <c r="U227" s="74"/>
      <c r="V227" s="74"/>
      <c r="W227" s="74"/>
      <c r="X227" s="74"/>
      <c r="Y227" s="127"/>
      <c r="Z227" s="74"/>
      <c r="AA227" s="127"/>
    </row>
    <row x14ac:dyDescent="0.25" r="228" customHeight="1" ht="18.75" hidden="1">
      <c r="A228" s="6" t="s">
        <v>714</v>
      </c>
      <c r="B228" s="6"/>
      <c r="C228" s="3" t="s">
        <v>96</v>
      </c>
      <c r="D228" s="86">
        <v>1</v>
      </c>
      <c r="E228" s="87">
        <f>$D$227*D228</f>
      </c>
      <c r="F228" s="108">
        <v>0.09</v>
      </c>
      <c r="G228" s="87">
        <f>$D$227*F228</f>
      </c>
      <c r="H228" s="87">
        <f>$L$2*G228</f>
      </c>
      <c r="I228" s="108">
        <v>55.57</v>
      </c>
      <c r="J228" s="87">
        <f>$D$227*I228</f>
      </c>
      <c r="K228" s="87">
        <f>SUM(H228,J228)</f>
      </c>
      <c r="L228" s="89"/>
      <c r="M228" s="89"/>
      <c r="N228" s="89"/>
      <c r="O228" s="73"/>
      <c r="P228" s="73"/>
      <c r="Q228" s="71"/>
      <c r="R228" s="71"/>
      <c r="S228" s="71"/>
      <c r="T228" s="74"/>
      <c r="U228" s="74"/>
      <c r="V228" s="74"/>
      <c r="W228" s="74"/>
      <c r="X228" s="74"/>
      <c r="Y228" s="127"/>
      <c r="Z228" s="74"/>
      <c r="AA228" s="127"/>
    </row>
    <row x14ac:dyDescent="0.25" r="229" customHeight="1" ht="18.75" hidden="1">
      <c r="A229" s="6" t="s">
        <v>711</v>
      </c>
      <c r="B229" s="6"/>
      <c r="C229" s="3" t="s">
        <v>96</v>
      </c>
      <c r="D229" s="86">
        <v>1</v>
      </c>
      <c r="E229" s="87">
        <f>$D$227*D229</f>
      </c>
      <c r="F229" s="108">
        <v>0.15</v>
      </c>
      <c r="G229" s="87">
        <f>$D$227*F229</f>
      </c>
      <c r="H229" s="87">
        <f>$L$2*G229</f>
      </c>
      <c r="I229" s="108">
        <v>251.12</v>
      </c>
      <c r="J229" s="87">
        <f>$D$227*I229</f>
      </c>
      <c r="K229" s="87">
        <f>SUM(H229,J229)</f>
      </c>
      <c r="L229" s="89"/>
      <c r="M229" s="89"/>
      <c r="N229" s="89"/>
      <c r="O229" s="73"/>
      <c r="P229" s="73"/>
      <c r="Q229" s="71"/>
      <c r="R229" s="71"/>
      <c r="S229" s="71"/>
      <c r="T229" s="74"/>
      <c r="U229" s="74"/>
      <c r="V229" s="74"/>
      <c r="W229" s="74"/>
      <c r="X229" s="74"/>
      <c r="Y229" s="127"/>
      <c r="Z229" s="74"/>
      <c r="AA229" s="127"/>
    </row>
    <row x14ac:dyDescent="0.25" r="230" customHeight="1" ht="18.75" hidden="1">
      <c r="A230" s="6" t="s">
        <v>715</v>
      </c>
      <c r="B230" s="6"/>
      <c r="C230" s="3" t="s">
        <v>96</v>
      </c>
      <c r="D230" s="86">
        <v>1</v>
      </c>
      <c r="E230" s="87">
        <f>$D$227*D230</f>
      </c>
      <c r="F230" s="108">
        <v>0.31</v>
      </c>
      <c r="G230" s="87">
        <f>$D$227*F230</f>
      </c>
      <c r="H230" s="87">
        <f>$L$2*G230</f>
      </c>
      <c r="I230" s="108">
        <v>1114.24</v>
      </c>
      <c r="J230" s="87">
        <f>$D$227*I230</f>
      </c>
      <c r="K230" s="87">
        <f>SUM(H230,J230)</f>
      </c>
      <c r="L230" s="89"/>
      <c r="M230" s="89"/>
      <c r="N230" s="89"/>
      <c r="O230" s="73"/>
      <c r="P230" s="73"/>
      <c r="Q230" s="71"/>
      <c r="R230" s="71"/>
      <c r="S230" s="71"/>
      <c r="T230" s="74"/>
      <c r="U230" s="74"/>
      <c r="V230" s="74"/>
      <c r="W230" s="74"/>
      <c r="X230" s="74"/>
      <c r="Y230" s="127"/>
      <c r="Z230" s="74"/>
      <c r="AA230" s="127"/>
    </row>
    <row x14ac:dyDescent="0.25" r="231" customHeight="1" ht="18.75" hidden="1">
      <c r="A231" s="6" t="s">
        <v>701</v>
      </c>
      <c r="B231" s="6"/>
      <c r="C231" s="3" t="s">
        <v>96</v>
      </c>
      <c r="D231" s="86">
        <v>1</v>
      </c>
      <c r="E231" s="87">
        <f>$D$227*D231</f>
      </c>
      <c r="F231" s="108">
        <v>0.06</v>
      </c>
      <c r="G231" s="87">
        <f>$D$227*F231</f>
      </c>
      <c r="H231" s="87">
        <f>$L$2*G231</f>
      </c>
      <c r="I231" s="108">
        <v>51.79</v>
      </c>
      <c r="J231" s="87">
        <f>$D$227*I231</f>
      </c>
      <c r="K231" s="87">
        <f>SUM(H231,J231)</f>
      </c>
      <c r="L231" s="89"/>
      <c r="M231" s="89"/>
      <c r="N231" s="89"/>
      <c r="O231" s="73"/>
      <c r="P231" s="73"/>
      <c r="Q231" s="71"/>
      <c r="R231" s="71"/>
      <c r="S231" s="71"/>
      <c r="T231" s="74"/>
      <c r="U231" s="74"/>
      <c r="V231" s="74"/>
      <c r="W231" s="74"/>
      <c r="X231" s="74"/>
      <c r="Y231" s="127"/>
      <c r="Z231" s="74"/>
      <c r="AA231" s="127"/>
    </row>
    <row x14ac:dyDescent="0.25" r="232" customHeight="1" ht="18.75" hidden="1">
      <c r="A232" s="6" t="s">
        <v>696</v>
      </c>
      <c r="B232" s="6"/>
      <c r="C232" s="3" t="s">
        <v>561</v>
      </c>
      <c r="D232" s="86">
        <v>1</v>
      </c>
      <c r="E232" s="87">
        <f>$D$227*D232</f>
      </c>
      <c r="F232" s="108">
        <v>0</v>
      </c>
      <c r="G232" s="87">
        <f>$D$227*F232</f>
      </c>
      <c r="H232" s="87">
        <f>$L$2*G232</f>
      </c>
      <c r="I232" s="108">
        <v>0</v>
      </c>
      <c r="J232" s="87">
        <f>$D$227*I232</f>
      </c>
      <c r="K232" s="87">
        <f>SUM(H232,J232)</f>
      </c>
      <c r="L232" s="89"/>
      <c r="M232" s="89"/>
      <c r="N232" s="89"/>
      <c r="O232" s="73"/>
      <c r="P232" s="73"/>
      <c r="Q232" s="71"/>
      <c r="R232" s="71"/>
      <c r="S232" s="71"/>
      <c r="T232" s="74"/>
      <c r="U232" s="74"/>
      <c r="V232" s="74"/>
      <c r="W232" s="74"/>
      <c r="X232" s="74"/>
      <c r="Y232" s="127"/>
      <c r="Z232" s="74"/>
      <c r="AA232" s="127"/>
    </row>
    <row x14ac:dyDescent="0.25" r="233" customHeight="1" ht="12.199999999999998">
      <c r="A233" s="29" t="s">
        <v>214</v>
      </c>
      <c r="B233" s="29"/>
      <c r="C233" s="3"/>
      <c r="D233" s="109"/>
      <c r="E233" s="126"/>
      <c r="F233" s="94">
        <f>SUM(F228:F232)</f>
      </c>
      <c r="G233" s="110">
        <f>SUM(G228:G232)</f>
      </c>
      <c r="H233" s="110">
        <f>SUM(H228:H232)</f>
      </c>
      <c r="I233" s="94">
        <f>SUM(I228:I232)</f>
      </c>
      <c r="J233" s="110">
        <f>SUM(J228:J232)</f>
      </c>
      <c r="K233" s="88">
        <f>SUM(H233,J233)</f>
      </c>
      <c r="L233" s="89"/>
      <c r="M233" s="89"/>
      <c r="N233" s="89"/>
      <c r="O233" s="73"/>
      <c r="P233" s="73"/>
      <c r="Q233" s="71"/>
      <c r="R233" s="71"/>
      <c r="S233" s="71"/>
      <c r="T233" s="74"/>
      <c r="U233" s="74"/>
      <c r="V233" s="74"/>
      <c r="W233" s="74"/>
      <c r="X233" s="74"/>
      <c r="Y233" s="127"/>
      <c r="Z233" s="74"/>
      <c r="AA233" s="127"/>
    </row>
    <row x14ac:dyDescent="0.25" r="234" customHeight="1" ht="21">
      <c r="A234" s="29" t="s">
        <v>712</v>
      </c>
      <c r="B234" s="29"/>
      <c r="C234" s="93" t="s">
        <v>96</v>
      </c>
      <c r="D234" s="57">
        <v>0</v>
      </c>
      <c r="E234" s="124"/>
      <c r="F234" s="53"/>
      <c r="G234" s="53"/>
      <c r="H234" s="53"/>
      <c r="I234" s="53"/>
      <c r="J234" s="53"/>
      <c r="K234" s="53"/>
      <c r="L234" s="89"/>
      <c r="M234" s="89"/>
      <c r="N234" s="89"/>
      <c r="O234" s="73"/>
      <c r="P234" s="73"/>
      <c r="Q234" s="71"/>
      <c r="R234" s="71"/>
      <c r="S234" s="71"/>
      <c r="T234" s="74"/>
      <c r="U234" s="74"/>
      <c r="V234" s="74"/>
      <c r="W234" s="74"/>
      <c r="X234" s="74"/>
      <c r="Y234" s="127"/>
      <c r="Z234" s="74"/>
      <c r="AA234" s="127"/>
    </row>
    <row x14ac:dyDescent="0.25" r="235" customHeight="1" ht="18.75" hidden="1">
      <c r="A235" s="6" t="s">
        <v>387</v>
      </c>
      <c r="B235" s="6"/>
      <c r="C235" s="3" t="s">
        <v>96</v>
      </c>
      <c r="D235" s="86">
        <v>1</v>
      </c>
      <c r="E235" s="87">
        <f>$D$234*D235</f>
      </c>
      <c r="F235" s="108">
        <v>0.31</v>
      </c>
      <c r="G235" s="87">
        <f>$D$234*F235</f>
      </c>
      <c r="H235" s="87">
        <f>$L$2*G235</f>
      </c>
      <c r="I235" s="108">
        <v>740.85</v>
      </c>
      <c r="J235" s="87">
        <f>$D$234*I235</f>
      </c>
      <c r="K235" s="87">
        <f>SUM(H235,J235)</f>
      </c>
      <c r="L235" s="89"/>
      <c r="M235" s="89"/>
      <c r="N235" s="89"/>
      <c r="O235" s="73"/>
      <c r="P235" s="73"/>
      <c r="Q235" s="71"/>
      <c r="R235" s="71"/>
      <c r="S235" s="71"/>
      <c r="T235" s="74"/>
      <c r="U235" s="74"/>
      <c r="V235" s="74"/>
      <c r="W235" s="74"/>
      <c r="X235" s="74"/>
      <c r="Y235" s="127"/>
      <c r="Z235" s="74"/>
      <c r="AA235" s="127"/>
    </row>
    <row x14ac:dyDescent="0.25" r="236" customHeight="1" ht="18.75" hidden="1">
      <c r="A236" s="6" t="s">
        <v>714</v>
      </c>
      <c r="B236" s="6"/>
      <c r="C236" s="3" t="s">
        <v>96</v>
      </c>
      <c r="D236" s="86">
        <v>1</v>
      </c>
      <c r="E236" s="87">
        <f>$D$234*D236</f>
      </c>
      <c r="F236" s="108">
        <v>0.09</v>
      </c>
      <c r="G236" s="87">
        <f>$D$234*F236</f>
      </c>
      <c r="H236" s="87">
        <f>$L$2*G236</f>
      </c>
      <c r="I236" s="108">
        <v>55.57</v>
      </c>
      <c r="J236" s="87">
        <f>$D$234*I236</f>
      </c>
      <c r="K236" s="87">
        <f>SUM(H236,J236)</f>
      </c>
      <c r="L236" s="89"/>
      <c r="M236" s="89"/>
      <c r="N236" s="89"/>
      <c r="O236" s="73"/>
      <c r="P236" s="73"/>
      <c r="Q236" s="71"/>
      <c r="R236" s="71"/>
      <c r="S236" s="71"/>
      <c r="T236" s="74"/>
      <c r="U236" s="74"/>
      <c r="V236" s="74"/>
      <c r="W236" s="74"/>
      <c r="X236" s="74"/>
      <c r="Y236" s="127"/>
      <c r="Z236" s="74"/>
      <c r="AA236" s="127"/>
    </row>
    <row x14ac:dyDescent="0.25" r="237" customHeight="1" ht="18.75" hidden="1">
      <c r="A237" s="6" t="s">
        <v>711</v>
      </c>
      <c r="B237" s="6"/>
      <c r="C237" s="3" t="s">
        <v>96</v>
      </c>
      <c r="D237" s="86">
        <v>1</v>
      </c>
      <c r="E237" s="87">
        <f>$D$234*D237</f>
      </c>
      <c r="F237" s="108">
        <v>0.15</v>
      </c>
      <c r="G237" s="87">
        <f>$D$234*F237</f>
      </c>
      <c r="H237" s="87">
        <f>$L$2*G237</f>
      </c>
      <c r="I237" s="108">
        <v>251.12</v>
      </c>
      <c r="J237" s="87">
        <f>$D$234*I237</f>
      </c>
      <c r="K237" s="87">
        <f>SUM(H237,J237)</f>
      </c>
      <c r="L237" s="89"/>
      <c r="M237" s="89"/>
      <c r="N237" s="89"/>
      <c r="O237" s="73"/>
      <c r="P237" s="73"/>
      <c r="Q237" s="71"/>
      <c r="R237" s="71"/>
      <c r="S237" s="71"/>
      <c r="T237" s="74"/>
      <c r="U237" s="74"/>
      <c r="V237" s="74"/>
      <c r="W237" s="74"/>
      <c r="X237" s="74"/>
      <c r="Y237" s="127"/>
      <c r="Z237" s="74"/>
      <c r="AA237" s="127"/>
    </row>
    <row x14ac:dyDescent="0.25" r="238" customHeight="1" ht="18.75" hidden="1">
      <c r="A238" s="6" t="s">
        <v>701</v>
      </c>
      <c r="B238" s="6"/>
      <c r="C238" s="3" t="s">
        <v>96</v>
      </c>
      <c r="D238" s="86">
        <v>1</v>
      </c>
      <c r="E238" s="87">
        <f>$D$234*D238</f>
      </c>
      <c r="F238" s="108">
        <v>0.06</v>
      </c>
      <c r="G238" s="87">
        <f>$D$234*F238</f>
      </c>
      <c r="H238" s="87">
        <f>$L$2*G238</f>
      </c>
      <c r="I238" s="108">
        <v>51.79</v>
      </c>
      <c r="J238" s="87">
        <f>$D$234*I238</f>
      </c>
      <c r="K238" s="87">
        <f>SUM(H238,J238)</f>
      </c>
      <c r="L238" s="89"/>
      <c r="M238" s="89"/>
      <c r="N238" s="89"/>
      <c r="O238" s="73"/>
      <c r="P238" s="73"/>
      <c r="Q238" s="71"/>
      <c r="R238" s="71"/>
      <c r="S238" s="71"/>
      <c r="T238" s="74"/>
      <c r="U238" s="74"/>
      <c r="V238" s="74"/>
      <c r="W238" s="74"/>
      <c r="X238" s="74"/>
      <c r="Y238" s="127"/>
      <c r="Z238" s="74"/>
      <c r="AA238" s="127"/>
    </row>
    <row x14ac:dyDescent="0.25" r="239" customHeight="1" ht="18.75" hidden="1">
      <c r="A239" s="6" t="s">
        <v>696</v>
      </c>
      <c r="B239" s="6"/>
      <c r="C239" s="3" t="s">
        <v>561</v>
      </c>
      <c r="D239" s="86">
        <v>1</v>
      </c>
      <c r="E239" s="87">
        <f>$D$234*D239</f>
      </c>
      <c r="F239" s="108">
        <v>0</v>
      </c>
      <c r="G239" s="87">
        <f>$D$234*F239</f>
      </c>
      <c r="H239" s="87">
        <f>$L$2*G239</f>
      </c>
      <c r="I239" s="108">
        <v>0</v>
      </c>
      <c r="J239" s="87">
        <f>$D$234*I239</f>
      </c>
      <c r="K239" s="87">
        <f>SUM(H239,J239)</f>
      </c>
      <c r="L239" s="89"/>
      <c r="M239" s="89"/>
      <c r="N239" s="89"/>
      <c r="O239" s="73"/>
      <c r="P239" s="73"/>
      <c r="Q239" s="71"/>
      <c r="R239" s="71"/>
      <c r="S239" s="71"/>
      <c r="T239" s="74"/>
      <c r="U239" s="74"/>
      <c r="V239" s="74"/>
      <c r="W239" s="74"/>
      <c r="X239" s="74"/>
      <c r="Y239" s="127"/>
      <c r="Z239" s="74"/>
      <c r="AA239" s="127"/>
    </row>
    <row x14ac:dyDescent="0.25" r="240" customHeight="1" ht="12.199999999999998">
      <c r="A240" s="29" t="s">
        <v>214</v>
      </c>
      <c r="B240" s="29"/>
      <c r="C240" s="3"/>
      <c r="D240" s="109"/>
      <c r="E240" s="126"/>
      <c r="F240" s="94">
        <f>SUM(F235:F239)</f>
      </c>
      <c r="G240" s="110">
        <f>SUM(G235:G239)</f>
      </c>
      <c r="H240" s="110">
        <f>SUM(H235:H239)</f>
      </c>
      <c r="I240" s="94">
        <f>SUM(I235:I239)</f>
      </c>
      <c r="J240" s="110">
        <f>SUM(J235:J239)</f>
      </c>
      <c r="K240" s="88">
        <f>SUM(H240,J240)</f>
      </c>
      <c r="L240" s="89"/>
      <c r="M240" s="89"/>
      <c r="N240" s="89"/>
      <c r="O240" s="73"/>
      <c r="P240" s="73"/>
      <c r="Q240" s="71"/>
      <c r="R240" s="71"/>
      <c r="S240" s="71"/>
      <c r="T240" s="74"/>
      <c r="U240" s="74"/>
      <c r="V240" s="74"/>
      <c r="W240" s="74"/>
      <c r="X240" s="74"/>
      <c r="Y240" s="127"/>
      <c r="Z240" s="74"/>
      <c r="AA240" s="127"/>
    </row>
    <row x14ac:dyDescent="0.25" r="241" customHeight="1" ht="21">
      <c r="A241" s="29" t="s">
        <v>716</v>
      </c>
      <c r="B241" s="29"/>
      <c r="C241" s="93" t="s">
        <v>96</v>
      </c>
      <c r="D241" s="57">
        <v>0</v>
      </c>
      <c r="E241" s="124"/>
      <c r="F241" s="53"/>
      <c r="G241" s="53"/>
      <c r="H241" s="53"/>
      <c r="I241" s="53"/>
      <c r="J241" s="53"/>
      <c r="K241" s="53"/>
      <c r="L241" s="89"/>
      <c r="M241" s="89"/>
      <c r="N241" s="89"/>
      <c r="O241" s="73"/>
      <c r="P241" s="73"/>
      <c r="Q241" s="71"/>
      <c r="R241" s="71"/>
      <c r="S241" s="71"/>
      <c r="T241" s="74"/>
      <c r="U241" s="74"/>
      <c r="V241" s="74"/>
      <c r="W241" s="74"/>
      <c r="X241" s="74"/>
      <c r="Y241" s="127"/>
      <c r="Z241" s="74"/>
      <c r="AA241" s="127"/>
    </row>
    <row x14ac:dyDescent="0.25" r="242" customHeight="1" ht="18.75" hidden="1">
      <c r="A242" s="6" t="s">
        <v>717</v>
      </c>
      <c r="B242" s="6"/>
      <c r="C242" s="3" t="s">
        <v>96</v>
      </c>
      <c r="D242" s="86">
        <v>1</v>
      </c>
      <c r="E242" s="87">
        <f>$D$241*D242</f>
      </c>
      <c r="F242" s="108">
        <v>0.08</v>
      </c>
      <c r="G242" s="87">
        <f>$D$241*F242</f>
      </c>
      <c r="H242" s="87">
        <f>$L$2*G242</f>
      </c>
      <c r="I242" s="108">
        <v>130.34</v>
      </c>
      <c r="J242" s="87">
        <f>$D$241*I242</f>
      </c>
      <c r="K242" s="87">
        <f>SUM(H242,J242)</f>
      </c>
      <c r="L242" s="89"/>
      <c r="M242" s="89"/>
      <c r="N242" s="89"/>
      <c r="O242" s="73"/>
      <c r="P242" s="73"/>
      <c r="Q242" s="71"/>
      <c r="R242" s="71"/>
      <c r="S242" s="71"/>
      <c r="T242" s="74"/>
      <c r="U242" s="74"/>
      <c r="V242" s="74"/>
      <c r="W242" s="74"/>
      <c r="X242" s="74"/>
      <c r="Y242" s="127"/>
      <c r="Z242" s="74"/>
      <c r="AA242" s="127"/>
    </row>
    <row x14ac:dyDescent="0.25" r="243" customHeight="1" ht="18.75" hidden="1">
      <c r="A243" s="6" t="s">
        <v>718</v>
      </c>
      <c r="B243" s="6"/>
      <c r="C243" s="3" t="s">
        <v>96</v>
      </c>
      <c r="D243" s="86">
        <v>1</v>
      </c>
      <c r="E243" s="87">
        <f>$D$241*D243</f>
      </c>
      <c r="F243" s="108">
        <v>0.09</v>
      </c>
      <c r="G243" s="87">
        <f>$D$241*F243</f>
      </c>
      <c r="H243" s="87">
        <f>$L$2*G243</f>
      </c>
      <c r="I243" s="108">
        <v>111.34</v>
      </c>
      <c r="J243" s="87">
        <f>$D$241*I243</f>
      </c>
      <c r="K243" s="87">
        <f>SUM(H243,J243)</f>
      </c>
      <c r="L243" s="89"/>
      <c r="M243" s="89"/>
      <c r="N243" s="89"/>
      <c r="O243" s="73"/>
      <c r="P243" s="73"/>
      <c r="Q243" s="71"/>
      <c r="R243" s="71"/>
      <c r="S243" s="71"/>
      <c r="T243" s="74"/>
      <c r="U243" s="74"/>
      <c r="V243" s="74"/>
      <c r="W243" s="74"/>
      <c r="X243" s="74"/>
      <c r="Y243" s="127"/>
      <c r="Z243" s="74"/>
      <c r="AA243" s="127"/>
    </row>
    <row x14ac:dyDescent="0.25" r="244" customHeight="1" ht="18.75" hidden="1">
      <c r="A244" s="6" t="s">
        <v>696</v>
      </c>
      <c r="B244" s="6"/>
      <c r="C244" s="3" t="s">
        <v>561</v>
      </c>
      <c r="D244" s="86">
        <v>1</v>
      </c>
      <c r="E244" s="87">
        <f>$D$241*D244</f>
      </c>
      <c r="F244" s="108">
        <v>0</v>
      </c>
      <c r="G244" s="87">
        <f>$D$241*F244</f>
      </c>
      <c r="H244" s="87">
        <f>$L$2*G244</f>
      </c>
      <c r="I244" s="108">
        <v>0</v>
      </c>
      <c r="J244" s="87">
        <f>$D$241*I244</f>
      </c>
      <c r="K244" s="87">
        <f>SUM(H244,J244)</f>
      </c>
      <c r="L244" s="89"/>
      <c r="M244" s="89"/>
      <c r="N244" s="89"/>
      <c r="O244" s="73"/>
      <c r="P244" s="73"/>
      <c r="Q244" s="71"/>
      <c r="R244" s="71"/>
      <c r="S244" s="71"/>
      <c r="T244" s="74"/>
      <c r="U244" s="74"/>
      <c r="V244" s="74"/>
      <c r="W244" s="74"/>
      <c r="X244" s="74"/>
      <c r="Y244" s="127"/>
      <c r="Z244" s="74"/>
      <c r="AA244" s="127"/>
    </row>
    <row x14ac:dyDescent="0.25" r="245" customHeight="1" ht="12.199999999999998">
      <c r="A245" s="29" t="s">
        <v>214</v>
      </c>
      <c r="B245" s="29"/>
      <c r="C245" s="3"/>
      <c r="D245" s="109"/>
      <c r="E245" s="126"/>
      <c r="F245" s="94">
        <f>SUM(F242:F244)</f>
      </c>
      <c r="G245" s="110">
        <f>SUM(G242:G244)</f>
      </c>
      <c r="H245" s="110">
        <f>SUM(H242:H244)</f>
      </c>
      <c r="I245" s="94">
        <f>SUM(I242:I244)</f>
      </c>
      <c r="J245" s="110">
        <f>SUM(J242:J244)</f>
      </c>
      <c r="K245" s="88">
        <f>SUM(H245,J245)</f>
      </c>
      <c r="L245" s="89"/>
      <c r="M245" s="89"/>
      <c r="N245" s="89"/>
      <c r="O245" s="73"/>
      <c r="P245" s="73"/>
      <c r="Q245" s="71"/>
      <c r="R245" s="71"/>
      <c r="S245" s="71"/>
      <c r="T245" s="74"/>
      <c r="U245" s="74"/>
      <c r="V245" s="74"/>
      <c r="W245" s="74"/>
      <c r="X245" s="74"/>
      <c r="Y245" s="127"/>
      <c r="Z245" s="74"/>
      <c r="AA245" s="127"/>
    </row>
    <row x14ac:dyDescent="0.25" r="246" customHeight="1" ht="21">
      <c r="A246" s="29" t="s">
        <v>719</v>
      </c>
      <c r="B246" s="29"/>
      <c r="C246" s="93" t="s">
        <v>96</v>
      </c>
      <c r="D246" s="57">
        <v>0</v>
      </c>
      <c r="E246" s="124"/>
      <c r="F246" s="53"/>
      <c r="G246" s="53"/>
      <c r="H246" s="53"/>
      <c r="I246" s="53"/>
      <c r="J246" s="53"/>
      <c r="K246" s="53"/>
      <c r="L246" s="89"/>
      <c r="M246" s="89"/>
      <c r="N246" s="89"/>
      <c r="O246" s="73"/>
      <c r="P246" s="73"/>
      <c r="Q246" s="71"/>
      <c r="R246" s="71"/>
      <c r="S246" s="71"/>
      <c r="T246" s="74"/>
      <c r="U246" s="74"/>
      <c r="V246" s="74"/>
      <c r="W246" s="74"/>
      <c r="X246" s="74"/>
      <c r="Y246" s="127"/>
      <c r="Z246" s="74"/>
      <c r="AA246" s="127"/>
    </row>
    <row x14ac:dyDescent="0.25" r="247" customHeight="1" ht="18.75" hidden="1">
      <c r="A247" s="6" t="s">
        <v>720</v>
      </c>
      <c r="B247" s="6"/>
      <c r="C247" s="3" t="s">
        <v>96</v>
      </c>
      <c r="D247" s="86">
        <v>1</v>
      </c>
      <c r="E247" s="87">
        <f>$D$246*D247</f>
      </c>
      <c r="F247" s="108">
        <v>0.29</v>
      </c>
      <c r="G247" s="87">
        <f>$D$246*F247</f>
      </c>
      <c r="H247" s="87">
        <f>$L$2*G247</f>
      </c>
      <c r="I247" s="108">
        <v>263.94</v>
      </c>
      <c r="J247" s="87">
        <f>$D$246*I247</f>
      </c>
      <c r="K247" s="87">
        <f>SUM(H247,J247)</f>
      </c>
      <c r="L247" s="89"/>
      <c r="M247" s="89"/>
      <c r="N247" s="89"/>
      <c r="O247" s="73"/>
      <c r="P247" s="73"/>
      <c r="Q247" s="71"/>
      <c r="R247" s="71"/>
      <c r="S247" s="71"/>
      <c r="T247" s="74"/>
      <c r="U247" s="74"/>
      <c r="V247" s="74"/>
      <c r="W247" s="74"/>
      <c r="X247" s="74"/>
      <c r="Y247" s="127"/>
      <c r="Z247" s="74"/>
      <c r="AA247" s="127"/>
    </row>
    <row x14ac:dyDescent="0.25" r="248" customHeight="1" ht="18.75" hidden="1">
      <c r="A248" s="6" t="s">
        <v>721</v>
      </c>
      <c r="B248" s="6"/>
      <c r="C248" s="3" t="s">
        <v>96</v>
      </c>
      <c r="D248" s="86">
        <v>1</v>
      </c>
      <c r="E248" s="87">
        <f>$D$246*D248</f>
      </c>
      <c r="F248" s="108">
        <v>0.1</v>
      </c>
      <c r="G248" s="87">
        <f>$D$246*F248</f>
      </c>
      <c r="H248" s="87">
        <f>$L$2*G248</f>
      </c>
      <c r="I248" s="108">
        <v>368.81</v>
      </c>
      <c r="J248" s="87">
        <f>$D$246*I248</f>
      </c>
      <c r="K248" s="87">
        <f>SUM(H248,J248)</f>
      </c>
      <c r="L248" s="89"/>
      <c r="M248" s="89"/>
      <c r="N248" s="89"/>
      <c r="O248" s="73"/>
      <c r="P248" s="73"/>
      <c r="Q248" s="71"/>
      <c r="R248" s="71"/>
      <c r="S248" s="71"/>
      <c r="T248" s="74"/>
      <c r="U248" s="74"/>
      <c r="V248" s="74"/>
      <c r="W248" s="74"/>
      <c r="X248" s="74"/>
      <c r="Y248" s="127"/>
      <c r="Z248" s="74"/>
      <c r="AA248" s="127"/>
    </row>
    <row x14ac:dyDescent="0.25" r="249" customHeight="1" ht="18.75" hidden="1">
      <c r="A249" s="6" t="s">
        <v>651</v>
      </c>
      <c r="B249" s="6"/>
      <c r="C249" s="3" t="s">
        <v>96</v>
      </c>
      <c r="D249" s="86">
        <v>1</v>
      </c>
      <c r="E249" s="87">
        <f>$D$246*D249</f>
      </c>
      <c r="F249" s="108">
        <v>0.1</v>
      </c>
      <c r="G249" s="87">
        <f>$D$246*F249</f>
      </c>
      <c r="H249" s="87">
        <f>$L$2*G249</f>
      </c>
      <c r="I249" s="108">
        <v>42.61</v>
      </c>
      <c r="J249" s="87">
        <f>$D$246*I249</f>
      </c>
      <c r="K249" s="87">
        <f>SUM(H249,J249)</f>
      </c>
      <c r="L249" s="89"/>
      <c r="M249" s="89"/>
      <c r="N249" s="89"/>
      <c r="O249" s="73"/>
      <c r="P249" s="73"/>
      <c r="Q249" s="71"/>
      <c r="R249" s="71"/>
      <c r="S249" s="71"/>
      <c r="T249" s="74"/>
      <c r="U249" s="74"/>
      <c r="V249" s="74"/>
      <c r="W249" s="74"/>
      <c r="X249" s="74"/>
      <c r="Y249" s="127"/>
      <c r="Z249" s="74"/>
      <c r="AA249" s="127"/>
    </row>
    <row x14ac:dyDescent="0.25" r="250" customHeight="1" ht="18.75" hidden="1">
      <c r="A250" s="6" t="s">
        <v>722</v>
      </c>
      <c r="B250" s="6"/>
      <c r="C250" s="3" t="s">
        <v>94</v>
      </c>
      <c r="D250" s="86">
        <v>4</v>
      </c>
      <c r="E250" s="87">
        <f>$D$246*D250</f>
      </c>
      <c r="F250" s="108">
        <v>0.11</v>
      </c>
      <c r="G250" s="87">
        <f>$D$246*F250</f>
      </c>
      <c r="H250" s="87">
        <f>$L$2*G250</f>
      </c>
      <c r="I250" s="108">
        <v>208.32</v>
      </c>
      <c r="J250" s="87">
        <f>$D$246*I250</f>
      </c>
      <c r="K250" s="87">
        <f>SUM(H250,J250)</f>
      </c>
      <c r="L250" s="89"/>
      <c r="M250" s="89"/>
      <c r="N250" s="89"/>
      <c r="O250" s="73"/>
      <c r="P250" s="73"/>
      <c r="Q250" s="71"/>
      <c r="R250" s="71"/>
      <c r="S250" s="71"/>
      <c r="T250" s="74"/>
      <c r="U250" s="74"/>
      <c r="V250" s="74"/>
      <c r="W250" s="74"/>
      <c r="X250" s="74"/>
      <c r="Y250" s="127"/>
      <c r="Z250" s="74"/>
      <c r="AA250" s="127"/>
    </row>
    <row x14ac:dyDescent="0.25" r="251" customHeight="1" ht="18.75" hidden="1">
      <c r="A251" s="6" t="s">
        <v>696</v>
      </c>
      <c r="B251" s="6"/>
      <c r="C251" s="3" t="s">
        <v>561</v>
      </c>
      <c r="D251" s="86">
        <v>1</v>
      </c>
      <c r="E251" s="87">
        <f>$D$246*D251</f>
      </c>
      <c r="F251" s="108">
        <v>0</v>
      </c>
      <c r="G251" s="87">
        <f>$D$246*F251</f>
      </c>
      <c r="H251" s="87">
        <f>$L$2*G251</f>
      </c>
      <c r="I251" s="108">
        <v>0</v>
      </c>
      <c r="J251" s="87">
        <f>$D$246*I251</f>
      </c>
      <c r="K251" s="87">
        <f>SUM(H251,J251)</f>
      </c>
      <c r="L251" s="89"/>
      <c r="M251" s="89"/>
      <c r="N251" s="89"/>
      <c r="O251" s="73"/>
      <c r="P251" s="73"/>
      <c r="Q251" s="71"/>
      <c r="R251" s="71"/>
      <c r="S251" s="71"/>
      <c r="T251" s="74"/>
      <c r="U251" s="74"/>
      <c r="V251" s="74"/>
      <c r="W251" s="74"/>
      <c r="X251" s="74"/>
      <c r="Y251" s="127"/>
      <c r="Z251" s="74"/>
      <c r="AA251" s="127"/>
    </row>
    <row x14ac:dyDescent="0.25" r="252" customHeight="1" ht="18.75" hidden="1">
      <c r="A252" s="6" t="s">
        <v>723</v>
      </c>
      <c r="B252" s="6"/>
      <c r="C252" s="3" t="s">
        <v>96</v>
      </c>
      <c r="D252" s="86">
        <v>1</v>
      </c>
      <c r="E252" s="87">
        <f>$D$246*D252</f>
      </c>
      <c r="F252" s="108">
        <v>0.5</v>
      </c>
      <c r="G252" s="87">
        <f>$D$246*F252</f>
      </c>
      <c r="H252" s="87">
        <f>$L$2*G252</f>
      </c>
      <c r="I252" s="108">
        <v>345.6</v>
      </c>
      <c r="J252" s="87">
        <f>$D$246*I252</f>
      </c>
      <c r="K252" s="87">
        <f>SUM(H252,J252)</f>
      </c>
      <c r="L252" s="89"/>
      <c r="M252" s="89"/>
      <c r="N252" s="89"/>
      <c r="O252" s="73"/>
      <c r="P252" s="73"/>
      <c r="Q252" s="71"/>
      <c r="R252" s="71"/>
      <c r="S252" s="71"/>
      <c r="T252" s="74"/>
      <c r="U252" s="74"/>
      <c r="V252" s="74"/>
      <c r="W252" s="74"/>
      <c r="X252" s="74"/>
      <c r="Y252" s="127"/>
      <c r="Z252" s="74"/>
      <c r="AA252" s="127"/>
    </row>
    <row x14ac:dyDescent="0.25" r="253" customHeight="1" ht="12.199999999999998">
      <c r="A253" s="29" t="s">
        <v>214</v>
      </c>
      <c r="B253" s="29"/>
      <c r="C253" s="3"/>
      <c r="D253" s="109"/>
      <c r="E253" s="126"/>
      <c r="F253" s="94">
        <f>SUM(F247:F252)</f>
      </c>
      <c r="G253" s="110">
        <f>SUM(G247:G252)</f>
      </c>
      <c r="H253" s="110">
        <f>SUM(H247:H252)</f>
      </c>
      <c r="I253" s="94">
        <f>SUM(I247:I252)</f>
      </c>
      <c r="J253" s="110">
        <f>SUM(J247:J252)</f>
      </c>
      <c r="K253" s="88">
        <f>SUM(H253,J253)</f>
      </c>
      <c r="L253" s="89"/>
      <c r="M253" s="89"/>
      <c r="N253" s="89"/>
      <c r="O253" s="73"/>
      <c r="P253" s="73"/>
      <c r="Q253" s="71"/>
      <c r="R253" s="71"/>
      <c r="S253" s="71"/>
      <c r="T253" s="74"/>
      <c r="U253" s="74"/>
      <c r="V253" s="74"/>
      <c r="W253" s="74"/>
      <c r="X253" s="74"/>
      <c r="Y253" s="127"/>
      <c r="Z253" s="74"/>
      <c r="AA253" s="127"/>
    </row>
    <row x14ac:dyDescent="0.25" r="254" customHeight="1" ht="21">
      <c r="A254" s="29" t="s">
        <v>719</v>
      </c>
      <c r="B254" s="29"/>
      <c r="C254" s="93" t="s">
        <v>96</v>
      </c>
      <c r="D254" s="57">
        <v>0</v>
      </c>
      <c r="E254" s="124"/>
      <c r="F254" s="53"/>
      <c r="G254" s="53"/>
      <c r="H254" s="53"/>
      <c r="I254" s="53"/>
      <c r="J254" s="53"/>
      <c r="K254" s="53"/>
      <c r="L254" s="89"/>
      <c r="M254" s="89"/>
      <c r="N254" s="89"/>
      <c r="O254" s="73"/>
      <c r="P254" s="73"/>
      <c r="Q254" s="71"/>
      <c r="R254" s="71"/>
      <c r="S254" s="71"/>
      <c r="T254" s="74"/>
      <c r="U254" s="74"/>
      <c r="V254" s="74"/>
      <c r="W254" s="74"/>
      <c r="X254" s="74"/>
      <c r="Y254" s="127"/>
      <c r="Z254" s="74"/>
      <c r="AA254" s="127"/>
    </row>
    <row x14ac:dyDescent="0.25" r="255" customHeight="1" ht="18.75" hidden="1">
      <c r="A255" s="6" t="s">
        <v>721</v>
      </c>
      <c r="B255" s="6"/>
      <c r="C255" s="3" t="s">
        <v>96</v>
      </c>
      <c r="D255" s="86">
        <v>1</v>
      </c>
      <c r="E255" s="87">
        <f>$D$254*D255</f>
      </c>
      <c r="F255" s="108">
        <v>0.1</v>
      </c>
      <c r="G255" s="87">
        <f>$D$254*F255</f>
      </c>
      <c r="H255" s="87">
        <f>$L$2*G255</f>
      </c>
      <c r="I255" s="108">
        <v>368.81</v>
      </c>
      <c r="J255" s="87">
        <f>$D$254*I255</f>
      </c>
      <c r="K255" s="87">
        <f>SUM(H255,J255)</f>
      </c>
      <c r="L255" s="89"/>
      <c r="M255" s="89"/>
      <c r="N255" s="89"/>
      <c r="O255" s="73"/>
      <c r="P255" s="73"/>
      <c r="Q255" s="71"/>
      <c r="R255" s="71"/>
      <c r="S255" s="71"/>
      <c r="T255" s="74"/>
      <c r="U255" s="74"/>
      <c r="V255" s="74"/>
      <c r="W255" s="74"/>
      <c r="X255" s="74"/>
      <c r="Y255" s="127"/>
      <c r="Z255" s="74"/>
      <c r="AA255" s="127"/>
    </row>
    <row x14ac:dyDescent="0.25" r="256" customHeight="1" ht="18.75" hidden="1">
      <c r="A256" s="6" t="s">
        <v>651</v>
      </c>
      <c r="B256" s="6"/>
      <c r="C256" s="3" t="s">
        <v>96</v>
      </c>
      <c r="D256" s="86">
        <v>1</v>
      </c>
      <c r="E256" s="87">
        <f>$D$254*D256</f>
      </c>
      <c r="F256" s="108">
        <v>0.1</v>
      </c>
      <c r="G256" s="87">
        <f>$D$254*F256</f>
      </c>
      <c r="H256" s="87">
        <f>$L$2*G256</f>
      </c>
      <c r="I256" s="108">
        <v>42.61</v>
      </c>
      <c r="J256" s="87">
        <f>$D$254*I256</f>
      </c>
      <c r="K256" s="87">
        <f>SUM(H256,J256)</f>
      </c>
      <c r="L256" s="89"/>
      <c r="M256" s="89"/>
      <c r="N256" s="89"/>
      <c r="O256" s="73"/>
      <c r="P256" s="73"/>
      <c r="Q256" s="71"/>
      <c r="R256" s="71"/>
      <c r="S256" s="71"/>
      <c r="T256" s="74"/>
      <c r="U256" s="74"/>
      <c r="V256" s="74"/>
      <c r="W256" s="74"/>
      <c r="X256" s="74"/>
      <c r="Y256" s="127"/>
      <c r="Z256" s="74"/>
      <c r="AA256" s="127"/>
    </row>
    <row x14ac:dyDescent="0.25" r="257" customHeight="1" ht="18.75" hidden="1">
      <c r="A257" s="6" t="s">
        <v>724</v>
      </c>
      <c r="B257" s="6"/>
      <c r="C257" s="3" t="s">
        <v>96</v>
      </c>
      <c r="D257" s="86">
        <v>1</v>
      </c>
      <c r="E257" s="87">
        <f>$D$254*D257</f>
      </c>
      <c r="F257" s="108">
        <v>0</v>
      </c>
      <c r="G257" s="87">
        <f>$D$254*F257</f>
      </c>
      <c r="H257" s="87">
        <f>$L$2*G257</f>
      </c>
      <c r="I257" s="108">
        <v>0</v>
      </c>
      <c r="J257" s="87">
        <f>$D$254*I257</f>
      </c>
      <c r="K257" s="87">
        <f>SUM(H257,J257)</f>
      </c>
      <c r="L257" s="89"/>
      <c r="M257" s="89"/>
      <c r="N257" s="89"/>
      <c r="O257" s="73"/>
      <c r="P257" s="73"/>
      <c r="Q257" s="71"/>
      <c r="R257" s="71"/>
      <c r="S257" s="71"/>
      <c r="T257" s="74"/>
      <c r="U257" s="74"/>
      <c r="V257" s="74"/>
      <c r="W257" s="74"/>
      <c r="X257" s="74"/>
      <c r="Y257" s="127"/>
      <c r="Z257" s="74"/>
      <c r="AA257" s="127"/>
    </row>
    <row x14ac:dyDescent="0.25" r="258" customHeight="1" ht="18.75" hidden="1">
      <c r="A258" s="6" t="s">
        <v>722</v>
      </c>
      <c r="B258" s="6"/>
      <c r="C258" s="3" t="s">
        <v>94</v>
      </c>
      <c r="D258" s="86">
        <v>4</v>
      </c>
      <c r="E258" s="87">
        <f>$D$254*D258</f>
      </c>
      <c r="F258" s="108">
        <v>0.11</v>
      </c>
      <c r="G258" s="87">
        <f>$D$254*F258</f>
      </c>
      <c r="H258" s="87">
        <f>$L$2*G258</f>
      </c>
      <c r="I258" s="108">
        <v>208.32</v>
      </c>
      <c r="J258" s="87">
        <f>$D$254*I258</f>
      </c>
      <c r="K258" s="87">
        <f>SUM(H258,J258)</f>
      </c>
      <c r="L258" s="89"/>
      <c r="M258" s="89"/>
      <c r="N258" s="89"/>
      <c r="O258" s="73"/>
      <c r="P258" s="73"/>
      <c r="Q258" s="71"/>
      <c r="R258" s="71"/>
      <c r="S258" s="71"/>
      <c r="T258" s="74"/>
      <c r="U258" s="74"/>
      <c r="V258" s="74"/>
      <c r="W258" s="74"/>
      <c r="X258" s="74"/>
      <c r="Y258" s="127"/>
      <c r="Z258" s="74"/>
      <c r="AA258" s="127"/>
    </row>
    <row x14ac:dyDescent="0.25" r="259" customHeight="1" ht="18.75" hidden="1">
      <c r="A259" s="6" t="s">
        <v>723</v>
      </c>
      <c r="B259" s="6"/>
      <c r="C259" s="3" t="s">
        <v>96</v>
      </c>
      <c r="D259" s="86">
        <v>1</v>
      </c>
      <c r="E259" s="87">
        <f>$D$254*D259</f>
      </c>
      <c r="F259" s="108">
        <v>0.5</v>
      </c>
      <c r="G259" s="87">
        <f>$D$254*F259</f>
      </c>
      <c r="H259" s="87">
        <f>$L$2*G259</f>
      </c>
      <c r="I259" s="108">
        <v>345.6</v>
      </c>
      <c r="J259" s="87">
        <f>$D$254*I259</f>
      </c>
      <c r="K259" s="87">
        <f>SUM(H259,J259)</f>
      </c>
      <c r="L259" s="89"/>
      <c r="M259" s="89"/>
      <c r="N259" s="89"/>
      <c r="O259" s="73"/>
      <c r="P259" s="73"/>
      <c r="Q259" s="71"/>
      <c r="R259" s="71"/>
      <c r="S259" s="71"/>
      <c r="T259" s="74"/>
      <c r="U259" s="74"/>
      <c r="V259" s="74"/>
      <c r="W259" s="74"/>
      <c r="X259" s="74"/>
      <c r="Y259" s="127"/>
      <c r="Z259" s="74"/>
      <c r="AA259" s="127"/>
    </row>
    <row x14ac:dyDescent="0.25" r="260" customHeight="1" ht="18.75" hidden="1">
      <c r="A260" s="6" t="s">
        <v>696</v>
      </c>
      <c r="B260" s="6"/>
      <c r="C260" s="3" t="s">
        <v>561</v>
      </c>
      <c r="D260" s="86">
        <v>1</v>
      </c>
      <c r="E260" s="87">
        <f>$D$254*D260</f>
      </c>
      <c r="F260" s="108">
        <v>0</v>
      </c>
      <c r="G260" s="87">
        <f>$D$254*F260</f>
      </c>
      <c r="H260" s="87">
        <f>$L$2*G260</f>
      </c>
      <c r="I260" s="108">
        <v>0</v>
      </c>
      <c r="J260" s="87">
        <f>$D$254*I260</f>
      </c>
      <c r="K260" s="87">
        <f>SUM(H260,J260)</f>
      </c>
      <c r="L260" s="89"/>
      <c r="M260" s="89"/>
      <c r="N260" s="89"/>
      <c r="O260" s="73"/>
      <c r="P260" s="73"/>
      <c r="Q260" s="71"/>
      <c r="R260" s="71"/>
      <c r="S260" s="71"/>
      <c r="T260" s="74"/>
      <c r="U260" s="74"/>
      <c r="V260" s="74"/>
      <c r="W260" s="74"/>
      <c r="X260" s="74"/>
      <c r="Y260" s="127"/>
      <c r="Z260" s="74"/>
      <c r="AA260" s="127"/>
    </row>
    <row x14ac:dyDescent="0.25" r="261" customHeight="1" ht="12.199999999999998">
      <c r="A261" s="29" t="s">
        <v>214</v>
      </c>
      <c r="B261" s="29"/>
      <c r="C261" s="3"/>
      <c r="D261" s="109"/>
      <c r="E261" s="126"/>
      <c r="F261" s="94">
        <f>SUM(F255:F260)</f>
      </c>
      <c r="G261" s="110">
        <f>SUM(G255:G260)</f>
      </c>
      <c r="H261" s="110">
        <f>SUM(H255:H260)</f>
      </c>
      <c r="I261" s="94">
        <f>SUM(I255:I260)</f>
      </c>
      <c r="J261" s="110">
        <f>SUM(J255:J260)</f>
      </c>
      <c r="K261" s="88">
        <f>SUM(H261,J261)</f>
      </c>
      <c r="L261" s="89"/>
      <c r="M261" s="89"/>
      <c r="N261" s="89"/>
      <c r="O261" s="73"/>
      <c r="P261" s="73"/>
      <c r="Q261" s="71"/>
      <c r="R261" s="71"/>
      <c r="S261" s="71"/>
      <c r="T261" s="74"/>
      <c r="U261" s="74"/>
      <c r="V261" s="74"/>
      <c r="W261" s="74"/>
      <c r="X261" s="74"/>
      <c r="Y261" s="127"/>
      <c r="Z261" s="74"/>
      <c r="AA261" s="127"/>
    </row>
    <row x14ac:dyDescent="0.25" r="262" customHeight="1" ht="21">
      <c r="A262" s="29" t="s">
        <v>719</v>
      </c>
      <c r="B262" s="29"/>
      <c r="C262" s="93" t="s">
        <v>96</v>
      </c>
      <c r="D262" s="57">
        <v>0</v>
      </c>
      <c r="E262" s="124"/>
      <c r="F262" s="53"/>
      <c r="G262" s="53"/>
      <c r="H262" s="53"/>
      <c r="I262" s="53"/>
      <c r="J262" s="53"/>
      <c r="K262" s="53"/>
      <c r="L262" s="89"/>
      <c r="M262" s="89"/>
      <c r="N262" s="89"/>
      <c r="O262" s="73"/>
      <c r="P262" s="73"/>
      <c r="Q262" s="71"/>
      <c r="R262" s="71"/>
      <c r="S262" s="71"/>
      <c r="T262" s="74"/>
      <c r="U262" s="74"/>
      <c r="V262" s="74"/>
      <c r="W262" s="74"/>
      <c r="X262" s="74"/>
      <c r="Y262" s="127"/>
      <c r="Z262" s="74"/>
      <c r="AA262" s="127"/>
    </row>
    <row x14ac:dyDescent="0.25" r="263" customHeight="1" ht="18.75" hidden="1">
      <c r="A263" s="6" t="s">
        <v>725</v>
      </c>
      <c r="B263" s="6"/>
      <c r="C263" s="3" t="s">
        <v>96</v>
      </c>
      <c r="D263" s="86">
        <v>1</v>
      </c>
      <c r="E263" s="87">
        <f>$D$262*D263</f>
      </c>
      <c r="F263" s="108">
        <v>0.27</v>
      </c>
      <c r="G263" s="87">
        <f>$D$262*F263</f>
      </c>
      <c r="H263" s="87">
        <f>$L$2*G263</f>
      </c>
      <c r="I263" s="108">
        <v>390.92</v>
      </c>
      <c r="J263" s="87">
        <f>$D$262*I263</f>
      </c>
      <c r="K263" s="87">
        <f>SUM(H263,J263)</f>
      </c>
      <c r="L263" s="89"/>
      <c r="M263" s="89"/>
      <c r="N263" s="89"/>
      <c r="O263" s="73"/>
      <c r="P263" s="73"/>
      <c r="Q263" s="71"/>
      <c r="R263" s="71"/>
      <c r="S263" s="71"/>
      <c r="T263" s="74"/>
      <c r="U263" s="74"/>
      <c r="V263" s="74"/>
      <c r="W263" s="74"/>
      <c r="X263" s="74"/>
      <c r="Y263" s="127"/>
      <c r="Z263" s="74"/>
      <c r="AA263" s="127"/>
    </row>
    <row x14ac:dyDescent="0.25" r="264" customHeight="1" ht="18.75" hidden="1">
      <c r="A264" s="6" t="s">
        <v>721</v>
      </c>
      <c r="B264" s="6"/>
      <c r="C264" s="3" t="s">
        <v>96</v>
      </c>
      <c r="D264" s="86">
        <v>1</v>
      </c>
      <c r="E264" s="87">
        <f>$D$262*D264</f>
      </c>
      <c r="F264" s="108">
        <v>0.1</v>
      </c>
      <c r="G264" s="87">
        <f>$D$262*F264</f>
      </c>
      <c r="H264" s="87">
        <f>$L$2*G264</f>
      </c>
      <c r="I264" s="108">
        <v>368.81</v>
      </c>
      <c r="J264" s="87">
        <f>$D$262*I264</f>
      </c>
      <c r="K264" s="87">
        <f>SUM(H264,J264)</f>
      </c>
      <c r="L264" s="89"/>
      <c r="M264" s="89"/>
      <c r="N264" s="89"/>
      <c r="O264" s="73"/>
      <c r="P264" s="73"/>
      <c r="Q264" s="71"/>
      <c r="R264" s="71"/>
      <c r="S264" s="71"/>
      <c r="T264" s="74"/>
      <c r="U264" s="74"/>
      <c r="V264" s="74"/>
      <c r="W264" s="74"/>
      <c r="X264" s="74"/>
      <c r="Y264" s="127"/>
      <c r="Z264" s="74"/>
      <c r="AA264" s="127"/>
    </row>
    <row x14ac:dyDescent="0.25" r="265" customHeight="1" ht="18.75" hidden="1">
      <c r="A265" s="6" t="s">
        <v>651</v>
      </c>
      <c r="B265" s="6"/>
      <c r="C265" s="3" t="s">
        <v>96</v>
      </c>
      <c r="D265" s="86">
        <v>1</v>
      </c>
      <c r="E265" s="87">
        <f>$D$262*D265</f>
      </c>
      <c r="F265" s="108">
        <v>0.1</v>
      </c>
      <c r="G265" s="87">
        <f>$D$262*F265</f>
      </c>
      <c r="H265" s="87">
        <f>$L$2*G265</f>
      </c>
      <c r="I265" s="108">
        <v>42.61</v>
      </c>
      <c r="J265" s="87">
        <f>$D$262*I265</f>
      </c>
      <c r="K265" s="87">
        <f>SUM(H265,J265)</f>
      </c>
      <c r="L265" s="89"/>
      <c r="M265" s="89"/>
      <c r="N265" s="89"/>
      <c r="O265" s="73"/>
      <c r="P265" s="73"/>
      <c r="Q265" s="71"/>
      <c r="R265" s="71"/>
      <c r="S265" s="71"/>
      <c r="T265" s="74"/>
      <c r="U265" s="74"/>
      <c r="V265" s="74"/>
      <c r="W265" s="74"/>
      <c r="X265" s="74"/>
      <c r="Y265" s="127"/>
      <c r="Z265" s="74"/>
      <c r="AA265" s="127"/>
    </row>
    <row x14ac:dyDescent="0.25" r="266" customHeight="1" ht="18.75" hidden="1">
      <c r="A266" s="6" t="s">
        <v>722</v>
      </c>
      <c r="B266" s="6"/>
      <c r="C266" s="3" t="s">
        <v>94</v>
      </c>
      <c r="D266" s="86">
        <v>4</v>
      </c>
      <c r="E266" s="87">
        <f>$D$262*D266</f>
      </c>
      <c r="F266" s="108">
        <v>0.11</v>
      </c>
      <c r="G266" s="87">
        <f>$D$262*F266</f>
      </c>
      <c r="H266" s="87">
        <f>$L$2*G266</f>
      </c>
      <c r="I266" s="108">
        <v>208.32</v>
      </c>
      <c r="J266" s="87">
        <f>$D$262*I266</f>
      </c>
      <c r="K266" s="87">
        <f>SUM(H266,J266)</f>
      </c>
      <c r="L266" s="89"/>
      <c r="M266" s="89"/>
      <c r="N266" s="89"/>
      <c r="O266" s="73"/>
      <c r="P266" s="73"/>
      <c r="Q266" s="71"/>
      <c r="R266" s="71"/>
      <c r="S266" s="71"/>
      <c r="T266" s="74"/>
      <c r="U266" s="74"/>
      <c r="V266" s="74"/>
      <c r="W266" s="74"/>
      <c r="X266" s="74"/>
      <c r="Y266" s="127"/>
      <c r="Z266" s="74"/>
      <c r="AA266" s="127"/>
    </row>
    <row x14ac:dyDescent="0.25" r="267" customHeight="1" ht="18.75" hidden="1">
      <c r="A267" s="6" t="s">
        <v>696</v>
      </c>
      <c r="B267" s="6"/>
      <c r="C267" s="3" t="s">
        <v>561</v>
      </c>
      <c r="D267" s="86">
        <v>1</v>
      </c>
      <c r="E267" s="87">
        <f>$D$262*D267</f>
      </c>
      <c r="F267" s="108">
        <v>0</v>
      </c>
      <c r="G267" s="87">
        <f>$D$262*F267</f>
      </c>
      <c r="H267" s="87">
        <f>$L$2*G267</f>
      </c>
      <c r="I267" s="108">
        <v>0</v>
      </c>
      <c r="J267" s="87">
        <f>$D$262*I267</f>
      </c>
      <c r="K267" s="87">
        <f>SUM(H267,J267)</f>
      </c>
      <c r="L267" s="89"/>
      <c r="M267" s="89"/>
      <c r="N267" s="89"/>
      <c r="O267" s="73"/>
      <c r="P267" s="73"/>
      <c r="Q267" s="71"/>
      <c r="R267" s="71"/>
      <c r="S267" s="71"/>
      <c r="T267" s="74"/>
      <c r="U267" s="74"/>
      <c r="V267" s="74"/>
      <c r="W267" s="74"/>
      <c r="X267" s="74"/>
      <c r="Y267" s="127"/>
      <c r="Z267" s="74"/>
      <c r="AA267" s="127"/>
    </row>
    <row x14ac:dyDescent="0.25" r="268" customHeight="1" ht="18.75" hidden="1">
      <c r="A268" s="6" t="s">
        <v>723</v>
      </c>
      <c r="B268" s="6"/>
      <c r="C268" s="3" t="s">
        <v>96</v>
      </c>
      <c r="D268" s="86">
        <v>1</v>
      </c>
      <c r="E268" s="87">
        <f>$D$262*D268</f>
      </c>
      <c r="F268" s="108">
        <v>0.5</v>
      </c>
      <c r="G268" s="87">
        <f>$D$262*F268</f>
      </c>
      <c r="H268" s="87">
        <f>$L$2*G268</f>
      </c>
      <c r="I268" s="108">
        <v>345.6</v>
      </c>
      <c r="J268" s="87">
        <f>$D$262*I268</f>
      </c>
      <c r="K268" s="87">
        <f>SUM(H268,J268)</f>
      </c>
      <c r="L268" s="89"/>
      <c r="M268" s="89"/>
      <c r="N268" s="89"/>
      <c r="O268" s="73"/>
      <c r="P268" s="73"/>
      <c r="Q268" s="71"/>
      <c r="R268" s="71"/>
      <c r="S268" s="71"/>
      <c r="T268" s="74"/>
      <c r="U268" s="74"/>
      <c r="V268" s="74"/>
      <c r="W268" s="74"/>
      <c r="X268" s="74"/>
      <c r="Y268" s="127"/>
      <c r="Z268" s="74"/>
      <c r="AA268" s="127"/>
    </row>
    <row x14ac:dyDescent="0.25" r="269" customHeight="1" ht="12.199999999999998">
      <c r="A269" s="29" t="s">
        <v>214</v>
      </c>
      <c r="B269" s="29"/>
      <c r="C269" s="3"/>
      <c r="D269" s="109"/>
      <c r="E269" s="126"/>
      <c r="F269" s="94">
        <f>SUM(F263:F268)</f>
      </c>
      <c r="G269" s="110">
        <f>SUM(G263:G268)</f>
      </c>
      <c r="H269" s="110">
        <f>SUM(H263:H268)</f>
      </c>
      <c r="I269" s="94">
        <f>SUM(I263:I268)</f>
      </c>
      <c r="J269" s="110">
        <f>SUM(J263:J268)</f>
      </c>
      <c r="K269" s="88">
        <f>SUM(H269,J269)</f>
      </c>
      <c r="L269" s="89"/>
      <c r="M269" s="89"/>
      <c r="N269" s="89"/>
      <c r="O269" s="73"/>
      <c r="P269" s="73"/>
      <c r="Q269" s="71"/>
      <c r="R269" s="71"/>
      <c r="S269" s="71"/>
      <c r="T269" s="74"/>
      <c r="U269" s="74"/>
      <c r="V269" s="74"/>
      <c r="W269" s="74"/>
      <c r="X269" s="74"/>
      <c r="Y269" s="127"/>
      <c r="Z269" s="74"/>
      <c r="AA269" s="127"/>
    </row>
    <row x14ac:dyDescent="0.25" r="270" customHeight="1" ht="21">
      <c r="A270" s="29" t="s">
        <v>719</v>
      </c>
      <c r="B270" s="29"/>
      <c r="C270" s="93" t="s">
        <v>96</v>
      </c>
      <c r="D270" s="57">
        <v>0</v>
      </c>
      <c r="E270" s="124"/>
      <c r="F270" s="53"/>
      <c r="G270" s="53"/>
      <c r="H270" s="53"/>
      <c r="I270" s="53"/>
      <c r="J270" s="53"/>
      <c r="K270" s="53"/>
      <c r="L270" s="89"/>
      <c r="M270" s="89"/>
      <c r="N270" s="89"/>
      <c r="O270" s="73"/>
      <c r="P270" s="73"/>
      <c r="Q270" s="71"/>
      <c r="R270" s="71"/>
      <c r="S270" s="71"/>
      <c r="T270" s="74"/>
      <c r="U270" s="74"/>
      <c r="V270" s="74"/>
      <c r="W270" s="74"/>
      <c r="X270" s="74"/>
      <c r="Y270" s="127"/>
      <c r="Z270" s="74"/>
      <c r="AA270" s="127"/>
    </row>
    <row x14ac:dyDescent="0.25" r="271" customHeight="1" ht="18.75" hidden="1">
      <c r="A271" s="6" t="s">
        <v>721</v>
      </c>
      <c r="B271" s="6"/>
      <c r="C271" s="3" t="s">
        <v>96</v>
      </c>
      <c r="D271" s="86">
        <v>1</v>
      </c>
      <c r="E271" s="87">
        <f>$D$270*D271</f>
      </c>
      <c r="F271" s="108">
        <v>0.1</v>
      </c>
      <c r="G271" s="87">
        <f>$D$270*F271</f>
      </c>
      <c r="H271" s="87">
        <f>$L$2*G271</f>
      </c>
      <c r="I271" s="108">
        <v>368.81</v>
      </c>
      <c r="J271" s="87">
        <f>$D$270*I271</f>
      </c>
      <c r="K271" s="87">
        <f>SUM(H271,J271)</f>
      </c>
      <c r="L271" s="89"/>
      <c r="M271" s="89"/>
      <c r="N271" s="89"/>
      <c r="O271" s="73"/>
      <c r="P271" s="73"/>
      <c r="Q271" s="71"/>
      <c r="R271" s="71"/>
      <c r="S271" s="71"/>
      <c r="T271" s="74"/>
      <c r="U271" s="74"/>
      <c r="V271" s="74"/>
      <c r="W271" s="74"/>
      <c r="X271" s="74"/>
      <c r="Y271" s="127"/>
      <c r="Z271" s="74"/>
      <c r="AA271" s="127"/>
    </row>
    <row x14ac:dyDescent="0.25" r="272" customHeight="1" ht="18.75" hidden="1">
      <c r="A272" s="6" t="s">
        <v>726</v>
      </c>
      <c r="B272" s="6"/>
      <c r="C272" s="3" t="s">
        <v>96</v>
      </c>
      <c r="D272" s="86">
        <v>1</v>
      </c>
      <c r="E272" s="87">
        <f>$D$270*D272</f>
      </c>
      <c r="F272" s="108">
        <v>0.29</v>
      </c>
      <c r="G272" s="87">
        <f>$D$270*F272</f>
      </c>
      <c r="H272" s="87">
        <f>$L$2*G272</f>
      </c>
      <c r="I272" s="108">
        <v>188.01</v>
      </c>
      <c r="J272" s="87">
        <f>$D$270*I272</f>
      </c>
      <c r="K272" s="87">
        <f>SUM(H272,J272)</f>
      </c>
      <c r="L272" s="89"/>
      <c r="M272" s="89"/>
      <c r="N272" s="89"/>
      <c r="O272" s="73"/>
      <c r="P272" s="73"/>
      <c r="Q272" s="71"/>
      <c r="R272" s="71"/>
      <c r="S272" s="71"/>
      <c r="T272" s="74"/>
      <c r="U272" s="74"/>
      <c r="V272" s="74"/>
      <c r="W272" s="74"/>
      <c r="X272" s="74"/>
      <c r="Y272" s="127"/>
      <c r="Z272" s="74"/>
      <c r="AA272" s="127"/>
    </row>
    <row x14ac:dyDescent="0.25" r="273" customHeight="1" ht="18.75" hidden="1">
      <c r="A273" s="6" t="s">
        <v>651</v>
      </c>
      <c r="B273" s="6"/>
      <c r="C273" s="3" t="s">
        <v>96</v>
      </c>
      <c r="D273" s="86">
        <v>1</v>
      </c>
      <c r="E273" s="87">
        <f>$D$270*D273</f>
      </c>
      <c r="F273" s="108">
        <v>0.1</v>
      </c>
      <c r="G273" s="87">
        <f>$D$270*F273</f>
      </c>
      <c r="H273" s="87">
        <f>$L$2*G273</f>
      </c>
      <c r="I273" s="108">
        <v>42.61</v>
      </c>
      <c r="J273" s="87">
        <f>$D$270*I273</f>
      </c>
      <c r="K273" s="87">
        <f>SUM(H273,J273)</f>
      </c>
      <c r="L273" s="89"/>
      <c r="M273" s="89"/>
      <c r="N273" s="89"/>
      <c r="O273" s="73"/>
      <c r="P273" s="73"/>
      <c r="Q273" s="71"/>
      <c r="R273" s="71"/>
      <c r="S273" s="71"/>
      <c r="T273" s="74"/>
      <c r="U273" s="74"/>
      <c r="V273" s="74"/>
      <c r="W273" s="74"/>
      <c r="X273" s="74"/>
      <c r="Y273" s="127"/>
      <c r="Z273" s="74"/>
      <c r="AA273" s="127"/>
    </row>
    <row x14ac:dyDescent="0.25" r="274" customHeight="1" ht="18.75" hidden="1">
      <c r="A274" s="6" t="s">
        <v>722</v>
      </c>
      <c r="B274" s="6"/>
      <c r="C274" s="3" t="s">
        <v>94</v>
      </c>
      <c r="D274" s="86">
        <v>4</v>
      </c>
      <c r="E274" s="87">
        <f>$D$270*D274</f>
      </c>
      <c r="F274" s="108">
        <v>0.11</v>
      </c>
      <c r="G274" s="87">
        <f>$D$270*F274</f>
      </c>
      <c r="H274" s="87">
        <f>$L$2*G274</f>
      </c>
      <c r="I274" s="108">
        <v>208.32</v>
      </c>
      <c r="J274" s="87">
        <f>$D$270*I274</f>
      </c>
      <c r="K274" s="87">
        <f>SUM(H274,J274)</f>
      </c>
      <c r="L274" s="89"/>
      <c r="M274" s="89"/>
      <c r="N274" s="89"/>
      <c r="O274" s="73"/>
      <c r="P274" s="73"/>
      <c r="Q274" s="71"/>
      <c r="R274" s="71"/>
      <c r="S274" s="71"/>
      <c r="T274" s="74"/>
      <c r="U274" s="74"/>
      <c r="V274" s="74"/>
      <c r="W274" s="74"/>
      <c r="X274" s="74"/>
      <c r="Y274" s="127"/>
      <c r="Z274" s="74"/>
      <c r="AA274" s="127"/>
    </row>
    <row x14ac:dyDescent="0.25" r="275" customHeight="1" ht="18.75" hidden="1">
      <c r="A275" s="6" t="s">
        <v>723</v>
      </c>
      <c r="B275" s="6"/>
      <c r="C275" s="3" t="s">
        <v>96</v>
      </c>
      <c r="D275" s="86">
        <v>1</v>
      </c>
      <c r="E275" s="87">
        <f>$D$270*D275</f>
      </c>
      <c r="F275" s="108">
        <v>0.5</v>
      </c>
      <c r="G275" s="87">
        <f>$D$270*F275</f>
      </c>
      <c r="H275" s="87">
        <f>$L$2*G275</f>
      </c>
      <c r="I275" s="108">
        <v>345.6</v>
      </c>
      <c r="J275" s="87">
        <f>$D$270*I275</f>
      </c>
      <c r="K275" s="87">
        <f>SUM(H275,J275)</f>
      </c>
      <c r="L275" s="89"/>
      <c r="M275" s="89"/>
      <c r="N275" s="89"/>
      <c r="O275" s="73"/>
      <c r="P275" s="73"/>
      <c r="Q275" s="71"/>
      <c r="R275" s="71"/>
      <c r="S275" s="71"/>
      <c r="T275" s="74"/>
      <c r="U275" s="74"/>
      <c r="V275" s="74"/>
      <c r="W275" s="74"/>
      <c r="X275" s="74"/>
      <c r="Y275" s="127"/>
      <c r="Z275" s="74"/>
      <c r="AA275" s="127"/>
    </row>
    <row x14ac:dyDescent="0.25" r="276" customHeight="1" ht="18.75" hidden="1">
      <c r="A276" s="6" t="s">
        <v>696</v>
      </c>
      <c r="B276" s="6"/>
      <c r="C276" s="3" t="s">
        <v>561</v>
      </c>
      <c r="D276" s="86">
        <v>1</v>
      </c>
      <c r="E276" s="87">
        <f>$D$270*D276</f>
      </c>
      <c r="F276" s="108">
        <v>0</v>
      </c>
      <c r="G276" s="87">
        <f>$D$270*F276</f>
      </c>
      <c r="H276" s="87">
        <f>$L$2*G276</f>
      </c>
      <c r="I276" s="108">
        <v>0</v>
      </c>
      <c r="J276" s="87">
        <f>$D$270*I276</f>
      </c>
      <c r="K276" s="87">
        <f>SUM(H276,J276)</f>
      </c>
      <c r="L276" s="89"/>
      <c r="M276" s="89"/>
      <c r="N276" s="89"/>
      <c r="O276" s="73"/>
      <c r="P276" s="73"/>
      <c r="Q276" s="71"/>
      <c r="R276" s="71"/>
      <c r="S276" s="71"/>
      <c r="T276" s="74"/>
      <c r="U276" s="74"/>
      <c r="V276" s="74"/>
      <c r="W276" s="74"/>
      <c r="X276" s="74"/>
      <c r="Y276" s="127"/>
      <c r="Z276" s="74"/>
      <c r="AA276" s="127"/>
    </row>
    <row x14ac:dyDescent="0.25" r="277" customHeight="1" ht="12.199999999999998">
      <c r="A277" s="29" t="s">
        <v>214</v>
      </c>
      <c r="B277" s="29"/>
      <c r="C277" s="3"/>
      <c r="D277" s="109"/>
      <c r="E277" s="126"/>
      <c r="F277" s="94">
        <f>SUM(F271:F276)</f>
      </c>
      <c r="G277" s="110">
        <f>SUM(G271:G276)</f>
      </c>
      <c r="H277" s="110">
        <f>SUM(H271:H276)</f>
      </c>
      <c r="I277" s="94">
        <f>SUM(I271:I276)</f>
      </c>
      <c r="J277" s="110">
        <f>SUM(J271:J276)</f>
      </c>
      <c r="K277" s="88">
        <f>SUM(H277,J277)</f>
      </c>
      <c r="L277" s="89"/>
      <c r="M277" s="89"/>
      <c r="N277" s="89"/>
      <c r="O277" s="73"/>
      <c r="P277" s="73"/>
      <c r="Q277" s="71"/>
      <c r="R277" s="71"/>
      <c r="S277" s="71"/>
      <c r="T277" s="74"/>
      <c r="U277" s="74"/>
      <c r="V277" s="74"/>
      <c r="W277" s="74"/>
      <c r="X277" s="74"/>
      <c r="Y277" s="127"/>
      <c r="Z277" s="74"/>
      <c r="AA277" s="127"/>
    </row>
    <row x14ac:dyDescent="0.25" r="278" customHeight="1" ht="21">
      <c r="A278" s="29" t="s">
        <v>727</v>
      </c>
      <c r="B278" s="29"/>
      <c r="C278" s="93" t="s">
        <v>96</v>
      </c>
      <c r="D278" s="57">
        <v>0</v>
      </c>
      <c r="E278" s="124"/>
      <c r="F278" s="53"/>
      <c r="G278" s="53"/>
      <c r="H278" s="53"/>
      <c r="I278" s="53"/>
      <c r="J278" s="53"/>
      <c r="K278" s="53"/>
      <c r="L278" s="89"/>
      <c r="M278" s="89"/>
      <c r="N278" s="89"/>
      <c r="O278" s="73"/>
      <c r="P278" s="73"/>
      <c r="Q278" s="71"/>
      <c r="R278" s="71"/>
      <c r="S278" s="71"/>
      <c r="T278" s="74"/>
      <c r="U278" s="74"/>
      <c r="V278" s="74"/>
      <c r="W278" s="74"/>
      <c r="X278" s="74"/>
      <c r="Y278" s="127"/>
      <c r="Z278" s="74"/>
      <c r="AA278" s="127"/>
    </row>
    <row x14ac:dyDescent="0.25" r="279" customHeight="1" ht="18.75" hidden="1">
      <c r="A279" s="6" t="s">
        <v>728</v>
      </c>
      <c r="B279" s="6"/>
      <c r="C279" s="3" t="s">
        <v>96</v>
      </c>
      <c r="D279" s="86">
        <v>1</v>
      </c>
      <c r="E279" s="87">
        <f>$D$278*D279</f>
      </c>
      <c r="F279" s="108">
        <v>0.13</v>
      </c>
      <c r="G279" s="87">
        <f>$D$278*F279</f>
      </c>
      <c r="H279" s="87">
        <f>$L$2*G279</f>
      </c>
      <c r="I279" s="108">
        <v>136.76</v>
      </c>
      <c r="J279" s="87">
        <f>$D$278*I279</f>
      </c>
      <c r="K279" s="87">
        <f>SUM(H279,J279)</f>
      </c>
      <c r="L279" s="89"/>
      <c r="M279" s="89"/>
      <c r="N279" s="89"/>
      <c r="O279" s="73"/>
      <c r="P279" s="73"/>
      <c r="Q279" s="71"/>
      <c r="R279" s="71"/>
      <c r="S279" s="71"/>
      <c r="T279" s="74"/>
      <c r="U279" s="74"/>
      <c r="V279" s="74"/>
      <c r="W279" s="74"/>
      <c r="X279" s="74"/>
      <c r="Y279" s="127"/>
      <c r="Z279" s="74"/>
      <c r="AA279" s="127"/>
    </row>
    <row x14ac:dyDescent="0.25" r="280" customHeight="1" ht="18.75" hidden="1">
      <c r="A280" s="6" t="s">
        <v>713</v>
      </c>
      <c r="B280" s="6"/>
      <c r="C280" s="3" t="s">
        <v>96</v>
      </c>
      <c r="D280" s="86">
        <v>1</v>
      </c>
      <c r="E280" s="87">
        <f>$D$278*D280</f>
      </c>
      <c r="F280" s="108">
        <v>0.31</v>
      </c>
      <c r="G280" s="87">
        <f>$D$278*F280</f>
      </c>
      <c r="H280" s="87">
        <f>$L$2*G280</f>
      </c>
      <c r="I280" s="108">
        <v>647.83</v>
      </c>
      <c r="J280" s="87">
        <f>$D$278*I280</f>
      </c>
      <c r="K280" s="87">
        <f>SUM(H280,J280)</f>
      </c>
      <c r="L280" s="89"/>
      <c r="M280" s="89"/>
      <c r="N280" s="89"/>
      <c r="O280" s="73"/>
      <c r="P280" s="73"/>
      <c r="Q280" s="71"/>
      <c r="R280" s="71"/>
      <c r="S280" s="71"/>
      <c r="T280" s="74"/>
      <c r="U280" s="74"/>
      <c r="V280" s="74"/>
      <c r="W280" s="74"/>
      <c r="X280" s="74"/>
      <c r="Y280" s="127"/>
      <c r="Z280" s="74"/>
      <c r="AA280" s="127"/>
    </row>
    <row x14ac:dyDescent="0.25" r="281" customHeight="1" ht="18.75" hidden="1">
      <c r="A281" s="6" t="s">
        <v>711</v>
      </c>
      <c r="B281" s="6"/>
      <c r="C281" s="3" t="s">
        <v>96</v>
      </c>
      <c r="D281" s="86">
        <v>1</v>
      </c>
      <c r="E281" s="87">
        <f>$D$278*D281</f>
      </c>
      <c r="F281" s="108">
        <v>0.15</v>
      </c>
      <c r="G281" s="87">
        <f>$D$278*F281</f>
      </c>
      <c r="H281" s="87">
        <f>$L$2*G281</f>
      </c>
      <c r="I281" s="108">
        <v>251.12</v>
      </c>
      <c r="J281" s="87">
        <f>$D$278*I281</f>
      </c>
      <c r="K281" s="87">
        <f>SUM(H281,J281)</f>
      </c>
      <c r="L281" s="89"/>
      <c r="M281" s="89"/>
      <c r="N281" s="89"/>
      <c r="O281" s="73"/>
      <c r="P281" s="73"/>
      <c r="Q281" s="71"/>
      <c r="R281" s="71"/>
      <c r="S281" s="71"/>
      <c r="T281" s="74"/>
      <c r="U281" s="74"/>
      <c r="V281" s="74"/>
      <c r="W281" s="74"/>
      <c r="X281" s="74"/>
      <c r="Y281" s="127"/>
      <c r="Z281" s="74"/>
      <c r="AA281" s="127"/>
    </row>
    <row x14ac:dyDescent="0.25" r="282" customHeight="1" ht="18.75" hidden="1">
      <c r="A282" s="6" t="s">
        <v>696</v>
      </c>
      <c r="B282" s="6"/>
      <c r="C282" s="3" t="s">
        <v>561</v>
      </c>
      <c r="D282" s="86">
        <v>1</v>
      </c>
      <c r="E282" s="87">
        <f>$D$278*D282</f>
      </c>
      <c r="F282" s="108">
        <v>0</v>
      </c>
      <c r="G282" s="87">
        <f>$D$278*F282</f>
      </c>
      <c r="H282" s="87">
        <f>$L$2*G282</f>
      </c>
      <c r="I282" s="108">
        <v>0</v>
      </c>
      <c r="J282" s="87">
        <f>$D$278*I282</f>
      </c>
      <c r="K282" s="87">
        <f>SUM(H282,J282)</f>
      </c>
      <c r="L282" s="89"/>
      <c r="M282" s="89"/>
      <c r="N282" s="89"/>
      <c r="O282" s="73"/>
      <c r="P282" s="73"/>
      <c r="Q282" s="71"/>
      <c r="R282" s="71"/>
      <c r="S282" s="71"/>
      <c r="T282" s="74"/>
      <c r="U282" s="74"/>
      <c r="V282" s="74"/>
      <c r="W282" s="74"/>
      <c r="X282" s="74"/>
      <c r="Y282" s="127"/>
      <c r="Z282" s="74"/>
      <c r="AA282" s="127"/>
    </row>
    <row x14ac:dyDescent="0.25" r="283" customHeight="1" ht="12.199999999999998">
      <c r="A283" s="29" t="s">
        <v>214</v>
      </c>
      <c r="B283" s="29"/>
      <c r="C283" s="3"/>
      <c r="D283" s="109"/>
      <c r="E283" s="126"/>
      <c r="F283" s="94">
        <f>SUM(F279:F282)</f>
      </c>
      <c r="G283" s="110">
        <f>SUM(G279:G282)</f>
      </c>
      <c r="H283" s="110">
        <f>SUM(H279:H282)</f>
      </c>
      <c r="I283" s="94">
        <f>SUM(I279:I282)</f>
      </c>
      <c r="J283" s="110">
        <f>SUM(J279:J282)</f>
      </c>
      <c r="K283" s="88">
        <f>SUM(H283,J283)</f>
      </c>
      <c r="L283" s="89"/>
      <c r="M283" s="89"/>
      <c r="N283" s="89"/>
      <c r="O283" s="73"/>
      <c r="P283" s="73"/>
      <c r="Q283" s="71"/>
      <c r="R283" s="71"/>
      <c r="S283" s="71"/>
      <c r="T283" s="74"/>
      <c r="U283" s="74"/>
      <c r="V283" s="74"/>
      <c r="W283" s="74"/>
      <c r="X283" s="74"/>
      <c r="Y283" s="127"/>
      <c r="Z283" s="74"/>
      <c r="AA283" s="127"/>
    </row>
    <row x14ac:dyDescent="0.25" r="284" customHeight="1" ht="21">
      <c r="A284" s="29" t="s">
        <v>727</v>
      </c>
      <c r="B284" s="29"/>
      <c r="C284" s="93" t="s">
        <v>96</v>
      </c>
      <c r="D284" s="57">
        <v>0</v>
      </c>
      <c r="E284" s="124"/>
      <c r="F284" s="53"/>
      <c r="G284" s="53"/>
      <c r="H284" s="53"/>
      <c r="I284" s="53"/>
      <c r="J284" s="53"/>
      <c r="K284" s="53"/>
      <c r="L284" s="89"/>
      <c r="M284" s="89"/>
      <c r="N284" s="89"/>
      <c r="O284" s="73"/>
      <c r="P284" s="73"/>
      <c r="Q284" s="71"/>
      <c r="R284" s="71"/>
      <c r="S284" s="71"/>
      <c r="T284" s="74"/>
      <c r="U284" s="74"/>
      <c r="V284" s="74"/>
      <c r="W284" s="74"/>
      <c r="X284" s="74"/>
      <c r="Y284" s="127"/>
      <c r="Z284" s="74"/>
      <c r="AA284" s="127"/>
    </row>
    <row x14ac:dyDescent="0.25" r="285" customHeight="1" ht="18.75" hidden="1">
      <c r="A285" s="6" t="s">
        <v>728</v>
      </c>
      <c r="B285" s="6"/>
      <c r="C285" s="3" t="s">
        <v>96</v>
      </c>
      <c r="D285" s="86">
        <v>1</v>
      </c>
      <c r="E285" s="87">
        <f>$D$284*D285</f>
      </c>
      <c r="F285" s="108">
        <v>0.13</v>
      </c>
      <c r="G285" s="87">
        <f>$D$284*F285</f>
      </c>
      <c r="H285" s="87">
        <f>$L$2*G285</f>
      </c>
      <c r="I285" s="108">
        <v>136.76</v>
      </c>
      <c r="J285" s="87">
        <f>$D$284*I285</f>
      </c>
      <c r="K285" s="87">
        <f>SUM(H285,J285)</f>
      </c>
      <c r="L285" s="89"/>
      <c r="M285" s="89"/>
      <c r="N285" s="89"/>
      <c r="O285" s="73"/>
      <c r="P285" s="73"/>
      <c r="Q285" s="71"/>
      <c r="R285" s="71"/>
      <c r="S285" s="71"/>
      <c r="T285" s="74"/>
      <c r="U285" s="74"/>
      <c r="V285" s="74"/>
      <c r="W285" s="74"/>
      <c r="X285" s="74"/>
      <c r="Y285" s="127"/>
      <c r="Z285" s="74"/>
      <c r="AA285" s="127"/>
    </row>
    <row x14ac:dyDescent="0.25" r="286" customHeight="1" ht="18.75" hidden="1">
      <c r="A286" s="6" t="s">
        <v>711</v>
      </c>
      <c r="B286" s="6"/>
      <c r="C286" s="3" t="s">
        <v>96</v>
      </c>
      <c r="D286" s="86">
        <v>1</v>
      </c>
      <c r="E286" s="87">
        <f>$D$284*D286</f>
      </c>
      <c r="F286" s="108">
        <v>0.15</v>
      </c>
      <c r="G286" s="87">
        <f>$D$284*F286</f>
      </c>
      <c r="H286" s="87">
        <f>$L$2*G286</f>
      </c>
      <c r="I286" s="108">
        <v>251.12</v>
      </c>
      <c r="J286" s="87">
        <f>$D$284*I286</f>
      </c>
      <c r="K286" s="87">
        <f>SUM(H286,J286)</f>
      </c>
      <c r="L286" s="89"/>
      <c r="M286" s="89"/>
      <c r="N286" s="89"/>
      <c r="O286" s="73"/>
      <c r="P286" s="73"/>
      <c r="Q286" s="71"/>
      <c r="R286" s="71"/>
      <c r="S286" s="71"/>
      <c r="T286" s="74"/>
      <c r="U286" s="74"/>
      <c r="V286" s="74"/>
      <c r="W286" s="74"/>
      <c r="X286" s="74"/>
      <c r="Y286" s="127"/>
      <c r="Z286" s="74"/>
      <c r="AA286" s="127"/>
    </row>
    <row x14ac:dyDescent="0.25" r="287" customHeight="1" ht="18.75" hidden="1">
      <c r="A287" s="6" t="s">
        <v>729</v>
      </c>
      <c r="B287" s="6"/>
      <c r="C287" s="3" t="s">
        <v>96</v>
      </c>
      <c r="D287" s="86">
        <v>1</v>
      </c>
      <c r="E287" s="87">
        <f>$D$284*D287</f>
      </c>
      <c r="F287" s="108">
        <v>0.31</v>
      </c>
      <c r="G287" s="87">
        <f>$D$284*F287</f>
      </c>
      <c r="H287" s="87">
        <f>$L$2*G287</f>
      </c>
      <c r="I287" s="108">
        <v>1114.24</v>
      </c>
      <c r="J287" s="87">
        <f>$D$284*I287</f>
      </c>
      <c r="K287" s="87">
        <f>SUM(H287,J287)</f>
      </c>
      <c r="L287" s="89"/>
      <c r="M287" s="89"/>
      <c r="N287" s="89"/>
      <c r="O287" s="73"/>
      <c r="P287" s="73"/>
      <c r="Q287" s="71"/>
      <c r="R287" s="71"/>
      <c r="S287" s="71"/>
      <c r="T287" s="74"/>
      <c r="U287" s="74"/>
      <c r="V287" s="74"/>
      <c r="W287" s="74"/>
      <c r="X287" s="74"/>
      <c r="Y287" s="127"/>
      <c r="Z287" s="74"/>
      <c r="AA287" s="127"/>
    </row>
    <row x14ac:dyDescent="0.25" r="288" customHeight="1" ht="18.75" hidden="1">
      <c r="A288" s="6" t="s">
        <v>696</v>
      </c>
      <c r="B288" s="6"/>
      <c r="C288" s="3" t="s">
        <v>561</v>
      </c>
      <c r="D288" s="86">
        <v>1</v>
      </c>
      <c r="E288" s="87">
        <f>$D$284*D288</f>
      </c>
      <c r="F288" s="108">
        <v>0</v>
      </c>
      <c r="G288" s="87">
        <f>$D$284*F288</f>
      </c>
      <c r="H288" s="87">
        <f>$L$2*G288</f>
      </c>
      <c r="I288" s="108">
        <v>0</v>
      </c>
      <c r="J288" s="87">
        <f>$D$284*I288</f>
      </c>
      <c r="K288" s="87">
        <f>SUM(H288,J288)</f>
      </c>
      <c r="L288" s="89"/>
      <c r="M288" s="89"/>
      <c r="N288" s="89"/>
      <c r="O288" s="73"/>
      <c r="P288" s="73"/>
      <c r="Q288" s="71"/>
      <c r="R288" s="71"/>
      <c r="S288" s="71"/>
      <c r="T288" s="74"/>
      <c r="U288" s="74"/>
      <c r="V288" s="74"/>
      <c r="W288" s="74"/>
      <c r="X288" s="74"/>
      <c r="Y288" s="127"/>
      <c r="Z288" s="74"/>
      <c r="AA288" s="127"/>
    </row>
    <row x14ac:dyDescent="0.25" r="289" customHeight="1" ht="12.199999999999998">
      <c r="A289" s="29" t="s">
        <v>214</v>
      </c>
      <c r="B289" s="29"/>
      <c r="C289" s="3"/>
      <c r="D289" s="109"/>
      <c r="E289" s="126"/>
      <c r="F289" s="94">
        <f>SUM(F285:F288)</f>
      </c>
      <c r="G289" s="110">
        <f>SUM(G285:G288)</f>
      </c>
      <c r="H289" s="110">
        <f>SUM(H285:H288)</f>
      </c>
      <c r="I289" s="94">
        <f>SUM(I285:I288)</f>
      </c>
      <c r="J289" s="110">
        <f>SUM(J285:J288)</f>
      </c>
      <c r="K289" s="88">
        <f>SUM(H289,J289)</f>
      </c>
      <c r="L289" s="89"/>
      <c r="M289" s="89"/>
      <c r="N289" s="89"/>
      <c r="O289" s="73"/>
      <c r="P289" s="73"/>
      <c r="Q289" s="71"/>
      <c r="R289" s="71"/>
      <c r="S289" s="71"/>
      <c r="T289" s="74"/>
      <c r="U289" s="74"/>
      <c r="V289" s="74"/>
      <c r="W289" s="74"/>
      <c r="X289" s="74"/>
      <c r="Y289" s="127"/>
      <c r="Z289" s="74"/>
      <c r="AA289" s="127"/>
    </row>
    <row x14ac:dyDescent="0.25" r="290" customHeight="1" ht="21">
      <c r="A290" s="29" t="s">
        <v>730</v>
      </c>
      <c r="B290" s="29"/>
      <c r="C290" s="93" t="s">
        <v>96</v>
      </c>
      <c r="D290" s="57">
        <v>0</v>
      </c>
      <c r="E290" s="124"/>
      <c r="F290" s="53"/>
      <c r="G290" s="53"/>
      <c r="H290" s="53"/>
      <c r="I290" s="53"/>
      <c r="J290" s="53"/>
      <c r="K290" s="53"/>
      <c r="L290" s="89"/>
      <c r="M290" s="89"/>
      <c r="N290" s="89"/>
      <c r="O290" s="73"/>
      <c r="P290" s="73"/>
      <c r="Q290" s="71"/>
      <c r="R290" s="71"/>
      <c r="S290" s="71"/>
      <c r="T290" s="74"/>
      <c r="U290" s="74"/>
      <c r="V290" s="74"/>
      <c r="W290" s="74"/>
      <c r="X290" s="74"/>
      <c r="Y290" s="127"/>
      <c r="Z290" s="74"/>
      <c r="AA290" s="127"/>
    </row>
    <row x14ac:dyDescent="0.25" r="291" customHeight="1" ht="18.75" hidden="1">
      <c r="A291" s="6" t="s">
        <v>731</v>
      </c>
      <c r="B291" s="6"/>
      <c r="C291" s="3" t="s">
        <v>96</v>
      </c>
      <c r="D291" s="86">
        <v>1</v>
      </c>
      <c r="E291" s="87">
        <f>$D$290*D291</f>
      </c>
      <c r="F291" s="108">
        <v>0.31</v>
      </c>
      <c r="G291" s="87">
        <f>$D$290*F291</f>
      </c>
      <c r="H291" s="87">
        <f>$L$2*G291</f>
      </c>
      <c r="I291" s="108">
        <v>740.85</v>
      </c>
      <c r="J291" s="87">
        <f>$D$290*I291</f>
      </c>
      <c r="K291" s="87">
        <f>SUM(H291,J291)</f>
      </c>
      <c r="L291" s="89"/>
      <c r="M291" s="89"/>
      <c r="N291" s="89"/>
      <c r="O291" s="73"/>
      <c r="P291" s="73"/>
      <c r="Q291" s="71"/>
      <c r="R291" s="71"/>
      <c r="S291" s="71"/>
      <c r="T291" s="74"/>
      <c r="U291" s="74"/>
      <c r="V291" s="74"/>
      <c r="W291" s="74"/>
      <c r="X291" s="74"/>
      <c r="Y291" s="127"/>
      <c r="Z291" s="74"/>
      <c r="AA291" s="127"/>
    </row>
    <row x14ac:dyDescent="0.25" r="292" customHeight="1" ht="18.75" hidden="1">
      <c r="A292" s="6" t="s">
        <v>732</v>
      </c>
      <c r="B292" s="6"/>
      <c r="C292" s="3" t="s">
        <v>96</v>
      </c>
      <c r="D292" s="86">
        <v>1</v>
      </c>
      <c r="E292" s="87">
        <f>$D$290*D292</f>
      </c>
      <c r="F292" s="108">
        <v>0.03</v>
      </c>
      <c r="G292" s="87">
        <f>$D$290*F292</f>
      </c>
      <c r="H292" s="87">
        <f>$L$2*G292</f>
      </c>
      <c r="I292" s="108">
        <v>13.45</v>
      </c>
      <c r="J292" s="87">
        <f>$D$290*I292</f>
      </c>
      <c r="K292" s="87">
        <f>SUM(H292,J292)</f>
      </c>
      <c r="L292" s="89"/>
      <c r="M292" s="89"/>
      <c r="N292" s="89"/>
      <c r="O292" s="73"/>
      <c r="P292" s="73"/>
      <c r="Q292" s="71"/>
      <c r="R292" s="71"/>
      <c r="S292" s="71"/>
      <c r="T292" s="74"/>
      <c r="U292" s="74"/>
      <c r="V292" s="74"/>
      <c r="W292" s="74"/>
      <c r="X292" s="74"/>
      <c r="Y292" s="127"/>
      <c r="Z292" s="74"/>
      <c r="AA292" s="127"/>
    </row>
    <row x14ac:dyDescent="0.25" r="293" customHeight="1" ht="18.75" hidden="1">
      <c r="A293" s="6" t="s">
        <v>651</v>
      </c>
      <c r="B293" s="6"/>
      <c r="C293" s="3" t="s">
        <v>96</v>
      </c>
      <c r="D293" s="86">
        <v>1</v>
      </c>
      <c r="E293" s="87">
        <f>$D$290*D293</f>
      </c>
      <c r="F293" s="108">
        <v>0.1</v>
      </c>
      <c r="G293" s="87">
        <f>$D$290*F293</f>
      </c>
      <c r="H293" s="87">
        <f>$L$2*G293</f>
      </c>
      <c r="I293" s="108">
        <v>42.61</v>
      </c>
      <c r="J293" s="87">
        <f>$D$290*I293</f>
      </c>
      <c r="K293" s="87">
        <f>SUM(H293,J293)</f>
      </c>
      <c r="L293" s="89"/>
      <c r="M293" s="89"/>
      <c r="N293" s="89"/>
      <c r="O293" s="73"/>
      <c r="P293" s="73"/>
      <c r="Q293" s="71"/>
      <c r="R293" s="71"/>
      <c r="S293" s="71"/>
      <c r="T293" s="74"/>
      <c r="U293" s="74"/>
      <c r="V293" s="74"/>
      <c r="W293" s="74"/>
      <c r="X293" s="74"/>
      <c r="Y293" s="127"/>
      <c r="Z293" s="74"/>
      <c r="AA293" s="127"/>
    </row>
    <row x14ac:dyDescent="0.25" r="294" customHeight="1" ht="18.75" hidden="1">
      <c r="A294" s="6" t="s">
        <v>733</v>
      </c>
      <c r="B294" s="6"/>
      <c r="C294" s="3" t="s">
        <v>96</v>
      </c>
      <c r="D294" s="86">
        <v>1</v>
      </c>
      <c r="E294" s="87">
        <f>$D$290*D294</f>
      </c>
      <c r="F294" s="108">
        <v>0.08</v>
      </c>
      <c r="G294" s="87">
        <f>$D$290*F294</f>
      </c>
      <c r="H294" s="87">
        <f>$L$2*G294</f>
      </c>
      <c r="I294" s="108">
        <v>93.8</v>
      </c>
      <c r="J294" s="87">
        <f>$D$290*I294</f>
      </c>
      <c r="K294" s="87">
        <f>SUM(H294,J294)</f>
      </c>
      <c r="L294" s="89"/>
      <c r="M294" s="89"/>
      <c r="N294" s="89"/>
      <c r="O294" s="73"/>
      <c r="P294" s="73"/>
      <c r="Q294" s="71"/>
      <c r="R294" s="71"/>
      <c r="S294" s="71"/>
      <c r="T294" s="74"/>
      <c r="U294" s="74"/>
      <c r="V294" s="74"/>
      <c r="W294" s="74"/>
      <c r="X294" s="74"/>
      <c r="Y294" s="127"/>
      <c r="Z294" s="74"/>
      <c r="AA294" s="127"/>
    </row>
    <row x14ac:dyDescent="0.25" r="295" customHeight="1" ht="18.75" hidden="1">
      <c r="A295" s="6" t="s">
        <v>722</v>
      </c>
      <c r="B295" s="6"/>
      <c r="C295" s="3" t="s">
        <v>94</v>
      </c>
      <c r="D295" s="86">
        <v>4</v>
      </c>
      <c r="E295" s="87">
        <f>$D$290*D295</f>
      </c>
      <c r="F295" s="108">
        <v>0.11</v>
      </c>
      <c r="G295" s="87">
        <f>$D$290*F295</f>
      </c>
      <c r="H295" s="87">
        <f>$L$2*G295</f>
      </c>
      <c r="I295" s="108">
        <v>208.32</v>
      </c>
      <c r="J295" s="87">
        <f>$D$290*I295</f>
      </c>
      <c r="K295" s="87">
        <f>SUM(H295,J295)</f>
      </c>
      <c r="L295" s="89"/>
      <c r="M295" s="89"/>
      <c r="N295" s="89"/>
      <c r="O295" s="73"/>
      <c r="P295" s="73"/>
      <c r="Q295" s="71"/>
      <c r="R295" s="71"/>
      <c r="S295" s="71"/>
      <c r="T295" s="74"/>
      <c r="U295" s="74"/>
      <c r="V295" s="74"/>
      <c r="W295" s="74"/>
      <c r="X295" s="74"/>
      <c r="Y295" s="127"/>
      <c r="Z295" s="74"/>
      <c r="AA295" s="127"/>
    </row>
    <row x14ac:dyDescent="0.25" r="296" customHeight="1" ht="18.75" hidden="1">
      <c r="A296" s="6" t="s">
        <v>557</v>
      </c>
      <c r="B296" s="6"/>
      <c r="C296" s="3" t="s">
        <v>96</v>
      </c>
      <c r="D296" s="86">
        <v>1</v>
      </c>
      <c r="E296" s="87">
        <f>$D$290*D296</f>
      </c>
      <c r="F296" s="108">
        <v>0.1</v>
      </c>
      <c r="G296" s="87">
        <f>$D$290*F296</f>
      </c>
      <c r="H296" s="87">
        <f>$L$2*G296</f>
      </c>
      <c r="I296" s="108">
        <v>54.72</v>
      </c>
      <c r="J296" s="87">
        <f>$D$290*I296</f>
      </c>
      <c r="K296" s="87">
        <f>SUM(H296,J296)</f>
      </c>
      <c r="L296" s="89"/>
      <c r="M296" s="89"/>
      <c r="N296" s="89"/>
      <c r="O296" s="73"/>
      <c r="P296" s="73"/>
      <c r="Q296" s="71"/>
      <c r="R296" s="71"/>
      <c r="S296" s="71"/>
      <c r="T296" s="74"/>
      <c r="U296" s="74"/>
      <c r="V296" s="74"/>
      <c r="W296" s="74"/>
      <c r="X296" s="74"/>
      <c r="Y296" s="127"/>
      <c r="Z296" s="74"/>
      <c r="AA296" s="127"/>
    </row>
    <row x14ac:dyDescent="0.25" r="297" customHeight="1" ht="18.75" hidden="1">
      <c r="A297" s="6" t="s">
        <v>696</v>
      </c>
      <c r="B297" s="6"/>
      <c r="C297" s="3" t="s">
        <v>561</v>
      </c>
      <c r="D297" s="86">
        <v>1</v>
      </c>
      <c r="E297" s="87">
        <f>$D$290*D297</f>
      </c>
      <c r="F297" s="108">
        <v>0</v>
      </c>
      <c r="G297" s="87">
        <f>$D$290*F297</f>
      </c>
      <c r="H297" s="87">
        <f>$L$2*G297</f>
      </c>
      <c r="I297" s="108">
        <v>0</v>
      </c>
      <c r="J297" s="87">
        <f>$D$290*I297</f>
      </c>
      <c r="K297" s="87">
        <f>SUM(H297,J297)</f>
      </c>
      <c r="L297" s="89"/>
      <c r="M297" s="89"/>
      <c r="N297" s="89"/>
      <c r="O297" s="73"/>
      <c r="P297" s="73"/>
      <c r="Q297" s="71"/>
      <c r="R297" s="71"/>
      <c r="S297" s="71"/>
      <c r="T297" s="74"/>
      <c r="U297" s="74"/>
      <c r="V297" s="74"/>
      <c r="W297" s="74"/>
      <c r="X297" s="74"/>
      <c r="Y297" s="127"/>
      <c r="Z297" s="74"/>
      <c r="AA297" s="127"/>
    </row>
    <row x14ac:dyDescent="0.25" r="298" customHeight="1" ht="12.199999999999998">
      <c r="A298" s="29" t="s">
        <v>214</v>
      </c>
      <c r="B298" s="29"/>
      <c r="C298" s="3"/>
      <c r="D298" s="109"/>
      <c r="E298" s="126"/>
      <c r="F298" s="94">
        <f>SUM(F291:F297)</f>
      </c>
      <c r="G298" s="110">
        <f>SUM(G291:G297)</f>
      </c>
      <c r="H298" s="110">
        <f>SUM(H291:H297)</f>
      </c>
      <c r="I298" s="94">
        <f>SUM(I291:I297)</f>
      </c>
      <c r="J298" s="110">
        <f>SUM(J291:J297)</f>
      </c>
      <c r="K298" s="88">
        <f>SUM(H298,J298)</f>
      </c>
      <c r="L298" s="89"/>
      <c r="M298" s="89"/>
      <c r="N298" s="89"/>
      <c r="O298" s="73"/>
      <c r="P298" s="73"/>
      <c r="Q298" s="71"/>
      <c r="R298" s="71"/>
      <c r="S298" s="71"/>
      <c r="T298" s="74"/>
      <c r="U298" s="74"/>
      <c r="V298" s="74"/>
      <c r="W298" s="74"/>
      <c r="X298" s="74"/>
      <c r="Y298" s="127"/>
      <c r="Z298" s="74"/>
      <c r="AA298" s="127"/>
    </row>
    <row x14ac:dyDescent="0.25" r="299" customHeight="1" ht="16.7" customFormat="1" s="1">
      <c r="A299" s="78" t="s">
        <v>734</v>
      </c>
      <c r="B299" s="78"/>
      <c r="C299" s="102"/>
      <c r="D299" s="103"/>
      <c r="E299" s="103"/>
      <c r="F299" s="103"/>
      <c r="G299" s="103"/>
      <c r="H299" s="103"/>
      <c r="I299" s="103"/>
      <c r="J299" s="103"/>
      <c r="K299" s="103"/>
      <c r="L299" s="75"/>
      <c r="M299" s="75"/>
      <c r="N299" s="75"/>
      <c r="O299" s="71"/>
      <c r="P299" s="71"/>
      <c r="Q299" s="71"/>
      <c r="R299" s="71"/>
      <c r="S299" s="71"/>
      <c r="T299" s="71"/>
      <c r="U299" s="71"/>
      <c r="V299" s="71"/>
      <c r="W299" s="71"/>
      <c r="X299" s="71"/>
      <c r="Y299" s="115"/>
      <c r="Z299" s="71"/>
      <c r="AA299" s="115"/>
    </row>
    <row x14ac:dyDescent="0.25" r="300" customHeight="1" ht="12.199999999999998" customFormat="1" s="1">
      <c r="A300" s="29" t="s">
        <v>87</v>
      </c>
      <c r="B300" s="29"/>
      <c r="C300" s="93" t="s">
        <v>88</v>
      </c>
      <c r="D300" s="56" t="s">
        <v>89</v>
      </c>
      <c r="E300" s="56" t="s">
        <v>89</v>
      </c>
      <c r="F300" s="56" t="s">
        <v>90</v>
      </c>
      <c r="G300" s="56" t="s">
        <v>90</v>
      </c>
      <c r="H300" s="56" t="s">
        <v>51</v>
      </c>
      <c r="I300" s="56" t="s">
        <v>92</v>
      </c>
      <c r="J300" s="56" t="s">
        <v>92</v>
      </c>
      <c r="K300" s="56" t="s">
        <v>53</v>
      </c>
      <c r="L300" s="75"/>
      <c r="M300" s="75"/>
      <c r="N300" s="75"/>
      <c r="O300" s="71"/>
      <c r="P300" s="71"/>
      <c r="Q300" s="71"/>
      <c r="R300" s="71"/>
      <c r="S300" s="71"/>
      <c r="T300" s="71"/>
      <c r="U300" s="71"/>
      <c r="V300" s="71"/>
      <c r="W300" s="71"/>
      <c r="X300" s="71"/>
      <c r="Y300" s="115"/>
      <c r="Z300" s="71"/>
      <c r="AA300" s="115"/>
    </row>
    <row x14ac:dyDescent="0.25" r="301" customHeight="1" ht="21">
      <c r="A301" s="29" t="s">
        <v>735</v>
      </c>
      <c r="B301" s="29"/>
      <c r="C301" s="93" t="s">
        <v>96</v>
      </c>
      <c r="D301" s="57">
        <v>0</v>
      </c>
      <c r="E301" s="124"/>
      <c r="F301" s="53"/>
      <c r="G301" s="53"/>
      <c r="H301" s="53"/>
      <c r="I301" s="53"/>
      <c r="J301" s="53"/>
      <c r="K301" s="53"/>
      <c r="L301" s="89"/>
      <c r="M301" s="89"/>
      <c r="N301" s="89"/>
      <c r="O301" s="73"/>
      <c r="P301" s="73"/>
      <c r="Q301" s="71"/>
      <c r="R301" s="71"/>
      <c r="S301" s="71"/>
      <c r="T301" s="74"/>
      <c r="U301" s="74"/>
      <c r="V301" s="74"/>
      <c r="W301" s="74"/>
      <c r="X301" s="74"/>
      <c r="Y301" s="127"/>
      <c r="Z301" s="74"/>
      <c r="AA301" s="127"/>
    </row>
    <row x14ac:dyDescent="0.25" r="302" customHeight="1" ht="18.75" hidden="1">
      <c r="A302" s="6" t="s">
        <v>736</v>
      </c>
      <c r="B302" s="6"/>
      <c r="C302" s="3" t="s">
        <v>96</v>
      </c>
      <c r="D302" s="86">
        <v>1</v>
      </c>
      <c r="E302" s="87">
        <f>$D$301*D302</f>
      </c>
      <c r="F302" s="108">
        <v>0.14</v>
      </c>
      <c r="G302" s="87">
        <f>$D$301*F302</f>
      </c>
      <c r="H302" s="87">
        <f>$M$2*G302</f>
      </c>
      <c r="I302" s="108">
        <v>0</v>
      </c>
      <c r="J302" s="87">
        <f>$D$301*I302</f>
      </c>
      <c r="K302" s="87">
        <f>SUM(H302,J302)</f>
      </c>
      <c r="L302" s="89"/>
      <c r="M302" s="89"/>
      <c r="N302" s="89"/>
      <c r="O302" s="73"/>
      <c r="P302" s="73"/>
      <c r="Q302" s="71"/>
      <c r="R302" s="71"/>
      <c r="S302" s="71"/>
      <c r="T302" s="74"/>
      <c r="U302" s="74"/>
      <c r="V302" s="74"/>
      <c r="W302" s="74"/>
      <c r="X302" s="74"/>
      <c r="Y302" s="127"/>
      <c r="Z302" s="74"/>
      <c r="AA302" s="127"/>
    </row>
    <row x14ac:dyDescent="0.25" r="303" customHeight="1" ht="18.75" hidden="1">
      <c r="A303" s="6" t="s">
        <v>737</v>
      </c>
      <c r="B303" s="6"/>
      <c r="C303" s="3" t="s">
        <v>96</v>
      </c>
      <c r="D303" s="86">
        <v>1</v>
      </c>
      <c r="E303" s="87">
        <f>$D$301*D303</f>
      </c>
      <c r="F303" s="108">
        <v>0.6</v>
      </c>
      <c r="G303" s="87">
        <f>$D$301*F303</f>
      </c>
      <c r="H303" s="87">
        <f>$M$2*G303</f>
      </c>
      <c r="I303" s="108">
        <v>0</v>
      </c>
      <c r="J303" s="87">
        <f>$D$301*I303</f>
      </c>
      <c r="K303" s="87">
        <f>SUM(H303,J303)</f>
      </c>
      <c r="L303" s="89"/>
      <c r="M303" s="89"/>
      <c r="N303" s="89"/>
      <c r="O303" s="73"/>
      <c r="P303" s="73"/>
      <c r="Q303" s="71"/>
      <c r="R303" s="71"/>
      <c r="S303" s="71"/>
      <c r="T303" s="74"/>
      <c r="U303" s="74"/>
      <c r="V303" s="74"/>
      <c r="W303" s="74"/>
      <c r="X303" s="74"/>
      <c r="Y303" s="127"/>
      <c r="Z303" s="74"/>
      <c r="AA303" s="127"/>
    </row>
    <row x14ac:dyDescent="0.25" r="304" customHeight="1" ht="12.199999999999998">
      <c r="A304" s="29" t="s">
        <v>214</v>
      </c>
      <c r="B304" s="29"/>
      <c r="C304" s="3"/>
      <c r="D304" s="109"/>
      <c r="E304" s="126"/>
      <c r="F304" s="94">
        <f>SUM(F302:F303)</f>
      </c>
      <c r="G304" s="110">
        <f>SUM(G302:G303)</f>
      </c>
      <c r="H304" s="110">
        <f>SUM(H302:H303)</f>
      </c>
      <c r="I304" s="94">
        <f>SUM(I302:I303)</f>
      </c>
      <c r="J304" s="110">
        <f>SUM(J302:J303)</f>
      </c>
      <c r="K304" s="88">
        <f>SUM(K302:K303)</f>
      </c>
      <c r="L304" s="89"/>
      <c r="M304" s="89"/>
      <c r="N304" s="89"/>
      <c r="O304" s="73"/>
      <c r="P304" s="73"/>
      <c r="Q304" s="71"/>
      <c r="R304" s="71"/>
      <c r="S304" s="71"/>
      <c r="T304" s="74"/>
      <c r="U304" s="74"/>
      <c r="V304" s="74"/>
      <c r="W304" s="74"/>
      <c r="X304" s="74"/>
      <c r="Y304" s="127"/>
      <c r="Z304" s="74"/>
      <c r="AA304" s="127"/>
    </row>
    <row x14ac:dyDescent="0.25" r="305" customHeight="1" ht="21">
      <c r="A305" s="29" t="s">
        <v>738</v>
      </c>
      <c r="B305" s="29"/>
      <c r="C305" s="93" t="s">
        <v>96</v>
      </c>
      <c r="D305" s="57">
        <v>0</v>
      </c>
      <c r="E305" s="124"/>
      <c r="F305" s="53"/>
      <c r="G305" s="53"/>
      <c r="H305" s="53"/>
      <c r="I305" s="53"/>
      <c r="J305" s="53"/>
      <c r="K305" s="53"/>
      <c r="L305" s="89"/>
      <c r="M305" s="89"/>
      <c r="N305" s="89"/>
      <c r="O305" s="73"/>
      <c r="P305" s="73"/>
      <c r="Q305" s="71"/>
      <c r="R305" s="71"/>
      <c r="S305" s="71"/>
      <c r="T305" s="74"/>
      <c r="U305" s="74"/>
      <c r="V305" s="74"/>
      <c r="W305" s="74"/>
      <c r="X305" s="74"/>
      <c r="Y305" s="127"/>
      <c r="Z305" s="74"/>
      <c r="AA305" s="127"/>
    </row>
    <row x14ac:dyDescent="0.25" r="306" customHeight="1" ht="18.75" hidden="1">
      <c r="A306" s="6" t="s">
        <v>737</v>
      </c>
      <c r="B306" s="6"/>
      <c r="C306" s="3" t="s">
        <v>96</v>
      </c>
      <c r="D306" s="86">
        <v>1</v>
      </c>
      <c r="E306" s="87">
        <f>$D$305*D306</f>
      </c>
      <c r="F306" s="108">
        <v>0.6</v>
      </c>
      <c r="G306" s="87">
        <f>$D$305*F306</f>
      </c>
      <c r="H306" s="87">
        <f>$M$2*G306</f>
      </c>
      <c r="I306" s="108">
        <v>0</v>
      </c>
      <c r="J306" s="87">
        <f>$D$305*I306</f>
      </c>
      <c r="K306" s="87">
        <f>SUM(H306,J306)</f>
      </c>
      <c r="L306" s="89"/>
      <c r="M306" s="89"/>
      <c r="N306" s="89"/>
      <c r="O306" s="73"/>
      <c r="P306" s="73"/>
      <c r="Q306" s="71"/>
      <c r="R306" s="71"/>
      <c r="S306" s="71"/>
      <c r="T306" s="74"/>
      <c r="U306" s="74"/>
      <c r="V306" s="74"/>
      <c r="W306" s="74"/>
      <c r="X306" s="74"/>
      <c r="Y306" s="127"/>
      <c r="Z306" s="74"/>
      <c r="AA306" s="127"/>
    </row>
    <row x14ac:dyDescent="0.25" r="307" customHeight="1" ht="18.75" hidden="1">
      <c r="A307" s="6" t="s">
        <v>739</v>
      </c>
      <c r="B307" s="6"/>
      <c r="C307" s="3" t="s">
        <v>96</v>
      </c>
      <c r="D307" s="86">
        <v>1</v>
      </c>
      <c r="E307" s="87">
        <f>$D$305*D307</f>
      </c>
      <c r="F307" s="108">
        <v>0.2</v>
      </c>
      <c r="G307" s="87">
        <f>$D$305*F307</f>
      </c>
      <c r="H307" s="87">
        <f>$M$2*G307</f>
      </c>
      <c r="I307" s="108">
        <v>0</v>
      </c>
      <c r="J307" s="87">
        <f>$D$305*I307</f>
      </c>
      <c r="K307" s="87">
        <f>SUM(H307,J307)</f>
      </c>
      <c r="L307" s="89"/>
      <c r="M307" s="89"/>
      <c r="N307" s="89"/>
      <c r="O307" s="73"/>
      <c r="P307" s="73"/>
      <c r="Q307" s="71"/>
      <c r="R307" s="71"/>
      <c r="S307" s="71"/>
      <c r="T307" s="74"/>
      <c r="U307" s="74"/>
      <c r="V307" s="74"/>
      <c r="W307" s="74"/>
      <c r="X307" s="74"/>
      <c r="Y307" s="127"/>
      <c r="Z307" s="74"/>
      <c r="AA307" s="127"/>
    </row>
    <row x14ac:dyDescent="0.25" r="308" customHeight="1" ht="12.199999999999998">
      <c r="A308" s="29" t="s">
        <v>214</v>
      </c>
      <c r="B308" s="29"/>
      <c r="C308" s="3"/>
      <c r="D308" s="109"/>
      <c r="E308" s="126"/>
      <c r="F308" s="94">
        <f>SUM(F306:F307)</f>
      </c>
      <c r="G308" s="110">
        <f>SUM(G306:G307)</f>
      </c>
      <c r="H308" s="110">
        <f>SUM(H306:H307)</f>
      </c>
      <c r="I308" s="94">
        <f>SUM(I306:I307)</f>
      </c>
      <c r="J308" s="110">
        <f>SUM(J306:J307)</f>
      </c>
      <c r="K308" s="88">
        <f>SUM(H308,J308)</f>
      </c>
      <c r="L308" s="89"/>
      <c r="M308" s="89"/>
      <c r="N308" s="89"/>
      <c r="O308" s="73"/>
      <c r="P308" s="73"/>
      <c r="Q308" s="71"/>
      <c r="R308" s="71"/>
      <c r="S308" s="71"/>
      <c r="T308" s="74"/>
      <c r="U308" s="74"/>
      <c r="V308" s="74"/>
      <c r="W308" s="74"/>
      <c r="X308" s="74"/>
      <c r="Y308" s="127"/>
      <c r="Z308" s="74"/>
      <c r="AA308" s="127"/>
    </row>
    <row x14ac:dyDescent="0.25" r="309" customHeight="1" ht="21">
      <c r="A309" s="29" t="s">
        <v>740</v>
      </c>
      <c r="B309" s="29"/>
      <c r="C309" s="93" t="s">
        <v>96</v>
      </c>
      <c r="D309" s="57">
        <v>0</v>
      </c>
      <c r="E309" s="124"/>
      <c r="F309" s="53"/>
      <c r="G309" s="53"/>
      <c r="H309" s="53"/>
      <c r="I309" s="53"/>
      <c r="J309" s="53"/>
      <c r="K309" s="53"/>
      <c r="L309" s="89"/>
      <c r="M309" s="89"/>
      <c r="N309" s="89"/>
      <c r="O309" s="73"/>
      <c r="P309" s="73"/>
      <c r="Q309" s="71"/>
      <c r="R309" s="71"/>
      <c r="S309" s="71"/>
      <c r="T309" s="74"/>
      <c r="U309" s="74"/>
      <c r="V309" s="74"/>
      <c r="W309" s="74"/>
      <c r="X309" s="74"/>
      <c r="Y309" s="127"/>
      <c r="Z309" s="74"/>
      <c r="AA309" s="127"/>
    </row>
    <row x14ac:dyDescent="0.25" r="310" customHeight="1" ht="18.75" hidden="1">
      <c r="A310" s="6" t="s">
        <v>736</v>
      </c>
      <c r="B310" s="6"/>
      <c r="C310" s="3" t="s">
        <v>96</v>
      </c>
      <c r="D310" s="86">
        <v>1</v>
      </c>
      <c r="E310" s="87">
        <f>$D$309*D310</f>
      </c>
      <c r="F310" s="108">
        <v>0.14</v>
      </c>
      <c r="G310" s="87">
        <f>$D$309*F310</f>
      </c>
      <c r="H310" s="87">
        <f>$M$2*G310</f>
      </c>
      <c r="I310" s="108">
        <v>0</v>
      </c>
      <c r="J310" s="87">
        <f>$D$309*I310</f>
      </c>
      <c r="K310" s="87">
        <f>SUM(H310,J310)</f>
      </c>
      <c r="L310" s="89"/>
      <c r="M310" s="89"/>
      <c r="N310" s="89"/>
      <c r="O310" s="73"/>
      <c r="P310" s="73"/>
      <c r="Q310" s="71"/>
      <c r="R310" s="71"/>
      <c r="S310" s="71"/>
      <c r="T310" s="74"/>
      <c r="U310" s="74"/>
      <c r="V310" s="74"/>
      <c r="W310" s="74"/>
      <c r="X310" s="74"/>
      <c r="Y310" s="127"/>
      <c r="Z310" s="74"/>
      <c r="AA310" s="127"/>
    </row>
    <row x14ac:dyDescent="0.25" r="311" customHeight="1" ht="18.75" hidden="1">
      <c r="A311" s="6" t="s">
        <v>741</v>
      </c>
      <c r="B311" s="6"/>
      <c r="C311" s="3" t="s">
        <v>96</v>
      </c>
      <c r="D311" s="86">
        <v>1</v>
      </c>
      <c r="E311" s="87">
        <f>$D$309*D311</f>
      </c>
      <c r="F311" s="108">
        <v>0.2</v>
      </c>
      <c r="G311" s="87">
        <f>$D$309*F311</f>
      </c>
      <c r="H311" s="87">
        <f>$M$2*G311</f>
      </c>
      <c r="I311" s="108">
        <v>0</v>
      </c>
      <c r="J311" s="87">
        <f>$D$309*I311</f>
      </c>
      <c r="K311" s="87">
        <f>SUM(H311,J311)</f>
      </c>
      <c r="L311" s="89"/>
      <c r="M311" s="89"/>
      <c r="N311" s="89"/>
      <c r="O311" s="73"/>
      <c r="P311" s="73"/>
      <c r="Q311" s="71"/>
      <c r="R311" s="71"/>
      <c r="S311" s="71"/>
      <c r="T311" s="74"/>
      <c r="U311" s="74"/>
      <c r="V311" s="74"/>
      <c r="W311" s="74"/>
      <c r="X311" s="74"/>
      <c r="Y311" s="127"/>
      <c r="Z311" s="74"/>
      <c r="AA311" s="127"/>
    </row>
    <row x14ac:dyDescent="0.25" r="312" customHeight="1" ht="18.75" hidden="1">
      <c r="A312" s="6" t="s">
        <v>742</v>
      </c>
      <c r="B312" s="6"/>
      <c r="C312" s="3" t="s">
        <v>96</v>
      </c>
      <c r="D312" s="86">
        <v>1</v>
      </c>
      <c r="E312" s="87">
        <f>$D$309*D312</f>
      </c>
      <c r="F312" s="108">
        <v>0.25</v>
      </c>
      <c r="G312" s="87">
        <f>$D$309*F312</f>
      </c>
      <c r="H312" s="87">
        <f>$M$2*G312</f>
      </c>
      <c r="I312" s="108">
        <v>0</v>
      </c>
      <c r="J312" s="87">
        <f>$D$309*I312</f>
      </c>
      <c r="K312" s="87">
        <f>SUM(H312,J312)</f>
      </c>
      <c r="L312" s="89"/>
      <c r="M312" s="89"/>
      <c r="N312" s="89"/>
      <c r="O312" s="73"/>
      <c r="P312" s="73"/>
      <c r="Q312" s="71"/>
      <c r="R312" s="71"/>
      <c r="S312" s="71"/>
      <c r="T312" s="74"/>
      <c r="U312" s="74"/>
      <c r="V312" s="74"/>
      <c r="W312" s="74"/>
      <c r="X312" s="74"/>
      <c r="Y312" s="127"/>
      <c r="Z312" s="74"/>
      <c r="AA312" s="127"/>
    </row>
    <row x14ac:dyDescent="0.25" r="313" customHeight="1" ht="12.199999999999998">
      <c r="A313" s="29" t="s">
        <v>214</v>
      </c>
      <c r="B313" s="29"/>
      <c r="C313" s="3"/>
      <c r="D313" s="109"/>
      <c r="E313" s="126"/>
      <c r="F313" s="94">
        <f>SUM(F310:F312)</f>
      </c>
      <c r="G313" s="110">
        <f>SUM(G310:G312)</f>
      </c>
      <c r="H313" s="110">
        <f>SUM(H310:H312)</f>
      </c>
      <c r="I313" s="94">
        <f>SUM(I310:I312)</f>
      </c>
      <c r="J313" s="110">
        <f>SUM(J310:J312)</f>
      </c>
      <c r="K313" s="88">
        <f>SUM(H313,J313)</f>
      </c>
      <c r="L313" s="89"/>
      <c r="M313" s="89"/>
      <c r="N313" s="89"/>
      <c r="O313" s="73"/>
      <c r="P313" s="73"/>
      <c r="Q313" s="71"/>
      <c r="R313" s="71"/>
      <c r="S313" s="71"/>
      <c r="T313" s="74"/>
      <c r="U313" s="74"/>
      <c r="V313" s="74"/>
      <c r="W313" s="74"/>
      <c r="X313" s="74"/>
      <c r="Y313" s="127"/>
      <c r="Z313" s="74"/>
      <c r="AA313" s="127"/>
    </row>
    <row x14ac:dyDescent="0.25" r="314" customHeight="1" ht="21">
      <c r="A314" s="29" t="s">
        <v>743</v>
      </c>
      <c r="B314" s="29"/>
      <c r="C314" s="93" t="s">
        <v>96</v>
      </c>
      <c r="D314" s="57">
        <v>0</v>
      </c>
      <c r="E314" s="124"/>
      <c r="F314" s="53"/>
      <c r="G314" s="53"/>
      <c r="H314" s="53"/>
      <c r="I314" s="53"/>
      <c r="J314" s="53"/>
      <c r="K314" s="53"/>
      <c r="L314" s="89"/>
      <c r="M314" s="89"/>
      <c r="N314" s="89"/>
      <c r="O314" s="73"/>
      <c r="P314" s="73"/>
      <c r="Q314" s="71"/>
      <c r="R314" s="71"/>
      <c r="S314" s="71"/>
      <c r="T314" s="74"/>
      <c r="U314" s="74"/>
      <c r="V314" s="74"/>
      <c r="W314" s="74"/>
      <c r="X314" s="74"/>
      <c r="Y314" s="127"/>
      <c r="Z314" s="74"/>
      <c r="AA314" s="127"/>
    </row>
    <row x14ac:dyDescent="0.25" r="315" customHeight="1" ht="18.75" hidden="1">
      <c r="A315" s="6" t="s">
        <v>741</v>
      </c>
      <c r="B315" s="6"/>
      <c r="C315" s="3" t="s">
        <v>96</v>
      </c>
      <c r="D315" s="86">
        <v>1</v>
      </c>
      <c r="E315" s="87">
        <f>$D$314*D315</f>
      </c>
      <c r="F315" s="108">
        <v>0.2</v>
      </c>
      <c r="G315" s="87">
        <f>$D$314*F315</f>
      </c>
      <c r="H315" s="87">
        <f>$M$2*G315</f>
      </c>
      <c r="I315" s="108">
        <v>0</v>
      </c>
      <c r="J315" s="87">
        <f>$D$314*I315</f>
      </c>
      <c r="K315" s="87">
        <f>SUM(H315,J315)</f>
      </c>
      <c r="L315" s="89"/>
      <c r="M315" s="89"/>
      <c r="N315" s="89"/>
      <c r="O315" s="73"/>
      <c r="P315" s="73"/>
      <c r="Q315" s="71"/>
      <c r="R315" s="71"/>
      <c r="S315" s="71"/>
      <c r="T315" s="74"/>
      <c r="U315" s="74"/>
      <c r="V315" s="74"/>
      <c r="W315" s="74"/>
      <c r="X315" s="74"/>
      <c r="Y315" s="127"/>
      <c r="Z315" s="74"/>
      <c r="AA315" s="127"/>
    </row>
    <row x14ac:dyDescent="0.25" r="316" customHeight="1" ht="18.75" hidden="1">
      <c r="A316" s="6" t="s">
        <v>744</v>
      </c>
      <c r="B316" s="6"/>
      <c r="C316" s="3" t="s">
        <v>96</v>
      </c>
      <c r="D316" s="86">
        <v>1</v>
      </c>
      <c r="E316" s="87">
        <f>$D$314*D316</f>
      </c>
      <c r="F316" s="108">
        <v>0.02</v>
      </c>
      <c r="G316" s="87">
        <f>$D$314*F316</f>
      </c>
      <c r="H316" s="87">
        <f>$M$2*G316</f>
      </c>
      <c r="I316" s="108">
        <v>0</v>
      </c>
      <c r="J316" s="87">
        <f>$D$314*I316</f>
      </c>
      <c r="K316" s="87">
        <f>SUM(H316,J316)</f>
      </c>
      <c r="L316" s="89"/>
      <c r="M316" s="89"/>
      <c r="N316" s="89"/>
      <c r="O316" s="73"/>
      <c r="P316" s="73"/>
      <c r="Q316" s="71"/>
      <c r="R316" s="71"/>
      <c r="S316" s="71"/>
      <c r="T316" s="74"/>
      <c r="U316" s="74"/>
      <c r="V316" s="74"/>
      <c r="W316" s="74"/>
      <c r="X316" s="74"/>
      <c r="Y316" s="127"/>
      <c r="Z316" s="74"/>
      <c r="AA316" s="127"/>
    </row>
    <row x14ac:dyDescent="0.25" r="317" customHeight="1" ht="18.75" hidden="1">
      <c r="A317" s="6" t="s">
        <v>742</v>
      </c>
      <c r="B317" s="6"/>
      <c r="C317" s="3" t="s">
        <v>96</v>
      </c>
      <c r="D317" s="86">
        <v>1</v>
      </c>
      <c r="E317" s="87">
        <f>$D$314*D317</f>
      </c>
      <c r="F317" s="108">
        <v>0.25</v>
      </c>
      <c r="G317" s="87">
        <f>$D$314*F317</f>
      </c>
      <c r="H317" s="87">
        <f>$M$2*G317</f>
      </c>
      <c r="I317" s="108">
        <v>0</v>
      </c>
      <c r="J317" s="87">
        <f>$D$314*I317</f>
      </c>
      <c r="K317" s="87">
        <f>SUM(H317,J317)</f>
      </c>
      <c r="L317" s="89"/>
      <c r="M317" s="89"/>
      <c r="N317" s="89"/>
      <c r="O317" s="73"/>
      <c r="P317" s="73"/>
      <c r="Q317" s="71"/>
      <c r="R317" s="71"/>
      <c r="S317" s="71"/>
      <c r="T317" s="74"/>
      <c r="U317" s="74"/>
      <c r="V317" s="74"/>
      <c r="W317" s="74"/>
      <c r="X317" s="74"/>
      <c r="Y317" s="127"/>
      <c r="Z317" s="74"/>
      <c r="AA317" s="127"/>
    </row>
    <row x14ac:dyDescent="0.25" r="318" customHeight="1" ht="12.199999999999998">
      <c r="A318" s="29" t="s">
        <v>214</v>
      </c>
      <c r="B318" s="29"/>
      <c r="C318" s="3"/>
      <c r="D318" s="109"/>
      <c r="E318" s="126"/>
      <c r="F318" s="94">
        <f>SUM(F315:F317)</f>
      </c>
      <c r="G318" s="110">
        <f>SUM(G315:G317)</f>
      </c>
      <c r="H318" s="110">
        <f>SUM(H315:H317)</f>
      </c>
      <c r="I318" s="94">
        <f>SUM(I315:I317)</f>
      </c>
      <c r="J318" s="110">
        <f>SUM(J315:J317)</f>
      </c>
      <c r="K318" s="88">
        <f>SUM(H318,J318)</f>
      </c>
      <c r="L318" s="89"/>
      <c r="M318" s="89"/>
      <c r="N318" s="89"/>
      <c r="O318" s="73"/>
      <c r="P318" s="73"/>
      <c r="Q318" s="71"/>
      <c r="R318" s="71"/>
      <c r="S318" s="71"/>
      <c r="T318" s="74"/>
      <c r="U318" s="74"/>
      <c r="V318" s="74"/>
      <c r="W318" s="74"/>
      <c r="X318" s="74"/>
      <c r="Y318" s="127"/>
      <c r="Z318" s="74"/>
      <c r="AA318" s="127"/>
    </row>
    <row x14ac:dyDescent="0.25" r="319" customHeight="1" ht="21">
      <c r="A319" s="29" t="s">
        <v>745</v>
      </c>
      <c r="B319" s="29"/>
      <c r="C319" s="93" t="s">
        <v>96</v>
      </c>
      <c r="D319" s="57">
        <v>0</v>
      </c>
      <c r="E319" s="124"/>
      <c r="F319" s="53"/>
      <c r="G319" s="53"/>
      <c r="H319" s="53"/>
      <c r="I319" s="53"/>
      <c r="J319" s="53"/>
      <c r="K319" s="53"/>
      <c r="L319" s="89"/>
      <c r="M319" s="89"/>
      <c r="N319" s="89"/>
      <c r="O319" s="73"/>
      <c r="P319" s="73"/>
      <c r="Q319" s="71"/>
      <c r="R319" s="71"/>
      <c r="S319" s="71"/>
      <c r="T319" s="74"/>
      <c r="U319" s="74"/>
      <c r="V319" s="74"/>
      <c r="W319" s="74"/>
      <c r="X319" s="74"/>
      <c r="Y319" s="127"/>
      <c r="Z319" s="74"/>
      <c r="AA319" s="127"/>
    </row>
    <row x14ac:dyDescent="0.25" r="320" customHeight="1" ht="18.75" hidden="1">
      <c r="A320" s="6" t="s">
        <v>741</v>
      </c>
      <c r="B320" s="6"/>
      <c r="C320" s="3" t="s">
        <v>96</v>
      </c>
      <c r="D320" s="86">
        <v>1</v>
      </c>
      <c r="E320" s="87">
        <f>$D$319*D320</f>
      </c>
      <c r="F320" s="108">
        <v>0.2</v>
      </c>
      <c r="G320" s="87">
        <f>$D$319*F320</f>
      </c>
      <c r="H320" s="87">
        <f>$M$2*G320</f>
      </c>
      <c r="I320" s="108">
        <v>0</v>
      </c>
      <c r="J320" s="87">
        <f>$D$319*I320</f>
      </c>
      <c r="K320" s="87">
        <f>SUM(H320,J320)</f>
      </c>
      <c r="L320" s="89"/>
      <c r="M320" s="89"/>
      <c r="N320" s="89"/>
      <c r="O320" s="73"/>
      <c r="P320" s="73"/>
      <c r="Q320" s="71"/>
      <c r="R320" s="71"/>
      <c r="S320" s="71"/>
      <c r="T320" s="74"/>
      <c r="U320" s="74"/>
      <c r="V320" s="74"/>
      <c r="W320" s="74"/>
      <c r="X320" s="74"/>
      <c r="Y320" s="127"/>
      <c r="Z320" s="74"/>
      <c r="AA320" s="127"/>
    </row>
    <row x14ac:dyDescent="0.25" r="321" customHeight="1" ht="18.75" hidden="1">
      <c r="A321" s="6" t="s">
        <v>742</v>
      </c>
      <c r="B321" s="6"/>
      <c r="C321" s="3" t="s">
        <v>96</v>
      </c>
      <c r="D321" s="86">
        <v>1</v>
      </c>
      <c r="E321" s="87">
        <f>$D$319*D321</f>
      </c>
      <c r="F321" s="108">
        <v>0.25</v>
      </c>
      <c r="G321" s="87">
        <f>$D$319*F321</f>
      </c>
      <c r="H321" s="87">
        <f>$M$2*G321</f>
      </c>
      <c r="I321" s="108">
        <v>0</v>
      </c>
      <c r="J321" s="87">
        <f>$D$319*I321</f>
      </c>
      <c r="K321" s="87">
        <f>SUM(H321,J321)</f>
      </c>
      <c r="L321" s="89"/>
      <c r="M321" s="89"/>
      <c r="N321" s="89"/>
      <c r="O321" s="73"/>
      <c r="P321" s="73"/>
      <c r="Q321" s="71"/>
      <c r="R321" s="71"/>
      <c r="S321" s="71"/>
      <c r="T321" s="74"/>
      <c r="U321" s="74"/>
      <c r="V321" s="74"/>
      <c r="W321" s="74"/>
      <c r="X321" s="74"/>
      <c r="Y321" s="127"/>
      <c r="Z321" s="74"/>
      <c r="AA321" s="127"/>
    </row>
    <row x14ac:dyDescent="0.25" r="322" customHeight="1" ht="18.75" hidden="1">
      <c r="A322" s="6" t="s">
        <v>739</v>
      </c>
      <c r="B322" s="6"/>
      <c r="C322" s="3" t="s">
        <v>96</v>
      </c>
      <c r="D322" s="86">
        <v>1</v>
      </c>
      <c r="E322" s="87">
        <f>$D$319*D322</f>
      </c>
      <c r="F322" s="108">
        <v>0.2</v>
      </c>
      <c r="G322" s="87">
        <f>$D$319*F322</f>
      </c>
      <c r="H322" s="87">
        <f>$M$2*G322</f>
      </c>
      <c r="I322" s="108">
        <v>0</v>
      </c>
      <c r="J322" s="87">
        <f>$D$319*I322</f>
      </c>
      <c r="K322" s="87">
        <f>SUM(H322,J322)</f>
      </c>
      <c r="L322" s="89"/>
      <c r="M322" s="89"/>
      <c r="N322" s="89"/>
      <c r="O322" s="73"/>
      <c r="P322" s="73"/>
      <c r="Q322" s="71"/>
      <c r="R322" s="71"/>
      <c r="S322" s="71"/>
      <c r="T322" s="74"/>
      <c r="U322" s="74"/>
      <c r="V322" s="74"/>
      <c r="W322" s="74"/>
      <c r="X322" s="74"/>
      <c r="Y322" s="127"/>
      <c r="Z322" s="74"/>
      <c r="AA322" s="127"/>
    </row>
    <row x14ac:dyDescent="0.25" r="323" customHeight="1" ht="12.199999999999998">
      <c r="A323" s="29" t="s">
        <v>214</v>
      </c>
      <c r="B323" s="29"/>
      <c r="C323" s="3"/>
      <c r="D323" s="109"/>
      <c r="E323" s="126"/>
      <c r="F323" s="94">
        <f>SUM(F320:F322)</f>
      </c>
      <c r="G323" s="110">
        <f>SUM(G320:G322)</f>
      </c>
      <c r="H323" s="110">
        <f>SUM(H320:H322)</f>
      </c>
      <c r="I323" s="94">
        <f>SUM(I320:I322)</f>
      </c>
      <c r="J323" s="110">
        <f>SUM(J320:J322)</f>
      </c>
      <c r="K323" s="88">
        <f>SUM(H323,J323)</f>
      </c>
      <c r="L323" s="89"/>
      <c r="M323" s="89"/>
      <c r="N323" s="89"/>
      <c r="O323" s="73"/>
      <c r="P323" s="73"/>
      <c r="Q323" s="71"/>
      <c r="R323" s="71"/>
      <c r="S323" s="71"/>
      <c r="T323" s="74"/>
      <c r="U323" s="74"/>
      <c r="V323" s="74"/>
      <c r="W323" s="74"/>
      <c r="X323" s="74"/>
      <c r="Y323" s="127"/>
      <c r="Z323" s="74"/>
      <c r="AA323" s="127"/>
    </row>
    <row x14ac:dyDescent="0.25" r="324" customHeight="1" ht="21">
      <c r="A324" s="29" t="s">
        <v>746</v>
      </c>
      <c r="B324" s="29"/>
      <c r="C324" s="93" t="s">
        <v>96</v>
      </c>
      <c r="D324" s="57">
        <v>0</v>
      </c>
      <c r="E324" s="124"/>
      <c r="F324" s="53"/>
      <c r="G324" s="53"/>
      <c r="H324" s="53"/>
      <c r="I324" s="53"/>
      <c r="J324" s="53"/>
      <c r="K324" s="53"/>
      <c r="L324" s="89"/>
      <c r="M324" s="89"/>
      <c r="N324" s="89"/>
      <c r="O324" s="73"/>
      <c r="P324" s="73"/>
      <c r="Q324" s="71"/>
      <c r="R324" s="71"/>
      <c r="S324" s="71"/>
      <c r="T324" s="74"/>
      <c r="U324" s="74"/>
      <c r="V324" s="74"/>
      <c r="W324" s="74"/>
      <c r="X324" s="74"/>
      <c r="Y324" s="127"/>
      <c r="Z324" s="74"/>
      <c r="AA324" s="127"/>
    </row>
    <row x14ac:dyDescent="0.25" r="325" customHeight="1" ht="18.75" hidden="1">
      <c r="A325" s="6" t="s">
        <v>747</v>
      </c>
      <c r="B325" s="6"/>
      <c r="C325" s="3" t="s">
        <v>96</v>
      </c>
      <c r="D325" s="86">
        <v>1</v>
      </c>
      <c r="E325" s="87">
        <f>$D$324*D325</f>
      </c>
      <c r="F325" s="108">
        <v>0.15</v>
      </c>
      <c r="G325" s="87">
        <f>$D$324*F325</f>
      </c>
      <c r="H325" s="87">
        <f>$M$2*G325</f>
      </c>
      <c r="I325" s="108">
        <v>0</v>
      </c>
      <c r="J325" s="87">
        <f>$D$324*I325</f>
      </c>
      <c r="K325" s="87">
        <f>SUM(H325,J325)</f>
      </c>
      <c r="L325" s="89"/>
      <c r="M325" s="89"/>
      <c r="N325" s="89"/>
      <c r="O325" s="73"/>
      <c r="P325" s="73"/>
      <c r="Q325" s="71"/>
      <c r="R325" s="71"/>
      <c r="S325" s="71"/>
      <c r="T325" s="74"/>
      <c r="U325" s="74"/>
      <c r="V325" s="74"/>
      <c r="W325" s="74"/>
      <c r="X325" s="74"/>
      <c r="Y325" s="127"/>
      <c r="Z325" s="74"/>
      <c r="AA325" s="127"/>
    </row>
    <row x14ac:dyDescent="0.25" r="326" customHeight="1" ht="18.75" hidden="1">
      <c r="A326" s="6" t="s">
        <v>748</v>
      </c>
      <c r="B326" s="6"/>
      <c r="C326" s="3" t="s">
        <v>96</v>
      </c>
      <c r="D326" s="86">
        <v>1</v>
      </c>
      <c r="E326" s="87">
        <f>$D$324*D326</f>
      </c>
      <c r="F326" s="108">
        <v>0.21</v>
      </c>
      <c r="G326" s="87">
        <f>$D$324*F326</f>
      </c>
      <c r="H326" s="87">
        <f>$M$2*G326</f>
      </c>
      <c r="I326" s="108">
        <v>0</v>
      </c>
      <c r="J326" s="87">
        <f>$D$324*I326</f>
      </c>
      <c r="K326" s="87">
        <f>SUM(H326,J326)</f>
      </c>
      <c r="L326" s="89"/>
      <c r="M326" s="89"/>
      <c r="N326" s="89"/>
      <c r="O326" s="73"/>
      <c r="P326" s="73"/>
      <c r="Q326" s="71"/>
      <c r="R326" s="71"/>
      <c r="S326" s="71"/>
      <c r="T326" s="74"/>
      <c r="U326" s="74"/>
      <c r="V326" s="74"/>
      <c r="W326" s="74"/>
      <c r="X326" s="74"/>
      <c r="Y326" s="127"/>
      <c r="Z326" s="74"/>
      <c r="AA326" s="127"/>
    </row>
    <row x14ac:dyDescent="0.25" r="327" customHeight="1" ht="12.199999999999998">
      <c r="A327" s="29" t="s">
        <v>214</v>
      </c>
      <c r="B327" s="29"/>
      <c r="C327" s="3"/>
      <c r="D327" s="109"/>
      <c r="E327" s="126"/>
      <c r="F327" s="94">
        <f>SUM(F325:F326)</f>
      </c>
      <c r="G327" s="110">
        <f>SUM(G325:G326)</f>
      </c>
      <c r="H327" s="110">
        <f>SUM(H325:H326)</f>
      </c>
      <c r="I327" s="94">
        <f>SUM(I325:I326)</f>
      </c>
      <c r="J327" s="110">
        <f>SUM(J325:J326)</f>
      </c>
      <c r="K327" s="88">
        <f>SUM(H327,J327)</f>
      </c>
      <c r="L327" s="89"/>
      <c r="M327" s="89"/>
      <c r="N327" s="89"/>
      <c r="O327" s="73"/>
      <c r="P327" s="73"/>
      <c r="Q327" s="71"/>
      <c r="R327" s="71"/>
      <c r="S327" s="71"/>
      <c r="T327" s="74"/>
      <c r="U327" s="74"/>
      <c r="V327" s="74"/>
      <c r="W327" s="74"/>
      <c r="X327" s="74"/>
      <c r="Y327" s="127"/>
      <c r="Z327" s="74"/>
      <c r="AA327" s="127"/>
    </row>
    <row x14ac:dyDescent="0.25" r="328" customHeight="1" ht="21">
      <c r="A328" s="29" t="s">
        <v>749</v>
      </c>
      <c r="B328" s="29"/>
      <c r="C328" s="93" t="s">
        <v>96</v>
      </c>
      <c r="D328" s="57">
        <v>0</v>
      </c>
      <c r="E328" s="124"/>
      <c r="F328" s="53"/>
      <c r="G328" s="53"/>
      <c r="H328" s="53"/>
      <c r="I328" s="53"/>
      <c r="J328" s="53"/>
      <c r="K328" s="53"/>
      <c r="L328" s="89"/>
      <c r="M328" s="89"/>
      <c r="N328" s="89"/>
      <c r="O328" s="73"/>
      <c r="P328" s="73"/>
      <c r="Q328" s="71"/>
      <c r="R328" s="71"/>
      <c r="S328" s="71"/>
      <c r="T328" s="74"/>
      <c r="U328" s="74"/>
      <c r="V328" s="74"/>
      <c r="W328" s="74"/>
      <c r="X328" s="74"/>
      <c r="Y328" s="127"/>
      <c r="Z328" s="74"/>
      <c r="AA328" s="127"/>
    </row>
    <row x14ac:dyDescent="0.25" r="329" customHeight="1" ht="18.75" hidden="1">
      <c r="A329" s="6" t="s">
        <v>747</v>
      </c>
      <c r="B329" s="6"/>
      <c r="C329" s="3" t="s">
        <v>96</v>
      </c>
      <c r="D329" s="86">
        <v>1</v>
      </c>
      <c r="E329" s="87">
        <f>$D$328*D329</f>
      </c>
      <c r="F329" s="108">
        <v>0.15</v>
      </c>
      <c r="G329" s="87">
        <f>$D$328*F329</f>
      </c>
      <c r="H329" s="87">
        <f>$M$2*G329</f>
      </c>
      <c r="I329" s="108">
        <v>0</v>
      </c>
      <c r="J329" s="87">
        <f>$D$328*I329</f>
      </c>
      <c r="K329" s="87">
        <f>SUM(H329,J329)</f>
      </c>
      <c r="L329" s="89"/>
      <c r="M329" s="89"/>
      <c r="N329" s="89"/>
      <c r="O329" s="73"/>
      <c r="P329" s="73"/>
      <c r="Q329" s="71"/>
      <c r="R329" s="71"/>
      <c r="S329" s="71"/>
      <c r="T329" s="74"/>
      <c r="U329" s="74"/>
      <c r="V329" s="74"/>
      <c r="W329" s="74"/>
      <c r="X329" s="74"/>
      <c r="Y329" s="127"/>
      <c r="Z329" s="74"/>
      <c r="AA329" s="127"/>
    </row>
    <row x14ac:dyDescent="0.25" r="330" customHeight="1" ht="18.75" hidden="1">
      <c r="A330" s="6" t="s">
        <v>750</v>
      </c>
      <c r="B330" s="6"/>
      <c r="C330" s="3" t="s">
        <v>96</v>
      </c>
      <c r="D330" s="86">
        <v>1</v>
      </c>
      <c r="E330" s="87">
        <f>$D$328*D330</f>
      </c>
      <c r="F330" s="108">
        <v>0.18</v>
      </c>
      <c r="G330" s="87">
        <f>$D$328*F330</f>
      </c>
      <c r="H330" s="87">
        <f>$M$2*G330</f>
      </c>
      <c r="I330" s="108">
        <v>0</v>
      </c>
      <c r="J330" s="87">
        <f>$D$328*I330</f>
      </c>
      <c r="K330" s="87">
        <f>SUM(H330,J330)</f>
      </c>
      <c r="L330" s="89"/>
      <c r="M330" s="89"/>
      <c r="N330" s="89"/>
      <c r="O330" s="73"/>
      <c r="P330" s="73"/>
      <c r="Q330" s="71"/>
      <c r="R330" s="71"/>
      <c r="S330" s="71"/>
      <c r="T330" s="74"/>
      <c r="U330" s="74"/>
      <c r="V330" s="74"/>
      <c r="W330" s="74"/>
      <c r="X330" s="74"/>
      <c r="Y330" s="127"/>
      <c r="Z330" s="74"/>
      <c r="AA330" s="127"/>
    </row>
    <row x14ac:dyDescent="0.25" r="331" customHeight="1" ht="12.199999999999998">
      <c r="A331" s="29" t="s">
        <v>214</v>
      </c>
      <c r="B331" s="29"/>
      <c r="C331" s="3"/>
      <c r="D331" s="109"/>
      <c r="E331" s="126"/>
      <c r="F331" s="94">
        <f>SUM(F329:F330)</f>
      </c>
      <c r="G331" s="110">
        <f>SUM(G329:G330)</f>
      </c>
      <c r="H331" s="110">
        <f>SUM(H329:H330)</f>
      </c>
      <c r="I331" s="94">
        <f>SUM(I329:I330)</f>
      </c>
      <c r="J331" s="110">
        <f>SUM(J329:J330)</f>
      </c>
      <c r="K331" s="88">
        <f>SUM(H331,J331)</f>
      </c>
      <c r="L331" s="89"/>
      <c r="M331" s="89"/>
      <c r="N331" s="89"/>
      <c r="O331" s="73"/>
      <c r="P331" s="73"/>
      <c r="Q331" s="71"/>
      <c r="R331" s="71"/>
      <c r="S331" s="71"/>
      <c r="T331" s="74"/>
      <c r="U331" s="74"/>
      <c r="V331" s="74"/>
      <c r="W331" s="74"/>
      <c r="X331" s="74"/>
      <c r="Y331" s="127"/>
      <c r="Z331" s="74"/>
      <c r="AA331" s="127"/>
    </row>
    <row x14ac:dyDescent="0.25" r="332" customHeight="1" ht="21">
      <c r="A332" s="29" t="s">
        <v>751</v>
      </c>
      <c r="B332" s="29"/>
      <c r="C332" s="93" t="s">
        <v>96</v>
      </c>
      <c r="D332" s="57">
        <v>0</v>
      </c>
      <c r="E332" s="124"/>
      <c r="F332" s="53"/>
      <c r="G332" s="53"/>
      <c r="H332" s="53"/>
      <c r="I332" s="53"/>
      <c r="J332" s="53"/>
      <c r="K332" s="53"/>
      <c r="L332" s="89"/>
      <c r="M332" s="89"/>
      <c r="N332" s="89"/>
      <c r="O332" s="73"/>
      <c r="P332" s="73"/>
      <c r="Q332" s="71"/>
      <c r="R332" s="71"/>
      <c r="S332" s="71"/>
      <c r="T332" s="74"/>
      <c r="U332" s="74"/>
      <c r="V332" s="74"/>
      <c r="W332" s="74"/>
      <c r="X332" s="74"/>
      <c r="Y332" s="127"/>
      <c r="Z332" s="74"/>
      <c r="AA332" s="127"/>
    </row>
    <row x14ac:dyDescent="0.25" r="333" customHeight="1" ht="18.75" hidden="1">
      <c r="A333" s="6" t="s">
        <v>736</v>
      </c>
      <c r="B333" s="6"/>
      <c r="C333" s="3" t="s">
        <v>96</v>
      </c>
      <c r="D333" s="86">
        <v>1</v>
      </c>
      <c r="E333" s="87">
        <f>$D$332*D333</f>
      </c>
      <c r="F333" s="108">
        <v>0.14</v>
      </c>
      <c r="G333" s="87">
        <f>$D$332*F333</f>
      </c>
      <c r="H333" s="87">
        <f>$M$2*G333</f>
      </c>
      <c r="I333" s="108">
        <v>0</v>
      </c>
      <c r="J333" s="87">
        <f>$D$332*I333</f>
      </c>
      <c r="K333" s="87">
        <f>SUM(H333,J333)</f>
      </c>
      <c r="L333" s="89"/>
      <c r="M333" s="89"/>
      <c r="N333" s="89"/>
      <c r="O333" s="73"/>
      <c r="P333" s="73"/>
      <c r="Q333" s="71"/>
      <c r="R333" s="71"/>
      <c r="S333" s="71"/>
      <c r="T333" s="74"/>
      <c r="U333" s="74"/>
      <c r="V333" s="74"/>
      <c r="W333" s="74"/>
      <c r="X333" s="74"/>
      <c r="Y333" s="127"/>
      <c r="Z333" s="74"/>
      <c r="AA333" s="127"/>
    </row>
    <row x14ac:dyDescent="0.25" r="334" customHeight="1" ht="18.75" hidden="1">
      <c r="A334" s="6" t="s">
        <v>742</v>
      </c>
      <c r="B334" s="6"/>
      <c r="C334" s="3" t="s">
        <v>96</v>
      </c>
      <c r="D334" s="86">
        <v>1</v>
      </c>
      <c r="E334" s="87">
        <f>$D$332*D334</f>
      </c>
      <c r="F334" s="108">
        <v>0.25</v>
      </c>
      <c r="G334" s="87">
        <f>$D$332*F334</f>
      </c>
      <c r="H334" s="87">
        <f>$M$2*G334</f>
      </c>
      <c r="I334" s="108">
        <v>0</v>
      </c>
      <c r="J334" s="87">
        <f>$D$332*I334</f>
      </c>
      <c r="K334" s="87">
        <f>SUM(H334,J334)</f>
      </c>
      <c r="L334" s="89"/>
      <c r="M334" s="89"/>
      <c r="N334" s="89"/>
      <c r="O334" s="73"/>
      <c r="P334" s="73"/>
      <c r="Q334" s="71"/>
      <c r="R334" s="71"/>
      <c r="S334" s="71"/>
      <c r="T334" s="74"/>
      <c r="U334" s="74"/>
      <c r="V334" s="74"/>
      <c r="W334" s="74"/>
      <c r="X334" s="74"/>
      <c r="Y334" s="127"/>
      <c r="Z334" s="74"/>
      <c r="AA334" s="127"/>
    </row>
    <row x14ac:dyDescent="0.25" r="335" customHeight="1" ht="18.75" hidden="1">
      <c r="A335" s="6" t="s">
        <v>752</v>
      </c>
      <c r="B335" s="6"/>
      <c r="C335" s="3" t="s">
        <v>96</v>
      </c>
      <c r="D335" s="86">
        <v>1</v>
      </c>
      <c r="E335" s="87">
        <f>$D$332*D335</f>
      </c>
      <c r="F335" s="108">
        <v>0.15</v>
      </c>
      <c r="G335" s="87">
        <f>$D$332*F335</f>
      </c>
      <c r="H335" s="87">
        <f>$M$2*G335</f>
      </c>
      <c r="I335" s="108">
        <v>0</v>
      </c>
      <c r="J335" s="87">
        <f>$D$332*I335</f>
      </c>
      <c r="K335" s="87">
        <f>SUM(H335,J335)</f>
      </c>
      <c r="L335" s="89"/>
      <c r="M335" s="89"/>
      <c r="N335" s="89"/>
      <c r="O335" s="73"/>
      <c r="P335" s="73"/>
      <c r="Q335" s="71"/>
      <c r="R335" s="71"/>
      <c r="S335" s="71"/>
      <c r="T335" s="74"/>
      <c r="U335" s="74"/>
      <c r="V335" s="74"/>
      <c r="W335" s="74"/>
      <c r="X335" s="74"/>
      <c r="Y335" s="127"/>
      <c r="Z335" s="74"/>
      <c r="AA335" s="127"/>
    </row>
    <row x14ac:dyDescent="0.25" r="336" customHeight="1" ht="18.75" hidden="1">
      <c r="A336" s="6" t="s">
        <v>753</v>
      </c>
      <c r="B336" s="6"/>
      <c r="C336" s="3" t="s">
        <v>96</v>
      </c>
      <c r="D336" s="86">
        <v>1</v>
      </c>
      <c r="E336" s="87">
        <f>$D$332*D336</f>
      </c>
      <c r="F336" s="108">
        <v>0.02</v>
      </c>
      <c r="G336" s="87">
        <f>$D$332*F336</f>
      </c>
      <c r="H336" s="87">
        <f>$M$2*G336</f>
      </c>
      <c r="I336" s="108">
        <v>0</v>
      </c>
      <c r="J336" s="87">
        <f>$D$332*I336</f>
      </c>
      <c r="K336" s="87">
        <f>SUM(H336,J336)</f>
      </c>
      <c r="L336" s="89"/>
      <c r="M336" s="89"/>
      <c r="N336" s="89"/>
      <c r="O336" s="73"/>
      <c r="P336" s="73"/>
      <c r="Q336" s="71"/>
      <c r="R336" s="71"/>
      <c r="S336" s="71"/>
      <c r="T336" s="74"/>
      <c r="U336" s="74"/>
      <c r="V336" s="74"/>
      <c r="W336" s="74"/>
      <c r="X336" s="74"/>
      <c r="Y336" s="127"/>
      <c r="Z336" s="74"/>
      <c r="AA336" s="127"/>
    </row>
    <row x14ac:dyDescent="0.25" r="337" customHeight="1" ht="18.75" hidden="1">
      <c r="A337" s="6" t="s">
        <v>754</v>
      </c>
      <c r="B337" s="6"/>
      <c r="C337" s="3" t="s">
        <v>96</v>
      </c>
      <c r="D337" s="86">
        <v>1</v>
      </c>
      <c r="E337" s="87">
        <f>$D$332*D337</f>
      </c>
      <c r="F337" s="108">
        <v>0.35</v>
      </c>
      <c r="G337" s="87">
        <f>$D$332*F337</f>
      </c>
      <c r="H337" s="87">
        <f>$M$2*G337</f>
      </c>
      <c r="I337" s="108">
        <v>0</v>
      </c>
      <c r="J337" s="87">
        <f>$D$332*I337</f>
      </c>
      <c r="K337" s="87">
        <f>SUM(H337,J337)</f>
      </c>
      <c r="L337" s="89"/>
      <c r="M337" s="89"/>
      <c r="N337" s="89"/>
      <c r="O337" s="73"/>
      <c r="P337" s="73"/>
      <c r="Q337" s="71"/>
      <c r="R337" s="71"/>
      <c r="S337" s="71"/>
      <c r="T337" s="74"/>
      <c r="U337" s="74"/>
      <c r="V337" s="74"/>
      <c r="W337" s="74"/>
      <c r="X337" s="74"/>
      <c r="Y337" s="127"/>
      <c r="Z337" s="74"/>
      <c r="AA337" s="127"/>
    </row>
    <row x14ac:dyDescent="0.25" r="338" customHeight="1" ht="12.199999999999998">
      <c r="A338" s="29" t="s">
        <v>214</v>
      </c>
      <c r="B338" s="29"/>
      <c r="C338" s="3"/>
      <c r="D338" s="109"/>
      <c r="E338" s="126"/>
      <c r="F338" s="94">
        <f>SUM(F333:F337)</f>
      </c>
      <c r="G338" s="110">
        <f>SUM(G333:G337)</f>
      </c>
      <c r="H338" s="110">
        <f>SUM(H333:H337)</f>
      </c>
      <c r="I338" s="94">
        <f>SUM(I333:I337)</f>
      </c>
      <c r="J338" s="110">
        <f>SUM(J333:J337)</f>
      </c>
      <c r="K338" s="88">
        <f>SUM(H338,J338)</f>
      </c>
      <c r="L338" s="89"/>
      <c r="M338" s="89"/>
      <c r="N338" s="89"/>
      <c r="O338" s="73"/>
      <c r="P338" s="73"/>
      <c r="Q338" s="71"/>
      <c r="R338" s="71"/>
      <c r="S338" s="71"/>
      <c r="T338" s="74"/>
      <c r="U338" s="74"/>
      <c r="V338" s="74"/>
      <c r="W338" s="74"/>
      <c r="X338" s="74"/>
      <c r="Y338" s="127"/>
      <c r="Z338" s="74"/>
      <c r="AA338" s="127"/>
    </row>
    <row x14ac:dyDescent="0.25" r="339" customHeight="1" ht="21">
      <c r="A339" s="29" t="s">
        <v>755</v>
      </c>
      <c r="B339" s="29"/>
      <c r="C339" s="93" t="s">
        <v>96</v>
      </c>
      <c r="D339" s="57">
        <v>0</v>
      </c>
      <c r="E339" s="124"/>
      <c r="F339" s="53"/>
      <c r="G339" s="53"/>
      <c r="H339" s="53"/>
      <c r="I339" s="53"/>
      <c r="J339" s="53"/>
      <c r="K339" s="53"/>
      <c r="L339" s="89"/>
      <c r="M339" s="89"/>
      <c r="N339" s="89"/>
      <c r="O339" s="73"/>
      <c r="P339" s="73"/>
      <c r="Q339" s="71"/>
      <c r="R339" s="71"/>
      <c r="S339" s="71"/>
      <c r="T339" s="74"/>
      <c r="U339" s="74"/>
      <c r="V339" s="74"/>
      <c r="W339" s="74"/>
      <c r="X339" s="74"/>
      <c r="Y339" s="127"/>
      <c r="Z339" s="74"/>
      <c r="AA339" s="127"/>
    </row>
    <row x14ac:dyDescent="0.25" r="340" customHeight="1" ht="18.75" hidden="1">
      <c r="A340" s="6" t="s">
        <v>756</v>
      </c>
      <c r="B340" s="6"/>
      <c r="C340" s="3" t="s">
        <v>96</v>
      </c>
      <c r="D340" s="86">
        <v>1</v>
      </c>
      <c r="E340" s="87">
        <f>$D$339*D340</f>
      </c>
      <c r="F340" s="108">
        <v>0.6</v>
      </c>
      <c r="G340" s="87">
        <f>$D$339*F340</f>
      </c>
      <c r="H340" s="87">
        <f>$M$2*G340</f>
      </c>
      <c r="I340" s="108">
        <v>0</v>
      </c>
      <c r="J340" s="87">
        <f>$D$339*I340</f>
      </c>
      <c r="K340" s="87">
        <f>SUM(H340,J340)</f>
      </c>
      <c r="L340" s="89"/>
      <c r="M340" s="89"/>
      <c r="N340" s="89"/>
      <c r="O340" s="73"/>
      <c r="P340" s="73"/>
      <c r="Q340" s="71"/>
      <c r="R340" s="71"/>
      <c r="S340" s="71"/>
      <c r="T340" s="74"/>
      <c r="U340" s="74"/>
      <c r="V340" s="74"/>
      <c r="W340" s="74"/>
      <c r="X340" s="74"/>
      <c r="Y340" s="127"/>
      <c r="Z340" s="74"/>
      <c r="AA340" s="127"/>
    </row>
    <row x14ac:dyDescent="0.25" r="341" customHeight="1" ht="12.199999999999998">
      <c r="A341" s="29" t="s">
        <v>214</v>
      </c>
      <c r="B341" s="29"/>
      <c r="C341" s="3"/>
      <c r="D341" s="109"/>
      <c r="E341" s="126"/>
      <c r="F341" s="94">
        <f>SUM(F340:F340)</f>
      </c>
      <c r="G341" s="110">
        <f>SUM(G340:G340)</f>
      </c>
      <c r="H341" s="110">
        <f>SUM(H340:H340)</f>
      </c>
      <c r="I341" s="94">
        <f>SUM(I340:I340)</f>
      </c>
      <c r="J341" s="110">
        <f>SUM(J340:J340)</f>
      </c>
      <c r="K341" s="88">
        <f>SUM(H341,J341)</f>
      </c>
      <c r="L341" s="89"/>
      <c r="M341" s="89"/>
      <c r="N341" s="89"/>
      <c r="O341" s="73"/>
      <c r="P341" s="73"/>
      <c r="Q341" s="71"/>
      <c r="R341" s="71"/>
      <c r="S341" s="71"/>
      <c r="T341" s="74"/>
      <c r="U341" s="74"/>
      <c r="V341" s="74"/>
      <c r="W341" s="74"/>
      <c r="X341" s="74"/>
      <c r="Y341" s="127"/>
      <c r="Z341" s="74"/>
      <c r="AA341" s="127"/>
    </row>
    <row x14ac:dyDescent="0.25" r="342" customHeight="1" ht="21">
      <c r="A342" s="29" t="s">
        <v>757</v>
      </c>
      <c r="B342" s="29"/>
      <c r="C342" s="93" t="s">
        <v>96</v>
      </c>
      <c r="D342" s="57">
        <v>0</v>
      </c>
      <c r="E342" s="124"/>
      <c r="F342" s="53"/>
      <c r="G342" s="53"/>
      <c r="H342" s="53"/>
      <c r="I342" s="53"/>
      <c r="J342" s="53"/>
      <c r="K342" s="53"/>
      <c r="L342" s="89"/>
      <c r="M342" s="89"/>
      <c r="N342" s="89"/>
      <c r="O342" s="73"/>
      <c r="P342" s="73"/>
      <c r="Q342" s="71"/>
      <c r="R342" s="71"/>
      <c r="S342" s="71"/>
      <c r="T342" s="74"/>
      <c r="U342" s="74"/>
      <c r="V342" s="74"/>
      <c r="W342" s="74"/>
      <c r="X342" s="74"/>
      <c r="Y342" s="127"/>
      <c r="Z342" s="74"/>
      <c r="AA342" s="127"/>
    </row>
    <row x14ac:dyDescent="0.25" r="343" customHeight="1" ht="18.75" hidden="1">
      <c r="A343" s="6" t="s">
        <v>736</v>
      </c>
      <c r="B343" s="6"/>
      <c r="C343" s="3" t="s">
        <v>96</v>
      </c>
      <c r="D343" s="86">
        <v>1</v>
      </c>
      <c r="E343" s="87">
        <f>$D$342*D343</f>
      </c>
      <c r="F343" s="108">
        <v>0.14</v>
      </c>
      <c r="G343" s="87">
        <f>$D$342*F343</f>
      </c>
      <c r="H343" s="87">
        <f>$M$2*G343</f>
      </c>
      <c r="I343" s="108">
        <v>0</v>
      </c>
      <c r="J343" s="87">
        <f>$D$342*I343</f>
      </c>
      <c r="K343" s="87">
        <f>SUM(H343,J343)</f>
      </c>
      <c r="L343" s="89"/>
      <c r="M343" s="89"/>
      <c r="N343" s="89"/>
      <c r="O343" s="73"/>
      <c r="P343" s="73"/>
      <c r="Q343" s="71"/>
      <c r="R343" s="71"/>
      <c r="S343" s="71"/>
      <c r="T343" s="74"/>
      <c r="U343" s="74"/>
      <c r="V343" s="74"/>
      <c r="W343" s="74"/>
      <c r="X343" s="74"/>
      <c r="Y343" s="127"/>
      <c r="Z343" s="74"/>
      <c r="AA343" s="127"/>
    </row>
    <row x14ac:dyDescent="0.25" r="344" customHeight="1" ht="18.75" hidden="1">
      <c r="A344" s="6" t="s">
        <v>742</v>
      </c>
      <c r="B344" s="6"/>
      <c r="C344" s="3" t="s">
        <v>96</v>
      </c>
      <c r="D344" s="86">
        <v>1</v>
      </c>
      <c r="E344" s="87">
        <f>$D$342*D344</f>
      </c>
      <c r="F344" s="108">
        <v>0.25</v>
      </c>
      <c r="G344" s="87">
        <f>$D$342*F344</f>
      </c>
      <c r="H344" s="87">
        <f>$M$2*G344</f>
      </c>
      <c r="I344" s="108">
        <v>0</v>
      </c>
      <c r="J344" s="87">
        <f>$D$342*I344</f>
      </c>
      <c r="K344" s="87">
        <f>SUM(H344,J344)</f>
      </c>
      <c r="L344" s="89"/>
      <c r="M344" s="89"/>
      <c r="N344" s="89"/>
      <c r="O344" s="73"/>
      <c r="P344" s="73"/>
      <c r="Q344" s="71"/>
      <c r="R344" s="71"/>
      <c r="S344" s="71"/>
      <c r="T344" s="74"/>
      <c r="U344" s="74"/>
      <c r="V344" s="74"/>
      <c r="W344" s="74"/>
      <c r="X344" s="74"/>
      <c r="Y344" s="127"/>
      <c r="Z344" s="74"/>
      <c r="AA344" s="127"/>
    </row>
    <row x14ac:dyDescent="0.25" r="345" customHeight="1" ht="18.75" hidden="1">
      <c r="A345" s="6" t="s">
        <v>758</v>
      </c>
      <c r="B345" s="6"/>
      <c r="C345" s="3" t="s">
        <v>96</v>
      </c>
      <c r="D345" s="86">
        <v>1</v>
      </c>
      <c r="E345" s="87">
        <f>$D$342*D345</f>
      </c>
      <c r="F345" s="108">
        <v>0.5</v>
      </c>
      <c r="G345" s="87">
        <f>$D$342*F345</f>
      </c>
      <c r="H345" s="87">
        <f>$M$2*G345</f>
      </c>
      <c r="I345" s="108">
        <v>0</v>
      </c>
      <c r="J345" s="87">
        <f>$D$342*I345</f>
      </c>
      <c r="K345" s="87">
        <f>SUM(H345,J345)</f>
      </c>
      <c r="L345" s="89"/>
      <c r="M345" s="89"/>
      <c r="N345" s="89"/>
      <c r="O345" s="73"/>
      <c r="P345" s="73"/>
      <c r="Q345" s="71"/>
      <c r="R345" s="71"/>
      <c r="S345" s="71"/>
      <c r="T345" s="74"/>
      <c r="U345" s="74"/>
      <c r="V345" s="74"/>
      <c r="W345" s="74"/>
      <c r="X345" s="74"/>
      <c r="Y345" s="127"/>
      <c r="Z345" s="74"/>
      <c r="AA345" s="127"/>
    </row>
    <row x14ac:dyDescent="0.25" r="346" customHeight="1" ht="18.75" hidden="1">
      <c r="A346" s="6" t="s">
        <v>759</v>
      </c>
      <c r="B346" s="6"/>
      <c r="C346" s="3" t="s">
        <v>96</v>
      </c>
      <c r="D346" s="86">
        <v>1</v>
      </c>
      <c r="E346" s="87">
        <f>$D$342*D346</f>
      </c>
      <c r="F346" s="108">
        <v>0.25</v>
      </c>
      <c r="G346" s="87">
        <f>$D$342*F346</f>
      </c>
      <c r="H346" s="87">
        <f>$M$2*G346</f>
      </c>
      <c r="I346" s="108">
        <v>0</v>
      </c>
      <c r="J346" s="87">
        <f>$D$342*I346</f>
      </c>
      <c r="K346" s="87">
        <f>SUM(H346,J346)</f>
      </c>
      <c r="L346" s="89"/>
      <c r="M346" s="89"/>
      <c r="N346" s="89"/>
      <c r="O346" s="73"/>
      <c r="P346" s="73"/>
      <c r="Q346" s="71"/>
      <c r="R346" s="71"/>
      <c r="S346" s="71"/>
      <c r="T346" s="74"/>
      <c r="U346" s="74"/>
      <c r="V346" s="74"/>
      <c r="W346" s="74"/>
      <c r="X346" s="74"/>
      <c r="Y346" s="127"/>
      <c r="Z346" s="74"/>
      <c r="AA346" s="127"/>
    </row>
    <row x14ac:dyDescent="0.25" r="347" customHeight="1" ht="18.75" hidden="1">
      <c r="A347" s="6" t="s">
        <v>754</v>
      </c>
      <c r="B347" s="6"/>
      <c r="C347" s="3" t="s">
        <v>96</v>
      </c>
      <c r="D347" s="86">
        <v>1</v>
      </c>
      <c r="E347" s="87">
        <f>$D$342*D347</f>
      </c>
      <c r="F347" s="108">
        <v>0.35</v>
      </c>
      <c r="G347" s="87">
        <f>$D$342*F347</f>
      </c>
      <c r="H347" s="87">
        <f>$M$2*G347</f>
      </c>
      <c r="I347" s="108">
        <v>0</v>
      </c>
      <c r="J347" s="87">
        <f>$D$342*I347</f>
      </c>
      <c r="K347" s="87">
        <f>SUM(H347,J347)</f>
      </c>
      <c r="L347" s="89"/>
      <c r="M347" s="89"/>
      <c r="N347" s="89"/>
      <c r="O347" s="73"/>
      <c r="P347" s="73"/>
      <c r="Q347" s="71"/>
      <c r="R347" s="71"/>
      <c r="S347" s="71"/>
      <c r="T347" s="74"/>
      <c r="U347" s="74"/>
      <c r="V347" s="74"/>
      <c r="W347" s="74"/>
      <c r="X347" s="74"/>
      <c r="Y347" s="127"/>
      <c r="Z347" s="74"/>
      <c r="AA347" s="127"/>
    </row>
    <row x14ac:dyDescent="0.25" r="348" customHeight="1" ht="18.75" hidden="1">
      <c r="A348" s="6" t="s">
        <v>753</v>
      </c>
      <c r="B348" s="6"/>
      <c r="C348" s="3" t="s">
        <v>96</v>
      </c>
      <c r="D348" s="86">
        <v>1</v>
      </c>
      <c r="E348" s="87">
        <f>$D$342*D348</f>
      </c>
      <c r="F348" s="108">
        <v>0.02</v>
      </c>
      <c r="G348" s="87">
        <f>$D$342*F348</f>
      </c>
      <c r="H348" s="87">
        <f>$M$2*G348</f>
      </c>
      <c r="I348" s="108">
        <v>0</v>
      </c>
      <c r="J348" s="87">
        <f>$D$342*I348</f>
      </c>
      <c r="K348" s="87">
        <f>SUM(H348,J348)</f>
      </c>
      <c r="L348" s="89"/>
      <c r="M348" s="89"/>
      <c r="N348" s="89"/>
      <c r="O348" s="73"/>
      <c r="P348" s="73"/>
      <c r="Q348" s="71"/>
      <c r="R348" s="71"/>
      <c r="S348" s="71"/>
      <c r="T348" s="74"/>
      <c r="U348" s="74"/>
      <c r="V348" s="74"/>
      <c r="W348" s="74"/>
      <c r="X348" s="74"/>
      <c r="Y348" s="127"/>
      <c r="Z348" s="74"/>
      <c r="AA348" s="127"/>
    </row>
    <row x14ac:dyDescent="0.25" r="349" customHeight="1" ht="12.199999999999998">
      <c r="A349" s="29" t="s">
        <v>214</v>
      </c>
      <c r="B349" s="29"/>
      <c r="C349" s="3"/>
      <c r="D349" s="109"/>
      <c r="E349" s="126"/>
      <c r="F349" s="94">
        <f>SUM(F343:F348)</f>
      </c>
      <c r="G349" s="110">
        <f>SUM(G343:G348)</f>
      </c>
      <c r="H349" s="110">
        <f>SUM(H343:H348)</f>
      </c>
      <c r="I349" s="94">
        <f>SUM(I343:I348)</f>
      </c>
      <c r="J349" s="110">
        <f>SUM(J343:J348)</f>
      </c>
      <c r="K349" s="88">
        <f>SUM(H349,J349)</f>
      </c>
      <c r="L349" s="89"/>
      <c r="M349" s="89"/>
      <c r="N349" s="89"/>
      <c r="O349" s="73"/>
      <c r="P349" s="73"/>
      <c r="Q349" s="71"/>
      <c r="R349" s="71"/>
      <c r="S349" s="71"/>
      <c r="T349" s="74"/>
      <c r="U349" s="74"/>
      <c r="V349" s="74"/>
      <c r="W349" s="74"/>
      <c r="X349" s="74"/>
      <c r="Y349" s="127"/>
      <c r="Z349" s="74"/>
      <c r="AA349" s="127"/>
    </row>
    <row x14ac:dyDescent="0.25" r="350" customHeight="1" ht="21">
      <c r="A350" s="29" t="s">
        <v>760</v>
      </c>
      <c r="B350" s="29"/>
      <c r="C350" s="93" t="s">
        <v>96</v>
      </c>
      <c r="D350" s="57">
        <v>0</v>
      </c>
      <c r="E350" s="124"/>
      <c r="F350" s="53"/>
      <c r="G350" s="53"/>
      <c r="H350" s="53"/>
      <c r="I350" s="53"/>
      <c r="J350" s="53"/>
      <c r="K350" s="53"/>
      <c r="L350" s="89"/>
      <c r="M350" s="89"/>
      <c r="N350" s="89"/>
      <c r="O350" s="73"/>
      <c r="P350" s="73"/>
      <c r="Q350" s="71"/>
      <c r="R350" s="71"/>
      <c r="S350" s="71"/>
      <c r="T350" s="74"/>
      <c r="U350" s="74"/>
      <c r="V350" s="74"/>
      <c r="W350" s="74"/>
      <c r="X350" s="74"/>
      <c r="Y350" s="127"/>
      <c r="Z350" s="74"/>
      <c r="AA350" s="127"/>
    </row>
    <row x14ac:dyDescent="0.25" r="351" customHeight="1" ht="18.75" hidden="1">
      <c r="A351" s="6" t="s">
        <v>754</v>
      </c>
      <c r="B351" s="6"/>
      <c r="C351" s="3" t="s">
        <v>96</v>
      </c>
      <c r="D351" s="86">
        <v>1</v>
      </c>
      <c r="E351" s="87">
        <f>$D$350*D351</f>
      </c>
      <c r="F351" s="108">
        <v>0.35</v>
      </c>
      <c r="G351" s="87">
        <f>$D$350*F351</f>
      </c>
      <c r="H351" s="87">
        <f>$M$2*G351</f>
      </c>
      <c r="I351" s="108">
        <v>0</v>
      </c>
      <c r="J351" s="87">
        <f>$D$350*I351</f>
      </c>
      <c r="K351" s="87">
        <f>SUM(H351,J351)</f>
      </c>
      <c r="L351" s="89"/>
      <c r="M351" s="89"/>
      <c r="N351" s="89"/>
      <c r="O351" s="73"/>
      <c r="P351" s="73"/>
      <c r="Q351" s="71"/>
      <c r="R351" s="71"/>
      <c r="S351" s="71"/>
      <c r="T351" s="74"/>
      <c r="U351" s="74"/>
      <c r="V351" s="74"/>
      <c r="W351" s="74"/>
      <c r="X351" s="74"/>
      <c r="Y351" s="127"/>
      <c r="Z351" s="74"/>
      <c r="AA351" s="127"/>
    </row>
    <row x14ac:dyDescent="0.25" r="352" customHeight="1" ht="18.75" hidden="1">
      <c r="A352" s="6" t="s">
        <v>756</v>
      </c>
      <c r="B352" s="6"/>
      <c r="C352" s="3" t="s">
        <v>96</v>
      </c>
      <c r="D352" s="86">
        <v>1</v>
      </c>
      <c r="E352" s="87">
        <f>$D$350*D352</f>
      </c>
      <c r="F352" s="108">
        <v>0.6</v>
      </c>
      <c r="G352" s="87">
        <f>$D$350*F352</f>
      </c>
      <c r="H352" s="87">
        <f>$M$2*G352</f>
      </c>
      <c r="I352" s="108">
        <v>0</v>
      </c>
      <c r="J352" s="87">
        <f>$D$350*I352</f>
      </c>
      <c r="K352" s="87">
        <f>SUM(H352,J352)</f>
      </c>
      <c r="L352" s="89"/>
      <c r="M352" s="89"/>
      <c r="N352" s="89"/>
      <c r="O352" s="73"/>
      <c r="P352" s="73"/>
      <c r="Q352" s="71"/>
      <c r="R352" s="71"/>
      <c r="S352" s="71"/>
      <c r="T352" s="74"/>
      <c r="U352" s="74"/>
      <c r="V352" s="74"/>
      <c r="W352" s="74"/>
      <c r="X352" s="74"/>
      <c r="Y352" s="127"/>
      <c r="Z352" s="74"/>
      <c r="AA352" s="127"/>
    </row>
    <row x14ac:dyDescent="0.25" r="353" customHeight="1" ht="18.75" hidden="1">
      <c r="A353" s="6" t="s">
        <v>742</v>
      </c>
      <c r="B353" s="6"/>
      <c r="C353" s="3" t="s">
        <v>96</v>
      </c>
      <c r="D353" s="86">
        <v>1</v>
      </c>
      <c r="E353" s="87">
        <f>$D$350*D353</f>
      </c>
      <c r="F353" s="108">
        <v>0.25</v>
      </c>
      <c r="G353" s="87">
        <f>$D$350*F353</f>
      </c>
      <c r="H353" s="87">
        <f>$M$2*G353</f>
      </c>
      <c r="I353" s="108">
        <v>0</v>
      </c>
      <c r="J353" s="87">
        <f>$D$350*I353</f>
      </c>
      <c r="K353" s="87">
        <f>SUM(H353,J353)</f>
      </c>
      <c r="L353" s="89"/>
      <c r="M353" s="89"/>
      <c r="N353" s="89"/>
      <c r="O353" s="73"/>
      <c r="P353" s="73"/>
      <c r="Q353" s="71"/>
      <c r="R353" s="71"/>
      <c r="S353" s="71"/>
      <c r="T353" s="74"/>
      <c r="U353" s="74"/>
      <c r="V353" s="74"/>
      <c r="W353" s="74"/>
      <c r="X353" s="74"/>
      <c r="Y353" s="127"/>
      <c r="Z353" s="74"/>
      <c r="AA353" s="127"/>
    </row>
    <row x14ac:dyDescent="0.25" r="354" customHeight="1" ht="18.75" hidden="1">
      <c r="A354" s="6" t="s">
        <v>758</v>
      </c>
      <c r="B354" s="6"/>
      <c r="C354" s="3" t="s">
        <v>96</v>
      </c>
      <c r="D354" s="86">
        <v>1</v>
      </c>
      <c r="E354" s="87">
        <f>$D$350*D354</f>
      </c>
      <c r="F354" s="108">
        <v>0.5</v>
      </c>
      <c r="G354" s="87">
        <f>$D$350*F354</f>
      </c>
      <c r="H354" s="87">
        <f>$M$2*G354</f>
      </c>
      <c r="I354" s="108">
        <v>0</v>
      </c>
      <c r="J354" s="87">
        <f>$D$350*I354</f>
      </c>
      <c r="K354" s="87">
        <f>SUM(H354,J354)</f>
      </c>
      <c r="L354" s="89"/>
      <c r="M354" s="89"/>
      <c r="N354" s="89"/>
      <c r="O354" s="73"/>
      <c r="P354" s="73"/>
      <c r="Q354" s="71"/>
      <c r="R354" s="71"/>
      <c r="S354" s="71"/>
      <c r="T354" s="74"/>
      <c r="U354" s="74"/>
      <c r="V354" s="74"/>
      <c r="W354" s="74"/>
      <c r="X354" s="74"/>
      <c r="Y354" s="127"/>
      <c r="Z354" s="74"/>
      <c r="AA354" s="127"/>
    </row>
    <row x14ac:dyDescent="0.25" r="355" customHeight="1" ht="18.75" hidden="1">
      <c r="A355" s="6" t="s">
        <v>759</v>
      </c>
      <c r="B355" s="6"/>
      <c r="C355" s="3" t="s">
        <v>96</v>
      </c>
      <c r="D355" s="86">
        <v>1</v>
      </c>
      <c r="E355" s="87">
        <f>$D$350*D355</f>
      </c>
      <c r="F355" s="108">
        <v>0.25</v>
      </c>
      <c r="G355" s="87">
        <f>$D$350*F355</f>
      </c>
      <c r="H355" s="87">
        <f>$M$2*G355</f>
      </c>
      <c r="I355" s="108">
        <v>0</v>
      </c>
      <c r="J355" s="87">
        <f>$D$350*I355</f>
      </c>
      <c r="K355" s="87">
        <f>SUM(H355,J355)</f>
      </c>
      <c r="L355" s="89"/>
      <c r="M355" s="89"/>
      <c r="N355" s="89"/>
      <c r="O355" s="73"/>
      <c r="P355" s="73"/>
      <c r="Q355" s="71"/>
      <c r="R355" s="71"/>
      <c r="S355" s="71"/>
      <c r="T355" s="74"/>
      <c r="U355" s="74"/>
      <c r="V355" s="74"/>
      <c r="W355" s="74"/>
      <c r="X355" s="74"/>
      <c r="Y355" s="127"/>
      <c r="Z355" s="74"/>
      <c r="AA355" s="127"/>
    </row>
    <row x14ac:dyDescent="0.25" r="356" customHeight="1" ht="18.75" hidden="1">
      <c r="A356" s="6" t="s">
        <v>753</v>
      </c>
      <c r="B356" s="6"/>
      <c r="C356" s="3" t="s">
        <v>96</v>
      </c>
      <c r="D356" s="86">
        <v>1</v>
      </c>
      <c r="E356" s="87">
        <f>$D$350*D356</f>
      </c>
      <c r="F356" s="108">
        <v>0.02</v>
      </c>
      <c r="G356" s="87">
        <f>$D$350*F356</f>
      </c>
      <c r="H356" s="87">
        <f>$M$2*G356</f>
      </c>
      <c r="I356" s="108">
        <v>0</v>
      </c>
      <c r="J356" s="87">
        <f>$D$350*I356</f>
      </c>
      <c r="K356" s="87">
        <f>SUM(H356,J356)</f>
      </c>
      <c r="L356" s="89"/>
      <c r="M356" s="89"/>
      <c r="N356" s="89"/>
      <c r="O356" s="73"/>
      <c r="P356" s="73"/>
      <c r="Q356" s="71"/>
      <c r="R356" s="71"/>
      <c r="S356" s="71"/>
      <c r="T356" s="74"/>
      <c r="U356" s="74"/>
      <c r="V356" s="74"/>
      <c r="W356" s="74"/>
      <c r="X356" s="74"/>
      <c r="Y356" s="127"/>
      <c r="Z356" s="74"/>
      <c r="AA356" s="127"/>
    </row>
    <row x14ac:dyDescent="0.25" r="357" customHeight="1" ht="12.199999999999998">
      <c r="A357" s="29" t="s">
        <v>214</v>
      </c>
      <c r="B357" s="29"/>
      <c r="C357" s="3"/>
      <c r="D357" s="109"/>
      <c r="E357" s="126"/>
      <c r="F357" s="94">
        <f>SUM(F351:F356)</f>
      </c>
      <c r="G357" s="110">
        <f>SUM(G351:G356)</f>
      </c>
      <c r="H357" s="110">
        <f>SUM(H351:H356)</f>
      </c>
      <c r="I357" s="94">
        <f>SUM(I351:I356)</f>
      </c>
      <c r="J357" s="110">
        <f>SUM(J351:J356)</f>
      </c>
      <c r="K357" s="88">
        <f>SUM(H357,J357)</f>
      </c>
      <c r="L357" s="89"/>
      <c r="M357" s="89"/>
      <c r="N357" s="89"/>
      <c r="O357" s="73"/>
      <c r="P357" s="73"/>
      <c r="Q357" s="71"/>
      <c r="R357" s="71"/>
      <c r="S357" s="71"/>
      <c r="T357" s="74"/>
      <c r="U357" s="74"/>
      <c r="V357" s="74"/>
      <c r="W357" s="74"/>
      <c r="X357" s="74"/>
      <c r="Y357" s="127"/>
      <c r="Z357" s="74"/>
      <c r="AA357" s="127"/>
    </row>
    <row x14ac:dyDescent="0.25" r="358" customHeight="1" ht="21">
      <c r="A358" s="29" t="s">
        <v>761</v>
      </c>
      <c r="B358" s="29"/>
      <c r="C358" s="93" t="s">
        <v>96</v>
      </c>
      <c r="D358" s="57">
        <v>0</v>
      </c>
      <c r="E358" s="124"/>
      <c r="F358" s="53"/>
      <c r="G358" s="53"/>
      <c r="H358" s="53"/>
      <c r="I358" s="53"/>
      <c r="J358" s="53"/>
      <c r="K358" s="53"/>
      <c r="L358" s="89"/>
      <c r="M358" s="89"/>
      <c r="N358" s="89"/>
      <c r="O358" s="73"/>
      <c r="P358" s="73"/>
      <c r="Q358" s="71"/>
      <c r="R358" s="71"/>
      <c r="S358" s="71"/>
      <c r="T358" s="74"/>
      <c r="U358" s="74"/>
      <c r="V358" s="74"/>
      <c r="W358" s="74"/>
      <c r="X358" s="74"/>
      <c r="Y358" s="127"/>
      <c r="Z358" s="74"/>
      <c r="AA358" s="127"/>
    </row>
    <row x14ac:dyDescent="0.25" r="359" customHeight="1" ht="18.75" hidden="1">
      <c r="A359" s="6" t="s">
        <v>762</v>
      </c>
      <c r="B359" s="6"/>
      <c r="C359" s="3" t="s">
        <v>96</v>
      </c>
      <c r="D359" s="86">
        <v>1</v>
      </c>
      <c r="E359" s="87">
        <f>$D$358*D359</f>
      </c>
      <c r="F359" s="108">
        <v>0.42</v>
      </c>
      <c r="G359" s="87">
        <f>$D$358*F359</f>
      </c>
      <c r="H359" s="87">
        <f>$M$2*G359</f>
      </c>
      <c r="I359" s="108">
        <v>0</v>
      </c>
      <c r="J359" s="87">
        <f>$D$358*I359</f>
      </c>
      <c r="K359" s="87">
        <f>SUM(H359,J359)</f>
      </c>
      <c r="L359" s="89"/>
      <c r="M359" s="89"/>
      <c r="N359" s="89"/>
      <c r="O359" s="73"/>
      <c r="P359" s="73"/>
      <c r="Q359" s="71"/>
      <c r="R359" s="71"/>
      <c r="S359" s="71"/>
      <c r="T359" s="74"/>
      <c r="U359" s="74"/>
      <c r="V359" s="74"/>
      <c r="W359" s="74"/>
      <c r="X359" s="74"/>
      <c r="Y359" s="127"/>
      <c r="Z359" s="74"/>
      <c r="AA359" s="127"/>
    </row>
    <row x14ac:dyDescent="0.25" r="360" customHeight="1" ht="18.75" hidden="1">
      <c r="A360" s="6" t="s">
        <v>763</v>
      </c>
      <c r="B360" s="6"/>
      <c r="C360" s="3" t="s">
        <v>96</v>
      </c>
      <c r="D360" s="86">
        <v>1</v>
      </c>
      <c r="E360" s="87">
        <f>$D$358*D360</f>
      </c>
      <c r="F360" s="108">
        <v>0.16</v>
      </c>
      <c r="G360" s="87">
        <f>$D$358*F360</f>
      </c>
      <c r="H360" s="87">
        <f>$M$2*G360</f>
      </c>
      <c r="I360" s="108">
        <v>0</v>
      </c>
      <c r="J360" s="87">
        <f>$D$358*I360</f>
      </c>
      <c r="K360" s="87">
        <f>SUM(H360,J360)</f>
      </c>
      <c r="L360" s="89"/>
      <c r="M360" s="89"/>
      <c r="N360" s="89"/>
      <c r="O360" s="73"/>
      <c r="P360" s="73"/>
      <c r="Q360" s="71"/>
      <c r="R360" s="71"/>
      <c r="S360" s="71"/>
      <c r="T360" s="74"/>
      <c r="U360" s="74"/>
      <c r="V360" s="74"/>
      <c r="W360" s="74"/>
      <c r="X360" s="74"/>
      <c r="Y360" s="127"/>
      <c r="Z360" s="74"/>
      <c r="AA360" s="127"/>
    </row>
    <row x14ac:dyDescent="0.25" r="361" customHeight="1" ht="18.75" hidden="1">
      <c r="A361" s="6" t="s">
        <v>764</v>
      </c>
      <c r="B361" s="6"/>
      <c r="C361" s="3" t="s">
        <v>96</v>
      </c>
      <c r="D361" s="86">
        <v>1</v>
      </c>
      <c r="E361" s="87">
        <f>$D$358*D361</f>
      </c>
      <c r="F361" s="108">
        <v>0.54</v>
      </c>
      <c r="G361" s="87">
        <f>$D$358*F361</f>
      </c>
      <c r="H361" s="87">
        <f>$M$2*G361</f>
      </c>
      <c r="I361" s="108">
        <v>0</v>
      </c>
      <c r="J361" s="87">
        <f>$D$358*I361</f>
      </c>
      <c r="K361" s="87">
        <f>SUM(H361,J361)</f>
      </c>
      <c r="L361" s="89"/>
      <c r="M361" s="89"/>
      <c r="N361" s="89"/>
      <c r="O361" s="73"/>
      <c r="P361" s="73"/>
      <c r="Q361" s="71"/>
      <c r="R361" s="71"/>
      <c r="S361" s="71"/>
      <c r="T361" s="74"/>
      <c r="U361" s="74"/>
      <c r="V361" s="74"/>
      <c r="W361" s="74"/>
      <c r="X361" s="74"/>
      <c r="Y361" s="127"/>
      <c r="Z361" s="74"/>
      <c r="AA361" s="127"/>
    </row>
    <row x14ac:dyDescent="0.25" r="362" customHeight="1" ht="12.199999999999998">
      <c r="A362" s="29" t="s">
        <v>214</v>
      </c>
      <c r="B362" s="29"/>
      <c r="C362" s="3"/>
      <c r="D362" s="109"/>
      <c r="E362" s="126"/>
      <c r="F362" s="94">
        <f>SUM(F359:F361)</f>
      </c>
      <c r="G362" s="110">
        <f>SUM(G359:G361)</f>
      </c>
      <c r="H362" s="110">
        <f>SUM(H359:H361)</f>
      </c>
      <c r="I362" s="94">
        <f>SUM(I359:I361)</f>
      </c>
      <c r="J362" s="110">
        <f>SUM(J359:J361)</f>
      </c>
      <c r="K362" s="88">
        <f>SUM(H362,J362)</f>
      </c>
      <c r="L362" s="89"/>
      <c r="M362" s="89"/>
      <c r="N362" s="89"/>
      <c r="O362" s="73"/>
      <c r="P362" s="73"/>
      <c r="Q362" s="71"/>
      <c r="R362" s="71"/>
      <c r="S362" s="71"/>
      <c r="T362" s="74"/>
      <c r="U362" s="74"/>
      <c r="V362" s="74"/>
      <c r="W362" s="74"/>
      <c r="X362" s="74"/>
      <c r="Y362" s="127"/>
      <c r="Z362" s="74"/>
      <c r="AA362" s="127"/>
    </row>
    <row x14ac:dyDescent="0.25" r="363" customHeight="1" ht="21">
      <c r="A363" s="29" t="s">
        <v>765</v>
      </c>
      <c r="B363" s="29"/>
      <c r="C363" s="93" t="s">
        <v>96</v>
      </c>
      <c r="D363" s="57">
        <v>0</v>
      </c>
      <c r="E363" s="124"/>
      <c r="F363" s="53"/>
      <c r="G363" s="53"/>
      <c r="H363" s="53"/>
      <c r="I363" s="53"/>
      <c r="J363" s="53"/>
      <c r="K363" s="53"/>
      <c r="L363" s="89"/>
      <c r="M363" s="89"/>
      <c r="N363" s="89"/>
      <c r="O363" s="73"/>
      <c r="P363" s="73"/>
      <c r="Q363" s="71"/>
      <c r="R363" s="71"/>
      <c r="S363" s="71"/>
      <c r="T363" s="74"/>
      <c r="U363" s="74"/>
      <c r="V363" s="74"/>
      <c r="W363" s="74"/>
      <c r="X363" s="74"/>
      <c r="Y363" s="127"/>
      <c r="Z363" s="74"/>
      <c r="AA363" s="127"/>
    </row>
    <row x14ac:dyDescent="0.25" r="364" customHeight="1" ht="18.75" hidden="1">
      <c r="A364" s="6" t="s">
        <v>736</v>
      </c>
      <c r="B364" s="6"/>
      <c r="C364" s="3" t="s">
        <v>96</v>
      </c>
      <c r="D364" s="86">
        <v>1</v>
      </c>
      <c r="E364" s="87">
        <f>$D$363*D364</f>
      </c>
      <c r="F364" s="108">
        <v>0.14</v>
      </c>
      <c r="G364" s="87">
        <f>$D$363*F364</f>
      </c>
      <c r="H364" s="87">
        <f>$M$2*G364</f>
      </c>
      <c r="I364" s="108">
        <v>0</v>
      </c>
      <c r="J364" s="87">
        <f>$D$363*I364</f>
      </c>
      <c r="K364" s="87">
        <f>SUM(H364,J364)</f>
      </c>
      <c r="L364" s="89"/>
      <c r="M364" s="89"/>
      <c r="N364" s="89"/>
      <c r="O364" s="73"/>
      <c r="P364" s="73"/>
      <c r="Q364" s="71"/>
      <c r="R364" s="71"/>
      <c r="S364" s="71"/>
      <c r="T364" s="74"/>
      <c r="U364" s="74"/>
      <c r="V364" s="74"/>
      <c r="W364" s="74"/>
      <c r="X364" s="74"/>
      <c r="Y364" s="127"/>
      <c r="Z364" s="74"/>
      <c r="AA364" s="127"/>
    </row>
    <row x14ac:dyDescent="0.25" r="365" customHeight="1" ht="18.75" hidden="1">
      <c r="A365" s="6" t="s">
        <v>763</v>
      </c>
      <c r="B365" s="6"/>
      <c r="C365" s="3" t="s">
        <v>96</v>
      </c>
      <c r="D365" s="86">
        <v>1</v>
      </c>
      <c r="E365" s="87">
        <f>$D$363*D365</f>
      </c>
      <c r="F365" s="108">
        <v>0.16</v>
      </c>
      <c r="G365" s="87">
        <f>$D$363*F365</f>
      </c>
      <c r="H365" s="87">
        <f>$M$2*G365</f>
      </c>
      <c r="I365" s="108">
        <v>0</v>
      </c>
      <c r="J365" s="87">
        <f>$D$363*I365</f>
      </c>
      <c r="K365" s="87">
        <f>SUM(H365,J365)</f>
      </c>
      <c r="L365" s="89"/>
      <c r="M365" s="89"/>
      <c r="N365" s="89"/>
      <c r="O365" s="73"/>
      <c r="P365" s="73"/>
      <c r="Q365" s="71"/>
      <c r="R365" s="71"/>
      <c r="S365" s="71"/>
      <c r="T365" s="74"/>
      <c r="U365" s="74"/>
      <c r="V365" s="74"/>
      <c r="W365" s="74"/>
      <c r="X365" s="74"/>
      <c r="Y365" s="127"/>
      <c r="Z365" s="74"/>
      <c r="AA365" s="127"/>
    </row>
    <row x14ac:dyDescent="0.25" r="366" customHeight="1" ht="18.75" hidden="1">
      <c r="A366" s="6" t="s">
        <v>762</v>
      </c>
      <c r="B366" s="6"/>
      <c r="C366" s="3" t="s">
        <v>96</v>
      </c>
      <c r="D366" s="86">
        <v>1</v>
      </c>
      <c r="E366" s="87">
        <f>$D$363*D366</f>
      </c>
      <c r="F366" s="108">
        <v>0.42</v>
      </c>
      <c r="G366" s="87">
        <f>$D$363*F366</f>
      </c>
      <c r="H366" s="87">
        <f>$M$2*G366</f>
      </c>
      <c r="I366" s="108">
        <v>0</v>
      </c>
      <c r="J366" s="87">
        <f>$D$363*I366</f>
      </c>
      <c r="K366" s="87">
        <f>SUM(H366,J366)</f>
      </c>
      <c r="L366" s="89"/>
      <c r="M366" s="89"/>
      <c r="N366" s="89"/>
      <c r="O366" s="73"/>
      <c r="P366" s="73"/>
      <c r="Q366" s="71"/>
      <c r="R366" s="71"/>
      <c r="S366" s="71"/>
      <c r="T366" s="74"/>
      <c r="U366" s="74"/>
      <c r="V366" s="74"/>
      <c r="W366" s="74"/>
      <c r="X366" s="74"/>
      <c r="Y366" s="127"/>
      <c r="Z366" s="74"/>
      <c r="AA366" s="127"/>
    </row>
    <row x14ac:dyDescent="0.25" r="367" customHeight="1" ht="12.199999999999998">
      <c r="A367" s="29" t="s">
        <v>214</v>
      </c>
      <c r="B367" s="29"/>
      <c r="C367" s="3"/>
      <c r="D367" s="109"/>
      <c r="E367" s="126"/>
      <c r="F367" s="94">
        <f>SUM(F364:F366)</f>
      </c>
      <c r="G367" s="110">
        <f>SUM(G364:G366)</f>
      </c>
      <c r="H367" s="110">
        <f>SUM(H364:H366)</f>
      </c>
      <c r="I367" s="94">
        <f>SUM(I364:I366)</f>
      </c>
      <c r="J367" s="110">
        <f>SUM(J364:J366)</f>
      </c>
      <c r="K367" s="88">
        <f>SUM(H367,J367)</f>
      </c>
      <c r="L367" s="89"/>
      <c r="M367" s="89"/>
      <c r="N367" s="89"/>
      <c r="O367" s="73"/>
      <c r="P367" s="73"/>
      <c r="Q367" s="71"/>
      <c r="R367" s="71"/>
      <c r="S367" s="71"/>
      <c r="T367" s="74"/>
      <c r="U367" s="74"/>
      <c r="V367" s="74"/>
      <c r="W367" s="74"/>
      <c r="X367" s="74"/>
      <c r="Y367" s="127"/>
      <c r="Z367" s="74"/>
      <c r="AA367" s="127"/>
    </row>
    <row x14ac:dyDescent="0.25" r="368" customHeight="1" ht="21">
      <c r="A368" s="29" t="s">
        <v>766</v>
      </c>
      <c r="B368" s="29"/>
      <c r="C368" s="93" t="s">
        <v>96</v>
      </c>
      <c r="D368" s="57">
        <v>0</v>
      </c>
      <c r="E368" s="124"/>
      <c r="F368" s="53"/>
      <c r="G368" s="53"/>
      <c r="H368" s="53"/>
      <c r="I368" s="53"/>
      <c r="J368" s="53"/>
      <c r="K368" s="53"/>
      <c r="L368" s="89"/>
      <c r="M368" s="89"/>
      <c r="N368" s="89"/>
      <c r="O368" s="73"/>
      <c r="P368" s="73"/>
      <c r="Q368" s="71"/>
      <c r="R368" s="71"/>
      <c r="S368" s="71"/>
      <c r="T368" s="74"/>
      <c r="U368" s="74"/>
      <c r="V368" s="74"/>
      <c r="W368" s="74"/>
      <c r="X368" s="74"/>
      <c r="Y368" s="127"/>
      <c r="Z368" s="74"/>
      <c r="AA368" s="127"/>
    </row>
    <row x14ac:dyDescent="0.25" r="369" customHeight="1" ht="18.75" hidden="1">
      <c r="A369" s="6" t="s">
        <v>762</v>
      </c>
      <c r="B369" s="6"/>
      <c r="C369" s="3" t="s">
        <v>96</v>
      </c>
      <c r="D369" s="86">
        <v>1</v>
      </c>
      <c r="E369" s="87">
        <f>$D$368*D369</f>
      </c>
      <c r="F369" s="108">
        <v>0.42</v>
      </c>
      <c r="G369" s="87">
        <f>$D$368*F369</f>
      </c>
      <c r="H369" s="87">
        <f>$M$2*G369</f>
      </c>
      <c r="I369" s="108">
        <v>0</v>
      </c>
      <c r="J369" s="87">
        <f>$D$368*I369</f>
      </c>
      <c r="K369" s="87">
        <f>SUM(H369,J369)</f>
      </c>
      <c r="L369" s="89"/>
      <c r="M369" s="89"/>
      <c r="N369" s="89"/>
      <c r="O369" s="73"/>
      <c r="P369" s="73"/>
      <c r="Q369" s="71"/>
      <c r="R369" s="71"/>
      <c r="S369" s="71"/>
      <c r="T369" s="74"/>
      <c r="U369" s="74"/>
      <c r="V369" s="74"/>
      <c r="W369" s="74"/>
      <c r="X369" s="74"/>
      <c r="Y369" s="127"/>
      <c r="Z369" s="74"/>
      <c r="AA369" s="127"/>
    </row>
    <row x14ac:dyDescent="0.25" r="370" customHeight="1" ht="18.75" hidden="1">
      <c r="A370" s="6" t="s">
        <v>763</v>
      </c>
      <c r="B370" s="6"/>
      <c r="C370" s="3" t="s">
        <v>96</v>
      </c>
      <c r="D370" s="86">
        <v>1</v>
      </c>
      <c r="E370" s="87">
        <f>$D$368*D370</f>
      </c>
      <c r="F370" s="108">
        <v>0.16</v>
      </c>
      <c r="G370" s="87">
        <f>$D$368*F370</f>
      </c>
      <c r="H370" s="87">
        <f>$M$2*G370</f>
      </c>
      <c r="I370" s="108">
        <v>0</v>
      </c>
      <c r="J370" s="87">
        <f>$D$368*I370</f>
      </c>
      <c r="K370" s="87">
        <f>SUM(H370,J370)</f>
      </c>
      <c r="L370" s="89"/>
      <c r="M370" s="89"/>
      <c r="N370" s="89"/>
      <c r="O370" s="73"/>
      <c r="P370" s="73"/>
      <c r="Q370" s="71"/>
      <c r="R370" s="71"/>
      <c r="S370" s="71"/>
      <c r="T370" s="74"/>
      <c r="U370" s="74"/>
      <c r="V370" s="74"/>
      <c r="W370" s="74"/>
      <c r="X370" s="74"/>
      <c r="Y370" s="127"/>
      <c r="Z370" s="74"/>
      <c r="AA370" s="127"/>
    </row>
    <row x14ac:dyDescent="0.25" r="371" customHeight="1" ht="18.75" hidden="1">
      <c r="A371" s="6" t="s">
        <v>756</v>
      </c>
      <c r="B371" s="6"/>
      <c r="C371" s="3" t="s">
        <v>96</v>
      </c>
      <c r="D371" s="86">
        <v>1</v>
      </c>
      <c r="E371" s="87">
        <f>$D$368*D371</f>
      </c>
      <c r="F371" s="108">
        <v>0.6</v>
      </c>
      <c r="G371" s="87">
        <f>$D$368*F371</f>
      </c>
      <c r="H371" s="87">
        <f>$M$2*G371</f>
      </c>
      <c r="I371" s="108">
        <v>0</v>
      </c>
      <c r="J371" s="87">
        <f>$D$368*I371</f>
      </c>
      <c r="K371" s="87">
        <f>SUM(H371,J371)</f>
      </c>
      <c r="L371" s="89"/>
      <c r="M371" s="89"/>
      <c r="N371" s="89"/>
      <c r="O371" s="73"/>
      <c r="P371" s="73"/>
      <c r="Q371" s="71"/>
      <c r="R371" s="71"/>
      <c r="S371" s="71"/>
      <c r="T371" s="74"/>
      <c r="U371" s="74"/>
      <c r="V371" s="74"/>
      <c r="W371" s="74"/>
      <c r="X371" s="74"/>
      <c r="Y371" s="127"/>
      <c r="Z371" s="74"/>
      <c r="AA371" s="127"/>
    </row>
    <row x14ac:dyDescent="0.25" r="372" customHeight="1" ht="12.199999999999998">
      <c r="A372" s="29" t="s">
        <v>214</v>
      </c>
      <c r="B372" s="29"/>
      <c r="C372" s="3"/>
      <c r="D372" s="109"/>
      <c r="E372" s="126"/>
      <c r="F372" s="94">
        <f>SUM(F369:F371)</f>
      </c>
      <c r="G372" s="110">
        <f>SUM(G369:G371)</f>
      </c>
      <c r="H372" s="110">
        <f>SUM(H369:H371)</f>
      </c>
      <c r="I372" s="94">
        <f>SUM(I369:I371)</f>
      </c>
      <c r="J372" s="110">
        <f>SUM(J369:J371)</f>
      </c>
      <c r="K372" s="88">
        <f>SUM(H372,J372)</f>
      </c>
      <c r="L372" s="89"/>
      <c r="M372" s="89"/>
      <c r="N372" s="89"/>
      <c r="O372" s="73"/>
      <c r="P372" s="73"/>
      <c r="Q372" s="71"/>
      <c r="R372" s="71"/>
      <c r="S372" s="71"/>
      <c r="T372" s="74"/>
      <c r="U372" s="74"/>
      <c r="V372" s="74"/>
      <c r="W372" s="74"/>
      <c r="X372" s="74"/>
      <c r="Y372" s="127"/>
      <c r="Z372" s="74"/>
      <c r="AA372" s="127"/>
    </row>
    <row x14ac:dyDescent="0.25" r="373" customHeight="1" ht="29.850000000000005">
      <c r="A373" s="29" t="s">
        <v>767</v>
      </c>
      <c r="B373" s="29"/>
      <c r="C373" s="93" t="s">
        <v>96</v>
      </c>
      <c r="D373" s="57">
        <v>0</v>
      </c>
      <c r="E373" s="124"/>
      <c r="F373" s="53"/>
      <c r="G373" s="53"/>
      <c r="H373" s="53"/>
      <c r="I373" s="53"/>
      <c r="J373" s="53"/>
      <c r="K373" s="53"/>
      <c r="L373" s="89"/>
      <c r="M373" s="89"/>
      <c r="N373" s="89"/>
      <c r="O373" s="73"/>
      <c r="P373" s="73"/>
      <c r="Q373" s="71"/>
      <c r="R373" s="71"/>
      <c r="S373" s="71"/>
      <c r="T373" s="74"/>
      <c r="U373" s="74"/>
      <c r="V373" s="74"/>
      <c r="W373" s="74"/>
      <c r="X373" s="74"/>
      <c r="Y373" s="127"/>
      <c r="Z373" s="74"/>
      <c r="AA373" s="127"/>
    </row>
    <row x14ac:dyDescent="0.25" r="374" customHeight="1" ht="18.75" hidden="1">
      <c r="A374" s="6" t="s">
        <v>762</v>
      </c>
      <c r="B374" s="6"/>
      <c r="C374" s="3" t="s">
        <v>96</v>
      </c>
      <c r="D374" s="86">
        <v>1</v>
      </c>
      <c r="E374" s="87">
        <f>$D$373*D374</f>
      </c>
      <c r="F374" s="108">
        <v>0.42</v>
      </c>
      <c r="G374" s="87">
        <f>$D$373*F374</f>
      </c>
      <c r="H374" s="87">
        <f>$M$2*G374</f>
      </c>
      <c r="I374" s="108">
        <v>0</v>
      </c>
      <c r="J374" s="87">
        <f>$D$373*I374</f>
      </c>
      <c r="K374" s="87">
        <f>SUM(H374,J374)</f>
      </c>
      <c r="L374" s="89"/>
      <c r="M374" s="89"/>
      <c r="N374" s="89"/>
      <c r="O374" s="73"/>
      <c r="P374" s="73"/>
      <c r="Q374" s="71"/>
      <c r="R374" s="71"/>
      <c r="S374" s="71"/>
      <c r="T374" s="74"/>
      <c r="U374" s="74"/>
      <c r="V374" s="74"/>
      <c r="W374" s="74"/>
      <c r="X374" s="74"/>
      <c r="Y374" s="127"/>
      <c r="Z374" s="74"/>
      <c r="AA374" s="127"/>
    </row>
    <row x14ac:dyDescent="0.25" r="375" customHeight="1" ht="18.75" hidden="1">
      <c r="A375" s="6" t="s">
        <v>768</v>
      </c>
      <c r="B375" s="6"/>
      <c r="C375" s="3" t="s">
        <v>96</v>
      </c>
      <c r="D375" s="86">
        <v>1</v>
      </c>
      <c r="E375" s="87">
        <f>$D$373*D375</f>
      </c>
      <c r="F375" s="108">
        <v>0.9</v>
      </c>
      <c r="G375" s="87">
        <f>$D$373*F375</f>
      </c>
      <c r="H375" s="87">
        <f>$M$2*G375</f>
      </c>
      <c r="I375" s="108">
        <v>0</v>
      </c>
      <c r="J375" s="87">
        <f>$D$373*I375</f>
      </c>
      <c r="K375" s="87">
        <f>SUM(H375,J375)</f>
      </c>
      <c r="L375" s="89"/>
      <c r="M375" s="89"/>
      <c r="N375" s="89"/>
      <c r="O375" s="73"/>
      <c r="P375" s="73"/>
      <c r="Q375" s="71"/>
      <c r="R375" s="71"/>
      <c r="S375" s="71"/>
      <c r="T375" s="74"/>
      <c r="U375" s="74"/>
      <c r="V375" s="74"/>
      <c r="W375" s="74"/>
      <c r="X375" s="74"/>
      <c r="Y375" s="127"/>
      <c r="Z375" s="74"/>
      <c r="AA375" s="127"/>
    </row>
    <row x14ac:dyDescent="0.25" r="376" customHeight="1" ht="18.75" hidden="1">
      <c r="A376" s="6" t="s">
        <v>763</v>
      </c>
      <c r="B376" s="6"/>
      <c r="C376" s="3" t="s">
        <v>96</v>
      </c>
      <c r="D376" s="86">
        <v>1</v>
      </c>
      <c r="E376" s="87">
        <f>$D$373*D376</f>
      </c>
      <c r="F376" s="108">
        <v>0.16</v>
      </c>
      <c r="G376" s="87">
        <f>$D$373*F376</f>
      </c>
      <c r="H376" s="87">
        <f>$M$2*G376</f>
      </c>
      <c r="I376" s="108">
        <v>0</v>
      </c>
      <c r="J376" s="87">
        <f>$D$373*I376</f>
      </c>
      <c r="K376" s="87">
        <f>SUM(H376,J376)</f>
      </c>
      <c r="L376" s="89"/>
      <c r="M376" s="89"/>
      <c r="N376" s="89"/>
      <c r="O376" s="73"/>
      <c r="P376" s="73"/>
      <c r="Q376" s="71"/>
      <c r="R376" s="71"/>
      <c r="S376" s="71"/>
      <c r="T376" s="74"/>
      <c r="U376" s="74"/>
      <c r="V376" s="74"/>
      <c r="W376" s="74"/>
      <c r="X376" s="74"/>
      <c r="Y376" s="127"/>
      <c r="Z376" s="74"/>
      <c r="AA376" s="127"/>
    </row>
    <row x14ac:dyDescent="0.25" r="377" customHeight="1" ht="12.199999999999998">
      <c r="A377" s="29" t="s">
        <v>214</v>
      </c>
      <c r="B377" s="29"/>
      <c r="C377" s="3"/>
      <c r="D377" s="109"/>
      <c r="E377" s="126"/>
      <c r="F377" s="94">
        <f>SUM(F374:F376)</f>
      </c>
      <c r="G377" s="110">
        <f>SUM(G374:G376)</f>
      </c>
      <c r="H377" s="110">
        <f>SUM(H374:H376)</f>
      </c>
      <c r="I377" s="94">
        <f>SUM(I374:I376)</f>
      </c>
      <c r="J377" s="110">
        <f>SUM(J374:J376)</f>
      </c>
      <c r="K377" s="88">
        <f>SUM(H377,J377)</f>
      </c>
      <c r="L377" s="89"/>
      <c r="M377" s="89"/>
      <c r="N377" s="89"/>
      <c r="O377" s="73"/>
      <c r="P377" s="73"/>
      <c r="Q377" s="71"/>
      <c r="R377" s="71"/>
      <c r="S377" s="71"/>
      <c r="T377" s="74"/>
      <c r="U377" s="74"/>
      <c r="V377" s="74"/>
      <c r="W377" s="74"/>
      <c r="X377" s="74"/>
      <c r="Y377" s="127"/>
      <c r="Z377" s="74"/>
      <c r="AA377" s="127"/>
    </row>
    <row x14ac:dyDescent="0.25" r="378" customHeight="1" ht="21">
      <c r="A378" s="29" t="s">
        <v>769</v>
      </c>
      <c r="B378" s="29"/>
      <c r="C378" s="93" t="s">
        <v>96</v>
      </c>
      <c r="D378" s="57">
        <v>0</v>
      </c>
      <c r="E378" s="124"/>
      <c r="F378" s="53"/>
      <c r="G378" s="53"/>
      <c r="H378" s="53"/>
      <c r="I378" s="53"/>
      <c r="J378" s="53"/>
      <c r="K378" s="53"/>
      <c r="L378" s="89"/>
      <c r="M378" s="89"/>
      <c r="N378" s="89"/>
      <c r="O378" s="73"/>
      <c r="P378" s="73"/>
      <c r="Q378" s="71"/>
      <c r="R378" s="71"/>
      <c r="S378" s="71"/>
      <c r="T378" s="74"/>
      <c r="U378" s="74"/>
      <c r="V378" s="74"/>
      <c r="W378" s="74"/>
      <c r="X378" s="74"/>
      <c r="Y378" s="127"/>
      <c r="Z378" s="74"/>
      <c r="AA378" s="127"/>
    </row>
    <row x14ac:dyDescent="0.25" r="379" customHeight="1" ht="18.75" hidden="1">
      <c r="A379" s="6" t="s">
        <v>770</v>
      </c>
      <c r="B379" s="6"/>
      <c r="C379" s="3" t="s">
        <v>96</v>
      </c>
      <c r="D379" s="86">
        <v>1</v>
      </c>
      <c r="E379" s="87">
        <f>$D$378*D379</f>
      </c>
      <c r="F379" s="108">
        <v>1.84</v>
      </c>
      <c r="G379" s="87">
        <f>$D$378*F379</f>
      </c>
      <c r="H379" s="87">
        <f>$M$2*G379</f>
      </c>
      <c r="I379" s="108">
        <v>0</v>
      </c>
      <c r="J379" s="87">
        <f>$D$378*I379</f>
      </c>
      <c r="K379" s="87">
        <f>SUM(H379,J379)</f>
      </c>
      <c r="L379" s="89"/>
      <c r="M379" s="89"/>
      <c r="N379" s="89"/>
      <c r="O379" s="73"/>
      <c r="P379" s="73"/>
      <c r="Q379" s="71"/>
      <c r="R379" s="71"/>
      <c r="S379" s="71"/>
      <c r="T379" s="74"/>
      <c r="U379" s="74"/>
      <c r="V379" s="74"/>
      <c r="W379" s="74"/>
      <c r="X379" s="74"/>
      <c r="Y379" s="127"/>
      <c r="Z379" s="74"/>
      <c r="AA379" s="127"/>
    </row>
    <row x14ac:dyDescent="0.25" r="380" customHeight="1" ht="18.75" hidden="1">
      <c r="A380" s="6" t="s">
        <v>764</v>
      </c>
      <c r="B380" s="6"/>
      <c r="C380" s="3" t="s">
        <v>96</v>
      </c>
      <c r="D380" s="86">
        <v>1</v>
      </c>
      <c r="E380" s="87">
        <f>$D$378*D380</f>
      </c>
      <c r="F380" s="108">
        <v>0.54</v>
      </c>
      <c r="G380" s="87">
        <f>$D$378*F380</f>
      </c>
      <c r="H380" s="87">
        <f>$M$2*G380</f>
      </c>
      <c r="I380" s="108">
        <v>0</v>
      </c>
      <c r="J380" s="87">
        <f>$D$378*I380</f>
      </c>
      <c r="K380" s="87">
        <f>SUM(H380,J380)</f>
      </c>
      <c r="L380" s="89"/>
      <c r="M380" s="89"/>
      <c r="N380" s="89"/>
      <c r="O380" s="73"/>
      <c r="P380" s="73"/>
      <c r="Q380" s="71"/>
      <c r="R380" s="71"/>
      <c r="S380" s="71"/>
      <c r="T380" s="74"/>
      <c r="U380" s="74"/>
      <c r="V380" s="74"/>
      <c r="W380" s="74"/>
      <c r="X380" s="74"/>
      <c r="Y380" s="127"/>
      <c r="Z380" s="74"/>
      <c r="AA380" s="127"/>
    </row>
    <row x14ac:dyDescent="0.25" r="381" customHeight="1" ht="12.199999999999998">
      <c r="A381" s="29" t="s">
        <v>214</v>
      </c>
      <c r="B381" s="29"/>
      <c r="C381" s="3"/>
      <c r="D381" s="109"/>
      <c r="E381" s="126"/>
      <c r="F381" s="94">
        <f>SUM(F379:F380)</f>
      </c>
      <c r="G381" s="110">
        <f>SUM(G379:G380)</f>
      </c>
      <c r="H381" s="110">
        <f>SUM(H379:H380)</f>
      </c>
      <c r="I381" s="94">
        <f>SUM(I379:I380)</f>
      </c>
      <c r="J381" s="110">
        <f>SUM(J379:J380)</f>
      </c>
      <c r="K381" s="88">
        <f>SUM(H381,J381)</f>
      </c>
      <c r="L381" s="89"/>
      <c r="M381" s="89"/>
      <c r="N381" s="89"/>
      <c r="O381" s="73"/>
      <c r="P381" s="73"/>
      <c r="Q381" s="71"/>
      <c r="R381" s="71"/>
      <c r="S381" s="71"/>
      <c r="T381" s="74"/>
      <c r="U381" s="74"/>
      <c r="V381" s="74"/>
      <c r="W381" s="74"/>
      <c r="X381" s="74"/>
      <c r="Y381" s="127"/>
      <c r="Z381" s="74"/>
      <c r="AA381" s="127"/>
    </row>
    <row x14ac:dyDescent="0.25" r="382" customHeight="1" ht="21">
      <c r="A382" s="29" t="s">
        <v>771</v>
      </c>
      <c r="B382" s="29"/>
      <c r="C382" s="93" t="s">
        <v>96</v>
      </c>
      <c r="D382" s="57">
        <v>0</v>
      </c>
      <c r="E382" s="124"/>
      <c r="F382" s="53"/>
      <c r="G382" s="53"/>
      <c r="H382" s="53"/>
      <c r="I382" s="53"/>
      <c r="J382" s="53"/>
      <c r="K382" s="53"/>
      <c r="L382" s="89"/>
      <c r="M382" s="89"/>
      <c r="N382" s="89"/>
      <c r="O382" s="73"/>
      <c r="P382" s="73"/>
      <c r="Q382" s="71"/>
      <c r="R382" s="71"/>
      <c r="S382" s="71"/>
      <c r="T382" s="74"/>
      <c r="U382" s="74"/>
      <c r="V382" s="74"/>
      <c r="W382" s="74"/>
      <c r="X382" s="74"/>
      <c r="Y382" s="127"/>
      <c r="Z382" s="74"/>
      <c r="AA382" s="127"/>
    </row>
    <row x14ac:dyDescent="0.25" r="383" customHeight="1" ht="18.75" hidden="1">
      <c r="A383" s="6" t="s">
        <v>736</v>
      </c>
      <c r="B383" s="6"/>
      <c r="C383" s="3" t="s">
        <v>96</v>
      </c>
      <c r="D383" s="86">
        <v>1</v>
      </c>
      <c r="E383" s="87">
        <f>$D$382*D383</f>
      </c>
      <c r="F383" s="108">
        <v>0.14</v>
      </c>
      <c r="G383" s="87">
        <f>$D$382*F383</f>
      </c>
      <c r="H383" s="87">
        <f>$M$2*G383</f>
      </c>
      <c r="I383" s="108">
        <v>0</v>
      </c>
      <c r="J383" s="87">
        <f>$D$382*I383</f>
      </c>
      <c r="K383" s="87">
        <f>SUM(H383,J383)</f>
      </c>
      <c r="L383" s="89"/>
      <c r="M383" s="89"/>
      <c r="N383" s="89"/>
      <c r="O383" s="73"/>
      <c r="P383" s="73"/>
      <c r="Q383" s="71"/>
      <c r="R383" s="71"/>
      <c r="S383" s="71"/>
      <c r="T383" s="74"/>
      <c r="U383" s="74"/>
      <c r="V383" s="74"/>
      <c r="W383" s="74"/>
      <c r="X383" s="74"/>
      <c r="Y383" s="127"/>
      <c r="Z383" s="74"/>
      <c r="AA383" s="127"/>
    </row>
    <row x14ac:dyDescent="0.25" r="384" customHeight="1" ht="18.75" hidden="1">
      <c r="A384" s="6" t="s">
        <v>770</v>
      </c>
      <c r="B384" s="6"/>
      <c r="C384" s="3" t="s">
        <v>96</v>
      </c>
      <c r="D384" s="86">
        <v>1</v>
      </c>
      <c r="E384" s="87">
        <f>$D$382*D384</f>
      </c>
      <c r="F384" s="108">
        <v>1.84</v>
      </c>
      <c r="G384" s="87">
        <f>$D$382*F384</f>
      </c>
      <c r="H384" s="87">
        <f>$M$2*G384</f>
      </c>
      <c r="I384" s="108">
        <v>0</v>
      </c>
      <c r="J384" s="87">
        <f>$D$382*I384</f>
      </c>
      <c r="K384" s="87">
        <f>SUM(H384,J384)</f>
      </c>
      <c r="L384" s="89"/>
      <c r="M384" s="89"/>
      <c r="N384" s="89"/>
      <c r="O384" s="73"/>
      <c r="P384" s="73"/>
      <c r="Q384" s="71"/>
      <c r="R384" s="71"/>
      <c r="S384" s="71"/>
      <c r="T384" s="74"/>
      <c r="U384" s="74"/>
      <c r="V384" s="74"/>
      <c r="W384" s="74"/>
      <c r="X384" s="74"/>
      <c r="Y384" s="127"/>
      <c r="Z384" s="74"/>
      <c r="AA384" s="127"/>
    </row>
    <row x14ac:dyDescent="0.25" r="385" customHeight="1" ht="12.199999999999998">
      <c r="A385" s="29" t="s">
        <v>214</v>
      </c>
      <c r="B385" s="29"/>
      <c r="C385" s="3"/>
      <c r="D385" s="109"/>
      <c r="E385" s="126"/>
      <c r="F385" s="94">
        <f>SUM(F383:F384)</f>
      </c>
      <c r="G385" s="110">
        <f>SUM(G383:G384)</f>
      </c>
      <c r="H385" s="110">
        <f>SUM(H383:H384)</f>
      </c>
      <c r="I385" s="94">
        <f>SUM(I383:I384)</f>
      </c>
      <c r="J385" s="110">
        <f>SUM(J383:J384)</f>
      </c>
      <c r="K385" s="88">
        <f>SUM(H385,J385)</f>
      </c>
      <c r="L385" s="89"/>
      <c r="M385" s="89"/>
      <c r="N385" s="89"/>
      <c r="O385" s="73"/>
      <c r="P385" s="73"/>
      <c r="Q385" s="71"/>
      <c r="R385" s="71"/>
      <c r="S385" s="71"/>
      <c r="T385" s="74"/>
      <c r="U385" s="74"/>
      <c r="V385" s="74"/>
      <c r="W385" s="74"/>
      <c r="X385" s="74"/>
      <c r="Y385" s="127"/>
      <c r="Z385" s="74"/>
      <c r="AA385" s="127"/>
    </row>
    <row x14ac:dyDescent="0.25" r="386" customHeight="1" ht="21">
      <c r="A386" s="29" t="s">
        <v>772</v>
      </c>
      <c r="B386" s="29"/>
      <c r="C386" s="93" t="s">
        <v>96</v>
      </c>
      <c r="D386" s="57">
        <v>0</v>
      </c>
      <c r="E386" s="124"/>
      <c r="F386" s="53"/>
      <c r="G386" s="53"/>
      <c r="H386" s="53"/>
      <c r="I386" s="53"/>
      <c r="J386" s="53"/>
      <c r="K386" s="53"/>
      <c r="L386" s="89"/>
      <c r="M386" s="89"/>
      <c r="N386" s="89"/>
      <c r="O386" s="73"/>
      <c r="P386" s="73"/>
      <c r="Q386" s="71"/>
      <c r="R386" s="71"/>
      <c r="S386" s="71"/>
      <c r="T386" s="74"/>
      <c r="U386" s="74"/>
      <c r="V386" s="74"/>
      <c r="W386" s="74"/>
      <c r="X386" s="74"/>
      <c r="Y386" s="127"/>
      <c r="Z386" s="74"/>
      <c r="AA386" s="127"/>
    </row>
    <row x14ac:dyDescent="0.25" r="387" customHeight="1" ht="18.75" hidden="1">
      <c r="A387" s="6" t="s">
        <v>770</v>
      </c>
      <c r="B387" s="6"/>
      <c r="C387" s="3" t="s">
        <v>96</v>
      </c>
      <c r="D387" s="86">
        <v>1</v>
      </c>
      <c r="E387" s="87">
        <f>$D$386*D387</f>
      </c>
      <c r="F387" s="108">
        <v>1.84</v>
      </c>
      <c r="G387" s="87">
        <f>$D$386*F387</f>
      </c>
      <c r="H387" s="87">
        <f>$M$2*G387</f>
      </c>
      <c r="I387" s="108">
        <v>0</v>
      </c>
      <c r="J387" s="87">
        <f>$D$382*I387</f>
      </c>
      <c r="K387" s="87">
        <f>SUM(H387,J387)</f>
      </c>
      <c r="L387" s="89"/>
      <c r="M387" s="89"/>
      <c r="N387" s="89"/>
      <c r="O387" s="73"/>
      <c r="P387" s="73"/>
      <c r="Q387" s="71"/>
      <c r="R387" s="71"/>
      <c r="S387" s="71"/>
      <c r="T387" s="74"/>
      <c r="U387" s="74"/>
      <c r="V387" s="74"/>
      <c r="W387" s="74"/>
      <c r="X387" s="74"/>
      <c r="Y387" s="127"/>
      <c r="Z387" s="74"/>
      <c r="AA387" s="127"/>
    </row>
    <row x14ac:dyDescent="0.25" r="388" customHeight="1" ht="18.75" hidden="1">
      <c r="A388" s="6" t="s">
        <v>756</v>
      </c>
      <c r="B388" s="6"/>
      <c r="C388" s="3" t="s">
        <v>96</v>
      </c>
      <c r="D388" s="86">
        <v>1</v>
      </c>
      <c r="E388" s="87">
        <f>$D$386*D388</f>
      </c>
      <c r="F388" s="108">
        <v>0.6</v>
      </c>
      <c r="G388" s="87">
        <f>$D$386*F388</f>
      </c>
      <c r="H388" s="87">
        <f>$M$2*G388</f>
      </c>
      <c r="I388" s="108">
        <v>0</v>
      </c>
      <c r="J388" s="87">
        <f>$D$382*I388</f>
      </c>
      <c r="K388" s="87">
        <f>SUM(H388,J388)</f>
      </c>
      <c r="L388" s="89"/>
      <c r="M388" s="89"/>
      <c r="N388" s="89"/>
      <c r="O388" s="73"/>
      <c r="P388" s="73"/>
      <c r="Q388" s="71"/>
      <c r="R388" s="71"/>
      <c r="S388" s="71"/>
      <c r="T388" s="74"/>
      <c r="U388" s="74"/>
      <c r="V388" s="74"/>
      <c r="W388" s="74"/>
      <c r="X388" s="74"/>
      <c r="Y388" s="127"/>
      <c r="Z388" s="74"/>
      <c r="AA388" s="127"/>
    </row>
    <row x14ac:dyDescent="0.25" r="389" customHeight="1" ht="12.199999999999998">
      <c r="A389" s="29" t="s">
        <v>214</v>
      </c>
      <c r="B389" s="29"/>
      <c r="C389" s="3"/>
      <c r="D389" s="109"/>
      <c r="E389" s="126"/>
      <c r="F389" s="94">
        <f>SUM(F387:F388)</f>
      </c>
      <c r="G389" s="110">
        <f>SUM(G387:G388)</f>
      </c>
      <c r="H389" s="110">
        <f>SUM(H387:H388)</f>
      </c>
      <c r="I389" s="94">
        <f>SUM(I387:I388)</f>
      </c>
      <c r="J389" s="110">
        <f>SUM(J387:J388)</f>
      </c>
      <c r="K389" s="88">
        <f>SUM(H389,J389)</f>
      </c>
      <c r="L389" s="89"/>
      <c r="M389" s="89"/>
      <c r="N389" s="89"/>
      <c r="O389" s="73"/>
      <c r="P389" s="73"/>
      <c r="Q389" s="71"/>
      <c r="R389" s="71"/>
      <c r="S389" s="71"/>
      <c r="T389" s="74"/>
      <c r="U389" s="74"/>
      <c r="V389" s="74"/>
      <c r="W389" s="74"/>
      <c r="X389" s="74"/>
      <c r="Y389" s="127"/>
      <c r="Z389" s="74"/>
      <c r="AA389" s="127"/>
    </row>
    <row x14ac:dyDescent="0.25" r="390" customHeight="1" ht="21">
      <c r="A390" s="29" t="s">
        <v>773</v>
      </c>
      <c r="B390" s="29"/>
      <c r="C390" s="93" t="s">
        <v>96</v>
      </c>
      <c r="D390" s="57">
        <v>0</v>
      </c>
      <c r="E390" s="124"/>
      <c r="F390" s="53"/>
      <c r="G390" s="53"/>
      <c r="H390" s="53"/>
      <c r="I390" s="53"/>
      <c r="J390" s="53"/>
      <c r="K390" s="53"/>
      <c r="L390" s="89"/>
      <c r="M390" s="89"/>
      <c r="N390" s="89"/>
      <c r="O390" s="73"/>
      <c r="P390" s="73"/>
      <c r="Q390" s="71"/>
      <c r="R390" s="71"/>
      <c r="S390" s="71"/>
      <c r="T390" s="74"/>
      <c r="U390" s="74"/>
      <c r="V390" s="74"/>
      <c r="W390" s="74"/>
      <c r="X390" s="74"/>
      <c r="Y390" s="127"/>
      <c r="Z390" s="74"/>
      <c r="AA390" s="127"/>
    </row>
    <row x14ac:dyDescent="0.25" r="391" customHeight="1" ht="18.75" hidden="1">
      <c r="A391" s="6" t="s">
        <v>770</v>
      </c>
      <c r="B391" s="6"/>
      <c r="C391" s="3" t="s">
        <v>96</v>
      </c>
      <c r="D391" s="86">
        <v>1</v>
      </c>
      <c r="E391" s="87">
        <f>$D$390*D391</f>
      </c>
      <c r="F391" s="108">
        <v>1.84</v>
      </c>
      <c r="G391" s="87">
        <f>$D$390*F391</f>
      </c>
      <c r="H391" s="87">
        <f>$M$2*G391</f>
      </c>
      <c r="I391" s="108">
        <v>0</v>
      </c>
      <c r="J391" s="87">
        <f>$D$390*I391</f>
      </c>
      <c r="K391" s="87">
        <f>SUM(H391,J391)</f>
      </c>
      <c r="L391" s="89"/>
      <c r="M391" s="89"/>
      <c r="N391" s="89"/>
      <c r="O391" s="73"/>
      <c r="P391" s="73"/>
      <c r="Q391" s="71"/>
      <c r="R391" s="71"/>
      <c r="S391" s="71"/>
      <c r="T391" s="74"/>
      <c r="U391" s="74"/>
      <c r="V391" s="74"/>
      <c r="W391" s="74"/>
      <c r="X391" s="74"/>
      <c r="Y391" s="127"/>
      <c r="Z391" s="74"/>
      <c r="AA391" s="127"/>
    </row>
    <row x14ac:dyDescent="0.25" r="392" customHeight="1" ht="18.75" hidden="1">
      <c r="A392" s="6" t="s">
        <v>768</v>
      </c>
      <c r="B392" s="6"/>
      <c r="C392" s="3" t="s">
        <v>96</v>
      </c>
      <c r="D392" s="86">
        <v>1</v>
      </c>
      <c r="E392" s="87">
        <f>$D$390*D392</f>
      </c>
      <c r="F392" s="108">
        <v>0.9</v>
      </c>
      <c r="G392" s="87">
        <f>$D$390*F392</f>
      </c>
      <c r="H392" s="87">
        <f>$M$2*G392</f>
      </c>
      <c r="I392" s="108">
        <v>0</v>
      </c>
      <c r="J392" s="87">
        <f>$D$390*I392</f>
      </c>
      <c r="K392" s="87">
        <f>SUM(H392,J392)</f>
      </c>
      <c r="L392" s="89"/>
      <c r="M392" s="89"/>
      <c r="N392" s="89"/>
      <c r="O392" s="73"/>
      <c r="P392" s="73"/>
      <c r="Q392" s="71"/>
      <c r="R392" s="71"/>
      <c r="S392" s="71"/>
      <c r="T392" s="74"/>
      <c r="U392" s="74"/>
      <c r="V392" s="74"/>
      <c r="W392" s="74"/>
      <c r="X392" s="74"/>
      <c r="Y392" s="127"/>
      <c r="Z392" s="74"/>
      <c r="AA392" s="127"/>
    </row>
    <row x14ac:dyDescent="0.25" r="393" customHeight="1" ht="12.199999999999998">
      <c r="A393" s="29" t="s">
        <v>214</v>
      </c>
      <c r="B393" s="29"/>
      <c r="C393" s="3"/>
      <c r="D393" s="109"/>
      <c r="E393" s="126"/>
      <c r="F393" s="94">
        <f>SUM(F391:F392)</f>
      </c>
      <c r="G393" s="110">
        <f>SUM(G391:G392)</f>
      </c>
      <c r="H393" s="110">
        <f>SUM(H391:H392)</f>
      </c>
      <c r="I393" s="94">
        <f>SUM(I391:I392)</f>
      </c>
      <c r="J393" s="110">
        <f>SUM(J391:J392)</f>
      </c>
      <c r="K393" s="88">
        <f>SUM(H393,J393)</f>
      </c>
      <c r="L393" s="89"/>
      <c r="M393" s="89"/>
      <c r="N393" s="89"/>
      <c r="O393" s="73"/>
      <c r="P393" s="73"/>
      <c r="Q393" s="71"/>
      <c r="R393" s="71"/>
      <c r="S393" s="71"/>
      <c r="T393" s="74"/>
      <c r="U393" s="74"/>
      <c r="V393" s="74"/>
      <c r="W393" s="74"/>
      <c r="X393" s="74"/>
      <c r="Y393" s="127"/>
      <c r="Z393" s="74"/>
      <c r="AA393" s="127"/>
    </row>
    <row x14ac:dyDescent="0.25" r="394" customHeight="1" ht="21">
      <c r="A394" s="29" t="s">
        <v>774</v>
      </c>
      <c r="B394" s="29"/>
      <c r="C394" s="93" t="s">
        <v>96</v>
      </c>
      <c r="D394" s="57">
        <v>0</v>
      </c>
      <c r="E394" s="124"/>
      <c r="F394" s="53"/>
      <c r="G394" s="53"/>
      <c r="H394" s="53"/>
      <c r="I394" s="53"/>
      <c r="J394" s="53"/>
      <c r="K394" s="53"/>
      <c r="L394" s="89"/>
      <c r="M394" s="89"/>
      <c r="N394" s="89"/>
      <c r="O394" s="73"/>
      <c r="P394" s="73"/>
      <c r="Q394" s="71"/>
      <c r="R394" s="71"/>
      <c r="S394" s="71"/>
      <c r="T394" s="74"/>
      <c r="U394" s="74"/>
      <c r="V394" s="74"/>
      <c r="W394" s="74"/>
      <c r="X394" s="74"/>
      <c r="Y394" s="127"/>
      <c r="Z394" s="74"/>
      <c r="AA394" s="127"/>
    </row>
    <row x14ac:dyDescent="0.25" r="395" customHeight="1" ht="18.75" hidden="1">
      <c r="A395" s="6" t="s">
        <v>741</v>
      </c>
      <c r="B395" s="6"/>
      <c r="C395" s="3" t="s">
        <v>96</v>
      </c>
      <c r="D395" s="86">
        <v>1</v>
      </c>
      <c r="E395" s="87">
        <f>$D$394*D395</f>
      </c>
      <c r="F395" s="108">
        <v>0.2</v>
      </c>
      <c r="G395" s="87">
        <f>$D$394*F395</f>
      </c>
      <c r="H395" s="87">
        <f>$M$2*G395</f>
      </c>
      <c r="I395" s="108">
        <v>0</v>
      </c>
      <c r="J395" s="87">
        <f>$D$397*I395</f>
      </c>
      <c r="K395" s="87">
        <f>SUM(H395,J395)</f>
      </c>
      <c r="L395" s="89"/>
      <c r="M395" s="89"/>
      <c r="N395" s="89"/>
      <c r="O395" s="73"/>
      <c r="P395" s="73"/>
      <c r="Q395" s="71"/>
      <c r="R395" s="71"/>
      <c r="S395" s="71"/>
      <c r="T395" s="74"/>
      <c r="U395" s="74"/>
      <c r="V395" s="74"/>
      <c r="W395" s="74"/>
      <c r="X395" s="74"/>
      <c r="Y395" s="127"/>
      <c r="Z395" s="74"/>
      <c r="AA395" s="127"/>
    </row>
    <row x14ac:dyDescent="0.25" r="396" customHeight="1" ht="18.75" hidden="1">
      <c r="A396" s="6" t="s">
        <v>763</v>
      </c>
      <c r="B396" s="6"/>
      <c r="C396" s="3" t="s">
        <v>96</v>
      </c>
      <c r="D396" s="86">
        <v>1</v>
      </c>
      <c r="E396" s="87">
        <f>$D$394*D396</f>
      </c>
      <c r="F396" s="108">
        <v>0.16</v>
      </c>
      <c r="G396" s="87">
        <f>$D$394*F396</f>
      </c>
      <c r="H396" s="87">
        <f>$M$2*G396</f>
      </c>
      <c r="I396" s="108">
        <v>0</v>
      </c>
      <c r="J396" s="87">
        <f>$D$397*I396</f>
      </c>
      <c r="K396" s="87">
        <f>SUM(H396,J396)</f>
      </c>
      <c r="L396" s="89"/>
      <c r="M396" s="89"/>
      <c r="N396" s="89"/>
      <c r="O396" s="73"/>
      <c r="P396" s="73"/>
      <c r="Q396" s="71"/>
      <c r="R396" s="71"/>
      <c r="S396" s="71"/>
      <c r="T396" s="74"/>
      <c r="U396" s="74"/>
      <c r="V396" s="74"/>
      <c r="W396" s="74"/>
      <c r="X396" s="74"/>
      <c r="Y396" s="127"/>
      <c r="Z396" s="74"/>
      <c r="AA396" s="127"/>
    </row>
    <row x14ac:dyDescent="0.25" r="397" customHeight="1" ht="18.75" hidden="1">
      <c r="A397" s="6" t="s">
        <v>764</v>
      </c>
      <c r="B397" s="6"/>
      <c r="C397" s="3" t="s">
        <v>96</v>
      </c>
      <c r="D397" s="86">
        <v>1</v>
      </c>
      <c r="E397" s="87">
        <f>$D$394*D397</f>
      </c>
      <c r="F397" s="108">
        <v>0.54</v>
      </c>
      <c r="G397" s="87">
        <f>$D$394*F397</f>
      </c>
      <c r="H397" s="87">
        <f>$M$2*G397</f>
      </c>
      <c r="I397" s="108">
        <v>0</v>
      </c>
      <c r="J397" s="87">
        <f>$D$397*I397</f>
      </c>
      <c r="K397" s="87">
        <f>SUM(H397,J397)</f>
      </c>
      <c r="L397" s="89"/>
      <c r="M397" s="89"/>
      <c r="N397" s="89"/>
      <c r="O397" s="73"/>
      <c r="P397" s="73"/>
      <c r="Q397" s="71"/>
      <c r="R397" s="71"/>
      <c r="S397" s="71"/>
      <c r="T397" s="74"/>
      <c r="U397" s="74"/>
      <c r="V397" s="74"/>
      <c r="W397" s="74"/>
      <c r="X397" s="74"/>
      <c r="Y397" s="127"/>
      <c r="Z397" s="74"/>
      <c r="AA397" s="127"/>
    </row>
    <row x14ac:dyDescent="0.25" r="398" customHeight="1" ht="12.199999999999998">
      <c r="A398" s="29" t="s">
        <v>214</v>
      </c>
      <c r="B398" s="29"/>
      <c r="C398" s="3"/>
      <c r="D398" s="109"/>
      <c r="E398" s="126"/>
      <c r="F398" s="94">
        <f>SUM(F395:F397)</f>
      </c>
      <c r="G398" s="110">
        <f>SUM(G395:G397)</f>
      </c>
      <c r="H398" s="110">
        <f>SUM(H395:H397)</f>
      </c>
      <c r="I398" s="94">
        <f>SUM(I395:I397)</f>
      </c>
      <c r="J398" s="110">
        <f>SUM(J395:J397)</f>
      </c>
      <c r="K398" s="88">
        <f>SUM(H398,J398)</f>
      </c>
      <c r="L398" s="89"/>
      <c r="M398" s="89"/>
      <c r="N398" s="89"/>
      <c r="O398" s="73"/>
      <c r="P398" s="73"/>
      <c r="Q398" s="71"/>
      <c r="R398" s="71"/>
      <c r="S398" s="71"/>
      <c r="T398" s="74"/>
      <c r="U398" s="74"/>
      <c r="V398" s="74"/>
      <c r="W398" s="74"/>
      <c r="X398" s="74"/>
      <c r="Y398" s="127"/>
      <c r="Z398" s="74"/>
      <c r="AA398" s="127"/>
    </row>
    <row x14ac:dyDescent="0.25" r="399" customHeight="1" ht="21">
      <c r="A399" s="29" t="s">
        <v>775</v>
      </c>
      <c r="B399" s="29"/>
      <c r="C399" s="93" t="s">
        <v>96</v>
      </c>
      <c r="D399" s="57">
        <v>0</v>
      </c>
      <c r="E399" s="124"/>
      <c r="F399" s="53"/>
      <c r="G399" s="53"/>
      <c r="H399" s="53"/>
      <c r="I399" s="53"/>
      <c r="J399" s="53"/>
      <c r="K399" s="53"/>
      <c r="L399" s="89"/>
      <c r="M399" s="89"/>
      <c r="N399" s="89"/>
      <c r="O399" s="73"/>
      <c r="P399" s="73"/>
      <c r="Q399" s="71"/>
      <c r="R399" s="71"/>
      <c r="S399" s="71"/>
      <c r="T399" s="74"/>
      <c r="U399" s="74"/>
      <c r="V399" s="74"/>
      <c r="W399" s="74"/>
      <c r="X399" s="74"/>
      <c r="Y399" s="127"/>
      <c r="Z399" s="74"/>
      <c r="AA399" s="127"/>
    </row>
    <row x14ac:dyDescent="0.25" r="400" customHeight="1" ht="18.75" hidden="1">
      <c r="A400" s="6" t="s">
        <v>736</v>
      </c>
      <c r="B400" s="6"/>
      <c r="C400" s="3" t="s">
        <v>96</v>
      </c>
      <c r="D400" s="86">
        <v>1</v>
      </c>
      <c r="E400" s="87">
        <f>$D$399*D400</f>
      </c>
      <c r="F400" s="108">
        <v>0.14</v>
      </c>
      <c r="G400" s="87">
        <f>$D$399*F400</f>
      </c>
      <c r="H400" s="87">
        <f>$M$2*G400</f>
      </c>
      <c r="I400" s="108">
        <v>0</v>
      </c>
      <c r="J400" s="87">
        <f>$D$399*I400</f>
      </c>
      <c r="K400" s="87">
        <f>SUM(H400,J400)</f>
      </c>
      <c r="L400" s="89"/>
      <c r="M400" s="89"/>
      <c r="N400" s="89"/>
      <c r="O400" s="73"/>
      <c r="P400" s="73"/>
      <c r="Q400" s="71"/>
      <c r="R400" s="71"/>
      <c r="S400" s="71"/>
      <c r="T400" s="74"/>
      <c r="U400" s="74"/>
      <c r="V400" s="74"/>
      <c r="W400" s="74"/>
      <c r="X400" s="74"/>
      <c r="Y400" s="127"/>
      <c r="Z400" s="74"/>
      <c r="AA400" s="127"/>
    </row>
    <row x14ac:dyDescent="0.25" r="401" customHeight="1" ht="18.75" hidden="1">
      <c r="A401" s="6" t="s">
        <v>741</v>
      </c>
      <c r="B401" s="6"/>
      <c r="C401" s="3" t="s">
        <v>96</v>
      </c>
      <c r="D401" s="86">
        <v>1</v>
      </c>
      <c r="E401" s="87">
        <f>$D$399*D401</f>
      </c>
      <c r="F401" s="108">
        <v>0.2</v>
      </c>
      <c r="G401" s="87">
        <f>$D$399*F401</f>
      </c>
      <c r="H401" s="87">
        <f>$M$2*G401</f>
      </c>
      <c r="I401" s="108">
        <v>0</v>
      </c>
      <c r="J401" s="87">
        <f>$D$399*I401</f>
      </c>
      <c r="K401" s="87">
        <f>SUM(H401,J401)</f>
      </c>
      <c r="L401" s="89"/>
      <c r="M401" s="89"/>
      <c r="N401" s="89"/>
      <c r="O401" s="73"/>
      <c r="P401" s="73"/>
      <c r="Q401" s="71"/>
      <c r="R401" s="71"/>
      <c r="S401" s="71"/>
      <c r="T401" s="74"/>
      <c r="U401" s="74"/>
      <c r="V401" s="74"/>
      <c r="W401" s="74"/>
      <c r="X401" s="74"/>
      <c r="Y401" s="127"/>
      <c r="Z401" s="74"/>
      <c r="AA401" s="127"/>
    </row>
    <row x14ac:dyDescent="0.25" r="402" customHeight="1" ht="18.75" hidden="1">
      <c r="A402" s="6" t="s">
        <v>763</v>
      </c>
      <c r="B402" s="6"/>
      <c r="C402" s="3" t="s">
        <v>96</v>
      </c>
      <c r="D402" s="86">
        <v>1</v>
      </c>
      <c r="E402" s="87">
        <f>$D$399*D402</f>
      </c>
      <c r="F402" s="108">
        <v>0.16</v>
      </c>
      <c r="G402" s="87">
        <f>$D$399*F402</f>
      </c>
      <c r="H402" s="87">
        <f>$M$2*G402</f>
      </c>
      <c r="I402" s="108">
        <v>0</v>
      </c>
      <c r="J402" s="87">
        <f>$D$399*I402</f>
      </c>
      <c r="K402" s="87">
        <f>SUM(H402,J402)</f>
      </c>
      <c r="L402" s="89"/>
      <c r="M402" s="89"/>
      <c r="N402" s="89"/>
      <c r="O402" s="73"/>
      <c r="P402" s="73"/>
      <c r="Q402" s="71"/>
      <c r="R402" s="71"/>
      <c r="S402" s="71"/>
      <c r="T402" s="74"/>
      <c r="U402" s="74"/>
      <c r="V402" s="74"/>
      <c r="W402" s="74"/>
      <c r="X402" s="74"/>
      <c r="Y402" s="127"/>
      <c r="Z402" s="74"/>
      <c r="AA402" s="127"/>
    </row>
    <row x14ac:dyDescent="0.25" r="403" customHeight="1" ht="12.199999999999998">
      <c r="A403" s="29" t="s">
        <v>214</v>
      </c>
      <c r="B403" s="29"/>
      <c r="C403" s="3"/>
      <c r="D403" s="109"/>
      <c r="E403" s="126"/>
      <c r="F403" s="94">
        <f>SUM(F400:F402)</f>
      </c>
      <c r="G403" s="110">
        <f>SUM(G400:G402)</f>
      </c>
      <c r="H403" s="110">
        <f>SUM(H400:H402)</f>
      </c>
      <c r="I403" s="94">
        <f>SUM(I400:I402)</f>
      </c>
      <c r="J403" s="110">
        <f>SUM(J400:J402)</f>
      </c>
      <c r="K403" s="88">
        <f>SUM(H403,J403)</f>
      </c>
      <c r="L403" s="89"/>
      <c r="M403" s="89"/>
      <c r="N403" s="89"/>
      <c r="O403" s="73"/>
      <c r="P403" s="73"/>
      <c r="Q403" s="71"/>
      <c r="R403" s="71"/>
      <c r="S403" s="71"/>
      <c r="T403" s="74"/>
      <c r="U403" s="74"/>
      <c r="V403" s="74"/>
      <c r="W403" s="74"/>
      <c r="X403" s="74"/>
      <c r="Y403" s="127"/>
      <c r="Z403" s="74"/>
      <c r="AA403" s="127"/>
    </row>
    <row x14ac:dyDescent="0.25" r="404" customHeight="1" ht="21">
      <c r="A404" s="29" t="s">
        <v>776</v>
      </c>
      <c r="B404" s="29"/>
      <c r="C404" s="93" t="s">
        <v>96</v>
      </c>
      <c r="D404" s="57">
        <v>0</v>
      </c>
      <c r="E404" s="124"/>
      <c r="F404" s="53"/>
      <c r="G404" s="53"/>
      <c r="H404" s="53"/>
      <c r="I404" s="53"/>
      <c r="J404" s="53"/>
      <c r="K404" s="53"/>
      <c r="L404" s="89"/>
      <c r="M404" s="89"/>
      <c r="N404" s="89"/>
      <c r="O404" s="73"/>
      <c r="P404" s="73"/>
      <c r="Q404" s="71"/>
      <c r="R404" s="71"/>
      <c r="S404" s="71"/>
      <c r="T404" s="74"/>
      <c r="U404" s="74"/>
      <c r="V404" s="74"/>
      <c r="W404" s="74"/>
      <c r="X404" s="74"/>
      <c r="Y404" s="127"/>
      <c r="Z404" s="74"/>
      <c r="AA404" s="127"/>
    </row>
    <row x14ac:dyDescent="0.25" r="405" customHeight="1" ht="18.75" hidden="1">
      <c r="A405" s="6" t="s">
        <v>744</v>
      </c>
      <c r="B405" s="6"/>
      <c r="C405" s="3" t="s">
        <v>96</v>
      </c>
      <c r="D405" s="86">
        <v>1</v>
      </c>
      <c r="E405" s="87">
        <f>$D$404*D405</f>
      </c>
      <c r="F405" s="108">
        <v>0.02</v>
      </c>
      <c r="G405" s="87">
        <f>$D$404*F405</f>
      </c>
      <c r="H405" s="87">
        <f>$M$2*G405</f>
      </c>
      <c r="I405" s="108">
        <v>0</v>
      </c>
      <c r="J405" s="87">
        <f>$D$404*I405</f>
      </c>
      <c r="K405" s="87">
        <f>SUM(H405,J405)</f>
      </c>
      <c r="L405" s="89"/>
      <c r="M405" s="89"/>
      <c r="N405" s="89"/>
      <c r="O405" s="73"/>
      <c r="P405" s="73"/>
      <c r="Q405" s="71"/>
      <c r="R405" s="71"/>
      <c r="S405" s="71"/>
      <c r="T405" s="74"/>
      <c r="U405" s="74"/>
      <c r="V405" s="74"/>
      <c r="W405" s="74"/>
      <c r="X405" s="74"/>
      <c r="Y405" s="127"/>
      <c r="Z405" s="74"/>
      <c r="AA405" s="127"/>
    </row>
    <row x14ac:dyDescent="0.25" r="406" customHeight="1" ht="18.75" hidden="1">
      <c r="A406" s="6" t="s">
        <v>741</v>
      </c>
      <c r="B406" s="6"/>
      <c r="C406" s="3" t="s">
        <v>96</v>
      </c>
      <c r="D406" s="86">
        <v>1</v>
      </c>
      <c r="E406" s="87">
        <f>$D$404*D406</f>
      </c>
      <c r="F406" s="108">
        <v>0.2</v>
      </c>
      <c r="G406" s="87">
        <f>$D$404*F406</f>
      </c>
      <c r="H406" s="87">
        <f>$M$2*G406</f>
      </c>
      <c r="I406" s="108">
        <v>0</v>
      </c>
      <c r="J406" s="87">
        <f>$D$404*I406</f>
      </c>
      <c r="K406" s="87">
        <f>SUM(H406,J406)</f>
      </c>
      <c r="L406" s="89"/>
      <c r="M406" s="89"/>
      <c r="N406" s="89"/>
      <c r="O406" s="73"/>
      <c r="P406" s="73"/>
      <c r="Q406" s="71"/>
      <c r="R406" s="71"/>
      <c r="S406" s="71"/>
      <c r="T406" s="74"/>
      <c r="U406" s="74"/>
      <c r="V406" s="74"/>
      <c r="W406" s="74"/>
      <c r="X406" s="74"/>
      <c r="Y406" s="127"/>
      <c r="Z406" s="74"/>
      <c r="AA406" s="127"/>
    </row>
    <row x14ac:dyDescent="0.25" r="407" customHeight="1" ht="18.75" hidden="1">
      <c r="A407" s="6" t="s">
        <v>763</v>
      </c>
      <c r="B407" s="6"/>
      <c r="C407" s="3" t="s">
        <v>96</v>
      </c>
      <c r="D407" s="86">
        <v>1</v>
      </c>
      <c r="E407" s="87">
        <f>$D$404*D407</f>
      </c>
      <c r="F407" s="108">
        <v>0.16</v>
      </c>
      <c r="G407" s="87">
        <f>$D$404*F407</f>
      </c>
      <c r="H407" s="87">
        <f>$M$2*G407</f>
      </c>
      <c r="I407" s="108">
        <v>0</v>
      </c>
      <c r="J407" s="87">
        <f>$D$404*I407</f>
      </c>
      <c r="K407" s="87">
        <f>SUM(H407,J407)</f>
      </c>
      <c r="L407" s="89"/>
      <c r="M407" s="89"/>
      <c r="N407" s="89"/>
      <c r="O407" s="73"/>
      <c r="P407" s="73"/>
      <c r="Q407" s="71"/>
      <c r="R407" s="71"/>
      <c r="S407" s="71"/>
      <c r="T407" s="74"/>
      <c r="U407" s="74"/>
      <c r="V407" s="74"/>
      <c r="W407" s="74"/>
      <c r="X407" s="74"/>
      <c r="Y407" s="127"/>
      <c r="Z407" s="74"/>
      <c r="AA407" s="127"/>
    </row>
    <row x14ac:dyDescent="0.25" r="408" customHeight="1" ht="12.199999999999998">
      <c r="A408" s="29" t="s">
        <v>214</v>
      </c>
      <c r="B408" s="29"/>
      <c r="C408" s="3"/>
      <c r="D408" s="109"/>
      <c r="E408" s="126"/>
      <c r="F408" s="94">
        <f>SUM(F405:F407)</f>
      </c>
      <c r="G408" s="110">
        <f>SUM(G405:G407)</f>
      </c>
      <c r="H408" s="110">
        <f>SUM(H405:H407)</f>
      </c>
      <c r="I408" s="94">
        <f>SUM(I405:I407)</f>
      </c>
      <c r="J408" s="110">
        <f>SUM(J405:J407)</f>
      </c>
      <c r="K408" s="88">
        <f>SUM(H408,J408)</f>
      </c>
      <c r="L408" s="89"/>
      <c r="M408" s="89"/>
      <c r="N408" s="89"/>
      <c r="O408" s="73"/>
      <c r="P408" s="73"/>
      <c r="Q408" s="71"/>
      <c r="R408" s="71"/>
      <c r="S408" s="71"/>
      <c r="T408" s="74"/>
      <c r="U408" s="74"/>
      <c r="V408" s="74"/>
      <c r="W408" s="74"/>
      <c r="X408" s="74"/>
      <c r="Y408" s="127"/>
      <c r="Z408" s="74"/>
      <c r="AA408" s="127"/>
    </row>
    <row x14ac:dyDescent="0.25" r="409" customHeight="1" ht="21">
      <c r="A409" s="29" t="s">
        <v>777</v>
      </c>
      <c r="B409" s="29"/>
      <c r="C409" s="93" t="s">
        <v>96</v>
      </c>
      <c r="D409" s="57">
        <v>0</v>
      </c>
      <c r="E409" s="124"/>
      <c r="F409" s="53"/>
      <c r="G409" s="53"/>
      <c r="H409" s="53"/>
      <c r="I409" s="53"/>
      <c r="J409" s="53"/>
      <c r="K409" s="53"/>
      <c r="L409" s="89"/>
      <c r="M409" s="89"/>
      <c r="N409" s="89"/>
      <c r="O409" s="73"/>
      <c r="P409" s="73"/>
      <c r="Q409" s="71"/>
      <c r="R409" s="71"/>
      <c r="S409" s="71"/>
      <c r="T409" s="74"/>
      <c r="U409" s="74"/>
      <c r="V409" s="74"/>
      <c r="W409" s="74"/>
      <c r="X409" s="74"/>
      <c r="Y409" s="127"/>
      <c r="Z409" s="74"/>
      <c r="AA409" s="127"/>
    </row>
    <row x14ac:dyDescent="0.25" r="410" customHeight="1" ht="18.75" hidden="1">
      <c r="A410" s="6" t="s">
        <v>741</v>
      </c>
      <c r="B410" s="6"/>
      <c r="C410" s="3" t="s">
        <v>96</v>
      </c>
      <c r="D410" s="86">
        <v>1</v>
      </c>
      <c r="E410" s="87">
        <f>$D$409*D410</f>
      </c>
      <c r="F410" s="108">
        <v>0.2</v>
      </c>
      <c r="G410" s="87">
        <f>$D$409*F410</f>
      </c>
      <c r="H410" s="87">
        <f>$M$2*G410</f>
      </c>
      <c r="I410" s="108">
        <v>0</v>
      </c>
      <c r="J410" s="87">
        <f>$D$409*I410</f>
      </c>
      <c r="K410" s="87">
        <f>SUM(H410,J410)</f>
      </c>
      <c r="L410" s="89"/>
      <c r="M410" s="89"/>
      <c r="N410" s="89"/>
      <c r="O410" s="73"/>
      <c r="P410" s="73"/>
      <c r="Q410" s="71"/>
      <c r="R410" s="71"/>
      <c r="S410" s="71"/>
      <c r="T410" s="74"/>
      <c r="U410" s="74"/>
      <c r="V410" s="74"/>
      <c r="W410" s="74"/>
      <c r="X410" s="74"/>
      <c r="Y410" s="127"/>
      <c r="Z410" s="74"/>
      <c r="AA410" s="127"/>
    </row>
    <row x14ac:dyDescent="0.25" r="411" customHeight="1" ht="18.75" hidden="1">
      <c r="A411" s="6" t="s">
        <v>763</v>
      </c>
      <c r="B411" s="6"/>
      <c r="C411" s="3" t="s">
        <v>96</v>
      </c>
      <c r="D411" s="86">
        <v>1</v>
      </c>
      <c r="E411" s="87">
        <f>$D$409*D411</f>
      </c>
      <c r="F411" s="108">
        <v>0.16</v>
      </c>
      <c r="G411" s="87">
        <f>$D$409*F411</f>
      </c>
      <c r="H411" s="87">
        <f>$M$2*G411</f>
      </c>
      <c r="I411" s="108">
        <v>0</v>
      </c>
      <c r="J411" s="87">
        <f>$D$41*I411</f>
      </c>
      <c r="K411" s="87">
        <f>SUM(H411,J411)</f>
      </c>
      <c r="L411" s="89"/>
      <c r="M411" s="89"/>
      <c r="N411" s="89"/>
      <c r="O411" s="73"/>
      <c r="P411" s="73"/>
      <c r="Q411" s="71"/>
      <c r="R411" s="71"/>
      <c r="S411" s="71"/>
      <c r="T411" s="74"/>
      <c r="U411" s="74"/>
      <c r="V411" s="74"/>
      <c r="W411" s="74"/>
      <c r="X411" s="74"/>
      <c r="Y411" s="127"/>
      <c r="Z411" s="74"/>
      <c r="AA411" s="127"/>
    </row>
    <row x14ac:dyDescent="0.25" r="412" customHeight="1" ht="18.75" hidden="1">
      <c r="A412" s="6" t="s">
        <v>756</v>
      </c>
      <c r="B412" s="6"/>
      <c r="C412" s="3" t="s">
        <v>96</v>
      </c>
      <c r="D412" s="86">
        <v>1</v>
      </c>
      <c r="E412" s="87">
        <f>$D$409*D412</f>
      </c>
      <c r="F412" s="108">
        <v>0.6</v>
      </c>
      <c r="G412" s="87">
        <f>$D$409*F412</f>
      </c>
      <c r="H412" s="87">
        <f>$M$2*G412</f>
      </c>
      <c r="I412" s="108">
        <v>0</v>
      </c>
      <c r="J412" s="87">
        <f>$D$41*I412</f>
      </c>
      <c r="K412" s="87">
        <f>SUM(H412,J412)</f>
      </c>
      <c r="L412" s="89"/>
      <c r="M412" s="89"/>
      <c r="N412" s="89"/>
      <c r="O412" s="73"/>
      <c r="P412" s="73"/>
      <c r="Q412" s="71"/>
      <c r="R412" s="71"/>
      <c r="S412" s="71"/>
      <c r="T412" s="74"/>
      <c r="U412" s="74"/>
      <c r="V412" s="74"/>
      <c r="W412" s="74"/>
      <c r="X412" s="74"/>
      <c r="Y412" s="127"/>
      <c r="Z412" s="74"/>
      <c r="AA412" s="127"/>
    </row>
    <row x14ac:dyDescent="0.25" r="413" customHeight="1" ht="12.199999999999998">
      <c r="A413" s="29" t="s">
        <v>214</v>
      </c>
      <c r="B413" s="29"/>
      <c r="C413" s="3"/>
      <c r="D413" s="109"/>
      <c r="E413" s="126"/>
      <c r="F413" s="94">
        <f>SUM(F410:F412)</f>
      </c>
      <c r="G413" s="110">
        <f>SUM(G410:G412)</f>
      </c>
      <c r="H413" s="110">
        <f>SUM(H410:H412)</f>
      </c>
      <c r="I413" s="94">
        <f>SUM(I410:I412)</f>
      </c>
      <c r="J413" s="110">
        <f>SUM(J410:J412)</f>
      </c>
      <c r="K413" s="88">
        <f>SUM(H413,J413)</f>
      </c>
      <c r="L413" s="89"/>
      <c r="M413" s="89"/>
      <c r="N413" s="89"/>
      <c r="O413" s="73"/>
      <c r="P413" s="73"/>
      <c r="Q413" s="71"/>
      <c r="R413" s="71"/>
      <c r="S413" s="71"/>
      <c r="T413" s="74"/>
      <c r="U413" s="74"/>
      <c r="V413" s="74"/>
      <c r="W413" s="74"/>
      <c r="X413" s="74"/>
      <c r="Y413" s="127"/>
      <c r="Z413" s="74"/>
      <c r="AA413" s="127"/>
    </row>
    <row x14ac:dyDescent="0.25" r="414" customHeight="1" ht="12.4">
      <c r="A414" s="29" t="s">
        <v>206</v>
      </c>
      <c r="B414" s="29"/>
      <c r="C414" s="93"/>
      <c r="D414" s="56"/>
      <c r="E414" s="56"/>
      <c r="F414" s="94">
        <f>SUM(F18,F25,F35,F44,F57,F71,F85,F94,F106,F109,F122,F125,F128,F138,F146,F154,F161,F167,F174,F181,F188,F195,F201,F207,F213,F219,F226,F233,F240,F245,F253,F261,F269,F277,F283,F289,F298,F304,F308,F313,F318,F323,F327,F331,F338,F341,F349,F357,F362,F367,F372,F377,F381,F385,F389,F393,F398,F403,F408,F413)</f>
      </c>
      <c r="G414" s="95">
        <f>SUM(G18,G25,G35,G44,G57,G71,G85,G94,G106,G109,G122,G125,G128,G138,G146,G154,G161,G167,G174,G181,G188,G195,G201,G207,G213,G219,G226,G233,G240,G245,G253,G261,G269,G277,G283,G289,G298,G304,G308,G313,G318,G323,G327,G331,G338,G341,G349,G357,G362,G367,G372,G377,G381,G385,G389,G393,G398,G403,G408,G413)</f>
      </c>
      <c r="H414" s="95">
        <f>SUM(H18,H25,H35,H44,H57,H71,H85,H94,H106,H109,H122,H125,H128,H138,H146,H154,H161,H167,H174,H181,H188,H195,H201,H207,H213,H219,H226,H233,H240,H245,H253,H261,H269,H277,H283,H289,H298,H304,H308,H313,H318,H323,H327,H331,H338,H341,H349,H357,H362,H367,H372,H377,H381,H385,H389,H393,H398,H403,H408,H413)</f>
      </c>
      <c r="I414" s="94">
        <f>SUM(I18,I25,I35,I44,I57,I71,I85,I94,I106,I109,I122,I125,I128,I138,I146,I154,I161,I167,I174,I181,I188,I195,I201,I207,I213,I219,I226,I233,I240,I245,I253,I261,I269,I277,I283,I289,I298,I304,I308,I313,I318,I323,I327,I331,I338,I341,I349,I357,I362,I367,I372,I377,I381,I385,I389,I393,I398,I403,I408,I413)</f>
      </c>
      <c r="J414" s="95">
        <f>SUM(J18,J25,J35,J44,J57,J71,J85,J94,J106,J109,J122,J125,J128,J138,J146,J154,J161,J167,J174,J181,J188,J195,J201,J207,J213,J219,J226,J233,J240,J245,J253,J261,J269,J277,J283,J289,J298,J304,J308,J313,J318,J323,J327,J331,J338,J341,J349,J357,J362,J367,J372,J377,J381,J385,J389,J393,J398,J403,J408,J413)</f>
      </c>
      <c r="K414" s="111">
        <f>SUM(K18,K25,K35,K44,K57,K71,K85,K94,K106,K109,K122,K125,K128,K138,K146,K154,K161,K167,K174,K181,K188,K195,K201,K207,K213,K219,K226,K233,K240,K245,K253,K261,K269,K277,K283,K289,K298,K304,K308,K313,K318,K323,K327,K331,K338,K341,K349,K357,K362,K367,K372,K377,K381,K385,K389,K393,K398,K403,K408,K413)</f>
      </c>
      <c r="L414" s="89"/>
      <c r="M414" s="89"/>
      <c r="N414" s="89"/>
      <c r="O414" s="73"/>
      <c r="P414" s="73"/>
      <c r="Q414" s="71"/>
      <c r="R414" s="71"/>
      <c r="S414" s="71"/>
      <c r="T414" s="74"/>
      <c r="U414" s="74"/>
      <c r="V414" s="74"/>
      <c r="W414" s="74"/>
      <c r="X414" s="74"/>
      <c r="Y414" s="127"/>
      <c r="Z414" s="74"/>
      <c r="AA414" s="127"/>
    </row>
  </sheetData>
  <mergeCells count="454">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Q96:R96"/>
    <mergeCell ref="Y96:Z96"/>
    <mergeCell ref="A97:B97"/>
    <mergeCell ref="Q97:R97"/>
    <mergeCell ref="Y97:Z97"/>
    <mergeCell ref="A98:B98"/>
    <mergeCell ref="Q98:R98"/>
    <mergeCell ref="Y98:Z98"/>
    <mergeCell ref="A99:B99"/>
    <mergeCell ref="Q99:R99"/>
    <mergeCell ref="Y99:Z99"/>
    <mergeCell ref="A100:B100"/>
    <mergeCell ref="Q100:R100"/>
    <mergeCell ref="Y100:Z100"/>
    <mergeCell ref="A101:B101"/>
    <mergeCell ref="Q101:R101"/>
    <mergeCell ref="Y101:Z101"/>
    <mergeCell ref="A102:B102"/>
    <mergeCell ref="Q102:R102"/>
    <mergeCell ref="Y102:Z102"/>
    <mergeCell ref="A103:B103"/>
    <mergeCell ref="Q103:R103"/>
    <mergeCell ref="Y103:Z103"/>
    <mergeCell ref="A104:B104"/>
    <mergeCell ref="Q104:R104"/>
    <mergeCell ref="Y104:Z104"/>
    <mergeCell ref="A105:B105"/>
    <mergeCell ref="A106:B106"/>
    <mergeCell ref="A107:B107"/>
    <mergeCell ref="A108:B108"/>
    <mergeCell ref="A109:B109"/>
    <mergeCell ref="A110:B110"/>
    <mergeCell ref="A111:B111"/>
    <mergeCell ref="Q111:R111"/>
    <mergeCell ref="Y111:Z111"/>
    <mergeCell ref="A112:B112"/>
    <mergeCell ref="Q112:R112"/>
    <mergeCell ref="Y112:Z112"/>
    <mergeCell ref="A113:B113"/>
    <mergeCell ref="Q113:R113"/>
    <mergeCell ref="Y113:Z113"/>
    <mergeCell ref="A114:B114"/>
    <mergeCell ref="Q114:R114"/>
    <mergeCell ref="Y114:Z114"/>
    <mergeCell ref="A115:B115"/>
    <mergeCell ref="Q115:R115"/>
    <mergeCell ref="Y115:Z115"/>
    <mergeCell ref="A116:B116"/>
    <mergeCell ref="Q116:R116"/>
    <mergeCell ref="Y116:Z116"/>
    <mergeCell ref="A117:B117"/>
    <mergeCell ref="Q117:R117"/>
    <mergeCell ref="Y117:Z117"/>
    <mergeCell ref="A118:B118"/>
    <mergeCell ref="Q118:R118"/>
    <mergeCell ref="Y118:Z118"/>
    <mergeCell ref="A119:B119"/>
    <mergeCell ref="Q119:R119"/>
    <mergeCell ref="Y119:Z119"/>
    <mergeCell ref="A120:B120"/>
    <mergeCell ref="A121:B121"/>
    <mergeCell ref="A122:B122"/>
    <mergeCell ref="A123:B123"/>
    <mergeCell ref="A124:B124"/>
    <mergeCell ref="Q124:R124"/>
    <mergeCell ref="Y124:Z124"/>
    <mergeCell ref="A125:B125"/>
    <mergeCell ref="A126:B126"/>
    <mergeCell ref="A127:B127"/>
    <mergeCell ref="Q127:R127"/>
    <mergeCell ref="Y127:Z127"/>
    <mergeCell ref="A128:B128"/>
    <mergeCell ref="A129:K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K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909"/>
  <sheetViews>
    <sheetView workbookViewId="0"/>
  </sheetViews>
  <sheetFormatPr defaultRowHeight="15" x14ac:dyDescent="0.25"/>
  <cols>
    <col min="1" max="1" style="31" width="24.290714285714284" customWidth="1" bestFit="1"/>
    <col min="2" max="2" style="31" width="13.576428571428572"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7.719285714285714" customWidth="1" bestFit="1"/>
    <col min="8" max="8" style="98" width="9.719285714285713" customWidth="1" bestFit="1"/>
    <col min="9" max="9" style="98" width="11.147857142857141" customWidth="1" bestFit="1"/>
    <col min="10" max="10" style="98" width="10.576428571428572" customWidth="1" bestFit="1"/>
    <col min="11" max="11" style="98" width="11.719285714285713" customWidth="1" bestFit="1"/>
    <col min="12" max="12" style="99" width="21.005" customWidth="1" bestFit="1"/>
    <col min="13" max="13" style="99" width="18.576428571428572" customWidth="1" bestFit="1"/>
    <col min="14" max="14" style="99" width="18.433571428571426" customWidth="1" bestFit="1"/>
  </cols>
  <sheetData>
    <row x14ac:dyDescent="0.25" r="1" customHeight="1" ht="45.75" customFormat="1" s="1">
      <c r="A1" s="2" t="s">
        <v>0</v>
      </c>
      <c r="B1" s="2"/>
      <c r="C1" s="2"/>
      <c r="D1" s="35"/>
      <c r="E1" s="35"/>
      <c r="F1" s="35"/>
      <c r="G1" s="35"/>
      <c r="H1" s="35"/>
      <c r="I1" s="35"/>
      <c r="J1" s="35"/>
      <c r="K1" s="53"/>
      <c r="L1" s="70" t="s">
        <v>390</v>
      </c>
      <c r="M1" s="123" t="s">
        <v>391</v>
      </c>
      <c r="N1" s="123" t="s">
        <v>392</v>
      </c>
    </row>
    <row x14ac:dyDescent="0.25" r="2" customHeight="1" ht="11.65">
      <c r="A2" s="6" t="s">
        <v>40</v>
      </c>
      <c r="B2" s="6"/>
      <c r="C2" s="6"/>
      <c r="D2" s="38"/>
      <c r="E2" s="38"/>
      <c r="F2" s="38"/>
      <c r="G2" s="38"/>
      <c r="H2" s="38"/>
      <c r="I2" s="38"/>
      <c r="J2" s="38"/>
      <c r="K2" s="38"/>
      <c r="L2" s="72">
        <v>550</v>
      </c>
      <c r="M2" s="72">
        <v>550</v>
      </c>
      <c r="N2" s="72">
        <v>550</v>
      </c>
    </row>
    <row x14ac:dyDescent="0.25" r="3" customHeight="1" ht="11.65" customFormat="1" s="1">
      <c r="A3" s="6" t="s">
        <v>41</v>
      </c>
      <c r="B3" s="6"/>
      <c r="C3" s="6"/>
      <c r="D3" s="38"/>
      <c r="E3" s="38"/>
      <c r="F3" s="38"/>
      <c r="G3" s="38"/>
      <c r="H3" s="38"/>
      <c r="I3" s="38"/>
      <c r="J3" s="38"/>
      <c r="K3" s="38"/>
      <c r="L3" s="75"/>
      <c r="M3" s="75"/>
      <c r="N3" s="75"/>
    </row>
    <row x14ac:dyDescent="0.25" r="4" customHeight="1" ht="11.65" customFormat="1" s="1">
      <c r="A4" s="6" t="s">
        <v>42</v>
      </c>
      <c r="B4" s="6"/>
      <c r="C4" s="6"/>
      <c r="D4" s="38"/>
      <c r="E4" s="38"/>
      <c r="F4" s="38"/>
      <c r="G4" s="38"/>
      <c r="H4" s="38"/>
      <c r="I4" s="38"/>
      <c r="J4" s="38"/>
      <c r="K4" s="38"/>
      <c r="L4" s="75"/>
      <c r="M4" s="75"/>
      <c r="N4" s="75"/>
    </row>
    <row x14ac:dyDescent="0.25" r="5" customHeight="1" ht="45.20000000000001" customFormat="1" s="1">
      <c r="A5" s="40" t="s">
        <v>393</v>
      </c>
      <c r="B5" s="40"/>
      <c r="C5" s="40"/>
      <c r="D5" s="41"/>
      <c r="E5" s="41"/>
      <c r="F5" s="41"/>
      <c r="G5" s="41"/>
      <c r="H5" s="41"/>
      <c r="I5" s="41"/>
      <c r="J5" s="41"/>
      <c r="K5" s="41"/>
      <c r="L5" s="75"/>
      <c r="M5" s="75"/>
      <c r="N5" s="75"/>
    </row>
    <row x14ac:dyDescent="0.25" r="6" customHeight="1" ht="11.449999999999998" customFormat="1" s="1">
      <c r="A6" s="44" t="s">
        <v>85</v>
      </c>
      <c r="B6" s="44"/>
      <c r="C6" s="44"/>
      <c r="D6" s="45"/>
      <c r="E6" s="45"/>
      <c r="F6" s="45"/>
      <c r="G6" s="45"/>
      <c r="H6" s="45"/>
      <c r="I6" s="45"/>
      <c r="J6" s="45"/>
      <c r="K6" s="45"/>
      <c r="L6" s="75"/>
      <c r="M6" s="75"/>
      <c r="N6" s="75"/>
    </row>
    <row x14ac:dyDescent="0.25" r="7" customHeight="1" ht="11.65" customFormat="1" s="1">
      <c r="A7" s="29" t="s">
        <v>45</v>
      </c>
      <c r="B7" s="29"/>
      <c r="C7" s="29"/>
      <c r="D7" s="48"/>
      <c r="E7" s="48"/>
      <c r="F7" s="48"/>
      <c r="G7" s="48"/>
      <c r="H7" s="48"/>
      <c r="I7" s="48"/>
      <c r="J7" s="48"/>
      <c r="K7" s="48"/>
      <c r="L7" s="75"/>
      <c r="M7" s="75"/>
      <c r="N7" s="75"/>
    </row>
    <row x14ac:dyDescent="0.25" r="8" customHeight="1" ht="11.65" customFormat="1" s="1">
      <c r="A8" s="6" t="s">
        <v>46</v>
      </c>
      <c r="B8" s="6"/>
      <c r="C8" s="6"/>
      <c r="D8" s="38"/>
      <c r="E8" s="38"/>
      <c r="F8" s="38"/>
      <c r="G8" s="38"/>
      <c r="H8" s="38"/>
      <c r="I8" s="38"/>
      <c r="J8" s="38"/>
      <c r="K8" s="38"/>
      <c r="L8" s="75"/>
      <c r="M8" s="75"/>
      <c r="N8" s="75"/>
    </row>
    <row x14ac:dyDescent="0.25" r="9" customHeight="1" ht="11.65" customFormat="1" s="1">
      <c r="A9" s="6" t="s">
        <v>47</v>
      </c>
      <c r="B9" s="6"/>
      <c r="C9" s="6"/>
      <c r="D9" s="38"/>
      <c r="E9" s="38"/>
      <c r="F9" s="38"/>
      <c r="G9" s="38"/>
      <c r="H9" s="38"/>
      <c r="I9" s="38"/>
      <c r="J9" s="38"/>
      <c r="K9" s="38"/>
      <c r="L9" s="75"/>
      <c r="M9" s="75"/>
      <c r="N9" s="75"/>
    </row>
    <row x14ac:dyDescent="0.25" r="10" customHeight="1" ht="16.7" customFormat="1" s="1">
      <c r="A10" s="78" t="s">
        <v>394</v>
      </c>
      <c r="B10" s="78"/>
      <c r="C10" s="102"/>
      <c r="D10" s="103"/>
      <c r="E10" s="103"/>
      <c r="F10" s="103"/>
      <c r="G10" s="103"/>
      <c r="H10" s="103"/>
      <c r="I10" s="103"/>
      <c r="J10" s="103"/>
      <c r="K10" s="103"/>
      <c r="L10" s="75"/>
      <c r="M10" s="75"/>
      <c r="N10" s="75"/>
    </row>
    <row x14ac:dyDescent="0.25" r="11" customHeight="1" ht="12.199999999999998" customFormat="1" s="1">
      <c r="A11" s="29" t="s">
        <v>87</v>
      </c>
      <c r="B11" s="29"/>
      <c r="C11" s="93" t="s">
        <v>88</v>
      </c>
      <c r="D11" s="56" t="s">
        <v>89</v>
      </c>
      <c r="E11" s="56" t="s">
        <v>89</v>
      </c>
      <c r="F11" s="56" t="s">
        <v>90</v>
      </c>
      <c r="G11" s="56" t="s">
        <v>90</v>
      </c>
      <c r="H11" s="105" t="s">
        <v>51</v>
      </c>
      <c r="I11" s="105" t="s">
        <v>92</v>
      </c>
      <c r="J11" s="105" t="s">
        <v>92</v>
      </c>
      <c r="K11" s="105" t="s">
        <v>53</v>
      </c>
      <c r="L11" s="75"/>
      <c r="M11" s="75"/>
      <c r="N11" s="75"/>
    </row>
    <row x14ac:dyDescent="0.25" r="12" customHeight="1" ht="21">
      <c r="A12" s="29" t="s">
        <v>395</v>
      </c>
      <c r="B12" s="29"/>
      <c r="C12" s="93" t="s">
        <v>96</v>
      </c>
      <c r="D12" s="57">
        <v>3</v>
      </c>
      <c r="E12" s="124"/>
      <c r="F12" s="53"/>
      <c r="G12" s="53"/>
      <c r="H12" s="53"/>
      <c r="I12" s="53"/>
      <c r="J12" s="53"/>
      <c r="K12" s="53"/>
      <c r="L12" s="89"/>
      <c r="M12" s="89"/>
      <c r="N12" s="89"/>
    </row>
    <row x14ac:dyDescent="0.25" r="13" customHeight="1" ht="12.199999999999998">
      <c r="A13" s="6" t="s">
        <v>396</v>
      </c>
      <c r="B13" s="6"/>
      <c r="C13" s="3" t="s">
        <v>153</v>
      </c>
      <c r="D13" s="86">
        <v>0.5</v>
      </c>
      <c r="E13" s="87"/>
      <c r="F13" s="108">
        <v>0.06</v>
      </c>
      <c r="G13" s="87">
        <f>$D$12*F13</f>
      </c>
      <c r="H13" s="87">
        <f>$L$2*G13</f>
      </c>
      <c r="I13" s="108">
        <v>85.24</v>
      </c>
      <c r="J13" s="87">
        <f>$D$12*I13</f>
      </c>
      <c r="K13" s="87">
        <f>SUM(H13,J13)</f>
      </c>
      <c r="L13" s="89"/>
      <c r="M13" s="89"/>
      <c r="N13" s="89"/>
    </row>
    <row x14ac:dyDescent="0.25" r="14" customHeight="1" ht="12.199999999999998">
      <c r="A14" s="6" t="s">
        <v>397</v>
      </c>
      <c r="B14" s="6"/>
      <c r="C14" s="3" t="s">
        <v>153</v>
      </c>
      <c r="D14" s="86">
        <v>1</v>
      </c>
      <c r="E14" s="87">
        <f>$D$12*D14</f>
      </c>
      <c r="F14" s="108">
        <v>0.03</v>
      </c>
      <c r="G14" s="87">
        <f>$D$12*F14</f>
      </c>
      <c r="H14" s="87">
        <f>$L$2*G14</f>
      </c>
      <c r="I14" s="108">
        <v>86.07</v>
      </c>
      <c r="J14" s="87">
        <f>$D$12*I14</f>
      </c>
      <c r="K14" s="87">
        <f>SUM(H14,J14)</f>
      </c>
      <c r="L14" s="89"/>
      <c r="M14" s="89"/>
      <c r="N14" s="89"/>
    </row>
    <row x14ac:dyDescent="0.25" r="15" customHeight="1" ht="12.199999999999998">
      <c r="A15" s="6" t="s">
        <v>398</v>
      </c>
      <c r="B15" s="6"/>
      <c r="C15" s="3" t="s">
        <v>96</v>
      </c>
      <c r="D15" s="86">
        <v>1</v>
      </c>
      <c r="E15" s="87">
        <f>$D$12*D15</f>
      </c>
      <c r="F15" s="108">
        <v>0.13</v>
      </c>
      <c r="G15" s="87">
        <f>$D$12*F15</f>
      </c>
      <c r="H15" s="87">
        <f>$L$2*G15</f>
      </c>
      <c r="I15" s="108">
        <v>273.23</v>
      </c>
      <c r="J15" s="87">
        <f>$D$12*I15</f>
      </c>
      <c r="K15" s="87">
        <f>SUM(H15,J15)</f>
      </c>
      <c r="L15" s="89"/>
      <c r="M15" s="89"/>
      <c r="N15" s="89"/>
    </row>
    <row x14ac:dyDescent="0.25" r="16" customHeight="1" ht="12.199999999999998">
      <c r="A16" s="6" t="s">
        <v>399</v>
      </c>
      <c r="B16" s="6"/>
      <c r="C16" s="3" t="s">
        <v>96</v>
      </c>
      <c r="D16" s="86">
        <v>1</v>
      </c>
      <c r="E16" s="87">
        <f>$D$12*D16</f>
      </c>
      <c r="F16" s="108">
        <v>0.23</v>
      </c>
      <c r="G16" s="87">
        <f>$D$12*F16</f>
      </c>
      <c r="H16" s="87">
        <f>$L$2*G16</f>
      </c>
      <c r="I16" s="108">
        <v>218.57</v>
      </c>
      <c r="J16" s="87">
        <f>$D$12*I16</f>
      </c>
      <c r="K16" s="87">
        <f>SUM(H16,J16)</f>
      </c>
      <c r="L16" s="89"/>
      <c r="M16" s="89"/>
      <c r="N16" s="89"/>
    </row>
    <row x14ac:dyDescent="0.25" r="17" customHeight="1" ht="21">
      <c r="A17" s="6" t="s">
        <v>400</v>
      </c>
      <c r="B17" s="6"/>
      <c r="C17" s="3" t="s">
        <v>96</v>
      </c>
      <c r="D17" s="86">
        <v>1</v>
      </c>
      <c r="E17" s="87">
        <f>$D$12*D17</f>
      </c>
      <c r="F17" s="108">
        <v>0.14</v>
      </c>
      <c r="G17" s="87">
        <f>$D$12*F17</f>
      </c>
      <c r="H17" s="87">
        <f>$L$2*G17</f>
      </c>
      <c r="I17" s="108">
        <v>33.6</v>
      </c>
      <c r="J17" s="87">
        <f>$D$12*I17</f>
      </c>
      <c r="K17" s="87">
        <f>SUM(H17,J17)</f>
      </c>
      <c r="L17" s="89"/>
      <c r="M17" s="89"/>
      <c r="N17" s="89"/>
    </row>
    <row x14ac:dyDescent="0.25" r="18" customHeight="1" ht="12.199999999999998">
      <c r="A18" s="6" t="s">
        <v>401</v>
      </c>
      <c r="B18" s="6"/>
      <c r="C18" s="3" t="s">
        <v>96</v>
      </c>
      <c r="D18" s="86">
        <v>1</v>
      </c>
      <c r="E18" s="87">
        <f>$D$12*D18</f>
      </c>
      <c r="F18" s="108">
        <v>0.08</v>
      </c>
      <c r="G18" s="87">
        <f>$D$12*F18</f>
      </c>
      <c r="H18" s="87">
        <f>$L$2*G18</f>
      </c>
      <c r="I18" s="108">
        <v>163.83</v>
      </c>
      <c r="J18" s="87">
        <f>$D$12*I18</f>
      </c>
      <c r="K18" s="87">
        <f>SUM(H18,J18)</f>
      </c>
      <c r="L18" s="89"/>
      <c r="M18" s="89"/>
      <c r="N18" s="89"/>
    </row>
    <row x14ac:dyDescent="0.25" r="19" customHeight="1" ht="12.199999999999998">
      <c r="A19" s="6" t="s">
        <v>402</v>
      </c>
      <c r="B19" s="6"/>
      <c r="C19" s="3" t="s">
        <v>96</v>
      </c>
      <c r="D19" s="86">
        <v>1</v>
      </c>
      <c r="E19" s="87">
        <f>$D$12*D19</f>
      </c>
      <c r="F19" s="108">
        <v>0.24</v>
      </c>
      <c r="G19" s="87">
        <f>$D$12*F19</f>
      </c>
      <c r="H19" s="87">
        <f>$L$2*G19</f>
      </c>
      <c r="I19" s="108">
        <v>148.5</v>
      </c>
      <c r="J19" s="87">
        <f>$D$12*I19</f>
      </c>
      <c r="K19" s="87">
        <f>SUM(H19,J19)</f>
      </c>
      <c r="L19" s="89"/>
      <c r="M19" s="89"/>
      <c r="N19" s="89"/>
    </row>
    <row x14ac:dyDescent="0.25" r="20" customHeight="1" ht="12.199999999999998">
      <c r="A20" s="6" t="s">
        <v>403</v>
      </c>
      <c r="B20" s="6"/>
      <c r="C20" s="3" t="s">
        <v>96</v>
      </c>
      <c r="D20" s="86">
        <v>1</v>
      </c>
      <c r="E20" s="87">
        <f>$D$12*D20</f>
      </c>
      <c r="F20" s="108">
        <v>0.12</v>
      </c>
      <c r="G20" s="87">
        <f>$D$12*F20</f>
      </c>
      <c r="H20" s="87">
        <f>$L$2*G20</f>
      </c>
      <c r="I20" s="108">
        <v>175.2</v>
      </c>
      <c r="J20" s="87">
        <f>$D$12*I20</f>
      </c>
      <c r="K20" s="87">
        <f>SUM(H20,J20)</f>
      </c>
      <c r="L20" s="89"/>
      <c r="M20" s="89"/>
      <c r="N20" s="89"/>
    </row>
    <row x14ac:dyDescent="0.25" r="21" customHeight="1" ht="12.199999999999998">
      <c r="A21" s="6" t="s">
        <v>340</v>
      </c>
      <c r="B21" s="6"/>
      <c r="C21" s="3" t="s">
        <v>96</v>
      </c>
      <c r="D21" s="86">
        <v>1</v>
      </c>
      <c r="E21" s="87">
        <f>$D$12*D21</f>
      </c>
      <c r="F21" s="108">
        <v>0.06</v>
      </c>
      <c r="G21" s="87">
        <f>$D$12*F21</f>
      </c>
      <c r="H21" s="87">
        <f>$L$2*G21</f>
      </c>
      <c r="I21" s="108">
        <v>11.04</v>
      </c>
      <c r="J21" s="87">
        <f>$D$12*I21</f>
      </c>
      <c r="K21" s="87">
        <f>SUM(H21,J21)</f>
      </c>
      <c r="L21" s="89"/>
      <c r="M21" s="89"/>
      <c r="N21" s="89"/>
    </row>
    <row x14ac:dyDescent="0.25" r="22" customHeight="1" ht="12.199999999999998">
      <c r="A22" s="6" t="s">
        <v>404</v>
      </c>
      <c r="B22" s="6"/>
      <c r="C22" s="3" t="s">
        <v>96</v>
      </c>
      <c r="D22" s="86">
        <v>1</v>
      </c>
      <c r="E22" s="87">
        <f>$D$12*D22</f>
      </c>
      <c r="F22" s="108">
        <v>0.21</v>
      </c>
      <c r="G22" s="87">
        <f>$D$12*F22</f>
      </c>
      <c r="H22" s="87">
        <f>$L$2*G22</f>
      </c>
      <c r="I22" s="108">
        <v>85.69</v>
      </c>
      <c r="J22" s="87">
        <f>$D$12*I22</f>
      </c>
      <c r="K22" s="87">
        <f>SUM(H22,J22)</f>
      </c>
      <c r="L22" s="89"/>
      <c r="M22" s="89"/>
      <c r="N22" s="89"/>
    </row>
    <row x14ac:dyDescent="0.25" r="23" customHeight="1" ht="12.199999999999998">
      <c r="A23" s="6" t="s">
        <v>405</v>
      </c>
      <c r="B23" s="6"/>
      <c r="C23" s="3" t="s">
        <v>96</v>
      </c>
      <c r="D23" s="86">
        <v>1</v>
      </c>
      <c r="E23" s="87">
        <f>$D$12*D23</f>
      </c>
      <c r="F23" s="108">
        <v>0.12</v>
      </c>
      <c r="G23" s="87">
        <f>$D$12*F23</f>
      </c>
      <c r="H23" s="87">
        <f>$L$2*G23</f>
      </c>
      <c r="I23" s="108">
        <v>76.4</v>
      </c>
      <c r="J23" s="87">
        <f>$D$12*I23</f>
      </c>
      <c r="K23" s="87">
        <f>SUM(H23,J23)</f>
      </c>
      <c r="L23" s="89"/>
      <c r="M23" s="89"/>
      <c r="N23" s="89"/>
    </row>
    <row x14ac:dyDescent="0.25" r="24" customHeight="1" ht="12.199999999999998">
      <c r="A24" s="6" t="s">
        <v>346</v>
      </c>
      <c r="B24" s="6"/>
      <c r="C24" s="3" t="s">
        <v>96</v>
      </c>
      <c r="D24" s="86">
        <v>1</v>
      </c>
      <c r="E24" s="87">
        <f>$D$12*D24</f>
      </c>
      <c r="F24" s="108">
        <v>0.31</v>
      </c>
      <c r="G24" s="87">
        <f>$D$12*F24</f>
      </c>
      <c r="H24" s="87">
        <f>$L$2*G24</f>
      </c>
      <c r="I24" s="108">
        <v>117.29</v>
      </c>
      <c r="J24" s="87">
        <f>$D$12*I24</f>
      </c>
      <c r="K24" s="87">
        <f>SUM(H24,J24)</f>
      </c>
      <c r="L24" s="89"/>
      <c r="M24" s="89"/>
      <c r="N24" s="89"/>
    </row>
    <row x14ac:dyDescent="0.25" r="25" customHeight="1" ht="12.199999999999998">
      <c r="A25" s="29" t="s">
        <v>214</v>
      </c>
      <c r="B25" s="29"/>
      <c r="C25" s="3"/>
      <c r="D25" s="109"/>
      <c r="E25" s="87"/>
      <c r="F25" s="94">
        <f>SUM(F13:F24)</f>
      </c>
      <c r="G25" s="110">
        <f>SUM(G13:G24)</f>
      </c>
      <c r="H25" s="110">
        <f>$L$2*G25</f>
      </c>
      <c r="I25" s="94">
        <v>1474.66</v>
      </c>
      <c r="J25" s="110">
        <f>SUM(J13:J24)</f>
      </c>
      <c r="K25" s="88">
        <f>SUM(H25,J25)</f>
      </c>
      <c r="L25" s="89"/>
      <c r="M25" s="89"/>
      <c r="N25" s="89"/>
    </row>
    <row x14ac:dyDescent="0.25" r="26" customHeight="1" ht="21">
      <c r="A26" s="29" t="s">
        <v>406</v>
      </c>
      <c r="B26" s="29"/>
      <c r="C26" s="93" t="s">
        <v>96</v>
      </c>
      <c r="D26" s="57">
        <v>0</v>
      </c>
      <c r="E26" s="124"/>
      <c r="F26" s="53"/>
      <c r="G26" s="53"/>
      <c r="H26" s="53"/>
      <c r="I26" s="53"/>
      <c r="J26" s="53"/>
      <c r="K26" s="53"/>
      <c r="L26" s="89"/>
      <c r="M26" s="89"/>
      <c r="N26" s="89"/>
    </row>
    <row x14ac:dyDescent="0.25" r="27" customHeight="1" ht="18.75" hidden="1">
      <c r="A27" s="6" t="s">
        <v>396</v>
      </c>
      <c r="B27" s="6"/>
      <c r="C27" s="3" t="s">
        <v>153</v>
      </c>
      <c r="D27" s="86">
        <v>0.5</v>
      </c>
      <c r="E27" s="87">
        <f>$D$26*D27</f>
      </c>
      <c r="F27" s="108">
        <v>0.06</v>
      </c>
      <c r="G27" s="87">
        <f>$D$26*F27</f>
      </c>
      <c r="H27" s="87">
        <f>$L$2*G27</f>
      </c>
      <c r="I27" s="108">
        <v>85.24</v>
      </c>
      <c r="J27" s="87">
        <f>$D$26*I27</f>
      </c>
      <c r="K27" s="87">
        <f>SUM(H27,J27)</f>
      </c>
      <c r="L27" s="89"/>
      <c r="M27" s="89"/>
      <c r="N27" s="89"/>
    </row>
    <row x14ac:dyDescent="0.25" r="28" customHeight="1" ht="18.75" hidden="1">
      <c r="A28" s="6" t="s">
        <v>397</v>
      </c>
      <c r="B28" s="6"/>
      <c r="C28" s="3" t="s">
        <v>153</v>
      </c>
      <c r="D28" s="86">
        <v>1</v>
      </c>
      <c r="E28" s="87">
        <f>$D$26*D28</f>
      </c>
      <c r="F28" s="108">
        <v>0.03</v>
      </c>
      <c r="G28" s="87">
        <f>$D$26*F28</f>
      </c>
      <c r="H28" s="87">
        <f>$L$2*G28</f>
      </c>
      <c r="I28" s="108">
        <v>86.07</v>
      </c>
      <c r="J28" s="87">
        <f>$D$26*I28</f>
      </c>
      <c r="K28" s="87">
        <f>SUM(H28,J28)</f>
      </c>
      <c r="L28" s="89"/>
      <c r="M28" s="89"/>
      <c r="N28" s="89"/>
    </row>
    <row x14ac:dyDescent="0.25" r="29" customHeight="1" ht="18.75" hidden="1">
      <c r="A29" s="6" t="s">
        <v>398</v>
      </c>
      <c r="B29" s="6"/>
      <c r="C29" s="3" t="s">
        <v>96</v>
      </c>
      <c r="D29" s="86">
        <v>1</v>
      </c>
      <c r="E29" s="87">
        <f>$D$26*D29</f>
      </c>
      <c r="F29" s="108">
        <v>0.13</v>
      </c>
      <c r="G29" s="87">
        <f>$D$26*F29</f>
      </c>
      <c r="H29" s="87">
        <f>$L$2*G29</f>
      </c>
      <c r="I29" s="108">
        <v>273.23</v>
      </c>
      <c r="J29" s="87">
        <f>$D$26*I29</f>
      </c>
      <c r="K29" s="87">
        <f>SUM(H29,J29)</f>
      </c>
      <c r="L29" s="89"/>
      <c r="M29" s="89"/>
      <c r="N29" s="89"/>
    </row>
    <row x14ac:dyDescent="0.25" r="30" customHeight="1" ht="18.75" hidden="1">
      <c r="A30" s="6" t="s">
        <v>399</v>
      </c>
      <c r="B30" s="6"/>
      <c r="C30" s="3" t="s">
        <v>96</v>
      </c>
      <c r="D30" s="86">
        <v>1</v>
      </c>
      <c r="E30" s="87">
        <f>$D$26*D30</f>
      </c>
      <c r="F30" s="108">
        <v>0.23</v>
      </c>
      <c r="G30" s="87">
        <f>$D$26*F30</f>
      </c>
      <c r="H30" s="87">
        <f>$L$2*G30</f>
      </c>
      <c r="I30" s="108">
        <v>218.57</v>
      </c>
      <c r="J30" s="87">
        <f>$D$26*I30</f>
      </c>
      <c r="K30" s="87">
        <f>SUM(H30,J30)</f>
      </c>
      <c r="L30" s="89"/>
      <c r="M30" s="89"/>
      <c r="N30" s="89"/>
    </row>
    <row x14ac:dyDescent="0.25" r="31" customHeight="1" ht="18.75" hidden="1">
      <c r="A31" s="6" t="s">
        <v>400</v>
      </c>
      <c r="B31" s="6"/>
      <c r="C31" s="3" t="s">
        <v>96</v>
      </c>
      <c r="D31" s="86">
        <v>1</v>
      </c>
      <c r="E31" s="87">
        <f>$D$26*D31</f>
      </c>
      <c r="F31" s="108">
        <v>0.14</v>
      </c>
      <c r="G31" s="87">
        <f>$D$26*F31</f>
      </c>
      <c r="H31" s="87">
        <f>$L$2*G31</f>
      </c>
      <c r="I31" s="108">
        <v>33.6</v>
      </c>
      <c r="J31" s="87">
        <f>$D$26*I31</f>
      </c>
      <c r="K31" s="87">
        <f>SUM(H31,J31)</f>
      </c>
      <c r="L31" s="89"/>
      <c r="M31" s="89"/>
      <c r="N31" s="89"/>
    </row>
    <row x14ac:dyDescent="0.25" r="32" customHeight="1" ht="18.75" hidden="1">
      <c r="A32" s="6" t="s">
        <v>401</v>
      </c>
      <c r="B32" s="6"/>
      <c r="C32" s="3" t="s">
        <v>96</v>
      </c>
      <c r="D32" s="86">
        <v>1</v>
      </c>
      <c r="E32" s="87">
        <f>$D$26*D32</f>
      </c>
      <c r="F32" s="108">
        <v>0.08</v>
      </c>
      <c r="G32" s="87">
        <f>$D$26*F32</f>
      </c>
      <c r="H32" s="87">
        <f>$L$2*G32</f>
      </c>
      <c r="I32" s="108">
        <v>163.83</v>
      </c>
      <c r="J32" s="87">
        <f>$D$26*I32</f>
      </c>
      <c r="K32" s="87">
        <f>SUM(H32,J32)</f>
      </c>
      <c r="L32" s="89"/>
      <c r="M32" s="89"/>
      <c r="N32" s="89"/>
    </row>
    <row x14ac:dyDescent="0.25" r="33" customHeight="1" ht="18.75" hidden="1">
      <c r="A33" s="6" t="s">
        <v>402</v>
      </c>
      <c r="B33" s="6"/>
      <c r="C33" s="3" t="s">
        <v>96</v>
      </c>
      <c r="D33" s="86">
        <v>1</v>
      </c>
      <c r="E33" s="87">
        <f>$D$26*D33</f>
      </c>
      <c r="F33" s="108">
        <v>0.24</v>
      </c>
      <c r="G33" s="87">
        <f>$D$26*F33</f>
      </c>
      <c r="H33" s="87">
        <f>$L$2*G33</f>
      </c>
      <c r="I33" s="108">
        <v>148.5</v>
      </c>
      <c r="J33" s="87">
        <f>$D$26*I33</f>
      </c>
      <c r="K33" s="87">
        <f>SUM(H33,J33)</f>
      </c>
      <c r="L33" s="89"/>
      <c r="M33" s="89"/>
      <c r="N33" s="89"/>
    </row>
    <row x14ac:dyDescent="0.25" r="34" customHeight="1" ht="18.75" hidden="1">
      <c r="A34" s="6" t="s">
        <v>403</v>
      </c>
      <c r="B34" s="6"/>
      <c r="C34" s="3" t="s">
        <v>96</v>
      </c>
      <c r="D34" s="86">
        <v>1</v>
      </c>
      <c r="E34" s="87">
        <f>$D$26*D34</f>
      </c>
      <c r="F34" s="108">
        <v>0.12</v>
      </c>
      <c r="G34" s="87">
        <f>$D$26*F34</f>
      </c>
      <c r="H34" s="87">
        <f>$L$2*G34</f>
      </c>
      <c r="I34" s="108">
        <v>175.2</v>
      </c>
      <c r="J34" s="87">
        <f>$D$26*I34</f>
      </c>
      <c r="K34" s="87">
        <f>SUM(H34,J34)</f>
      </c>
      <c r="L34" s="89"/>
      <c r="M34" s="89"/>
      <c r="N34" s="89"/>
    </row>
    <row x14ac:dyDescent="0.25" r="35" customHeight="1" ht="18.75" hidden="1">
      <c r="A35" s="6" t="s">
        <v>404</v>
      </c>
      <c r="B35" s="6"/>
      <c r="C35" s="3" t="s">
        <v>96</v>
      </c>
      <c r="D35" s="86">
        <v>1</v>
      </c>
      <c r="E35" s="87">
        <f>$D$26*D35</f>
      </c>
      <c r="F35" s="108">
        <v>0.21</v>
      </c>
      <c r="G35" s="87">
        <f>$D$26*F35</f>
      </c>
      <c r="H35" s="87">
        <f>$L$2*G35</f>
      </c>
      <c r="I35" s="108">
        <v>85.69</v>
      </c>
      <c r="J35" s="87">
        <f>$D$26*I35</f>
      </c>
      <c r="K35" s="87">
        <f>SUM(H35,J35)</f>
      </c>
      <c r="L35" s="89"/>
      <c r="M35" s="89"/>
      <c r="N35" s="89"/>
    </row>
    <row x14ac:dyDescent="0.25" r="36" customHeight="1" ht="18.75" hidden="1">
      <c r="A36" s="6" t="s">
        <v>405</v>
      </c>
      <c r="B36" s="6"/>
      <c r="C36" s="3" t="s">
        <v>96</v>
      </c>
      <c r="D36" s="86">
        <v>1</v>
      </c>
      <c r="E36" s="87">
        <f>$D$26*D36</f>
      </c>
      <c r="F36" s="108">
        <v>0.12</v>
      </c>
      <c r="G36" s="87">
        <f>$D$26*F36</f>
      </c>
      <c r="H36" s="87">
        <f>$L$2*G36</f>
      </c>
      <c r="I36" s="108">
        <v>76.4</v>
      </c>
      <c r="J36" s="87">
        <f>$D$26*I36</f>
      </c>
      <c r="K36" s="87">
        <f>SUM(H36,J36)</f>
      </c>
      <c r="L36" s="89"/>
      <c r="M36" s="89"/>
      <c r="N36" s="89"/>
    </row>
    <row x14ac:dyDescent="0.25" r="37" customHeight="1" ht="18.75" hidden="1">
      <c r="A37" s="6" t="s">
        <v>340</v>
      </c>
      <c r="B37" s="6"/>
      <c r="C37" s="3" t="s">
        <v>96</v>
      </c>
      <c r="D37" s="86">
        <v>1</v>
      </c>
      <c r="E37" s="87">
        <f>$D$26*D37</f>
      </c>
      <c r="F37" s="108">
        <v>0.06</v>
      </c>
      <c r="G37" s="87">
        <f>$D$26*F37</f>
      </c>
      <c r="H37" s="87">
        <f>$L$2*G37</f>
      </c>
      <c r="I37" s="108">
        <v>11.04</v>
      </c>
      <c r="J37" s="87">
        <f>$D$26*I37</f>
      </c>
      <c r="K37" s="87">
        <f>SUM(H37,J37)</f>
      </c>
      <c r="L37" s="89"/>
      <c r="M37" s="89"/>
      <c r="N37" s="89"/>
    </row>
    <row x14ac:dyDescent="0.25" r="38" customHeight="1" ht="18.75" hidden="1">
      <c r="A38" s="6" t="s">
        <v>407</v>
      </c>
      <c r="B38" s="6"/>
      <c r="C38" s="3" t="s">
        <v>96</v>
      </c>
      <c r="D38" s="86">
        <v>1</v>
      </c>
      <c r="E38" s="87">
        <f>$D$26*D38</f>
      </c>
      <c r="F38" s="108">
        <v>0.3</v>
      </c>
      <c r="G38" s="87">
        <f>$D$26*F38</f>
      </c>
      <c r="H38" s="87">
        <f>$L$2*G38</f>
      </c>
      <c r="I38" s="108">
        <v>543.98</v>
      </c>
      <c r="J38" s="87">
        <f>$D$26*I38</f>
      </c>
      <c r="K38" s="87">
        <f>SUM(H38,J38)</f>
      </c>
      <c r="L38" s="89"/>
      <c r="M38" s="89"/>
      <c r="N38" s="89"/>
    </row>
    <row x14ac:dyDescent="0.25" r="39" customHeight="1" ht="12.199999999999998">
      <c r="A39" s="29" t="s">
        <v>214</v>
      </c>
      <c r="B39" s="29"/>
      <c r="C39" s="3"/>
      <c r="D39" s="109"/>
      <c r="E39" s="87"/>
      <c r="F39" s="94">
        <f>SUM(F27:F38)</f>
      </c>
      <c r="G39" s="110">
        <f>SUM(G27:G38)</f>
      </c>
      <c r="H39" s="110">
        <f>$L$2*G39</f>
      </c>
      <c r="I39" s="94">
        <v>1901.35</v>
      </c>
      <c r="J39" s="110">
        <f>SUM(J27:J38)</f>
      </c>
      <c r="K39" s="88">
        <f>SUM(H39,J39)</f>
      </c>
      <c r="L39" s="89"/>
      <c r="M39" s="89"/>
      <c r="N39" s="89"/>
    </row>
    <row x14ac:dyDescent="0.25" r="40" customHeight="1" ht="21">
      <c r="A40" s="29" t="s">
        <v>408</v>
      </c>
      <c r="B40" s="29"/>
      <c r="C40" s="93" t="s">
        <v>96</v>
      </c>
      <c r="D40" s="57">
        <v>0</v>
      </c>
      <c r="E40" s="124"/>
      <c r="F40" s="53"/>
      <c r="G40" s="53"/>
      <c r="H40" s="53"/>
      <c r="I40" s="53"/>
      <c r="J40" s="53"/>
      <c r="K40" s="53"/>
      <c r="L40" s="89"/>
      <c r="M40" s="89"/>
      <c r="N40" s="89"/>
    </row>
    <row x14ac:dyDescent="0.25" r="41" customHeight="1" ht="18.75" hidden="1">
      <c r="A41" s="6" t="s">
        <v>409</v>
      </c>
      <c r="B41" s="6"/>
      <c r="C41" s="3" t="s">
        <v>96</v>
      </c>
      <c r="D41" s="86">
        <v>1</v>
      </c>
      <c r="E41" s="87">
        <f>$D$40*D41</f>
      </c>
      <c r="F41" s="108">
        <v>0.23</v>
      </c>
      <c r="G41" s="87">
        <f>$D$40*F41</f>
      </c>
      <c r="H41" s="87">
        <f>$L$2*G41</f>
      </c>
      <c r="I41" s="108">
        <v>348.06</v>
      </c>
      <c r="J41" s="87">
        <f>$D$40*I41</f>
      </c>
      <c r="K41" s="87">
        <f>SUM(H41,J41)</f>
      </c>
      <c r="L41" s="89"/>
      <c r="M41" s="89"/>
      <c r="N41" s="89"/>
    </row>
    <row x14ac:dyDescent="0.25" r="42" customHeight="1" ht="18.75" hidden="1">
      <c r="A42" s="6" t="s">
        <v>399</v>
      </c>
      <c r="B42" s="6"/>
      <c r="C42" s="3" t="s">
        <v>96</v>
      </c>
      <c r="D42" s="86">
        <v>1</v>
      </c>
      <c r="E42" s="87">
        <f>$D$40*D42</f>
      </c>
      <c r="F42" s="108">
        <v>0.23</v>
      </c>
      <c r="G42" s="87">
        <f>$D$40*F42</f>
      </c>
      <c r="H42" s="87">
        <f>$L$2*G42</f>
      </c>
      <c r="I42" s="108">
        <v>218.57</v>
      </c>
      <c r="J42" s="87">
        <f>$D$40*I42</f>
      </c>
      <c r="K42" s="87">
        <f>SUM(H42,J42)</f>
      </c>
      <c r="L42" s="89"/>
      <c r="M42" s="89"/>
      <c r="N42" s="89"/>
    </row>
    <row x14ac:dyDescent="0.25" r="43" customHeight="1" ht="18.75" hidden="1">
      <c r="A43" s="6" t="s">
        <v>400</v>
      </c>
      <c r="B43" s="6"/>
      <c r="C43" s="3" t="s">
        <v>96</v>
      </c>
      <c r="D43" s="86">
        <v>1</v>
      </c>
      <c r="E43" s="87">
        <f>$D$40*D43</f>
      </c>
      <c r="F43" s="108">
        <v>0.14</v>
      </c>
      <c r="G43" s="87">
        <f>$D$40*F43</f>
      </c>
      <c r="H43" s="87">
        <f>$L$2*G43</f>
      </c>
      <c r="I43" s="108">
        <v>33.6</v>
      </c>
      <c r="J43" s="87">
        <f>$D$40*I43</f>
      </c>
      <c r="K43" s="87">
        <f>SUM(H43,J43)</f>
      </c>
      <c r="L43" s="89"/>
      <c r="M43" s="89"/>
      <c r="N43" s="89"/>
    </row>
    <row x14ac:dyDescent="0.25" r="44" customHeight="1" ht="18.75" hidden="1">
      <c r="A44" s="6" t="s">
        <v>401</v>
      </c>
      <c r="B44" s="6"/>
      <c r="C44" s="3" t="s">
        <v>96</v>
      </c>
      <c r="D44" s="86">
        <v>1</v>
      </c>
      <c r="E44" s="87">
        <f>$D$40*D44</f>
      </c>
      <c r="F44" s="108">
        <v>0.08</v>
      </c>
      <c r="G44" s="87">
        <f>$D$40*F44</f>
      </c>
      <c r="H44" s="87">
        <f>$L$2*G44</f>
      </c>
      <c r="I44" s="108">
        <v>163.83</v>
      </c>
      <c r="J44" s="87">
        <f>$D$40*I44</f>
      </c>
      <c r="K44" s="87">
        <f>SUM(H44,J44)</f>
      </c>
      <c r="L44" s="89"/>
      <c r="M44" s="89"/>
      <c r="N44" s="89"/>
    </row>
    <row x14ac:dyDescent="0.25" r="45" customHeight="1" ht="18.75" hidden="1">
      <c r="A45" s="6" t="s">
        <v>410</v>
      </c>
      <c r="B45" s="6"/>
      <c r="C45" s="3" t="s">
        <v>153</v>
      </c>
      <c r="D45" s="86">
        <v>0.21</v>
      </c>
      <c r="E45" s="87">
        <f>$D$40*D45</f>
      </c>
      <c r="F45" s="108">
        <v>0.02</v>
      </c>
      <c r="G45" s="87">
        <f>$D$40*F45</f>
      </c>
      <c r="H45" s="87">
        <f>$L$2*G45</f>
      </c>
      <c r="I45" s="108">
        <v>7.42</v>
      </c>
      <c r="J45" s="87">
        <f>$D$40*I45</f>
      </c>
      <c r="K45" s="87">
        <f>SUM(H45,J45)</f>
      </c>
      <c r="L45" s="89"/>
      <c r="M45" s="89"/>
      <c r="N45" s="89"/>
    </row>
    <row x14ac:dyDescent="0.25" r="46" customHeight="1" ht="18.75" hidden="1">
      <c r="A46" s="6" t="s">
        <v>402</v>
      </c>
      <c r="B46" s="6"/>
      <c r="C46" s="3" t="s">
        <v>96</v>
      </c>
      <c r="D46" s="86">
        <v>1</v>
      </c>
      <c r="E46" s="87">
        <f>$D$40*D46</f>
      </c>
      <c r="F46" s="108">
        <v>0.24</v>
      </c>
      <c r="G46" s="87">
        <f>$D$40*F46</f>
      </c>
      <c r="H46" s="87">
        <f>$L$2*G46</f>
      </c>
      <c r="I46" s="108">
        <v>148.5</v>
      </c>
      <c r="J46" s="87">
        <f>$D$40*I46</f>
      </c>
      <c r="K46" s="87">
        <f>SUM(H46,J46)</f>
      </c>
      <c r="L46" s="89"/>
      <c r="M46" s="89"/>
      <c r="N46" s="89"/>
    </row>
    <row x14ac:dyDescent="0.25" r="47" customHeight="1" ht="18.75" hidden="1">
      <c r="A47" s="6" t="s">
        <v>404</v>
      </c>
      <c r="B47" s="6"/>
      <c r="C47" s="3" t="s">
        <v>96</v>
      </c>
      <c r="D47" s="86">
        <v>1</v>
      </c>
      <c r="E47" s="87">
        <f>$D$40*D47</f>
      </c>
      <c r="F47" s="108">
        <v>0.21</v>
      </c>
      <c r="G47" s="87">
        <f>$D$40*F47</f>
      </c>
      <c r="H47" s="87">
        <f>$L$2*G47</f>
      </c>
      <c r="I47" s="108">
        <v>85.69</v>
      </c>
      <c r="J47" s="87">
        <f>$D$40*I47</f>
      </c>
      <c r="K47" s="87">
        <f>SUM(H47,J47)</f>
      </c>
      <c r="L47" s="89"/>
      <c r="M47" s="89"/>
      <c r="N47" s="89"/>
    </row>
    <row x14ac:dyDescent="0.25" r="48" customHeight="1" ht="18.75" hidden="1">
      <c r="A48" s="6" t="s">
        <v>405</v>
      </c>
      <c r="B48" s="6"/>
      <c r="C48" s="3" t="s">
        <v>96</v>
      </c>
      <c r="D48" s="86">
        <v>1</v>
      </c>
      <c r="E48" s="87">
        <f>$D$40*D48</f>
      </c>
      <c r="F48" s="108">
        <v>0.12</v>
      </c>
      <c r="G48" s="87">
        <f>$D$40*F48</f>
      </c>
      <c r="H48" s="87">
        <f>$L$2*G48</f>
      </c>
      <c r="I48" s="108">
        <v>151.2</v>
      </c>
      <c r="J48" s="87">
        <f>$D$40*I48</f>
      </c>
      <c r="K48" s="87">
        <f>SUM(H48,J48)</f>
      </c>
      <c r="L48" s="89"/>
      <c r="M48" s="89"/>
      <c r="N48" s="89"/>
    </row>
    <row x14ac:dyDescent="0.25" r="49" customHeight="1" ht="18.75" hidden="1">
      <c r="A49" s="6" t="s">
        <v>405</v>
      </c>
      <c r="B49" s="6"/>
      <c r="C49" s="3" t="s">
        <v>96</v>
      </c>
      <c r="D49" s="86">
        <v>1</v>
      </c>
      <c r="E49" s="87">
        <f>$D$40*D49</f>
      </c>
      <c r="F49" s="108">
        <v>0.12</v>
      </c>
      <c r="G49" s="87">
        <f>$D$40*F49</f>
      </c>
      <c r="H49" s="87">
        <f>$L$2*G49</f>
      </c>
      <c r="I49" s="108">
        <v>76.4</v>
      </c>
      <c r="J49" s="87">
        <f>$D$40*I49</f>
      </c>
      <c r="K49" s="87">
        <f>SUM(H49,J49)</f>
      </c>
      <c r="L49" s="89"/>
      <c r="M49" s="89"/>
      <c r="N49" s="89"/>
    </row>
    <row x14ac:dyDescent="0.25" r="50" customHeight="1" ht="18.75" hidden="1">
      <c r="A50" s="6" t="s">
        <v>340</v>
      </c>
      <c r="B50" s="6"/>
      <c r="C50" s="3" t="s">
        <v>96</v>
      </c>
      <c r="D50" s="86">
        <v>1</v>
      </c>
      <c r="E50" s="87">
        <f>$D$40*D50</f>
      </c>
      <c r="F50" s="108">
        <v>0.06</v>
      </c>
      <c r="G50" s="87">
        <f>$D$40*F50</f>
      </c>
      <c r="H50" s="87">
        <f>$L$2*G50</f>
      </c>
      <c r="I50" s="108">
        <v>13.82</v>
      </c>
      <c r="J50" s="87">
        <f>$D$40*I50</f>
      </c>
      <c r="K50" s="87">
        <f>SUM(H50,J50)</f>
      </c>
      <c r="L50" s="89"/>
      <c r="M50" s="89"/>
      <c r="N50" s="89"/>
    </row>
    <row x14ac:dyDescent="0.25" r="51" customHeight="1" ht="18.75" hidden="1">
      <c r="A51" s="6" t="s">
        <v>404</v>
      </c>
      <c r="B51" s="6"/>
      <c r="C51" s="3" t="s">
        <v>96</v>
      </c>
      <c r="D51" s="86">
        <v>1</v>
      </c>
      <c r="E51" s="87">
        <f>$D$40*D51</f>
      </c>
      <c r="F51" s="108">
        <v>0.21</v>
      </c>
      <c r="G51" s="87">
        <f>$D$40*F51</f>
      </c>
      <c r="H51" s="87">
        <f>$L$2*G51</f>
      </c>
      <c r="I51" s="108">
        <v>30.5</v>
      </c>
      <c r="J51" s="87">
        <f>$D$40*I51</f>
      </c>
      <c r="K51" s="87">
        <f>SUM(H51,J51)</f>
      </c>
      <c r="L51" s="89"/>
      <c r="M51" s="89"/>
      <c r="N51" s="89"/>
    </row>
    <row x14ac:dyDescent="0.25" r="52" customHeight="1" ht="18.75" hidden="1">
      <c r="A52" s="6" t="s">
        <v>411</v>
      </c>
      <c r="B52" s="6"/>
      <c r="C52" s="3" t="s">
        <v>96</v>
      </c>
      <c r="D52" s="86">
        <v>1</v>
      </c>
      <c r="E52" s="87">
        <f>$D$40*D52</f>
      </c>
      <c r="F52" s="108">
        <v>0.43</v>
      </c>
      <c r="G52" s="87">
        <f>$D$40*F52</f>
      </c>
      <c r="H52" s="87">
        <f>$L$2*G52</f>
      </c>
      <c r="I52" s="108">
        <v>171.74</v>
      </c>
      <c r="J52" s="87">
        <f>$D$40*I52</f>
      </c>
      <c r="K52" s="87">
        <f>SUM(H52,J52)</f>
      </c>
      <c r="L52" s="89"/>
      <c r="M52" s="89"/>
      <c r="N52" s="89"/>
    </row>
    <row x14ac:dyDescent="0.25" r="53" customHeight="1" ht="18.75" hidden="1">
      <c r="A53" s="6" t="s">
        <v>248</v>
      </c>
      <c r="B53" s="6"/>
      <c r="C53" s="3" t="s">
        <v>96</v>
      </c>
      <c r="D53" s="86">
        <v>1</v>
      </c>
      <c r="E53" s="87">
        <f>$D$40*D53</f>
      </c>
      <c r="F53" s="108">
        <v>0.55</v>
      </c>
      <c r="G53" s="87">
        <f>$D$40*F53</f>
      </c>
      <c r="H53" s="87">
        <f>$N$2*G53</f>
      </c>
      <c r="I53" s="108">
        <v>135.63</v>
      </c>
      <c r="J53" s="87">
        <f>$D$40*I53</f>
      </c>
      <c r="K53" s="87">
        <f>SUM(H53,J53)</f>
      </c>
      <c r="L53" s="89"/>
      <c r="M53" s="89"/>
      <c r="N53" s="89"/>
    </row>
    <row x14ac:dyDescent="0.25" r="54" customHeight="1" ht="12.199999999999998">
      <c r="A54" s="29" t="s">
        <v>214</v>
      </c>
      <c r="B54" s="29"/>
      <c r="C54" s="3"/>
      <c r="D54" s="109"/>
      <c r="E54" s="87"/>
      <c r="F54" s="94">
        <f>SUM(F41:F53)</f>
      </c>
      <c r="G54" s="110">
        <f>SUM(G41:G53)</f>
      </c>
      <c r="H54" s="110">
        <f>$L$2*G54</f>
      </c>
      <c r="I54" s="94">
        <v>1552.23</v>
      </c>
      <c r="J54" s="110">
        <f>SUM(J41:J53)</f>
      </c>
      <c r="K54" s="88">
        <f>SUM(H54,J54)</f>
      </c>
      <c r="L54" s="89"/>
      <c r="M54" s="89"/>
      <c r="N54" s="89"/>
    </row>
    <row x14ac:dyDescent="0.25" r="55" customHeight="1" ht="21">
      <c r="A55" s="29" t="s">
        <v>412</v>
      </c>
      <c r="B55" s="29"/>
      <c r="C55" s="93" t="s">
        <v>96</v>
      </c>
      <c r="D55" s="57">
        <v>0</v>
      </c>
      <c r="E55" s="124"/>
      <c r="F55" s="53"/>
      <c r="G55" s="53"/>
      <c r="H55" s="53"/>
      <c r="I55" s="53"/>
      <c r="J55" s="53"/>
      <c r="K55" s="53"/>
      <c r="L55" s="89"/>
      <c r="M55" s="89"/>
      <c r="N55" s="89"/>
    </row>
    <row x14ac:dyDescent="0.25" r="56" customHeight="1" ht="18.75" hidden="1">
      <c r="A56" s="6" t="s">
        <v>409</v>
      </c>
      <c r="B56" s="6"/>
      <c r="C56" s="3" t="s">
        <v>96</v>
      </c>
      <c r="D56" s="86">
        <v>1</v>
      </c>
      <c r="E56" s="87">
        <f>$D$55*D56</f>
      </c>
      <c r="F56" s="108">
        <v>0.23</v>
      </c>
      <c r="G56" s="87">
        <f>$D$55*F56</f>
      </c>
      <c r="H56" s="87">
        <f>$L$2*G56</f>
      </c>
      <c r="I56" s="108">
        <v>348.06</v>
      </c>
      <c r="J56" s="87">
        <f>$D$55*I56</f>
      </c>
      <c r="K56" s="87">
        <f>SUM(H56,J56)</f>
      </c>
      <c r="L56" s="89"/>
      <c r="M56" s="89"/>
      <c r="N56" s="89"/>
    </row>
    <row x14ac:dyDescent="0.25" r="57" customHeight="1" ht="18.75" hidden="1">
      <c r="A57" s="6" t="s">
        <v>399</v>
      </c>
      <c r="B57" s="6"/>
      <c r="C57" s="3" t="s">
        <v>96</v>
      </c>
      <c r="D57" s="86">
        <v>1</v>
      </c>
      <c r="E57" s="87">
        <f>$D$55*D57</f>
      </c>
      <c r="F57" s="108">
        <v>0.23</v>
      </c>
      <c r="G57" s="87">
        <f>$D$55*F57</f>
      </c>
      <c r="H57" s="87">
        <f>$L$2*G57</f>
      </c>
      <c r="I57" s="108">
        <v>218.57</v>
      </c>
      <c r="J57" s="87">
        <f>$D$55*I57</f>
      </c>
      <c r="K57" s="87">
        <f>SUM(H57,J57)</f>
      </c>
      <c r="L57" s="89"/>
      <c r="M57" s="89"/>
      <c r="N57" s="89"/>
    </row>
    <row x14ac:dyDescent="0.25" r="58" customHeight="1" ht="18.75" hidden="1">
      <c r="A58" s="6" t="s">
        <v>400</v>
      </c>
      <c r="B58" s="6"/>
      <c r="C58" s="3" t="s">
        <v>96</v>
      </c>
      <c r="D58" s="86">
        <v>1</v>
      </c>
      <c r="E58" s="87">
        <f>$D$55*D58</f>
      </c>
      <c r="F58" s="108">
        <v>0.14</v>
      </c>
      <c r="G58" s="87">
        <f>$D$55*F58</f>
      </c>
      <c r="H58" s="87">
        <f>$L$2*G58</f>
      </c>
      <c r="I58" s="108">
        <v>33.6</v>
      </c>
      <c r="J58" s="87">
        <f>$D$55*I58</f>
      </c>
      <c r="K58" s="87">
        <f>SUM(H58,J58)</f>
      </c>
      <c r="L58" s="89"/>
      <c r="M58" s="89"/>
      <c r="N58" s="89"/>
    </row>
    <row x14ac:dyDescent="0.25" r="59" customHeight="1" ht="18.75" hidden="1">
      <c r="A59" s="6" t="s">
        <v>401</v>
      </c>
      <c r="B59" s="6"/>
      <c r="C59" s="3" t="s">
        <v>96</v>
      </c>
      <c r="D59" s="86">
        <v>1</v>
      </c>
      <c r="E59" s="87">
        <f>$D$55*D59</f>
      </c>
      <c r="F59" s="108">
        <v>0.08</v>
      </c>
      <c r="G59" s="87">
        <f>$D$55*F59</f>
      </c>
      <c r="H59" s="87">
        <f>$L$2*G59</f>
      </c>
      <c r="I59" s="108">
        <v>163.83</v>
      </c>
      <c r="J59" s="87">
        <f>$D$55*I59</f>
      </c>
      <c r="K59" s="87">
        <f>SUM(H59,J59)</f>
      </c>
      <c r="L59" s="89"/>
      <c r="M59" s="89"/>
      <c r="N59" s="89"/>
    </row>
    <row x14ac:dyDescent="0.25" r="60" customHeight="1" ht="18.75" hidden="1">
      <c r="A60" s="6" t="s">
        <v>410</v>
      </c>
      <c r="B60" s="6"/>
      <c r="C60" s="3" t="s">
        <v>153</v>
      </c>
      <c r="D60" s="86">
        <v>0.21</v>
      </c>
      <c r="E60" s="87">
        <f>$D$55*D60</f>
      </c>
      <c r="F60" s="108">
        <v>0.02</v>
      </c>
      <c r="G60" s="87">
        <f>$D$55*F60</f>
      </c>
      <c r="H60" s="87">
        <f>$L$2*G60</f>
      </c>
      <c r="I60" s="108">
        <v>7.42</v>
      </c>
      <c r="J60" s="87">
        <f>$D$55*I60</f>
      </c>
      <c r="K60" s="87">
        <f>SUM(H60,J60)</f>
      </c>
      <c r="L60" s="89"/>
      <c r="M60" s="89"/>
      <c r="N60" s="89"/>
    </row>
    <row x14ac:dyDescent="0.25" r="61" customHeight="1" ht="18.75" hidden="1">
      <c r="A61" s="6" t="s">
        <v>402</v>
      </c>
      <c r="B61" s="6"/>
      <c r="C61" s="3" t="s">
        <v>96</v>
      </c>
      <c r="D61" s="86">
        <v>1</v>
      </c>
      <c r="E61" s="87">
        <f>$D$55*D61</f>
      </c>
      <c r="F61" s="108">
        <v>0.24</v>
      </c>
      <c r="G61" s="87">
        <f>$D$55*F61</f>
      </c>
      <c r="H61" s="87">
        <f>$L$2*G61</f>
      </c>
      <c r="I61" s="108">
        <v>148.5</v>
      </c>
      <c r="J61" s="87">
        <f>$D$55*I61</f>
      </c>
      <c r="K61" s="87">
        <f>SUM(H61,J61)</f>
      </c>
      <c r="L61" s="89"/>
      <c r="M61" s="89"/>
      <c r="N61" s="89"/>
    </row>
    <row x14ac:dyDescent="0.25" r="62" customHeight="1" ht="18.75" hidden="1">
      <c r="A62" s="6" t="s">
        <v>404</v>
      </c>
      <c r="B62" s="6"/>
      <c r="C62" s="3" t="s">
        <v>96</v>
      </c>
      <c r="D62" s="86">
        <v>1</v>
      </c>
      <c r="E62" s="87">
        <f>$D$55*D62</f>
      </c>
      <c r="F62" s="108">
        <v>0.21</v>
      </c>
      <c r="G62" s="87">
        <f>$D$55*F62</f>
      </c>
      <c r="H62" s="87">
        <f>$L$2*G62</f>
      </c>
      <c r="I62" s="108">
        <v>85.69</v>
      </c>
      <c r="J62" s="87">
        <f>$D$55*I62</f>
      </c>
      <c r="K62" s="87">
        <f>SUM(H62,J62)</f>
      </c>
      <c r="L62" s="89"/>
      <c r="M62" s="89"/>
      <c r="N62" s="89"/>
    </row>
    <row x14ac:dyDescent="0.25" r="63" customHeight="1" ht="18.75" hidden="1">
      <c r="A63" s="6" t="s">
        <v>405</v>
      </c>
      <c r="B63" s="6"/>
      <c r="C63" s="3" t="s">
        <v>96</v>
      </c>
      <c r="D63" s="86">
        <v>1</v>
      </c>
      <c r="E63" s="87">
        <f>$D$55*D63</f>
      </c>
      <c r="F63" s="108">
        <v>0.12</v>
      </c>
      <c r="G63" s="87">
        <f>$D$55*F63</f>
      </c>
      <c r="H63" s="87">
        <f>$L$2*G63</f>
      </c>
      <c r="I63" s="108">
        <v>151.2</v>
      </c>
      <c r="J63" s="87">
        <f>$D$55*I63</f>
      </c>
      <c r="K63" s="87">
        <f>SUM(H63,J63)</f>
      </c>
      <c r="L63" s="89"/>
      <c r="M63" s="89"/>
      <c r="N63" s="89"/>
    </row>
    <row x14ac:dyDescent="0.25" r="64" customHeight="1" ht="18.75" hidden="1">
      <c r="A64" s="6" t="s">
        <v>405</v>
      </c>
      <c r="B64" s="6"/>
      <c r="C64" s="3" t="s">
        <v>96</v>
      </c>
      <c r="D64" s="86">
        <v>1</v>
      </c>
      <c r="E64" s="87">
        <f>$D$55*D64</f>
      </c>
      <c r="F64" s="108">
        <v>0.12</v>
      </c>
      <c r="G64" s="87">
        <f>$D$55*F64</f>
      </c>
      <c r="H64" s="87">
        <f>$L$2*G64</f>
      </c>
      <c r="I64" s="108">
        <v>76.4</v>
      </c>
      <c r="J64" s="87">
        <f>$D$55*I64</f>
      </c>
      <c r="K64" s="87">
        <f>SUM(H64,J64)</f>
      </c>
      <c r="L64" s="89"/>
      <c r="M64" s="89"/>
      <c r="N64" s="89"/>
    </row>
    <row x14ac:dyDescent="0.25" r="65" customHeight="1" ht="18.75" hidden="1">
      <c r="A65" s="6" t="s">
        <v>340</v>
      </c>
      <c r="B65" s="6"/>
      <c r="C65" s="3" t="s">
        <v>96</v>
      </c>
      <c r="D65" s="86">
        <v>1</v>
      </c>
      <c r="E65" s="87">
        <f>$D$55*D65</f>
      </c>
      <c r="F65" s="108">
        <v>0.06</v>
      </c>
      <c r="G65" s="87">
        <f>$D$55*F65</f>
      </c>
      <c r="H65" s="87">
        <f>$L$2*G65</f>
      </c>
      <c r="I65" s="108">
        <v>13.82</v>
      </c>
      <c r="J65" s="87">
        <f>$D$55*I65</f>
      </c>
      <c r="K65" s="87">
        <f>SUM(H65,J65)</f>
      </c>
      <c r="L65" s="89"/>
      <c r="M65" s="89"/>
      <c r="N65" s="89"/>
    </row>
    <row x14ac:dyDescent="0.25" r="66" customHeight="1" ht="18.75" hidden="1">
      <c r="A66" s="6" t="s">
        <v>404</v>
      </c>
      <c r="B66" s="6"/>
      <c r="C66" s="3" t="s">
        <v>96</v>
      </c>
      <c r="D66" s="86">
        <v>1</v>
      </c>
      <c r="E66" s="87">
        <f>$D$55*D66</f>
      </c>
      <c r="F66" s="108">
        <v>0.21</v>
      </c>
      <c r="G66" s="87">
        <f>$D$55*F66</f>
      </c>
      <c r="H66" s="87">
        <f>$L$2*G66</f>
      </c>
      <c r="I66" s="108">
        <v>30.5</v>
      </c>
      <c r="J66" s="87">
        <f>$D$55*I66</f>
      </c>
      <c r="K66" s="87">
        <f>SUM(H66,J66)</f>
      </c>
      <c r="L66" s="89"/>
      <c r="M66" s="89"/>
      <c r="N66" s="89"/>
    </row>
    <row x14ac:dyDescent="0.25" r="67" customHeight="1" ht="18.75" hidden="1">
      <c r="A67" s="6" t="s">
        <v>346</v>
      </c>
      <c r="B67" s="6"/>
      <c r="C67" s="3" t="s">
        <v>96</v>
      </c>
      <c r="D67" s="86">
        <v>1</v>
      </c>
      <c r="E67" s="87">
        <f>$D$55*D67</f>
      </c>
      <c r="F67" s="108">
        <v>0.31</v>
      </c>
      <c r="G67" s="87">
        <f>$D$55*F67</f>
      </c>
      <c r="H67" s="87">
        <f>$L$2*G67</f>
      </c>
      <c r="I67" s="108">
        <v>117.29</v>
      </c>
      <c r="J67" s="87">
        <f>$D$55*I67</f>
      </c>
      <c r="K67" s="87">
        <f>SUM(H67,J67)</f>
      </c>
      <c r="L67" s="89"/>
      <c r="M67" s="89"/>
      <c r="N67" s="89"/>
    </row>
    <row x14ac:dyDescent="0.25" r="68" customHeight="1" ht="18.75" hidden="1">
      <c r="A68" s="6" t="s">
        <v>413</v>
      </c>
      <c r="B68" s="6"/>
      <c r="C68" s="3" t="s">
        <v>96</v>
      </c>
      <c r="D68" s="86">
        <v>1</v>
      </c>
      <c r="E68" s="87">
        <f>$D$55*D68</f>
      </c>
      <c r="F68" s="108">
        <v>0.55</v>
      </c>
      <c r="G68" s="87">
        <f>$D$55*F68</f>
      </c>
      <c r="H68" s="87">
        <f>$N$2*G68</f>
      </c>
      <c r="I68" s="108">
        <v>135.63</v>
      </c>
      <c r="J68" s="87">
        <f>$D$55*I68</f>
      </c>
      <c r="K68" s="87">
        <f>SUM(H68,J68)</f>
      </c>
      <c r="L68" s="89"/>
      <c r="M68" s="89"/>
      <c r="N68" s="89"/>
    </row>
    <row x14ac:dyDescent="0.25" r="69" customHeight="1" ht="12.199999999999998">
      <c r="A69" s="29" t="s">
        <v>214</v>
      </c>
      <c r="B69" s="29"/>
      <c r="C69" s="3"/>
      <c r="D69" s="109"/>
      <c r="E69" s="87"/>
      <c r="F69" s="94">
        <f>SUM(F56:F68)</f>
      </c>
      <c r="G69" s="110">
        <f>SUM(G56:G68)</f>
      </c>
      <c r="H69" s="110">
        <f>$L$2*G69</f>
      </c>
      <c r="I69" s="94">
        <v>1497.78</v>
      </c>
      <c r="J69" s="110">
        <f>SUM(J56:J68)</f>
      </c>
      <c r="K69" s="88">
        <f>SUM(H69,J69)</f>
      </c>
      <c r="L69" s="89"/>
      <c r="M69" s="89"/>
      <c r="N69" s="89"/>
    </row>
    <row x14ac:dyDescent="0.25" r="70" customHeight="1" ht="21">
      <c r="A70" s="29" t="s">
        <v>414</v>
      </c>
      <c r="B70" s="29"/>
      <c r="C70" s="93" t="s">
        <v>96</v>
      </c>
      <c r="D70" s="57">
        <v>0</v>
      </c>
      <c r="E70" s="124"/>
      <c r="F70" s="53"/>
      <c r="G70" s="53"/>
      <c r="H70" s="53"/>
      <c r="I70" s="53"/>
      <c r="J70" s="53"/>
      <c r="K70" s="53"/>
      <c r="L70" s="89"/>
      <c r="M70" s="89"/>
      <c r="N70" s="89"/>
    </row>
    <row x14ac:dyDescent="0.25" r="71" customHeight="1" ht="18.75" hidden="1">
      <c r="A71" s="6" t="s">
        <v>409</v>
      </c>
      <c r="B71" s="6"/>
      <c r="C71" s="3" t="s">
        <v>96</v>
      </c>
      <c r="D71" s="86">
        <v>1</v>
      </c>
      <c r="E71" s="87">
        <f>$D$70*D71</f>
      </c>
      <c r="F71" s="108">
        <v>0.23</v>
      </c>
      <c r="G71" s="87">
        <f>$D$70*F71</f>
      </c>
      <c r="H71" s="87">
        <f>$L$2*G71</f>
      </c>
      <c r="I71" s="108">
        <v>348.06</v>
      </c>
      <c r="J71" s="87">
        <f>$D$70*I71</f>
      </c>
      <c r="K71" s="87">
        <f>SUM(H71,J71)</f>
      </c>
      <c r="L71" s="89"/>
      <c r="M71" s="89"/>
      <c r="N71" s="89"/>
    </row>
    <row x14ac:dyDescent="0.25" r="72" customHeight="1" ht="18.75" hidden="1">
      <c r="A72" s="6" t="s">
        <v>399</v>
      </c>
      <c r="B72" s="6"/>
      <c r="C72" s="3" t="s">
        <v>96</v>
      </c>
      <c r="D72" s="86">
        <v>1</v>
      </c>
      <c r="E72" s="87">
        <f>$D$70*D72</f>
      </c>
      <c r="F72" s="108">
        <v>0.23</v>
      </c>
      <c r="G72" s="87">
        <f>$D$70*F72</f>
      </c>
      <c r="H72" s="87">
        <f>$L$2*G72</f>
      </c>
      <c r="I72" s="108">
        <v>218.57</v>
      </c>
      <c r="J72" s="87">
        <f>$D$70*I72</f>
      </c>
      <c r="K72" s="87">
        <f>SUM(H72,J72)</f>
      </c>
      <c r="L72" s="89"/>
      <c r="M72" s="89"/>
      <c r="N72" s="89"/>
    </row>
    <row x14ac:dyDescent="0.25" r="73" customHeight="1" ht="18.75" hidden="1">
      <c r="A73" s="6" t="s">
        <v>400</v>
      </c>
      <c r="B73" s="6"/>
      <c r="C73" s="3" t="s">
        <v>96</v>
      </c>
      <c r="D73" s="86">
        <v>1</v>
      </c>
      <c r="E73" s="87">
        <f>$D$70*D73</f>
      </c>
      <c r="F73" s="108">
        <v>0.14</v>
      </c>
      <c r="G73" s="87">
        <f>$D$70*F73</f>
      </c>
      <c r="H73" s="87">
        <f>$L$2*G73</f>
      </c>
      <c r="I73" s="108">
        <v>33.6</v>
      </c>
      <c r="J73" s="87">
        <f>$D$70*I73</f>
      </c>
      <c r="K73" s="87">
        <f>SUM(H73,J73)</f>
      </c>
      <c r="L73" s="89"/>
      <c r="M73" s="89"/>
      <c r="N73" s="89"/>
    </row>
    <row x14ac:dyDescent="0.25" r="74" customHeight="1" ht="18.75" hidden="1">
      <c r="A74" s="6" t="s">
        <v>401</v>
      </c>
      <c r="B74" s="6"/>
      <c r="C74" s="3" t="s">
        <v>96</v>
      </c>
      <c r="D74" s="86">
        <v>1</v>
      </c>
      <c r="E74" s="87">
        <f>$D$70*D74</f>
      </c>
      <c r="F74" s="108">
        <v>0.08</v>
      </c>
      <c r="G74" s="87">
        <f>$D$70*F74</f>
      </c>
      <c r="H74" s="87">
        <f>$L$2*G74</f>
      </c>
      <c r="I74" s="108">
        <v>163.83</v>
      </c>
      <c r="J74" s="87">
        <f>$D$70*I74</f>
      </c>
      <c r="K74" s="87">
        <f>SUM(H74,J74)</f>
      </c>
      <c r="L74" s="89"/>
      <c r="M74" s="89"/>
      <c r="N74" s="89"/>
    </row>
    <row x14ac:dyDescent="0.25" r="75" customHeight="1" ht="18.75" hidden="1">
      <c r="A75" s="6" t="s">
        <v>402</v>
      </c>
      <c r="B75" s="6"/>
      <c r="C75" s="3" t="s">
        <v>96</v>
      </c>
      <c r="D75" s="86">
        <v>1</v>
      </c>
      <c r="E75" s="87">
        <f>$D$70*D75</f>
      </c>
      <c r="F75" s="108">
        <v>0.24</v>
      </c>
      <c r="G75" s="87">
        <f>$D$70*F75</f>
      </c>
      <c r="H75" s="87">
        <f>$L$2*G75</f>
      </c>
      <c r="I75" s="108">
        <v>148.5</v>
      </c>
      <c r="J75" s="87">
        <f>$D$70*I75</f>
      </c>
      <c r="K75" s="87">
        <f>SUM(H75,J75)</f>
      </c>
      <c r="L75" s="89"/>
      <c r="M75" s="89"/>
      <c r="N75" s="89"/>
    </row>
    <row x14ac:dyDescent="0.25" r="76" customHeight="1" ht="18.75" hidden="1">
      <c r="A76" s="6" t="s">
        <v>404</v>
      </c>
      <c r="B76" s="6"/>
      <c r="C76" s="3" t="s">
        <v>96</v>
      </c>
      <c r="D76" s="86">
        <v>1</v>
      </c>
      <c r="E76" s="87">
        <f>$D$70*D76</f>
      </c>
      <c r="F76" s="108">
        <v>0.21</v>
      </c>
      <c r="G76" s="87">
        <f>$D$70*F76</f>
      </c>
      <c r="H76" s="87">
        <f>$L$2*G76</f>
      </c>
      <c r="I76" s="108">
        <v>85.69</v>
      </c>
      <c r="J76" s="87">
        <f>$D$70*I76</f>
      </c>
      <c r="K76" s="87">
        <f>SUM(H76,J76)</f>
      </c>
      <c r="L76" s="89"/>
      <c r="M76" s="89"/>
      <c r="N76" s="89"/>
    </row>
    <row x14ac:dyDescent="0.25" r="77" customHeight="1" ht="18.75" hidden="1">
      <c r="A77" s="6" t="s">
        <v>405</v>
      </c>
      <c r="B77" s="6"/>
      <c r="C77" s="3" t="s">
        <v>96</v>
      </c>
      <c r="D77" s="86">
        <v>1</v>
      </c>
      <c r="E77" s="87">
        <f>$D$70*D77</f>
      </c>
      <c r="F77" s="108">
        <v>0.12</v>
      </c>
      <c r="G77" s="87">
        <f>$D$70*F77</f>
      </c>
      <c r="H77" s="87">
        <f>$L$2*G77</f>
      </c>
      <c r="I77" s="108">
        <v>151.2</v>
      </c>
      <c r="J77" s="87">
        <f>$D$70*I77</f>
      </c>
      <c r="K77" s="87">
        <f>SUM(H77,J77)</f>
      </c>
      <c r="L77" s="89"/>
      <c r="M77" s="89"/>
      <c r="N77" s="89"/>
    </row>
    <row x14ac:dyDescent="0.25" r="78" customHeight="1" ht="18.75" hidden="1">
      <c r="A78" s="6" t="s">
        <v>405</v>
      </c>
      <c r="B78" s="6"/>
      <c r="C78" s="3" t="s">
        <v>96</v>
      </c>
      <c r="D78" s="86">
        <v>1</v>
      </c>
      <c r="E78" s="87">
        <f>$D$70*D78</f>
      </c>
      <c r="F78" s="108">
        <v>0.12</v>
      </c>
      <c r="G78" s="87">
        <f>$D$70*F78</f>
      </c>
      <c r="H78" s="87">
        <f>$L$2*G78</f>
      </c>
      <c r="I78" s="108">
        <v>76.4</v>
      </c>
      <c r="J78" s="87">
        <f>$D$70*I78</f>
      </c>
      <c r="K78" s="87">
        <f>SUM(H78,J78)</f>
      </c>
      <c r="L78" s="89"/>
      <c r="M78" s="89"/>
      <c r="N78" s="89"/>
    </row>
    <row x14ac:dyDescent="0.25" r="79" customHeight="1" ht="18.75" hidden="1">
      <c r="A79" s="6" t="s">
        <v>410</v>
      </c>
      <c r="B79" s="6"/>
      <c r="C79" s="3" t="s">
        <v>153</v>
      </c>
      <c r="D79" s="86">
        <v>0.21</v>
      </c>
      <c r="E79" s="87">
        <f>$D$70*D79</f>
      </c>
      <c r="F79" s="108">
        <v>0.02</v>
      </c>
      <c r="G79" s="87">
        <f>$D$70*F79</f>
      </c>
      <c r="H79" s="87">
        <f>$L$2*G79</f>
      </c>
      <c r="I79" s="108">
        <v>7.42</v>
      </c>
      <c r="J79" s="87">
        <f>$D$70*I79</f>
      </c>
      <c r="K79" s="87">
        <f>SUM(H79,J79)</f>
      </c>
      <c r="L79" s="89"/>
      <c r="M79" s="89"/>
      <c r="N79" s="89"/>
    </row>
    <row x14ac:dyDescent="0.25" r="80" customHeight="1" ht="18.75" hidden="1">
      <c r="A80" s="6" t="s">
        <v>340</v>
      </c>
      <c r="B80" s="6"/>
      <c r="C80" s="3" t="s">
        <v>96</v>
      </c>
      <c r="D80" s="86">
        <v>1</v>
      </c>
      <c r="E80" s="87">
        <f>$D$70*D80</f>
      </c>
      <c r="F80" s="108">
        <v>0.06</v>
      </c>
      <c r="G80" s="87">
        <f>$D$70*F80</f>
      </c>
      <c r="H80" s="87">
        <f>$L$2*G80</f>
      </c>
      <c r="I80" s="108">
        <v>13.82</v>
      </c>
      <c r="J80" s="87">
        <f>$D$70*I80</f>
      </c>
      <c r="K80" s="87">
        <f>SUM(H80,J80)</f>
      </c>
      <c r="L80" s="89"/>
      <c r="M80" s="89"/>
      <c r="N80" s="89"/>
    </row>
    <row x14ac:dyDescent="0.25" r="81" customHeight="1" ht="18.75" hidden="1">
      <c r="A81" s="6" t="s">
        <v>404</v>
      </c>
      <c r="B81" s="6"/>
      <c r="C81" s="3" t="s">
        <v>96</v>
      </c>
      <c r="D81" s="86">
        <v>1</v>
      </c>
      <c r="E81" s="87">
        <f>$D$70*D81</f>
      </c>
      <c r="F81" s="108">
        <v>0.21</v>
      </c>
      <c r="G81" s="87">
        <f>$D$70*F81</f>
      </c>
      <c r="H81" s="87">
        <f>$L$2*G81</f>
      </c>
      <c r="I81" s="108">
        <v>30.5</v>
      </c>
      <c r="J81" s="87">
        <f>$D$70*I81</f>
      </c>
      <c r="K81" s="87">
        <f>SUM(H81,J81)</f>
      </c>
      <c r="L81" s="89"/>
      <c r="M81" s="89"/>
      <c r="N81" s="89"/>
    </row>
    <row x14ac:dyDescent="0.25" r="82" customHeight="1" ht="18.75" hidden="1">
      <c r="A82" s="6" t="s">
        <v>415</v>
      </c>
      <c r="B82" s="6"/>
      <c r="C82" s="3" t="s">
        <v>96</v>
      </c>
      <c r="D82" s="86">
        <v>1</v>
      </c>
      <c r="E82" s="87">
        <f>$D$70*D82</f>
      </c>
      <c r="F82" s="108">
        <v>0.31</v>
      </c>
      <c r="G82" s="87">
        <f>$D$70*F82</f>
      </c>
      <c r="H82" s="87">
        <f>$L$2*G82</f>
      </c>
      <c r="I82" s="108">
        <v>247.13</v>
      </c>
      <c r="J82" s="87">
        <f>$D$70*I82</f>
      </c>
      <c r="K82" s="87">
        <f>SUM(H82,J82)</f>
      </c>
      <c r="L82" s="89"/>
      <c r="M82" s="89"/>
      <c r="N82" s="89"/>
    </row>
    <row x14ac:dyDescent="0.25" r="83" customHeight="1" ht="12.199999999999998">
      <c r="A83" s="29" t="s">
        <v>214</v>
      </c>
      <c r="B83" s="29"/>
      <c r="C83" s="3"/>
      <c r="D83" s="109"/>
      <c r="E83" s="87"/>
      <c r="F83" s="94">
        <f>SUM(F71:F82)</f>
      </c>
      <c r="G83" s="110">
        <f>SUM(G71:G82)</f>
      </c>
      <c r="H83" s="110">
        <f>$L$2*G83</f>
      </c>
      <c r="I83" s="94">
        <v>1524.72</v>
      </c>
      <c r="J83" s="110">
        <f>SUM(J71:J82)</f>
      </c>
      <c r="K83" s="88">
        <f>SUM(H83,J83)</f>
      </c>
      <c r="L83" s="89"/>
      <c r="M83" s="89"/>
      <c r="N83" s="89"/>
    </row>
    <row x14ac:dyDescent="0.25" r="84" customHeight="1" ht="21">
      <c r="A84" s="29" t="s">
        <v>416</v>
      </c>
      <c r="B84" s="29"/>
      <c r="C84" s="93" t="s">
        <v>96</v>
      </c>
      <c r="D84" s="57">
        <v>0</v>
      </c>
      <c r="E84" s="124"/>
      <c r="F84" s="53"/>
      <c r="G84" s="53"/>
      <c r="H84" s="53"/>
      <c r="I84" s="53"/>
      <c r="J84" s="53"/>
      <c r="K84" s="53"/>
      <c r="L84" s="89"/>
      <c r="M84" s="89"/>
      <c r="N84" s="89"/>
    </row>
    <row x14ac:dyDescent="0.25" r="85" customHeight="1" ht="18.75" hidden="1">
      <c r="A85" s="6" t="s">
        <v>409</v>
      </c>
      <c r="B85" s="6"/>
      <c r="C85" s="3" t="s">
        <v>96</v>
      </c>
      <c r="D85" s="86">
        <v>1</v>
      </c>
      <c r="E85" s="87">
        <f>$D$84*D85</f>
      </c>
      <c r="F85" s="108">
        <v>0.23</v>
      </c>
      <c r="G85" s="87">
        <f>$D$84*F85</f>
      </c>
      <c r="H85" s="87">
        <f>$L$2*G85</f>
      </c>
      <c r="I85" s="108">
        <v>348.06</v>
      </c>
      <c r="J85" s="87">
        <f>$D$84*I85</f>
      </c>
      <c r="K85" s="87">
        <f>SUM(H85,J85)</f>
      </c>
      <c r="L85" s="89"/>
      <c r="M85" s="89"/>
      <c r="N85" s="89"/>
    </row>
    <row x14ac:dyDescent="0.25" r="86" customHeight="1" ht="18.75" hidden="1">
      <c r="A86" s="6" t="s">
        <v>399</v>
      </c>
      <c r="B86" s="6"/>
      <c r="C86" s="3" t="s">
        <v>96</v>
      </c>
      <c r="D86" s="86">
        <v>1</v>
      </c>
      <c r="E86" s="87">
        <f>$D$84*D86</f>
      </c>
      <c r="F86" s="108">
        <v>0.23</v>
      </c>
      <c r="G86" s="87">
        <f>$D$84*F86</f>
      </c>
      <c r="H86" s="87">
        <f>$L$2*G86</f>
      </c>
      <c r="I86" s="108">
        <v>218.57</v>
      </c>
      <c r="J86" s="87">
        <f>$D$84*I86</f>
      </c>
      <c r="K86" s="87">
        <f>SUM(H86,J86)</f>
      </c>
      <c r="L86" s="89"/>
      <c r="M86" s="89"/>
      <c r="N86" s="89"/>
    </row>
    <row x14ac:dyDescent="0.25" r="87" customHeight="1" ht="18.75" hidden="1">
      <c r="A87" s="6" t="s">
        <v>400</v>
      </c>
      <c r="B87" s="6"/>
      <c r="C87" s="3" t="s">
        <v>96</v>
      </c>
      <c r="D87" s="86">
        <v>1</v>
      </c>
      <c r="E87" s="87">
        <f>$D$84*D87</f>
      </c>
      <c r="F87" s="108">
        <v>0.14</v>
      </c>
      <c r="G87" s="87">
        <f>$D$84*F87</f>
      </c>
      <c r="H87" s="87">
        <f>$L$2*G87</f>
      </c>
      <c r="I87" s="108">
        <v>33.6</v>
      </c>
      <c r="J87" s="87">
        <f>$D$84*I87</f>
      </c>
      <c r="K87" s="87">
        <f>SUM(H87,J87)</f>
      </c>
      <c r="L87" s="89"/>
      <c r="M87" s="89"/>
      <c r="N87" s="89"/>
    </row>
    <row x14ac:dyDescent="0.25" r="88" customHeight="1" ht="18.75" hidden="1">
      <c r="A88" s="6" t="s">
        <v>401</v>
      </c>
      <c r="B88" s="6"/>
      <c r="C88" s="3" t="s">
        <v>96</v>
      </c>
      <c r="D88" s="86">
        <v>1</v>
      </c>
      <c r="E88" s="87">
        <f>$D$84*D88</f>
      </c>
      <c r="F88" s="108">
        <v>0.08</v>
      </c>
      <c r="G88" s="87">
        <f>$D$84*F88</f>
      </c>
      <c r="H88" s="87">
        <f>$L$2*G88</f>
      </c>
      <c r="I88" s="108">
        <v>163.83</v>
      </c>
      <c r="J88" s="87">
        <f>$D$84*I88</f>
      </c>
      <c r="K88" s="87">
        <f>SUM(H88,J88)</f>
      </c>
      <c r="L88" s="89"/>
      <c r="M88" s="89"/>
      <c r="N88" s="89"/>
    </row>
    <row x14ac:dyDescent="0.25" r="89" customHeight="1" ht="18.75" hidden="1">
      <c r="A89" s="6" t="s">
        <v>410</v>
      </c>
      <c r="B89" s="6"/>
      <c r="C89" s="3" t="s">
        <v>153</v>
      </c>
      <c r="D89" s="86">
        <v>0.21</v>
      </c>
      <c r="E89" s="87">
        <f>$D$84*D89</f>
      </c>
      <c r="F89" s="108">
        <v>0.02</v>
      </c>
      <c r="G89" s="87">
        <f>$D$84*F89</f>
      </c>
      <c r="H89" s="87">
        <f>$L$2*G89</f>
      </c>
      <c r="I89" s="108">
        <v>7.42</v>
      </c>
      <c r="J89" s="87">
        <f>$D$84*I89</f>
      </c>
      <c r="K89" s="87">
        <f>SUM(H89,J89)</f>
      </c>
      <c r="L89" s="89"/>
      <c r="M89" s="89"/>
      <c r="N89" s="89"/>
    </row>
    <row x14ac:dyDescent="0.25" r="90" customHeight="1" ht="18.75" hidden="1">
      <c r="A90" s="6" t="s">
        <v>402</v>
      </c>
      <c r="B90" s="6"/>
      <c r="C90" s="3" t="s">
        <v>96</v>
      </c>
      <c r="D90" s="86">
        <v>1</v>
      </c>
      <c r="E90" s="87">
        <f>$D$84*D90</f>
      </c>
      <c r="F90" s="108">
        <v>0.24</v>
      </c>
      <c r="G90" s="87">
        <f>$D$84*F90</f>
      </c>
      <c r="H90" s="87">
        <f>$L$2*G90</f>
      </c>
      <c r="I90" s="108">
        <v>148.5</v>
      </c>
      <c r="J90" s="87">
        <f>$D$84*I90</f>
      </c>
      <c r="K90" s="87">
        <f>SUM(H90,J90)</f>
      </c>
      <c r="L90" s="89"/>
      <c r="M90" s="89"/>
      <c r="N90" s="89"/>
    </row>
    <row x14ac:dyDescent="0.25" r="91" customHeight="1" ht="18.75" hidden="1">
      <c r="A91" s="6" t="s">
        <v>404</v>
      </c>
      <c r="B91" s="6"/>
      <c r="C91" s="3" t="s">
        <v>96</v>
      </c>
      <c r="D91" s="86">
        <v>1</v>
      </c>
      <c r="E91" s="87">
        <f>$D$84*D91</f>
      </c>
      <c r="F91" s="108">
        <v>0.21</v>
      </c>
      <c r="G91" s="87">
        <f>$D$84*F91</f>
      </c>
      <c r="H91" s="87">
        <f>$L$2*G91</f>
      </c>
      <c r="I91" s="108">
        <v>85.69</v>
      </c>
      <c r="J91" s="87">
        <f>$D$84*I91</f>
      </c>
      <c r="K91" s="87">
        <f>SUM(H91,J91)</f>
      </c>
      <c r="L91" s="89"/>
      <c r="M91" s="89"/>
      <c r="N91" s="89"/>
    </row>
    <row x14ac:dyDescent="0.25" r="92" customHeight="1" ht="18.75" hidden="1">
      <c r="A92" s="6" t="s">
        <v>405</v>
      </c>
      <c r="B92" s="6"/>
      <c r="C92" s="3" t="s">
        <v>96</v>
      </c>
      <c r="D92" s="86">
        <v>1</v>
      </c>
      <c r="E92" s="87">
        <f>$D$84*D92</f>
      </c>
      <c r="F92" s="108">
        <v>0.12</v>
      </c>
      <c r="G92" s="87">
        <f>$D$84*F92</f>
      </c>
      <c r="H92" s="87">
        <f>$L$2*G92</f>
      </c>
      <c r="I92" s="108">
        <v>151.2</v>
      </c>
      <c r="J92" s="87">
        <f>$D$84*I92</f>
      </c>
      <c r="K92" s="87">
        <f>SUM(H92,J92)</f>
      </c>
      <c r="L92" s="89"/>
      <c r="M92" s="89"/>
      <c r="N92" s="89"/>
    </row>
    <row x14ac:dyDescent="0.25" r="93" customHeight="1" ht="18.75" hidden="1">
      <c r="A93" s="6" t="s">
        <v>405</v>
      </c>
      <c r="B93" s="6"/>
      <c r="C93" s="3" t="s">
        <v>96</v>
      </c>
      <c r="D93" s="86">
        <v>1</v>
      </c>
      <c r="E93" s="87">
        <f>$D$84*D93</f>
      </c>
      <c r="F93" s="108">
        <v>0.12</v>
      </c>
      <c r="G93" s="87">
        <f>$D$84*F93</f>
      </c>
      <c r="H93" s="87">
        <f>$L$2*G93</f>
      </c>
      <c r="I93" s="108">
        <v>76.4</v>
      </c>
      <c r="J93" s="87">
        <f>$D$84*I93</f>
      </c>
      <c r="K93" s="87">
        <f>SUM(H93,J93)</f>
      </c>
      <c r="L93" s="89"/>
      <c r="M93" s="89"/>
      <c r="N93" s="89"/>
    </row>
    <row x14ac:dyDescent="0.25" r="94" customHeight="1" ht="18.75" hidden="1">
      <c r="A94" s="6" t="s">
        <v>340</v>
      </c>
      <c r="B94" s="6"/>
      <c r="C94" s="3" t="s">
        <v>96</v>
      </c>
      <c r="D94" s="86">
        <v>1</v>
      </c>
      <c r="E94" s="87">
        <f>$D$84*D94</f>
      </c>
      <c r="F94" s="108">
        <v>0.06</v>
      </c>
      <c r="G94" s="87">
        <f>$D$84*F94</f>
      </c>
      <c r="H94" s="87">
        <f>$L$2*G94</f>
      </c>
      <c r="I94" s="108">
        <v>13.82</v>
      </c>
      <c r="J94" s="87">
        <f>$D$84*I94</f>
      </c>
      <c r="K94" s="87">
        <f>SUM(H94,J94)</f>
      </c>
      <c r="L94" s="89"/>
      <c r="M94" s="89"/>
      <c r="N94" s="89"/>
    </row>
    <row x14ac:dyDescent="0.25" r="95" customHeight="1" ht="18.75" hidden="1">
      <c r="A95" s="6" t="s">
        <v>404</v>
      </c>
      <c r="B95" s="6"/>
      <c r="C95" s="3" t="s">
        <v>96</v>
      </c>
      <c r="D95" s="86">
        <v>1</v>
      </c>
      <c r="E95" s="87">
        <f>$D$84*D95</f>
      </c>
      <c r="F95" s="108">
        <v>0.21</v>
      </c>
      <c r="G95" s="87">
        <f>$D$84*F95</f>
      </c>
      <c r="H95" s="87">
        <f>$L$2*G95</f>
      </c>
      <c r="I95" s="108">
        <v>30.5</v>
      </c>
      <c r="J95" s="87">
        <f>$D$84*I95</f>
      </c>
      <c r="K95" s="87">
        <f>SUM(H95,J95)</f>
      </c>
      <c r="L95" s="89"/>
      <c r="M95" s="89"/>
      <c r="N95" s="89"/>
    </row>
    <row x14ac:dyDescent="0.25" r="96" customHeight="1" ht="18.75" hidden="1">
      <c r="A96" s="6" t="s">
        <v>417</v>
      </c>
      <c r="B96" s="6"/>
      <c r="C96" s="3" t="s">
        <v>96</v>
      </c>
      <c r="D96" s="86">
        <v>1</v>
      </c>
      <c r="E96" s="87">
        <f>$D$84*D96</f>
      </c>
      <c r="F96" s="108">
        <v>0.21</v>
      </c>
      <c r="G96" s="87">
        <f>$D$84*F96</f>
      </c>
      <c r="H96" s="87">
        <f>$L$2*G96</f>
      </c>
      <c r="I96" s="108">
        <v>183.9</v>
      </c>
      <c r="J96" s="87">
        <f>$D$84*I96</f>
      </c>
      <c r="K96" s="87">
        <f>SUM(H96,J96)</f>
      </c>
      <c r="L96" s="89"/>
      <c r="M96" s="89"/>
      <c r="N96" s="89"/>
    </row>
    <row x14ac:dyDescent="0.25" r="97" customHeight="1" ht="12.199999999999998">
      <c r="A97" s="29" t="s">
        <v>214</v>
      </c>
      <c r="B97" s="29"/>
      <c r="C97" s="3"/>
      <c r="D97" s="109"/>
      <c r="E97" s="87"/>
      <c r="F97" s="94">
        <f>SUM(F85:F96)</f>
      </c>
      <c r="G97" s="110">
        <f>SUM(G85:G96)</f>
      </c>
      <c r="H97" s="110">
        <f>$L$2*G97</f>
      </c>
      <c r="I97" s="94">
        <v>1461.49</v>
      </c>
      <c r="J97" s="110">
        <f>SUM(J85:J96)</f>
      </c>
      <c r="K97" s="88">
        <f>SUM(H97,J97)</f>
      </c>
      <c r="L97" s="89"/>
      <c r="M97" s="89"/>
      <c r="N97" s="89"/>
    </row>
    <row x14ac:dyDescent="0.25" r="98" customHeight="1" ht="21">
      <c r="A98" s="29" t="s">
        <v>418</v>
      </c>
      <c r="B98" s="29"/>
      <c r="C98" s="93" t="s">
        <v>96</v>
      </c>
      <c r="D98" s="57">
        <v>0</v>
      </c>
      <c r="E98" s="124"/>
      <c r="F98" s="53"/>
      <c r="G98" s="53"/>
      <c r="H98" s="53"/>
      <c r="I98" s="53"/>
      <c r="J98" s="53"/>
      <c r="K98" s="53"/>
      <c r="L98" s="89"/>
      <c r="M98" s="89"/>
      <c r="N98" s="89"/>
    </row>
    <row x14ac:dyDescent="0.25" r="99" customHeight="1" ht="18.75" hidden="1">
      <c r="A99" s="6" t="s">
        <v>337</v>
      </c>
      <c r="B99" s="6"/>
      <c r="C99" s="3" t="s">
        <v>96</v>
      </c>
      <c r="D99" s="86">
        <v>1</v>
      </c>
      <c r="E99" s="87">
        <f>$D$98*D99</f>
      </c>
      <c r="F99" s="108">
        <v>0.4</v>
      </c>
      <c r="G99" s="87">
        <f>$D$98*F99</f>
      </c>
      <c r="H99" s="87">
        <f>$L$2*G99</f>
      </c>
      <c r="I99" s="108">
        <v>190.6</v>
      </c>
      <c r="J99" s="87">
        <f>$D$98*I99</f>
      </c>
      <c r="K99" s="87">
        <f>SUM(H99,J99)</f>
      </c>
      <c r="L99" s="89"/>
      <c r="M99" s="89"/>
      <c r="N99" s="89"/>
    </row>
    <row x14ac:dyDescent="0.25" r="100" customHeight="1" ht="18.75" hidden="1">
      <c r="A100" s="6" t="s">
        <v>399</v>
      </c>
      <c r="B100" s="6"/>
      <c r="C100" s="3" t="s">
        <v>96</v>
      </c>
      <c r="D100" s="86">
        <v>1</v>
      </c>
      <c r="E100" s="87">
        <f>$D$98*D100</f>
      </c>
      <c r="F100" s="108">
        <v>0.23</v>
      </c>
      <c r="G100" s="87">
        <f>$D$98*F100</f>
      </c>
      <c r="H100" s="87">
        <f>$L$2*G100</f>
      </c>
      <c r="I100" s="108">
        <v>218.57</v>
      </c>
      <c r="J100" s="87">
        <f>$D$98*I100</f>
      </c>
      <c r="K100" s="87">
        <f>SUM(H100,J100)</f>
      </c>
      <c r="L100" s="89"/>
      <c r="M100" s="89"/>
      <c r="N100" s="89"/>
    </row>
    <row x14ac:dyDescent="0.25" r="101" customHeight="1" ht="18.75" hidden="1">
      <c r="A101" s="6" t="s">
        <v>419</v>
      </c>
      <c r="B101" s="6"/>
      <c r="C101" s="3" t="s">
        <v>96</v>
      </c>
      <c r="D101" s="86">
        <v>1</v>
      </c>
      <c r="E101" s="87">
        <f>$D$98*D101</f>
      </c>
      <c r="F101" s="108">
        <v>0.29</v>
      </c>
      <c r="G101" s="87">
        <f>$D$98*F101</f>
      </c>
      <c r="H101" s="87">
        <f>$L$2*G101</f>
      </c>
      <c r="I101" s="108">
        <v>340.43</v>
      </c>
      <c r="J101" s="87">
        <f>$D$98*I101</f>
      </c>
      <c r="K101" s="87">
        <f>SUM(H101,J101)</f>
      </c>
      <c r="L101" s="89"/>
      <c r="M101" s="89"/>
      <c r="N101" s="89"/>
    </row>
    <row x14ac:dyDescent="0.25" r="102" customHeight="1" ht="18.75" hidden="1">
      <c r="A102" s="6" t="s">
        <v>411</v>
      </c>
      <c r="B102" s="6"/>
      <c r="C102" s="3" t="s">
        <v>96</v>
      </c>
      <c r="D102" s="86">
        <v>1</v>
      </c>
      <c r="E102" s="87">
        <f>$D$98*D102</f>
      </c>
      <c r="F102" s="108">
        <v>0.43</v>
      </c>
      <c r="G102" s="87">
        <f>$D$98*F102</f>
      </c>
      <c r="H102" s="87">
        <f>$L$2*G102</f>
      </c>
      <c r="I102" s="108">
        <v>171.74</v>
      </c>
      <c r="J102" s="87">
        <f>$D$98*I102</f>
      </c>
      <c r="K102" s="87">
        <f>SUM(H102,J102)</f>
      </c>
      <c r="L102" s="89"/>
      <c r="M102" s="89"/>
      <c r="N102" s="89"/>
    </row>
    <row x14ac:dyDescent="0.25" r="103" customHeight="1" ht="18.75" hidden="1">
      <c r="A103" s="6" t="s">
        <v>400</v>
      </c>
      <c r="B103" s="6"/>
      <c r="C103" s="3" t="s">
        <v>96</v>
      </c>
      <c r="D103" s="86">
        <v>1</v>
      </c>
      <c r="E103" s="87">
        <f>$D$98*D103</f>
      </c>
      <c r="F103" s="108">
        <v>0.14</v>
      </c>
      <c r="G103" s="87">
        <f>$D$98*F103</f>
      </c>
      <c r="H103" s="87">
        <f>$L$2*G103</f>
      </c>
      <c r="I103" s="108">
        <v>33.6</v>
      </c>
      <c r="J103" s="87">
        <f>$D$98*I103</f>
      </c>
      <c r="K103" s="87">
        <f>SUM(H103,J103)</f>
      </c>
      <c r="L103" s="89"/>
      <c r="M103" s="89"/>
      <c r="N103" s="89"/>
    </row>
    <row x14ac:dyDescent="0.25" r="104" customHeight="1" ht="18.75" hidden="1">
      <c r="A104" s="6" t="s">
        <v>401</v>
      </c>
      <c r="B104" s="6"/>
      <c r="C104" s="3" t="s">
        <v>96</v>
      </c>
      <c r="D104" s="86">
        <v>1</v>
      </c>
      <c r="E104" s="87">
        <f>$D$98*D104</f>
      </c>
      <c r="F104" s="108">
        <v>0.08</v>
      </c>
      <c r="G104" s="87">
        <f>$D$98*F104</f>
      </c>
      <c r="H104" s="87">
        <f>$L$2*G104</f>
      </c>
      <c r="I104" s="108">
        <v>163.83</v>
      </c>
      <c r="J104" s="87">
        <f>$D$98*I104</f>
      </c>
      <c r="K104" s="87">
        <f>SUM(H104,J104)</f>
      </c>
      <c r="L104" s="89"/>
      <c r="M104" s="89"/>
      <c r="N104" s="89"/>
    </row>
    <row x14ac:dyDescent="0.25" r="105" customHeight="1" ht="18.75" hidden="1">
      <c r="A105" s="6" t="s">
        <v>420</v>
      </c>
      <c r="B105" s="6"/>
      <c r="C105" s="3" t="s">
        <v>96</v>
      </c>
      <c r="D105" s="86">
        <v>1</v>
      </c>
      <c r="E105" s="87">
        <f>$D$98*D105</f>
      </c>
      <c r="F105" s="108">
        <v>0.12</v>
      </c>
      <c r="G105" s="87">
        <f>$D$98*F105</f>
      </c>
      <c r="H105" s="87">
        <f>$L$2*G105</f>
      </c>
      <c r="I105" s="108">
        <v>255.2</v>
      </c>
      <c r="J105" s="87">
        <f>$D$98*I105</f>
      </c>
      <c r="K105" s="87">
        <f>SUM(H105,J105)</f>
      </c>
      <c r="L105" s="89"/>
      <c r="M105" s="89"/>
      <c r="N105" s="89"/>
    </row>
    <row x14ac:dyDescent="0.25" r="106" customHeight="1" ht="18.75" hidden="1">
      <c r="A106" s="6" t="s">
        <v>340</v>
      </c>
      <c r="B106" s="6"/>
      <c r="C106" s="3" t="s">
        <v>96</v>
      </c>
      <c r="D106" s="86">
        <v>1</v>
      </c>
      <c r="E106" s="87">
        <f>$D$98*D106</f>
      </c>
      <c r="F106" s="108">
        <v>0.06</v>
      </c>
      <c r="G106" s="87">
        <f>$D$98*F106</f>
      </c>
      <c r="H106" s="87">
        <f>$L$2*G106</f>
      </c>
      <c r="I106" s="108">
        <v>13.82</v>
      </c>
      <c r="J106" s="87">
        <f>$D$98*I106</f>
      </c>
      <c r="K106" s="87">
        <f>SUM(H106,J106)</f>
      </c>
      <c r="L106" s="89"/>
      <c r="M106" s="89"/>
      <c r="N106" s="89"/>
    </row>
    <row x14ac:dyDescent="0.25" r="107" customHeight="1" ht="18.75" hidden="1">
      <c r="A107" s="6" t="s">
        <v>404</v>
      </c>
      <c r="B107" s="6"/>
      <c r="C107" s="3" t="s">
        <v>96</v>
      </c>
      <c r="D107" s="86">
        <v>1</v>
      </c>
      <c r="E107" s="87">
        <f>$D$98*D107</f>
      </c>
      <c r="F107" s="108">
        <v>0.21</v>
      </c>
      <c r="G107" s="87">
        <f>$D$98*F107</f>
      </c>
      <c r="H107" s="87">
        <f>$L$2*G107</f>
      </c>
      <c r="I107" s="108">
        <v>30.5</v>
      </c>
      <c r="J107" s="87">
        <f>$D$98*I107</f>
      </c>
      <c r="K107" s="87">
        <f>SUM(H107,J107)</f>
      </c>
      <c r="L107" s="89"/>
      <c r="M107" s="89"/>
      <c r="N107" s="89"/>
    </row>
    <row x14ac:dyDescent="0.25" r="108" customHeight="1" ht="18.75" hidden="1">
      <c r="A108" s="6" t="s">
        <v>421</v>
      </c>
      <c r="B108" s="6"/>
      <c r="C108" s="3" t="s">
        <v>96</v>
      </c>
      <c r="D108" s="86">
        <v>1</v>
      </c>
      <c r="E108" s="87">
        <f>$D$98*D108</f>
      </c>
      <c r="F108" s="108">
        <v>0.55</v>
      </c>
      <c r="G108" s="87">
        <f>$D$98*F108</f>
      </c>
      <c r="H108" s="87">
        <f>$N$2*G108</f>
      </c>
      <c r="I108" s="108">
        <v>135.63</v>
      </c>
      <c r="J108" s="87">
        <f>$D$98*I108</f>
      </c>
      <c r="K108" s="87">
        <f>SUM(H108,J108)</f>
      </c>
      <c r="L108" s="89"/>
      <c r="M108" s="89"/>
      <c r="N108" s="89"/>
    </row>
    <row x14ac:dyDescent="0.25" r="109" customHeight="1" ht="12.199999999999998">
      <c r="A109" s="29" t="s">
        <v>214</v>
      </c>
      <c r="B109" s="29"/>
      <c r="C109" s="3"/>
      <c r="D109" s="109"/>
      <c r="E109" s="87"/>
      <c r="F109" s="94">
        <f>SUM(F99:F108)</f>
      </c>
      <c r="G109" s="110">
        <f>SUM(G99:G108)</f>
      </c>
      <c r="H109" s="110">
        <f>$L$2*G109</f>
      </c>
      <c r="I109" s="94">
        <v>1521.19</v>
      </c>
      <c r="J109" s="110">
        <f>SUM(J99:J108)</f>
      </c>
      <c r="K109" s="88">
        <f>SUM(H109,J109)</f>
      </c>
      <c r="L109" s="89"/>
      <c r="M109" s="89"/>
      <c r="N109" s="89"/>
    </row>
    <row x14ac:dyDescent="0.25" r="110" customHeight="1" ht="21">
      <c r="A110" s="29" t="s">
        <v>418</v>
      </c>
      <c r="B110" s="29"/>
      <c r="C110" s="93" t="s">
        <v>96</v>
      </c>
      <c r="D110" s="57">
        <v>0</v>
      </c>
      <c r="E110" s="124"/>
      <c r="F110" s="53"/>
      <c r="G110" s="53"/>
      <c r="H110" s="53"/>
      <c r="I110" s="53"/>
      <c r="J110" s="53"/>
      <c r="K110" s="53"/>
      <c r="L110" s="89"/>
      <c r="M110" s="89"/>
      <c r="N110" s="89"/>
    </row>
    <row x14ac:dyDescent="0.25" r="111" customHeight="1" ht="18.75" hidden="1">
      <c r="A111" s="6" t="s">
        <v>337</v>
      </c>
      <c r="B111" s="6"/>
      <c r="C111" s="3" t="s">
        <v>96</v>
      </c>
      <c r="D111" s="86">
        <v>1</v>
      </c>
      <c r="E111" s="87">
        <f>$D$110*D111</f>
      </c>
      <c r="F111" s="108">
        <v>0.4</v>
      </c>
      <c r="G111" s="87">
        <f>$D$110*F111</f>
      </c>
      <c r="H111" s="87">
        <f>$L$2*G111</f>
      </c>
      <c r="I111" s="108">
        <v>190.6</v>
      </c>
      <c r="J111" s="87">
        <f>$D$110*I111</f>
      </c>
      <c r="K111" s="87">
        <f>SUM(H111,J111)</f>
      </c>
      <c r="L111" s="89"/>
      <c r="M111" s="89"/>
      <c r="N111" s="89"/>
    </row>
    <row x14ac:dyDescent="0.25" r="112" customHeight="1" ht="18.75" hidden="1">
      <c r="A112" s="6" t="s">
        <v>346</v>
      </c>
      <c r="B112" s="6"/>
      <c r="C112" s="3" t="s">
        <v>96</v>
      </c>
      <c r="D112" s="86">
        <v>1</v>
      </c>
      <c r="E112" s="87">
        <f>$D$110*D112</f>
      </c>
      <c r="F112" s="108">
        <v>0.31</v>
      </c>
      <c r="G112" s="87">
        <f>$D$110*F112</f>
      </c>
      <c r="H112" s="87">
        <f>$L$2*G112</f>
      </c>
      <c r="I112" s="108">
        <v>117.29</v>
      </c>
      <c r="J112" s="87">
        <f>$D$110*I112</f>
      </c>
      <c r="K112" s="87">
        <f>SUM(H112,J112)</f>
      </c>
      <c r="L112" s="89"/>
      <c r="M112" s="89"/>
      <c r="N112" s="89"/>
    </row>
    <row x14ac:dyDescent="0.25" r="113" customHeight="1" ht="18.75" hidden="1">
      <c r="A113" s="6" t="s">
        <v>419</v>
      </c>
      <c r="B113" s="6"/>
      <c r="C113" s="3" t="s">
        <v>96</v>
      </c>
      <c r="D113" s="86">
        <v>1</v>
      </c>
      <c r="E113" s="87">
        <f>$D$110*D113</f>
      </c>
      <c r="F113" s="108">
        <v>0.29</v>
      </c>
      <c r="G113" s="87">
        <f>$D$110*F113</f>
      </c>
      <c r="H113" s="87">
        <f>$L$2*G113</f>
      </c>
      <c r="I113" s="108">
        <v>340.43</v>
      </c>
      <c r="J113" s="87">
        <f>$D$110*I113</f>
      </c>
      <c r="K113" s="87">
        <f>SUM(H113,J113)</f>
      </c>
      <c r="L113" s="89"/>
      <c r="M113" s="89"/>
      <c r="N113" s="89"/>
    </row>
    <row x14ac:dyDescent="0.25" r="114" customHeight="1" ht="18.75" hidden="1">
      <c r="A114" s="6" t="s">
        <v>399</v>
      </c>
      <c r="B114" s="6"/>
      <c r="C114" s="3" t="s">
        <v>96</v>
      </c>
      <c r="D114" s="86">
        <v>1</v>
      </c>
      <c r="E114" s="87">
        <f>$D$110*D114</f>
      </c>
      <c r="F114" s="108">
        <v>0.23</v>
      </c>
      <c r="G114" s="87">
        <f>$D$110*F114</f>
      </c>
      <c r="H114" s="87">
        <f>$L$2*G114</f>
      </c>
      <c r="I114" s="108">
        <v>218.57</v>
      </c>
      <c r="J114" s="87">
        <f>$D$110*I114</f>
      </c>
      <c r="K114" s="87">
        <f>SUM(H114,J114)</f>
      </c>
      <c r="L114" s="89"/>
      <c r="M114" s="89"/>
      <c r="N114" s="89"/>
    </row>
    <row x14ac:dyDescent="0.25" r="115" customHeight="1" ht="18.75" hidden="1">
      <c r="A115" s="6" t="s">
        <v>400</v>
      </c>
      <c r="B115" s="6"/>
      <c r="C115" s="3" t="s">
        <v>96</v>
      </c>
      <c r="D115" s="86">
        <v>1</v>
      </c>
      <c r="E115" s="87">
        <f>$D$110*D115</f>
      </c>
      <c r="F115" s="108">
        <v>0.14</v>
      </c>
      <c r="G115" s="87">
        <f>$D$110*F115</f>
      </c>
      <c r="H115" s="87">
        <f>$L$2*G115</f>
      </c>
      <c r="I115" s="108">
        <v>33.6</v>
      </c>
      <c r="J115" s="87">
        <f>$D$110*I115</f>
      </c>
      <c r="K115" s="87">
        <f>SUM(H115,J115)</f>
      </c>
      <c r="L115" s="89"/>
      <c r="M115" s="89"/>
      <c r="N115" s="89"/>
    </row>
    <row x14ac:dyDescent="0.25" r="116" customHeight="1" ht="18.75" hidden="1">
      <c r="A116" s="6" t="s">
        <v>401</v>
      </c>
      <c r="B116" s="6"/>
      <c r="C116" s="3" t="s">
        <v>96</v>
      </c>
      <c r="D116" s="86">
        <v>1</v>
      </c>
      <c r="E116" s="87">
        <f>$D$110*D116</f>
      </c>
      <c r="F116" s="108">
        <v>0.08</v>
      </c>
      <c r="G116" s="87">
        <f>$D$110*F116</f>
      </c>
      <c r="H116" s="87">
        <f>$L$2*G116</f>
      </c>
      <c r="I116" s="108">
        <v>163.83</v>
      </c>
      <c r="J116" s="87">
        <f>$D$110*I116</f>
      </c>
      <c r="K116" s="87">
        <f>SUM(H116,J116)</f>
      </c>
      <c r="L116" s="89"/>
      <c r="M116" s="89"/>
      <c r="N116" s="89"/>
    </row>
    <row x14ac:dyDescent="0.25" r="117" customHeight="1" ht="18.75" hidden="1">
      <c r="A117" s="6" t="s">
        <v>420</v>
      </c>
      <c r="B117" s="6"/>
      <c r="C117" s="3" t="s">
        <v>96</v>
      </c>
      <c r="D117" s="86">
        <v>1</v>
      </c>
      <c r="E117" s="87">
        <f>$D$110*D117</f>
      </c>
      <c r="F117" s="108">
        <v>0.12</v>
      </c>
      <c r="G117" s="87">
        <f>$D$110*F117</f>
      </c>
      <c r="H117" s="87">
        <f>$L$2*G117</f>
      </c>
      <c r="I117" s="108">
        <v>255.2</v>
      </c>
      <c r="J117" s="87">
        <f>$D$110*I117</f>
      </c>
      <c r="K117" s="87">
        <f>SUM(H117,J117)</f>
      </c>
      <c r="L117" s="89"/>
      <c r="M117" s="89"/>
      <c r="N117" s="89"/>
    </row>
    <row x14ac:dyDescent="0.25" r="118" customHeight="1" ht="18.75" hidden="1">
      <c r="A118" s="6" t="s">
        <v>340</v>
      </c>
      <c r="B118" s="6"/>
      <c r="C118" s="3" t="s">
        <v>96</v>
      </c>
      <c r="D118" s="86">
        <v>1</v>
      </c>
      <c r="E118" s="87">
        <f>$D$110*D118</f>
      </c>
      <c r="F118" s="108">
        <v>0.06</v>
      </c>
      <c r="G118" s="87">
        <f>$D$110*F118</f>
      </c>
      <c r="H118" s="87">
        <f>$L$2*G118</f>
      </c>
      <c r="I118" s="108">
        <v>13.82</v>
      </c>
      <c r="J118" s="87">
        <f>$D$110*I118</f>
      </c>
      <c r="K118" s="87">
        <f>SUM(H118,J118)</f>
      </c>
      <c r="L118" s="89"/>
      <c r="M118" s="89"/>
      <c r="N118" s="89"/>
    </row>
    <row x14ac:dyDescent="0.25" r="119" customHeight="1" ht="18.75" hidden="1">
      <c r="A119" s="6" t="s">
        <v>404</v>
      </c>
      <c r="B119" s="6"/>
      <c r="C119" s="3" t="s">
        <v>96</v>
      </c>
      <c r="D119" s="86">
        <v>1</v>
      </c>
      <c r="E119" s="87">
        <f>$D$110*D119</f>
      </c>
      <c r="F119" s="108">
        <v>0.21</v>
      </c>
      <c r="G119" s="87">
        <f>$D$110*F119</f>
      </c>
      <c r="H119" s="87">
        <f>$L$2*G119</f>
      </c>
      <c r="I119" s="108">
        <v>30.5</v>
      </c>
      <c r="J119" s="87">
        <f>$D$110*I119</f>
      </c>
      <c r="K119" s="87">
        <f>SUM(H119,J119)</f>
      </c>
      <c r="L119" s="89"/>
      <c r="M119" s="89"/>
      <c r="N119" s="89"/>
    </row>
    <row x14ac:dyDescent="0.25" r="120" customHeight="1" ht="18.75" hidden="1">
      <c r="A120" s="6" t="s">
        <v>422</v>
      </c>
      <c r="B120" s="6"/>
      <c r="C120" s="3" t="s">
        <v>96</v>
      </c>
      <c r="D120" s="86">
        <v>1</v>
      </c>
      <c r="E120" s="87">
        <f>$D$110*D120</f>
      </c>
      <c r="F120" s="108">
        <v>0.55</v>
      </c>
      <c r="G120" s="87">
        <f>$D$110*F120</f>
      </c>
      <c r="H120" s="87">
        <f>$N$2*G120</f>
      </c>
      <c r="I120" s="108">
        <v>135.63</v>
      </c>
      <c r="J120" s="87">
        <f>$D$110*I120</f>
      </c>
      <c r="K120" s="87">
        <f>SUM(H120,J120)</f>
      </c>
      <c r="L120" s="89"/>
      <c r="M120" s="89"/>
      <c r="N120" s="89"/>
    </row>
    <row x14ac:dyDescent="0.25" r="121" customHeight="1" ht="12.199999999999998">
      <c r="A121" s="29" t="s">
        <v>214</v>
      </c>
      <c r="B121" s="29"/>
      <c r="C121" s="3"/>
      <c r="D121" s="109"/>
      <c r="E121" s="87"/>
      <c r="F121" s="94">
        <f>SUM(F111:F120)</f>
      </c>
      <c r="G121" s="110">
        <f>SUM(G111:G120)</f>
      </c>
      <c r="H121" s="110">
        <f>$L$2*G121</f>
      </c>
      <c r="I121" s="94">
        <v>1466.74</v>
      </c>
      <c r="J121" s="110">
        <f>SUM(J111:J120)</f>
      </c>
      <c r="K121" s="88">
        <f>SUM(H121,J121)</f>
      </c>
      <c r="L121" s="89"/>
      <c r="M121" s="89"/>
      <c r="N121" s="89"/>
    </row>
    <row x14ac:dyDescent="0.25" r="122" customHeight="1" ht="21">
      <c r="A122" s="29" t="s">
        <v>418</v>
      </c>
      <c r="B122" s="29"/>
      <c r="C122" s="93" t="s">
        <v>96</v>
      </c>
      <c r="D122" s="57">
        <v>0</v>
      </c>
      <c r="E122" s="124"/>
      <c r="F122" s="53"/>
      <c r="G122" s="53"/>
      <c r="H122" s="53"/>
      <c r="I122" s="53"/>
      <c r="J122" s="53"/>
      <c r="K122" s="53"/>
      <c r="L122" s="89"/>
      <c r="M122" s="89"/>
      <c r="N122" s="89"/>
    </row>
    <row x14ac:dyDescent="0.25" r="123" customHeight="1" ht="18.75" hidden="1">
      <c r="A123" s="6" t="s">
        <v>337</v>
      </c>
      <c r="B123" s="6"/>
      <c r="C123" s="3" t="s">
        <v>96</v>
      </c>
      <c r="D123" s="86">
        <v>1</v>
      </c>
      <c r="E123" s="87">
        <f>$D$122*D123</f>
      </c>
      <c r="F123" s="108">
        <v>0.4</v>
      </c>
      <c r="G123" s="87">
        <f>$D$122*F123</f>
      </c>
      <c r="H123" s="87">
        <f>$L$2*G123</f>
      </c>
      <c r="I123" s="108">
        <v>190.6</v>
      </c>
      <c r="J123" s="87">
        <f>$D$122*I123</f>
      </c>
      <c r="K123" s="87">
        <f>SUM(H123,J123)</f>
      </c>
      <c r="L123" s="89"/>
      <c r="M123" s="89"/>
      <c r="N123" s="89"/>
    </row>
    <row x14ac:dyDescent="0.25" r="124" customHeight="1" ht="18.75" hidden="1">
      <c r="A124" s="6" t="s">
        <v>419</v>
      </c>
      <c r="B124" s="6"/>
      <c r="C124" s="3" t="s">
        <v>96</v>
      </c>
      <c r="D124" s="86">
        <v>1</v>
      </c>
      <c r="E124" s="87">
        <f>$D$122*D124</f>
      </c>
      <c r="F124" s="108">
        <v>0.29</v>
      </c>
      <c r="G124" s="87">
        <f>$D$122*F124</f>
      </c>
      <c r="H124" s="87">
        <f>$L$2*G124</f>
      </c>
      <c r="I124" s="108">
        <v>340.43</v>
      </c>
      <c r="J124" s="87">
        <f>$D$122*I124</f>
      </c>
      <c r="K124" s="87">
        <f>SUM(H124,J124)</f>
      </c>
      <c r="L124" s="89"/>
      <c r="M124" s="89"/>
      <c r="N124" s="89"/>
    </row>
    <row x14ac:dyDescent="0.25" r="125" customHeight="1" ht="18.75" hidden="1">
      <c r="A125" s="6" t="s">
        <v>399</v>
      </c>
      <c r="B125" s="6"/>
      <c r="C125" s="3" t="s">
        <v>96</v>
      </c>
      <c r="D125" s="86">
        <v>1</v>
      </c>
      <c r="E125" s="87">
        <f>$D$122*D125</f>
      </c>
      <c r="F125" s="108">
        <v>0.23</v>
      </c>
      <c r="G125" s="87">
        <f>$D$122*F125</f>
      </c>
      <c r="H125" s="87">
        <f>$L$2*G125</f>
      </c>
      <c r="I125" s="108">
        <v>218.57</v>
      </c>
      <c r="J125" s="87">
        <f>$D$122*I125</f>
      </c>
      <c r="K125" s="87">
        <f>SUM(H125,J125)</f>
      </c>
      <c r="L125" s="89"/>
      <c r="M125" s="89"/>
      <c r="N125" s="89"/>
    </row>
    <row x14ac:dyDescent="0.25" r="126" customHeight="1" ht="18.75" hidden="1">
      <c r="A126" s="6" t="s">
        <v>400</v>
      </c>
      <c r="B126" s="6"/>
      <c r="C126" s="3" t="s">
        <v>96</v>
      </c>
      <c r="D126" s="86">
        <v>1</v>
      </c>
      <c r="E126" s="87">
        <f>$D$122*D126</f>
      </c>
      <c r="F126" s="108">
        <v>0.14</v>
      </c>
      <c r="G126" s="87">
        <f>$D$122*F126</f>
      </c>
      <c r="H126" s="87">
        <f>$L$2*G126</f>
      </c>
      <c r="I126" s="108">
        <v>33.6</v>
      </c>
      <c r="J126" s="87">
        <f>$D$122*I126</f>
      </c>
      <c r="K126" s="87">
        <f>SUM(H126,J126)</f>
      </c>
      <c r="L126" s="89"/>
      <c r="M126" s="89"/>
      <c r="N126" s="89"/>
    </row>
    <row x14ac:dyDescent="0.25" r="127" customHeight="1" ht="18.75" hidden="1">
      <c r="A127" s="6" t="s">
        <v>417</v>
      </c>
      <c r="B127" s="6"/>
      <c r="C127" s="3" t="s">
        <v>96</v>
      </c>
      <c r="D127" s="86">
        <v>1</v>
      </c>
      <c r="E127" s="87">
        <f>$D$122*D127</f>
      </c>
      <c r="F127" s="108">
        <v>0.21</v>
      </c>
      <c r="G127" s="87">
        <f>$D$122*F127</f>
      </c>
      <c r="H127" s="87">
        <f>$L$2*G127</f>
      </c>
      <c r="I127" s="108">
        <v>183.9</v>
      </c>
      <c r="J127" s="87">
        <f>$D$122*I127</f>
      </c>
      <c r="K127" s="87">
        <f>SUM(H127,J127)</f>
      </c>
      <c r="L127" s="89"/>
      <c r="M127" s="89"/>
      <c r="N127" s="89"/>
    </row>
    <row x14ac:dyDescent="0.25" r="128" customHeight="1" ht="18.75" hidden="1">
      <c r="A128" s="6" t="s">
        <v>401</v>
      </c>
      <c r="B128" s="6"/>
      <c r="C128" s="3" t="s">
        <v>96</v>
      </c>
      <c r="D128" s="86">
        <v>1</v>
      </c>
      <c r="E128" s="87">
        <f>$D$122*D128</f>
      </c>
      <c r="F128" s="108">
        <v>0.08</v>
      </c>
      <c r="G128" s="87">
        <f>$D$122*F128</f>
      </c>
      <c r="H128" s="87">
        <f>$L$2*G128</f>
      </c>
      <c r="I128" s="108">
        <v>163.83</v>
      </c>
      <c r="J128" s="87">
        <f>$D$122*I128</f>
      </c>
      <c r="K128" s="87">
        <f>SUM(H128,J128)</f>
      </c>
      <c r="L128" s="89"/>
      <c r="M128" s="89"/>
      <c r="N128" s="89"/>
    </row>
    <row x14ac:dyDescent="0.25" r="129" customHeight="1" ht="18.75" hidden="1">
      <c r="A129" s="6" t="s">
        <v>420</v>
      </c>
      <c r="B129" s="6"/>
      <c r="C129" s="3" t="s">
        <v>96</v>
      </c>
      <c r="D129" s="86">
        <v>1</v>
      </c>
      <c r="E129" s="87">
        <f>$D$122*D129</f>
      </c>
      <c r="F129" s="108">
        <v>0.12</v>
      </c>
      <c r="G129" s="87">
        <f>$D$122*F129</f>
      </c>
      <c r="H129" s="87">
        <f>$L$2*G129</f>
      </c>
      <c r="I129" s="108">
        <v>255.2</v>
      </c>
      <c r="J129" s="87">
        <f>$D$122*I129</f>
      </c>
      <c r="K129" s="87">
        <f>SUM(H129,J129)</f>
      </c>
      <c r="L129" s="89"/>
      <c r="M129" s="89"/>
      <c r="N129" s="89"/>
    </row>
    <row x14ac:dyDescent="0.25" r="130" customHeight="1" ht="18.75" hidden="1">
      <c r="A130" s="6" t="s">
        <v>340</v>
      </c>
      <c r="B130" s="6"/>
      <c r="C130" s="3" t="s">
        <v>96</v>
      </c>
      <c r="D130" s="86">
        <v>1</v>
      </c>
      <c r="E130" s="87">
        <f>$D$122*D130</f>
      </c>
      <c r="F130" s="108">
        <v>0.06</v>
      </c>
      <c r="G130" s="87">
        <f>$D$122*F130</f>
      </c>
      <c r="H130" s="87">
        <f>$L$2*G130</f>
      </c>
      <c r="I130" s="108">
        <v>13.82</v>
      </c>
      <c r="J130" s="87">
        <f>$D$122*I130</f>
      </c>
      <c r="K130" s="87">
        <f>SUM(H130,J130)</f>
      </c>
      <c r="L130" s="89"/>
      <c r="M130" s="89"/>
      <c r="N130" s="89"/>
    </row>
    <row x14ac:dyDescent="0.25" r="131" customHeight="1" ht="18.75" hidden="1">
      <c r="A131" s="6" t="s">
        <v>404</v>
      </c>
      <c r="B131" s="6"/>
      <c r="C131" s="3" t="s">
        <v>96</v>
      </c>
      <c r="D131" s="86">
        <v>1</v>
      </c>
      <c r="E131" s="87">
        <f>$D$122*D131</f>
      </c>
      <c r="F131" s="108">
        <v>0.21</v>
      </c>
      <c r="G131" s="87">
        <f>$D$122*F131</f>
      </c>
      <c r="H131" s="87">
        <f>$L$2*G131</f>
      </c>
      <c r="I131" s="108">
        <v>30.5</v>
      </c>
      <c r="J131" s="87">
        <f>$D$122*I131</f>
      </c>
      <c r="K131" s="87">
        <f>SUM(H131,J131)</f>
      </c>
      <c r="L131" s="89"/>
      <c r="M131" s="89"/>
      <c r="N131" s="89"/>
    </row>
    <row x14ac:dyDescent="0.25" r="132" customHeight="1" ht="18.75" hidden="1">
      <c r="A132" s="6" t="s">
        <v>413</v>
      </c>
      <c r="B132" s="6"/>
      <c r="C132" s="3" t="s">
        <v>96</v>
      </c>
      <c r="D132" s="86">
        <v>1</v>
      </c>
      <c r="E132" s="87">
        <f>$D$122*D132</f>
      </c>
      <c r="F132" s="108">
        <v>0.55</v>
      </c>
      <c r="G132" s="87">
        <f>$D$122*F132</f>
      </c>
      <c r="H132" s="87">
        <f>$N$2*G132</f>
      </c>
      <c r="I132" s="108">
        <v>135.63</v>
      </c>
      <c r="J132" s="87">
        <f>$D$122*I132</f>
      </c>
      <c r="K132" s="87">
        <f>SUM(H132,J132)</f>
      </c>
      <c r="L132" s="89"/>
      <c r="M132" s="89"/>
      <c r="N132" s="89"/>
    </row>
    <row x14ac:dyDescent="0.25" r="133" customHeight="1" ht="12.199999999999998">
      <c r="A133" s="29" t="s">
        <v>214</v>
      </c>
      <c r="B133" s="29"/>
      <c r="C133" s="3"/>
      <c r="D133" s="109"/>
      <c r="E133" s="87"/>
      <c r="F133" s="94">
        <f>SUM(F123:F132)</f>
      </c>
      <c r="G133" s="110">
        <f>SUM(G123:G132)</f>
      </c>
      <c r="H133" s="110">
        <f>$L$2*G133</f>
      </c>
      <c r="I133" s="94">
        <v>1533.35</v>
      </c>
      <c r="J133" s="110">
        <f>SUM(J123:J132)</f>
      </c>
      <c r="K133" s="88">
        <f>SUM(H133,J133)</f>
      </c>
      <c r="L133" s="89"/>
      <c r="M133" s="89"/>
      <c r="N133" s="89"/>
    </row>
    <row x14ac:dyDescent="0.25" r="134" customHeight="1" ht="21">
      <c r="A134" s="29" t="s">
        <v>423</v>
      </c>
      <c r="B134" s="29"/>
      <c r="C134" s="93" t="s">
        <v>96</v>
      </c>
      <c r="D134" s="57">
        <v>0</v>
      </c>
      <c r="E134" s="124"/>
      <c r="F134" s="53"/>
      <c r="G134" s="53"/>
      <c r="H134" s="53"/>
      <c r="I134" s="53"/>
      <c r="J134" s="53"/>
      <c r="K134" s="53"/>
      <c r="L134" s="89"/>
      <c r="M134" s="89"/>
      <c r="N134" s="89"/>
    </row>
    <row x14ac:dyDescent="0.25" r="135" customHeight="1" ht="18.75" hidden="1">
      <c r="A135" s="6" t="s">
        <v>409</v>
      </c>
      <c r="B135" s="6"/>
      <c r="C135" s="3" t="s">
        <v>96</v>
      </c>
      <c r="D135" s="86">
        <v>1</v>
      </c>
      <c r="E135" s="87">
        <f>$D$134*D135</f>
      </c>
      <c r="F135" s="108">
        <v>0.23</v>
      </c>
      <c r="G135" s="87">
        <f>$D$134*F135</f>
      </c>
      <c r="H135" s="87">
        <f>$L$2*G135</f>
      </c>
      <c r="I135" s="108">
        <v>348.06</v>
      </c>
      <c r="J135" s="87">
        <f>$D$134*I135</f>
      </c>
      <c r="K135" s="87">
        <f>SUM(H135,J135)</f>
      </c>
      <c r="L135" s="89"/>
      <c r="M135" s="89"/>
      <c r="N135" s="89"/>
    </row>
    <row x14ac:dyDescent="0.25" r="136" customHeight="1" ht="18.75" hidden="1">
      <c r="A136" s="6" t="s">
        <v>399</v>
      </c>
      <c r="B136" s="6"/>
      <c r="C136" s="3" t="s">
        <v>96</v>
      </c>
      <c r="D136" s="86">
        <v>1</v>
      </c>
      <c r="E136" s="87">
        <f>$D$134*D136</f>
      </c>
      <c r="F136" s="108">
        <v>0.23</v>
      </c>
      <c r="G136" s="87">
        <f>$D$134*F136</f>
      </c>
      <c r="H136" s="87">
        <f>$L$2*G136</f>
      </c>
      <c r="I136" s="108">
        <v>218.57</v>
      </c>
      <c r="J136" s="87">
        <f>$D$134*I136</f>
      </c>
      <c r="K136" s="87">
        <f>SUM(H136,J136)</f>
      </c>
      <c r="L136" s="89"/>
      <c r="M136" s="89"/>
      <c r="N136" s="89"/>
    </row>
    <row x14ac:dyDescent="0.25" r="137" customHeight="1" ht="18.75" hidden="1">
      <c r="A137" s="6" t="s">
        <v>400</v>
      </c>
      <c r="B137" s="6"/>
      <c r="C137" s="3" t="s">
        <v>96</v>
      </c>
      <c r="D137" s="86">
        <v>1</v>
      </c>
      <c r="E137" s="87">
        <f>$D$134*D137</f>
      </c>
      <c r="F137" s="108">
        <v>0.14</v>
      </c>
      <c r="G137" s="87">
        <f>$D$134*F137</f>
      </c>
      <c r="H137" s="87">
        <f>$L$2*G137</f>
      </c>
      <c r="I137" s="108">
        <v>33.6</v>
      </c>
      <c r="J137" s="87">
        <f>$D$134*I137</f>
      </c>
      <c r="K137" s="87">
        <f>SUM(H137,J137)</f>
      </c>
      <c r="L137" s="89"/>
      <c r="M137" s="89"/>
      <c r="N137" s="89"/>
    </row>
    <row x14ac:dyDescent="0.25" r="138" customHeight="1" ht="18.75" hidden="1">
      <c r="A138" s="6" t="s">
        <v>401</v>
      </c>
      <c r="B138" s="6"/>
      <c r="C138" s="3" t="s">
        <v>96</v>
      </c>
      <c r="D138" s="86">
        <v>1</v>
      </c>
      <c r="E138" s="87">
        <f>$D$134*D138</f>
      </c>
      <c r="F138" s="108">
        <v>0.08</v>
      </c>
      <c r="G138" s="87">
        <f>$D$134*F138</f>
      </c>
      <c r="H138" s="87">
        <f>$L$2*G138</f>
      </c>
      <c r="I138" s="108">
        <v>163.83</v>
      </c>
      <c r="J138" s="87">
        <f>$D$134*I138</f>
      </c>
      <c r="K138" s="87">
        <f>SUM(H138,J138)</f>
      </c>
      <c r="L138" s="89"/>
      <c r="M138" s="89"/>
      <c r="N138" s="89"/>
    </row>
    <row x14ac:dyDescent="0.25" r="139" customHeight="1" ht="18.75" hidden="1">
      <c r="A139" s="6" t="s">
        <v>419</v>
      </c>
      <c r="B139" s="6"/>
      <c r="C139" s="3" t="s">
        <v>96</v>
      </c>
      <c r="D139" s="86">
        <v>1</v>
      </c>
      <c r="E139" s="87">
        <f>$D$134*D139</f>
      </c>
      <c r="F139" s="108">
        <v>0.29</v>
      </c>
      <c r="G139" s="87">
        <f>$D$134*F139</f>
      </c>
      <c r="H139" s="87">
        <f>$L$2*G139</f>
      </c>
      <c r="I139" s="108">
        <v>340.43</v>
      </c>
      <c r="J139" s="87">
        <f>$D$134*I139</f>
      </c>
      <c r="K139" s="87">
        <f>SUM(H139,J139)</f>
      </c>
      <c r="L139" s="89"/>
      <c r="M139" s="89"/>
      <c r="N139" s="89"/>
    </row>
    <row x14ac:dyDescent="0.25" r="140" customHeight="1" ht="18.75" hidden="1">
      <c r="A140" s="6" t="s">
        <v>420</v>
      </c>
      <c r="B140" s="6"/>
      <c r="C140" s="3" t="s">
        <v>96</v>
      </c>
      <c r="D140" s="86">
        <v>1</v>
      </c>
      <c r="E140" s="87">
        <f>$D$134*D140</f>
      </c>
      <c r="F140" s="108">
        <v>0.12</v>
      </c>
      <c r="G140" s="87">
        <f>$D$134*F140</f>
      </c>
      <c r="H140" s="87">
        <f>$L$2*G140</f>
      </c>
      <c r="I140" s="108">
        <v>255.2</v>
      </c>
      <c r="J140" s="87">
        <f>$D$134*I140</f>
      </c>
      <c r="K140" s="87">
        <f>SUM(H140,J140)</f>
      </c>
      <c r="L140" s="89"/>
      <c r="M140" s="89"/>
      <c r="N140" s="89"/>
    </row>
    <row x14ac:dyDescent="0.25" r="141" customHeight="1" ht="18.75" hidden="1">
      <c r="A141" s="6" t="s">
        <v>404</v>
      </c>
      <c r="B141" s="6"/>
      <c r="C141" s="3" t="s">
        <v>96</v>
      </c>
      <c r="D141" s="86">
        <v>1</v>
      </c>
      <c r="E141" s="87">
        <f>$D$134*D141</f>
      </c>
      <c r="F141" s="108">
        <v>0.21</v>
      </c>
      <c r="G141" s="87">
        <f>$D$134*F141</f>
      </c>
      <c r="H141" s="87">
        <f>$L$2*G141</f>
      </c>
      <c r="I141" s="108">
        <v>30.5</v>
      </c>
      <c r="J141" s="87">
        <f>$D$134*I141</f>
      </c>
      <c r="K141" s="87">
        <f>SUM(H141,J141)</f>
      </c>
      <c r="L141" s="89"/>
      <c r="M141" s="89"/>
      <c r="N141" s="89"/>
    </row>
    <row x14ac:dyDescent="0.25" r="142" customHeight="1" ht="18.75" hidden="1">
      <c r="A142" s="6" t="s">
        <v>340</v>
      </c>
      <c r="B142" s="6"/>
      <c r="C142" s="3" t="s">
        <v>96</v>
      </c>
      <c r="D142" s="86">
        <v>1</v>
      </c>
      <c r="E142" s="87">
        <f>$D$134*D142</f>
      </c>
      <c r="F142" s="108">
        <v>0.06</v>
      </c>
      <c r="G142" s="87">
        <f>$D$134*F142</f>
      </c>
      <c r="H142" s="87">
        <f>$L$2*G142</f>
      </c>
      <c r="I142" s="108">
        <v>13.82</v>
      </c>
      <c r="J142" s="87">
        <f>$D$134*I142</f>
      </c>
      <c r="K142" s="87">
        <f>SUM(H142,J142)</f>
      </c>
      <c r="L142" s="89"/>
      <c r="M142" s="89"/>
      <c r="N142" s="89"/>
    </row>
    <row x14ac:dyDescent="0.25" r="143" customHeight="1" ht="18.75" hidden="1">
      <c r="A143" s="6" t="s">
        <v>411</v>
      </c>
      <c r="B143" s="6"/>
      <c r="C143" s="3" t="s">
        <v>96</v>
      </c>
      <c r="D143" s="86">
        <v>1</v>
      </c>
      <c r="E143" s="87">
        <f>$D$134*D143</f>
      </c>
      <c r="F143" s="108">
        <v>0.43</v>
      </c>
      <c r="G143" s="87">
        <f>$D$134*F143</f>
      </c>
      <c r="H143" s="87">
        <f>$L$2*G143</f>
      </c>
      <c r="I143" s="108">
        <v>171.74</v>
      </c>
      <c r="J143" s="87">
        <f>$D$134*I143</f>
      </c>
      <c r="K143" s="87">
        <f>SUM(H143,J143)</f>
      </c>
      <c r="L143" s="89"/>
      <c r="M143" s="89"/>
      <c r="N143" s="89"/>
    </row>
    <row x14ac:dyDescent="0.25" r="144" customHeight="1" ht="18.75" hidden="1">
      <c r="A144" s="6" t="s">
        <v>424</v>
      </c>
      <c r="B144" s="6"/>
      <c r="C144" s="3" t="s">
        <v>96</v>
      </c>
      <c r="D144" s="86">
        <v>1</v>
      </c>
      <c r="E144" s="87">
        <f>$D$134*D144</f>
      </c>
      <c r="F144" s="108">
        <v>0.55</v>
      </c>
      <c r="G144" s="87">
        <f>$D$134*F144</f>
      </c>
      <c r="H144" s="87">
        <f>$N$2*G144</f>
      </c>
      <c r="I144" s="108">
        <v>135.63</v>
      </c>
      <c r="J144" s="87">
        <f>$D$134*I144</f>
      </c>
      <c r="K144" s="87">
        <f>SUM(H144,J144)</f>
      </c>
      <c r="L144" s="89"/>
      <c r="M144" s="89"/>
      <c r="N144" s="89"/>
    </row>
    <row x14ac:dyDescent="0.25" r="145" customHeight="1" ht="12.199999999999998">
      <c r="A145" s="29" t="s">
        <v>214</v>
      </c>
      <c r="B145" s="29"/>
      <c r="C145" s="3"/>
      <c r="D145" s="109"/>
      <c r="E145" s="87"/>
      <c r="F145" s="94">
        <f>SUM(F135:F144)</f>
      </c>
      <c r="G145" s="110">
        <f>SUM(G135:G144)</f>
      </c>
      <c r="H145" s="110">
        <f>$L$2*G145</f>
      </c>
      <c r="I145" s="94">
        <v>1678.65</v>
      </c>
      <c r="J145" s="110">
        <f>SUM(J135:J144)</f>
      </c>
      <c r="K145" s="88">
        <f>SUM(H145,J145)</f>
      </c>
      <c r="L145" s="89"/>
      <c r="M145" s="89"/>
      <c r="N145" s="89"/>
    </row>
    <row x14ac:dyDescent="0.25" r="146" customHeight="1" ht="21">
      <c r="A146" s="29" t="s">
        <v>425</v>
      </c>
      <c r="B146" s="29"/>
      <c r="C146" s="93" t="s">
        <v>96</v>
      </c>
      <c r="D146" s="57">
        <v>0</v>
      </c>
      <c r="E146" s="124"/>
      <c r="F146" s="53"/>
      <c r="G146" s="53"/>
      <c r="H146" s="53"/>
      <c r="I146" s="53"/>
      <c r="J146" s="53"/>
      <c r="K146" s="53"/>
      <c r="L146" s="89"/>
      <c r="M146" s="89"/>
      <c r="N146" s="89"/>
    </row>
    <row x14ac:dyDescent="0.25" r="147" customHeight="1" ht="18.75" hidden="1">
      <c r="A147" s="6" t="s">
        <v>409</v>
      </c>
      <c r="B147" s="6"/>
      <c r="C147" s="3" t="s">
        <v>96</v>
      </c>
      <c r="D147" s="86">
        <v>1</v>
      </c>
      <c r="E147" s="87">
        <f>$D$146*D147</f>
      </c>
      <c r="F147" s="108">
        <v>0.23</v>
      </c>
      <c r="G147" s="87">
        <f>$D$146*F147</f>
      </c>
      <c r="H147" s="87">
        <f>$L$2*G147</f>
      </c>
      <c r="I147" s="108">
        <v>348.06</v>
      </c>
      <c r="J147" s="87">
        <f>$D$146*I147</f>
      </c>
      <c r="K147" s="87">
        <f>SUM(H147,J147)</f>
      </c>
      <c r="L147" s="89"/>
      <c r="M147" s="89"/>
      <c r="N147" s="89"/>
    </row>
    <row x14ac:dyDescent="0.25" r="148" customHeight="1" ht="18.75" hidden="1">
      <c r="A148" s="6" t="s">
        <v>399</v>
      </c>
      <c r="B148" s="6"/>
      <c r="C148" s="3" t="s">
        <v>96</v>
      </c>
      <c r="D148" s="86">
        <v>1</v>
      </c>
      <c r="E148" s="87">
        <f>$D$146*D148</f>
      </c>
      <c r="F148" s="108">
        <v>0.23</v>
      </c>
      <c r="G148" s="87">
        <f>$D$146*F148</f>
      </c>
      <c r="H148" s="87">
        <f>$L$2*G148</f>
      </c>
      <c r="I148" s="108">
        <v>218.57</v>
      </c>
      <c r="J148" s="87">
        <f>$D$146*I148</f>
      </c>
      <c r="K148" s="87">
        <f>SUM(H148,J148)</f>
      </c>
      <c r="L148" s="89"/>
      <c r="M148" s="89"/>
      <c r="N148" s="89"/>
    </row>
    <row x14ac:dyDescent="0.25" r="149" customHeight="1" ht="18.75" hidden="1">
      <c r="A149" s="6" t="s">
        <v>400</v>
      </c>
      <c r="B149" s="6"/>
      <c r="C149" s="3" t="s">
        <v>96</v>
      </c>
      <c r="D149" s="86">
        <v>1</v>
      </c>
      <c r="E149" s="87">
        <f>$D$146*D149</f>
      </c>
      <c r="F149" s="108">
        <v>0.14</v>
      </c>
      <c r="G149" s="87">
        <f>$D$146*F149</f>
      </c>
      <c r="H149" s="87">
        <f>$L$2*G149</f>
      </c>
      <c r="I149" s="108">
        <v>33.6</v>
      </c>
      <c r="J149" s="87">
        <f>$D$146*I149</f>
      </c>
      <c r="K149" s="87">
        <f>SUM(H149,J149)</f>
      </c>
      <c r="L149" s="89"/>
      <c r="M149" s="89"/>
      <c r="N149" s="89"/>
    </row>
    <row x14ac:dyDescent="0.25" r="150" customHeight="1" ht="18.75" hidden="1">
      <c r="A150" s="6" t="s">
        <v>401</v>
      </c>
      <c r="B150" s="6"/>
      <c r="C150" s="3" t="s">
        <v>96</v>
      </c>
      <c r="D150" s="86">
        <v>1</v>
      </c>
      <c r="E150" s="87">
        <f>$D$146*D150</f>
      </c>
      <c r="F150" s="108">
        <v>0.08</v>
      </c>
      <c r="G150" s="87">
        <f>$D$146*F150</f>
      </c>
      <c r="H150" s="87">
        <f>$L$2*G150</f>
      </c>
      <c r="I150" s="108">
        <v>163.83</v>
      </c>
      <c r="J150" s="87">
        <f>$D$146*I150</f>
      </c>
      <c r="K150" s="87">
        <f>SUM(H150,J150)</f>
      </c>
      <c r="L150" s="89"/>
      <c r="M150" s="89"/>
      <c r="N150" s="89"/>
    </row>
    <row x14ac:dyDescent="0.25" r="151" customHeight="1" ht="18.75" hidden="1">
      <c r="A151" s="6" t="s">
        <v>419</v>
      </c>
      <c r="B151" s="6"/>
      <c r="C151" s="3" t="s">
        <v>96</v>
      </c>
      <c r="D151" s="86">
        <v>1</v>
      </c>
      <c r="E151" s="87">
        <f>$D$146*D151</f>
      </c>
      <c r="F151" s="108">
        <v>0.29</v>
      </c>
      <c r="G151" s="87">
        <f>$D$146*F151</f>
      </c>
      <c r="H151" s="87">
        <f>$L$2*G151</f>
      </c>
      <c r="I151" s="108">
        <v>340.43</v>
      </c>
      <c r="J151" s="87">
        <f>$D$146*I151</f>
      </c>
      <c r="K151" s="87">
        <f>SUM(H151,J151)</f>
      </c>
      <c r="L151" s="89"/>
      <c r="M151" s="89"/>
      <c r="N151" s="89"/>
    </row>
    <row x14ac:dyDescent="0.25" r="152" customHeight="1" ht="18.75" hidden="1">
      <c r="A152" s="6" t="s">
        <v>420</v>
      </c>
      <c r="B152" s="6"/>
      <c r="C152" s="3" t="s">
        <v>96</v>
      </c>
      <c r="D152" s="86">
        <v>1</v>
      </c>
      <c r="E152" s="87">
        <f>$D$146*D152</f>
      </c>
      <c r="F152" s="108">
        <v>0.12</v>
      </c>
      <c r="G152" s="87">
        <f>$D$146*F152</f>
      </c>
      <c r="H152" s="87">
        <f>$L$2*G152</f>
      </c>
      <c r="I152" s="108">
        <v>255.2</v>
      </c>
      <c r="J152" s="87">
        <f>$D$146*I152</f>
      </c>
      <c r="K152" s="87">
        <f>SUM(H152,J152)</f>
      </c>
      <c r="L152" s="89"/>
      <c r="M152" s="89"/>
      <c r="N152" s="89"/>
    </row>
    <row x14ac:dyDescent="0.25" r="153" customHeight="1" ht="18.75" hidden="1">
      <c r="A153" s="6" t="s">
        <v>404</v>
      </c>
      <c r="B153" s="6"/>
      <c r="C153" s="3" t="s">
        <v>96</v>
      </c>
      <c r="D153" s="86">
        <v>1</v>
      </c>
      <c r="E153" s="87">
        <f>$D$146*D153</f>
      </c>
      <c r="F153" s="108">
        <v>0.21</v>
      </c>
      <c r="G153" s="87">
        <f>$D$146*F153</f>
      </c>
      <c r="H153" s="87">
        <f>$L$2*G153</f>
      </c>
      <c r="I153" s="108">
        <v>30.5</v>
      </c>
      <c r="J153" s="87">
        <f>$D$146*I153</f>
      </c>
      <c r="K153" s="87">
        <f>SUM(H153,J153)</f>
      </c>
      <c r="L153" s="89"/>
      <c r="M153" s="89"/>
      <c r="N153" s="89"/>
    </row>
    <row x14ac:dyDescent="0.25" r="154" customHeight="1" ht="18.75" hidden="1">
      <c r="A154" s="6" t="s">
        <v>340</v>
      </c>
      <c r="B154" s="6"/>
      <c r="C154" s="3" t="s">
        <v>96</v>
      </c>
      <c r="D154" s="86">
        <v>1</v>
      </c>
      <c r="E154" s="87">
        <f>$D$146*D154</f>
      </c>
      <c r="F154" s="108">
        <v>0.06</v>
      </c>
      <c r="G154" s="87">
        <f>$D$146*F154</f>
      </c>
      <c r="H154" s="87">
        <f>$L$2*G154</f>
      </c>
      <c r="I154" s="108">
        <v>13.82</v>
      </c>
      <c r="J154" s="87">
        <f>$D$146*I154</f>
      </c>
      <c r="K154" s="87">
        <f>SUM(H154,J154)</f>
      </c>
      <c r="L154" s="89"/>
      <c r="M154" s="89"/>
      <c r="N154" s="89"/>
    </row>
    <row x14ac:dyDescent="0.25" r="155" customHeight="1" ht="18.75" hidden="1">
      <c r="A155" s="6" t="s">
        <v>346</v>
      </c>
      <c r="B155" s="6"/>
      <c r="C155" s="3" t="s">
        <v>96</v>
      </c>
      <c r="D155" s="86">
        <v>1</v>
      </c>
      <c r="E155" s="87">
        <f>$D$146*D155</f>
      </c>
      <c r="F155" s="108">
        <v>0.31</v>
      </c>
      <c r="G155" s="87">
        <f>$D$146*F155</f>
      </c>
      <c r="H155" s="87">
        <f>$L$2*G155</f>
      </c>
      <c r="I155" s="108">
        <v>117.29</v>
      </c>
      <c r="J155" s="87">
        <f>$D$146*I155</f>
      </c>
      <c r="K155" s="87">
        <f>SUM(H155,J155)</f>
      </c>
      <c r="L155" s="89"/>
      <c r="M155" s="89"/>
      <c r="N155" s="89"/>
    </row>
    <row x14ac:dyDescent="0.25" r="156" customHeight="1" ht="18.75" hidden="1">
      <c r="A156" s="6" t="s">
        <v>248</v>
      </c>
      <c r="B156" s="6"/>
      <c r="C156" s="3" t="s">
        <v>96</v>
      </c>
      <c r="D156" s="86">
        <v>1</v>
      </c>
      <c r="E156" s="87">
        <f>$D$146*D156</f>
      </c>
      <c r="F156" s="108">
        <v>0.55</v>
      </c>
      <c r="G156" s="87">
        <f>$D$146*F156</f>
      </c>
      <c r="H156" s="87">
        <f>$N$2*G156</f>
      </c>
      <c r="I156" s="108">
        <v>135.63</v>
      </c>
      <c r="J156" s="87">
        <f>$D$146*I156</f>
      </c>
      <c r="K156" s="87">
        <f>SUM(H156,J156)</f>
      </c>
      <c r="L156" s="89"/>
      <c r="M156" s="89"/>
      <c r="N156" s="89"/>
    </row>
    <row x14ac:dyDescent="0.25" r="157" customHeight="1" ht="12.199999999999998">
      <c r="A157" s="29" t="s">
        <v>214</v>
      </c>
      <c r="B157" s="29"/>
      <c r="C157" s="3"/>
      <c r="D157" s="109"/>
      <c r="E157" s="87"/>
      <c r="F157" s="94">
        <f>SUM(F147:F156)</f>
      </c>
      <c r="G157" s="110">
        <f>SUM(G147:G156)</f>
      </c>
      <c r="H157" s="110">
        <f>$L$2*G157</f>
      </c>
      <c r="I157" s="94">
        <v>1624.2</v>
      </c>
      <c r="J157" s="110">
        <f>SUM(J147:J156)</f>
      </c>
      <c r="K157" s="88">
        <f>SUM(H157,J157)</f>
      </c>
      <c r="L157" s="89"/>
      <c r="M157" s="89"/>
      <c r="N157" s="89"/>
    </row>
    <row x14ac:dyDescent="0.25" r="158" customHeight="1" ht="21">
      <c r="A158" s="29" t="s">
        <v>426</v>
      </c>
      <c r="B158" s="29"/>
      <c r="C158" s="93" t="s">
        <v>96</v>
      </c>
      <c r="D158" s="57">
        <v>0</v>
      </c>
      <c r="E158" s="124"/>
      <c r="F158" s="53"/>
      <c r="G158" s="53"/>
      <c r="H158" s="53"/>
      <c r="I158" s="53"/>
      <c r="J158" s="53"/>
      <c r="K158" s="53"/>
      <c r="L158" s="89"/>
      <c r="M158" s="89"/>
      <c r="N158" s="89"/>
    </row>
    <row x14ac:dyDescent="0.25" r="159" customHeight="1" ht="18.75" hidden="1">
      <c r="A159" s="6" t="s">
        <v>409</v>
      </c>
      <c r="B159" s="6"/>
      <c r="C159" s="3" t="s">
        <v>96</v>
      </c>
      <c r="D159" s="86">
        <v>1</v>
      </c>
      <c r="E159" s="87">
        <f>$D$158*D159</f>
      </c>
      <c r="F159" s="108">
        <v>0.23</v>
      </c>
      <c r="G159" s="87">
        <f>$D$158*F159</f>
      </c>
      <c r="H159" s="87">
        <f>$L$2*G159</f>
      </c>
      <c r="I159" s="108">
        <v>348.06</v>
      </c>
      <c r="J159" s="87">
        <f>$D$158*I159</f>
      </c>
      <c r="K159" s="87">
        <f>SUM(H159,J159)</f>
      </c>
      <c r="L159" s="89"/>
      <c r="M159" s="89"/>
      <c r="N159" s="89"/>
    </row>
    <row x14ac:dyDescent="0.25" r="160" customHeight="1" ht="18.75" hidden="1">
      <c r="A160" s="6" t="s">
        <v>399</v>
      </c>
      <c r="B160" s="6"/>
      <c r="C160" s="3" t="s">
        <v>96</v>
      </c>
      <c r="D160" s="86">
        <v>1</v>
      </c>
      <c r="E160" s="87">
        <f>$D$158*D160</f>
      </c>
      <c r="F160" s="108">
        <v>0.23</v>
      </c>
      <c r="G160" s="87">
        <f>$D$158*F160</f>
      </c>
      <c r="H160" s="87">
        <f>$L$2*G160</f>
      </c>
      <c r="I160" s="108">
        <v>218.57</v>
      </c>
      <c r="J160" s="87">
        <f>$D$158*I160</f>
      </c>
      <c r="K160" s="87">
        <f>SUM(H160,J160)</f>
      </c>
      <c r="L160" s="89"/>
      <c r="M160" s="89"/>
      <c r="N160" s="89"/>
    </row>
    <row x14ac:dyDescent="0.25" r="161" customHeight="1" ht="18.75" hidden="1">
      <c r="A161" s="6" t="s">
        <v>400</v>
      </c>
      <c r="B161" s="6"/>
      <c r="C161" s="3" t="s">
        <v>96</v>
      </c>
      <c r="D161" s="86">
        <v>1</v>
      </c>
      <c r="E161" s="87">
        <f>$D$158*D161</f>
      </c>
      <c r="F161" s="108">
        <v>0.14</v>
      </c>
      <c r="G161" s="87">
        <f>$D$158*F161</f>
      </c>
      <c r="H161" s="87">
        <f>$L$2*G161</f>
      </c>
      <c r="I161" s="108">
        <v>33.6</v>
      </c>
      <c r="J161" s="87">
        <f>$D$158*I161</f>
      </c>
      <c r="K161" s="87">
        <f>SUM(H161,J161)</f>
      </c>
      <c r="L161" s="89"/>
      <c r="M161" s="89"/>
      <c r="N161" s="89"/>
    </row>
    <row x14ac:dyDescent="0.25" r="162" customHeight="1" ht="18.75" hidden="1">
      <c r="A162" s="6" t="s">
        <v>401</v>
      </c>
      <c r="B162" s="6"/>
      <c r="C162" s="3" t="s">
        <v>96</v>
      </c>
      <c r="D162" s="86">
        <v>1</v>
      </c>
      <c r="E162" s="87">
        <f>$D$158*D162</f>
      </c>
      <c r="F162" s="108">
        <v>0.08</v>
      </c>
      <c r="G162" s="87">
        <f>$D$158*F162</f>
      </c>
      <c r="H162" s="87">
        <f>$L$2*G162</f>
      </c>
      <c r="I162" s="108">
        <v>163.83</v>
      </c>
      <c r="J162" s="87">
        <f>$D$158*I162</f>
      </c>
      <c r="K162" s="87">
        <f>SUM(H162,J162)</f>
      </c>
      <c r="L162" s="89"/>
      <c r="M162" s="89"/>
      <c r="N162" s="89"/>
    </row>
    <row x14ac:dyDescent="0.25" r="163" customHeight="1" ht="18.75" hidden="1">
      <c r="A163" s="6" t="s">
        <v>419</v>
      </c>
      <c r="B163" s="6"/>
      <c r="C163" s="3" t="s">
        <v>96</v>
      </c>
      <c r="D163" s="86">
        <v>1</v>
      </c>
      <c r="E163" s="87">
        <f>$D$158*D163</f>
      </c>
      <c r="F163" s="108">
        <v>0.29</v>
      </c>
      <c r="G163" s="87">
        <f>$D$158*F163</f>
      </c>
      <c r="H163" s="87">
        <f>$L$2*G163</f>
      </c>
      <c r="I163" s="108">
        <v>340.43</v>
      </c>
      <c r="J163" s="87">
        <f>$D$158*I163</f>
      </c>
      <c r="K163" s="87">
        <f>SUM(H163,J163)</f>
      </c>
      <c r="L163" s="89"/>
      <c r="M163" s="89"/>
      <c r="N163" s="89"/>
    </row>
    <row x14ac:dyDescent="0.25" r="164" customHeight="1" ht="18.75" hidden="1">
      <c r="A164" s="6" t="s">
        <v>420</v>
      </c>
      <c r="B164" s="6"/>
      <c r="C164" s="3" t="s">
        <v>96</v>
      </c>
      <c r="D164" s="86">
        <v>1</v>
      </c>
      <c r="E164" s="87">
        <f>$D$158*D164</f>
      </c>
      <c r="F164" s="108">
        <v>0.12</v>
      </c>
      <c r="G164" s="87">
        <f>$D$158*F164</f>
      </c>
      <c r="H164" s="87">
        <f>$L$2*G164</f>
      </c>
      <c r="I164" s="108">
        <v>255.2</v>
      </c>
      <c r="J164" s="87">
        <f>$D$158*I164</f>
      </c>
      <c r="K164" s="87">
        <f>SUM(H164,J164)</f>
      </c>
      <c r="L164" s="89"/>
      <c r="M164" s="89"/>
      <c r="N164" s="89"/>
    </row>
    <row x14ac:dyDescent="0.25" r="165" customHeight="1" ht="18.75" hidden="1">
      <c r="A165" s="6" t="s">
        <v>404</v>
      </c>
      <c r="B165" s="6"/>
      <c r="C165" s="3" t="s">
        <v>96</v>
      </c>
      <c r="D165" s="86">
        <v>1</v>
      </c>
      <c r="E165" s="87">
        <f>$D$158*D165</f>
      </c>
      <c r="F165" s="108">
        <v>0.21</v>
      </c>
      <c r="G165" s="87">
        <f>$D$158*F165</f>
      </c>
      <c r="H165" s="87">
        <f>$L$2*G165</f>
      </c>
      <c r="I165" s="108">
        <v>30.5</v>
      </c>
      <c r="J165" s="87">
        <f>$D$158*I165</f>
      </c>
      <c r="K165" s="87">
        <f>SUM(H165,J165)</f>
      </c>
      <c r="L165" s="89"/>
      <c r="M165" s="89"/>
      <c r="N165" s="89"/>
    </row>
    <row x14ac:dyDescent="0.25" r="166" customHeight="1" ht="18.75" hidden="1">
      <c r="A166" s="6" t="s">
        <v>340</v>
      </c>
      <c r="B166" s="6"/>
      <c r="C166" s="3" t="s">
        <v>96</v>
      </c>
      <c r="D166" s="86">
        <v>1</v>
      </c>
      <c r="E166" s="87">
        <f>$D$158*D166</f>
      </c>
      <c r="F166" s="108">
        <v>0.06</v>
      </c>
      <c r="G166" s="87">
        <f>$D$158*F166</f>
      </c>
      <c r="H166" s="87">
        <f>$L$2*G166</f>
      </c>
      <c r="I166" s="108">
        <v>13.82</v>
      </c>
      <c r="J166" s="87">
        <f>$D$158*I166</f>
      </c>
      <c r="K166" s="87">
        <f>SUM(H166,J166)</f>
      </c>
      <c r="L166" s="89"/>
      <c r="M166" s="89"/>
      <c r="N166" s="89"/>
    </row>
    <row x14ac:dyDescent="0.25" r="167" customHeight="1" ht="18.75" hidden="1">
      <c r="A167" s="6" t="s">
        <v>417</v>
      </c>
      <c r="B167" s="6"/>
      <c r="C167" s="3" t="s">
        <v>96</v>
      </c>
      <c r="D167" s="86">
        <v>1</v>
      </c>
      <c r="E167" s="87">
        <f>$D$158*D167</f>
      </c>
      <c r="F167" s="108">
        <v>0.21</v>
      </c>
      <c r="G167" s="87">
        <f>$D$158*F167</f>
      </c>
      <c r="H167" s="87">
        <f>$L$2*G167</f>
      </c>
      <c r="I167" s="108">
        <v>183.9</v>
      </c>
      <c r="J167" s="87">
        <f>$D$158*I167</f>
      </c>
      <c r="K167" s="87">
        <f>SUM(H167,J167)</f>
      </c>
      <c r="L167" s="89"/>
      <c r="M167" s="89"/>
      <c r="N167" s="89"/>
    </row>
    <row x14ac:dyDescent="0.25" r="168" customHeight="1" ht="12.199999999999998">
      <c r="A168" s="29" t="s">
        <v>214</v>
      </c>
      <c r="B168" s="29"/>
      <c r="C168" s="3"/>
      <c r="D168" s="109"/>
      <c r="E168" s="87"/>
      <c r="F168" s="94">
        <f>SUM(F159:F167)</f>
      </c>
      <c r="G168" s="110">
        <f>SUM(G159:G167)</f>
      </c>
      <c r="H168" s="110">
        <f>$L$2*G168</f>
      </c>
      <c r="I168" s="94">
        <v>1587.91</v>
      </c>
      <c r="J168" s="110">
        <f>SUM(J159:J167)</f>
      </c>
      <c r="K168" s="88">
        <f>SUM(H168,J168)</f>
      </c>
      <c r="L168" s="89"/>
      <c r="M168" s="89"/>
      <c r="N168" s="89"/>
    </row>
    <row x14ac:dyDescent="0.25" r="169" customHeight="1" ht="21">
      <c r="A169" s="29" t="s">
        <v>427</v>
      </c>
      <c r="B169" s="29"/>
      <c r="C169" s="93" t="s">
        <v>96</v>
      </c>
      <c r="D169" s="57">
        <v>0</v>
      </c>
      <c r="E169" s="124"/>
      <c r="F169" s="53"/>
      <c r="G169" s="53"/>
      <c r="H169" s="53"/>
      <c r="I169" s="53"/>
      <c r="J169" s="53"/>
      <c r="K169" s="53"/>
      <c r="L169" s="89"/>
      <c r="M169" s="89"/>
      <c r="N169" s="89"/>
    </row>
    <row x14ac:dyDescent="0.25" r="170" customHeight="1" ht="18.75" hidden="1">
      <c r="A170" s="6" t="s">
        <v>428</v>
      </c>
      <c r="B170" s="6"/>
      <c r="C170" s="3" t="s">
        <v>96</v>
      </c>
      <c r="D170" s="86">
        <v>1</v>
      </c>
      <c r="E170" s="87">
        <f>$D$169*D170</f>
      </c>
      <c r="F170" s="108">
        <v>0.13</v>
      </c>
      <c r="G170" s="87">
        <f>$D$169*F170</f>
      </c>
      <c r="H170" s="87">
        <f>$L$2*G170</f>
      </c>
      <c r="I170" s="108">
        <v>53.97</v>
      </c>
      <c r="J170" s="87">
        <f>$D$169*I170</f>
      </c>
      <c r="K170" s="87">
        <f>SUM(H170,J170)</f>
      </c>
      <c r="L170" s="89"/>
      <c r="M170" s="89"/>
      <c r="N170" s="89"/>
    </row>
    <row x14ac:dyDescent="0.25" r="171" customHeight="1" ht="18.75" hidden="1">
      <c r="A171" s="6" t="s">
        <v>419</v>
      </c>
      <c r="B171" s="6"/>
      <c r="C171" s="3" t="s">
        <v>96</v>
      </c>
      <c r="D171" s="86">
        <v>1</v>
      </c>
      <c r="E171" s="87">
        <f>$D$169*D171</f>
      </c>
      <c r="F171" s="108">
        <v>0.29</v>
      </c>
      <c r="G171" s="87">
        <f>$D$169*F171</f>
      </c>
      <c r="H171" s="87">
        <f>$L$2*G171</f>
      </c>
      <c r="I171" s="108">
        <v>340.43</v>
      </c>
      <c r="J171" s="87">
        <f>$D$169*I171</f>
      </c>
      <c r="K171" s="87">
        <f>SUM(H171,J171)</f>
      </c>
      <c r="L171" s="89"/>
      <c r="M171" s="89"/>
      <c r="N171" s="89"/>
    </row>
    <row x14ac:dyDescent="0.25" r="172" customHeight="1" ht="18.75" hidden="1">
      <c r="A172" s="6" t="s">
        <v>429</v>
      </c>
      <c r="B172" s="6"/>
      <c r="C172" s="3" t="s">
        <v>96</v>
      </c>
      <c r="D172" s="86">
        <v>1</v>
      </c>
      <c r="E172" s="87">
        <f>$D$169*D172</f>
      </c>
      <c r="F172" s="108">
        <v>0.14</v>
      </c>
      <c r="G172" s="87">
        <f>$D$169*F172</f>
      </c>
      <c r="H172" s="87">
        <f>$L$2*G172</f>
      </c>
      <c r="I172" s="108">
        <v>138.32</v>
      </c>
      <c r="J172" s="87">
        <f>$D$169*I172</f>
      </c>
      <c r="K172" s="87">
        <f>SUM(H172,J172)</f>
      </c>
      <c r="L172" s="89"/>
      <c r="M172" s="89"/>
      <c r="N172" s="89"/>
    </row>
    <row x14ac:dyDescent="0.25" r="173" customHeight="1" ht="18.75" hidden="1">
      <c r="A173" s="6" t="s">
        <v>335</v>
      </c>
      <c r="B173" s="6"/>
      <c r="C173" s="3" t="s">
        <v>96</v>
      </c>
      <c r="D173" s="86">
        <v>1</v>
      </c>
      <c r="E173" s="87">
        <f>$D$169*D173</f>
      </c>
      <c r="F173" s="108">
        <v>0.05</v>
      </c>
      <c r="G173" s="87">
        <f>$D$169*F173</f>
      </c>
      <c r="H173" s="87">
        <f>$L$2*G173</f>
      </c>
      <c r="I173" s="108">
        <v>38.46</v>
      </c>
      <c r="J173" s="87">
        <f>$D$169*I173</f>
      </c>
      <c r="K173" s="87">
        <f>SUM(H173,J173)</f>
      </c>
      <c r="L173" s="89"/>
      <c r="M173" s="89"/>
      <c r="N173" s="89"/>
    </row>
    <row x14ac:dyDescent="0.25" r="174" customHeight="1" ht="18.75" hidden="1">
      <c r="A174" s="6" t="s">
        <v>430</v>
      </c>
      <c r="B174" s="6"/>
      <c r="C174" s="3" t="s">
        <v>96</v>
      </c>
      <c r="D174" s="86">
        <v>1</v>
      </c>
      <c r="E174" s="87">
        <f>$D$169*D174</f>
      </c>
      <c r="F174" s="108">
        <v>0.1</v>
      </c>
      <c r="G174" s="87">
        <f>$D$169*F174</f>
      </c>
      <c r="H174" s="87">
        <f>$L$2*G174</f>
      </c>
      <c r="I174" s="108">
        <v>78.79</v>
      </c>
      <c r="J174" s="87">
        <f>$D$169*I174</f>
      </c>
      <c r="K174" s="87">
        <f>SUM(H174,J174)</f>
      </c>
      <c r="L174" s="89"/>
      <c r="M174" s="89"/>
      <c r="N174" s="89"/>
    </row>
    <row x14ac:dyDescent="0.25" r="175" customHeight="1" ht="18.75" hidden="1">
      <c r="A175" s="6" t="s">
        <v>341</v>
      </c>
      <c r="B175" s="6"/>
      <c r="C175" s="3" t="s">
        <v>96</v>
      </c>
      <c r="D175" s="86">
        <v>1</v>
      </c>
      <c r="E175" s="87">
        <f>$D$169*D175</f>
      </c>
      <c r="F175" s="108">
        <v>0.17</v>
      </c>
      <c r="G175" s="87">
        <f>$D$169*F175</f>
      </c>
      <c r="H175" s="87">
        <f>$L$2*G175</f>
      </c>
      <c r="I175" s="108">
        <v>325.39</v>
      </c>
      <c r="J175" s="87">
        <f>$D$169*I175</f>
      </c>
      <c r="K175" s="87">
        <f>SUM(H175,J175)</f>
      </c>
      <c r="L175" s="89"/>
      <c r="M175" s="89"/>
      <c r="N175" s="89"/>
    </row>
    <row x14ac:dyDescent="0.25" r="176" customHeight="1" ht="18.75" hidden="1">
      <c r="A176" s="6" t="s">
        <v>400</v>
      </c>
      <c r="B176" s="6"/>
      <c r="C176" s="3" t="s">
        <v>96</v>
      </c>
      <c r="D176" s="86">
        <v>1</v>
      </c>
      <c r="E176" s="87">
        <f>$D$169*D176</f>
      </c>
      <c r="F176" s="108">
        <v>0.14</v>
      </c>
      <c r="G176" s="87">
        <f>$D$169*F176</f>
      </c>
      <c r="H176" s="87">
        <f>$L$2*G176</f>
      </c>
      <c r="I176" s="108">
        <v>33.6</v>
      </c>
      <c r="J176" s="87">
        <f>$D$169*I176</f>
      </c>
      <c r="K176" s="87">
        <f>SUM(H176,J176)</f>
      </c>
      <c r="L176" s="89"/>
      <c r="M176" s="89"/>
      <c r="N176" s="89"/>
    </row>
    <row x14ac:dyDescent="0.25" r="177" customHeight="1" ht="18.75" hidden="1">
      <c r="A177" s="6" t="s">
        <v>420</v>
      </c>
      <c r="B177" s="6"/>
      <c r="C177" s="3" t="s">
        <v>96</v>
      </c>
      <c r="D177" s="86">
        <v>1</v>
      </c>
      <c r="E177" s="87">
        <f>$D$169*D177</f>
      </c>
      <c r="F177" s="108">
        <v>0.12</v>
      </c>
      <c r="G177" s="87">
        <f>$D$169*F177</f>
      </c>
      <c r="H177" s="87">
        <f>$L$2*G177</f>
      </c>
      <c r="I177" s="108">
        <v>255.2</v>
      </c>
      <c r="J177" s="87">
        <f>$D$169*I177</f>
      </c>
      <c r="K177" s="87">
        <f>SUM(H177,J177)</f>
      </c>
      <c r="L177" s="89"/>
      <c r="M177" s="89"/>
      <c r="N177" s="89"/>
    </row>
    <row x14ac:dyDescent="0.25" r="178" customHeight="1" ht="18.75" hidden="1">
      <c r="A178" s="6" t="s">
        <v>340</v>
      </c>
      <c r="B178" s="6"/>
      <c r="C178" s="3" t="s">
        <v>96</v>
      </c>
      <c r="D178" s="86">
        <v>1</v>
      </c>
      <c r="E178" s="87">
        <f>$D$169*D178</f>
      </c>
      <c r="F178" s="108">
        <v>0.06</v>
      </c>
      <c r="G178" s="87">
        <f>$D$169*F178</f>
      </c>
      <c r="H178" s="87">
        <f>$L$2*G178</f>
      </c>
      <c r="I178" s="108">
        <v>13.82</v>
      </c>
      <c r="J178" s="87">
        <f>$D$169*I178</f>
      </c>
      <c r="K178" s="87">
        <f>SUM(H178,J178)</f>
      </c>
      <c r="L178" s="89"/>
      <c r="M178" s="89"/>
      <c r="N178" s="89"/>
    </row>
    <row x14ac:dyDescent="0.25" r="179" customHeight="1" ht="18.75" hidden="1">
      <c r="A179" s="6" t="s">
        <v>404</v>
      </c>
      <c r="B179" s="6"/>
      <c r="C179" s="3" t="s">
        <v>96</v>
      </c>
      <c r="D179" s="86">
        <v>1</v>
      </c>
      <c r="E179" s="87">
        <f>$D$169*D179</f>
      </c>
      <c r="F179" s="108">
        <v>0.21</v>
      </c>
      <c r="G179" s="87">
        <f>$D$169*F179</f>
      </c>
      <c r="H179" s="87">
        <f>$L$2*G179</f>
      </c>
      <c r="I179" s="108">
        <v>30.5</v>
      </c>
      <c r="J179" s="87">
        <f>$D$169*I179</f>
      </c>
      <c r="K179" s="87">
        <f>SUM(H179,J179)</f>
      </c>
      <c r="L179" s="89"/>
      <c r="M179" s="89"/>
      <c r="N179" s="89"/>
    </row>
    <row x14ac:dyDescent="0.25" r="180" customHeight="1" ht="18.75" hidden="1">
      <c r="A180" s="6" t="s">
        <v>346</v>
      </c>
      <c r="B180" s="6"/>
      <c r="C180" s="3" t="s">
        <v>96</v>
      </c>
      <c r="D180" s="86">
        <v>1</v>
      </c>
      <c r="E180" s="87">
        <f>$D$169*D180</f>
      </c>
      <c r="F180" s="108">
        <v>0.31</v>
      </c>
      <c r="G180" s="87">
        <f>$D$169*F180</f>
      </c>
      <c r="H180" s="87">
        <f>$L$2*G180</f>
      </c>
      <c r="I180" s="108">
        <v>117.29</v>
      </c>
      <c r="J180" s="87">
        <f>$D$169*I180</f>
      </c>
      <c r="K180" s="87">
        <f>SUM(H180,J180)</f>
      </c>
      <c r="L180" s="89"/>
      <c r="M180" s="89"/>
      <c r="N180" s="89"/>
    </row>
    <row x14ac:dyDescent="0.25" r="181" customHeight="1" ht="18.75" hidden="1">
      <c r="A181" s="6" t="s">
        <v>413</v>
      </c>
      <c r="B181" s="6"/>
      <c r="C181" s="3" t="s">
        <v>96</v>
      </c>
      <c r="D181" s="86">
        <v>1</v>
      </c>
      <c r="E181" s="87">
        <f>$D$169*D181</f>
      </c>
      <c r="F181" s="108">
        <v>0.55</v>
      </c>
      <c r="G181" s="87">
        <f>$D$169*F181</f>
      </c>
      <c r="H181" s="87">
        <f>$N$2*G181</f>
      </c>
      <c r="I181" s="108">
        <v>135.63</v>
      </c>
      <c r="J181" s="87">
        <f>$D$169*I181</f>
      </c>
      <c r="K181" s="87">
        <f>SUM(H181,J181)</f>
      </c>
      <c r="L181" s="89"/>
      <c r="M181" s="89"/>
      <c r="N181" s="89"/>
    </row>
    <row x14ac:dyDescent="0.25" r="182" customHeight="1" ht="18.75" hidden="1">
      <c r="A182" s="6" t="s">
        <v>431</v>
      </c>
      <c r="B182" s="6"/>
      <c r="C182" s="3" t="s">
        <v>96</v>
      </c>
      <c r="D182" s="86">
        <v>1</v>
      </c>
      <c r="E182" s="87">
        <f>$D$169*D182</f>
      </c>
      <c r="F182" s="108">
        <v>0.07</v>
      </c>
      <c r="G182" s="87">
        <f>$D$169*F182</f>
      </c>
      <c r="H182" s="87">
        <f>$L$2*G182</f>
      </c>
      <c r="I182" s="108">
        <v>42.87</v>
      </c>
      <c r="J182" s="87">
        <f>$D$169*I182</f>
      </c>
      <c r="K182" s="87">
        <f>SUM(H182,J182)</f>
      </c>
      <c r="L182" s="89"/>
      <c r="M182" s="89"/>
      <c r="N182" s="89"/>
    </row>
    <row x14ac:dyDescent="0.25" r="183" customHeight="1" ht="12.199999999999998">
      <c r="A183" s="29" t="s">
        <v>214</v>
      </c>
      <c r="B183" s="29"/>
      <c r="C183" s="3"/>
      <c r="D183" s="109"/>
      <c r="E183" s="87"/>
      <c r="F183" s="94">
        <f>SUM(F170:F182)</f>
      </c>
      <c r="G183" s="110">
        <f>SUM(G170:G182)</f>
      </c>
      <c r="H183" s="110">
        <f>$L$2*G183</f>
      </c>
      <c r="I183" s="94">
        <v>1571.54</v>
      </c>
      <c r="J183" s="110">
        <f>SUM(J170:J182)</f>
      </c>
      <c r="K183" s="88">
        <f>SUM(H183,J183)</f>
      </c>
      <c r="L183" s="89"/>
      <c r="M183" s="89"/>
      <c r="N183" s="89"/>
    </row>
    <row x14ac:dyDescent="0.25" r="184" customHeight="1" ht="21">
      <c r="A184" s="29" t="s">
        <v>432</v>
      </c>
      <c r="B184" s="29"/>
      <c r="C184" s="93" t="s">
        <v>96</v>
      </c>
      <c r="D184" s="57">
        <v>0</v>
      </c>
      <c r="E184" s="124"/>
      <c r="F184" s="53"/>
      <c r="G184" s="53"/>
      <c r="H184" s="53"/>
      <c r="I184" s="53"/>
      <c r="J184" s="53"/>
      <c r="K184" s="53"/>
      <c r="L184" s="89"/>
      <c r="M184" s="89"/>
      <c r="N184" s="89"/>
    </row>
    <row x14ac:dyDescent="0.25" r="185" customHeight="1" ht="18.75" hidden="1">
      <c r="A185" s="6" t="s">
        <v>428</v>
      </c>
      <c r="B185" s="6"/>
      <c r="C185" s="3" t="s">
        <v>96</v>
      </c>
      <c r="D185" s="86">
        <v>1</v>
      </c>
      <c r="E185" s="87">
        <f>$D$184*D185</f>
      </c>
      <c r="F185" s="108">
        <v>0.13</v>
      </c>
      <c r="G185" s="87">
        <f>$D$184*F185</f>
      </c>
      <c r="H185" s="87">
        <f>$L$2*G185</f>
      </c>
      <c r="I185" s="108">
        <v>53.97</v>
      </c>
      <c r="J185" s="87">
        <f>$D$184*I185</f>
      </c>
      <c r="K185" s="87">
        <f>SUM(H185,J185)</f>
      </c>
      <c r="L185" s="89"/>
      <c r="M185" s="89"/>
      <c r="N185" s="89"/>
    </row>
    <row x14ac:dyDescent="0.25" r="186" customHeight="1" ht="18.75" hidden="1">
      <c r="A186" s="6" t="s">
        <v>419</v>
      </c>
      <c r="B186" s="6"/>
      <c r="C186" s="3" t="s">
        <v>96</v>
      </c>
      <c r="D186" s="86">
        <v>1</v>
      </c>
      <c r="E186" s="87">
        <f>$D$184*D186</f>
      </c>
      <c r="F186" s="108">
        <v>0.29</v>
      </c>
      <c r="G186" s="87">
        <f>$D$184*F186</f>
      </c>
      <c r="H186" s="87">
        <f>$L$2*G186</f>
      </c>
      <c r="I186" s="108">
        <v>340.43</v>
      </c>
      <c r="J186" s="87">
        <f>$D$184*I186</f>
      </c>
      <c r="K186" s="87">
        <f>SUM(H186,J186)</f>
      </c>
      <c r="L186" s="89"/>
      <c r="M186" s="89"/>
      <c r="N186" s="89"/>
    </row>
    <row x14ac:dyDescent="0.25" r="187" customHeight="1" ht="18.75" hidden="1">
      <c r="A187" s="6" t="s">
        <v>335</v>
      </c>
      <c r="B187" s="6"/>
      <c r="C187" s="3" t="s">
        <v>96</v>
      </c>
      <c r="D187" s="86">
        <v>1</v>
      </c>
      <c r="E187" s="87">
        <f>$D$184*D187</f>
      </c>
      <c r="F187" s="108">
        <v>0.05</v>
      </c>
      <c r="G187" s="87">
        <f>$D$184*F187</f>
      </c>
      <c r="H187" s="87">
        <f>$L$2*G187</f>
      </c>
      <c r="I187" s="108">
        <v>38.46</v>
      </c>
      <c r="J187" s="87">
        <f>$D$184*I187</f>
      </c>
      <c r="K187" s="87">
        <f>SUM(H187,J187)</f>
      </c>
      <c r="L187" s="89"/>
      <c r="M187" s="89"/>
      <c r="N187" s="89"/>
    </row>
    <row x14ac:dyDescent="0.25" r="188" customHeight="1" ht="18.75" hidden="1">
      <c r="A188" s="6" t="s">
        <v>433</v>
      </c>
      <c r="B188" s="6"/>
      <c r="C188" s="3" t="s">
        <v>96</v>
      </c>
      <c r="D188" s="86">
        <v>1</v>
      </c>
      <c r="E188" s="87">
        <f>$D$184*D188</f>
      </c>
      <c r="F188" s="108">
        <v>0.23</v>
      </c>
      <c r="G188" s="87">
        <f>$D$184*F188</f>
      </c>
      <c r="H188" s="87">
        <f>$L$2*G188</f>
      </c>
      <c r="I188" s="108">
        <v>390.36</v>
      </c>
      <c r="J188" s="87">
        <f>$D$184*I188</f>
      </c>
      <c r="K188" s="87">
        <f>SUM(H188,J188)</f>
      </c>
      <c r="L188" s="89"/>
      <c r="M188" s="89"/>
      <c r="N188" s="89"/>
    </row>
    <row x14ac:dyDescent="0.25" r="189" customHeight="1" ht="18.75" hidden="1">
      <c r="A189" s="6" t="s">
        <v>430</v>
      </c>
      <c r="B189" s="6"/>
      <c r="C189" s="3" t="s">
        <v>96</v>
      </c>
      <c r="D189" s="86">
        <v>1</v>
      </c>
      <c r="E189" s="87">
        <f>$D$184*D189</f>
      </c>
      <c r="F189" s="108">
        <v>0.1</v>
      </c>
      <c r="G189" s="87">
        <f>$D$184*F189</f>
      </c>
      <c r="H189" s="87">
        <f>$L$2*G189</f>
      </c>
      <c r="I189" s="108">
        <v>78.79</v>
      </c>
      <c r="J189" s="87">
        <f>$D$184*I189</f>
      </c>
      <c r="K189" s="87">
        <f>SUM(H189,J189)</f>
      </c>
      <c r="L189" s="89"/>
      <c r="M189" s="89"/>
      <c r="N189" s="89"/>
    </row>
    <row x14ac:dyDescent="0.25" r="190" customHeight="1" ht="18.75" hidden="1">
      <c r="A190" s="6" t="s">
        <v>341</v>
      </c>
      <c r="B190" s="6"/>
      <c r="C190" s="3" t="s">
        <v>96</v>
      </c>
      <c r="D190" s="86">
        <v>1</v>
      </c>
      <c r="E190" s="87">
        <f>$D$184*D190</f>
      </c>
      <c r="F190" s="108">
        <v>0.17</v>
      </c>
      <c r="G190" s="87">
        <f>$D$184*F190</f>
      </c>
      <c r="H190" s="87">
        <f>$L$2*G190</f>
      </c>
      <c r="I190" s="108">
        <v>325.39</v>
      </c>
      <c r="J190" s="87">
        <f>$D$184*I190</f>
      </c>
      <c r="K190" s="87">
        <f>SUM(H190,J190)</f>
      </c>
      <c r="L190" s="89"/>
      <c r="M190" s="89"/>
      <c r="N190" s="89"/>
    </row>
    <row x14ac:dyDescent="0.25" r="191" customHeight="1" ht="18.75" hidden="1">
      <c r="A191" s="6" t="s">
        <v>400</v>
      </c>
      <c r="B191" s="6"/>
      <c r="C191" s="3" t="s">
        <v>96</v>
      </c>
      <c r="D191" s="86">
        <v>1</v>
      </c>
      <c r="E191" s="87">
        <f>$D$184*D191</f>
      </c>
      <c r="F191" s="108">
        <v>0.14</v>
      </c>
      <c r="G191" s="87">
        <f>$D$184*F191</f>
      </c>
      <c r="H191" s="87">
        <f>$L$2*G191</f>
      </c>
      <c r="I191" s="108">
        <v>33.6</v>
      </c>
      <c r="J191" s="87">
        <f>$D$184*I191</f>
      </c>
      <c r="K191" s="87">
        <f>SUM(H191,J191)</f>
      </c>
      <c r="L191" s="89"/>
      <c r="M191" s="89"/>
      <c r="N191" s="89"/>
    </row>
    <row x14ac:dyDescent="0.25" r="192" customHeight="1" ht="18.75" hidden="1">
      <c r="A192" s="6" t="s">
        <v>420</v>
      </c>
      <c r="B192" s="6"/>
      <c r="C192" s="3" t="s">
        <v>96</v>
      </c>
      <c r="D192" s="86">
        <v>1</v>
      </c>
      <c r="E192" s="87">
        <f>$D$184*D192</f>
      </c>
      <c r="F192" s="108">
        <v>0.12</v>
      </c>
      <c r="G192" s="87">
        <f>$D$184*F192</f>
      </c>
      <c r="H192" s="87">
        <f>$L$2*G192</f>
      </c>
      <c r="I192" s="108">
        <v>255.2</v>
      </c>
      <c r="J192" s="87">
        <f>$D$184*I192</f>
      </c>
      <c r="K192" s="87">
        <f>SUM(H192,J192)</f>
      </c>
      <c r="L192" s="89"/>
      <c r="M192" s="89"/>
      <c r="N192" s="89"/>
    </row>
    <row x14ac:dyDescent="0.25" r="193" customHeight="1" ht="18.75" hidden="1">
      <c r="A193" s="6" t="s">
        <v>340</v>
      </c>
      <c r="B193" s="6"/>
      <c r="C193" s="3" t="s">
        <v>96</v>
      </c>
      <c r="D193" s="86">
        <v>1</v>
      </c>
      <c r="E193" s="87">
        <f>$D$184*D193</f>
      </c>
      <c r="F193" s="108">
        <v>0.06</v>
      </c>
      <c r="G193" s="87">
        <f>$D$184*F193</f>
      </c>
      <c r="H193" s="87">
        <f>$L$2*G193</f>
      </c>
      <c r="I193" s="108">
        <v>13.82</v>
      </c>
      <c r="J193" s="87">
        <f>$D$184*I193</f>
      </c>
      <c r="K193" s="87">
        <f>SUM(H193,J193)</f>
      </c>
      <c r="L193" s="89"/>
      <c r="M193" s="89"/>
      <c r="N193" s="89"/>
    </row>
    <row x14ac:dyDescent="0.25" r="194" customHeight="1" ht="18.75" hidden="1">
      <c r="A194" s="6" t="s">
        <v>404</v>
      </c>
      <c r="B194" s="6"/>
      <c r="C194" s="3" t="s">
        <v>96</v>
      </c>
      <c r="D194" s="86">
        <v>1</v>
      </c>
      <c r="E194" s="87">
        <f>$D$184*D194</f>
      </c>
      <c r="F194" s="108">
        <v>0.21</v>
      </c>
      <c r="G194" s="87">
        <f>$D$184*F194</f>
      </c>
      <c r="H194" s="87">
        <f>$L$2*G194</f>
      </c>
      <c r="I194" s="108">
        <v>30.5</v>
      </c>
      <c r="J194" s="87">
        <f>$D$184*I194</f>
      </c>
      <c r="K194" s="87">
        <f>SUM(H194,J194)</f>
      </c>
      <c r="L194" s="89"/>
      <c r="M194" s="89"/>
      <c r="N194" s="89"/>
    </row>
    <row x14ac:dyDescent="0.25" r="195" customHeight="1" ht="18.75" hidden="1">
      <c r="A195" s="6" t="s">
        <v>346</v>
      </c>
      <c r="B195" s="6"/>
      <c r="C195" s="3" t="s">
        <v>96</v>
      </c>
      <c r="D195" s="86">
        <v>1</v>
      </c>
      <c r="E195" s="87">
        <f>$D$184*D195</f>
      </c>
      <c r="F195" s="108">
        <v>0.31</v>
      </c>
      <c r="G195" s="87">
        <f>$D$184*F195</f>
      </c>
      <c r="H195" s="87">
        <f>$L$2*G195</f>
      </c>
      <c r="I195" s="108">
        <v>117.29</v>
      </c>
      <c r="J195" s="87">
        <f>$D$184*I195</f>
      </c>
      <c r="K195" s="87">
        <f>SUM(H195,J195)</f>
      </c>
      <c r="L195" s="89"/>
      <c r="M195" s="89"/>
      <c r="N195" s="89"/>
    </row>
    <row x14ac:dyDescent="0.25" r="196" customHeight="1" ht="18.75" hidden="1">
      <c r="A196" s="6" t="s">
        <v>248</v>
      </c>
      <c r="B196" s="6"/>
      <c r="C196" s="3" t="s">
        <v>96</v>
      </c>
      <c r="D196" s="86">
        <v>1</v>
      </c>
      <c r="E196" s="87">
        <f>$D$184*D196</f>
      </c>
      <c r="F196" s="108">
        <v>0.55</v>
      </c>
      <c r="G196" s="87">
        <f>$D$184*F196</f>
      </c>
      <c r="H196" s="87">
        <f>$N$2*G196</f>
      </c>
      <c r="I196" s="108">
        <v>135.63</v>
      </c>
      <c r="J196" s="87">
        <f>$D$184*I196</f>
      </c>
      <c r="K196" s="87">
        <f>SUM(H196,J196)</f>
      </c>
      <c r="L196" s="89"/>
      <c r="M196" s="89"/>
      <c r="N196" s="89"/>
    </row>
    <row x14ac:dyDescent="0.25" r="197" customHeight="1" ht="18.75" hidden="1">
      <c r="A197" s="6" t="s">
        <v>431</v>
      </c>
      <c r="B197" s="6"/>
      <c r="C197" s="3" t="s">
        <v>96</v>
      </c>
      <c r="D197" s="86">
        <v>1</v>
      </c>
      <c r="E197" s="87">
        <f>$D$184*D197</f>
      </c>
      <c r="F197" s="108">
        <v>0.07</v>
      </c>
      <c r="G197" s="87">
        <f>$D$184*F197</f>
      </c>
      <c r="H197" s="87">
        <f>$L$2*G197</f>
      </c>
      <c r="I197" s="108">
        <v>42.87</v>
      </c>
      <c r="J197" s="87">
        <f>$D$184*I197</f>
      </c>
      <c r="K197" s="87">
        <f>SUM(H197,J197)</f>
      </c>
      <c r="L197" s="89"/>
      <c r="M197" s="89"/>
      <c r="N197" s="89"/>
    </row>
    <row x14ac:dyDescent="0.25" r="198" customHeight="1" ht="12">
      <c r="A198" s="29" t="s">
        <v>214</v>
      </c>
      <c r="B198" s="29"/>
      <c r="C198" s="3"/>
      <c r="D198" s="109"/>
      <c r="E198" s="87"/>
      <c r="F198" s="94">
        <f>SUM(F185:F197)</f>
      </c>
      <c r="G198" s="110">
        <f>SUM(G185:G197)</f>
      </c>
      <c r="H198" s="110">
        <f>$L$2*G198</f>
      </c>
      <c r="I198" s="94">
        <v>1823.58</v>
      </c>
      <c r="J198" s="110">
        <f>SUM(J185:J197)</f>
      </c>
      <c r="K198" s="88">
        <f>SUM(H198,J198)</f>
      </c>
      <c r="L198" s="89"/>
      <c r="M198" s="89"/>
      <c r="N198" s="89"/>
    </row>
    <row x14ac:dyDescent="0.25" r="199" customHeight="1" ht="21">
      <c r="A199" s="29" t="s">
        <v>434</v>
      </c>
      <c r="B199" s="29"/>
      <c r="C199" s="93" t="s">
        <v>96</v>
      </c>
      <c r="D199" s="57">
        <v>0</v>
      </c>
      <c r="E199" s="124"/>
      <c r="F199" s="53"/>
      <c r="G199" s="53"/>
      <c r="H199" s="53"/>
      <c r="I199" s="53"/>
      <c r="J199" s="53"/>
      <c r="K199" s="53"/>
      <c r="L199" s="89"/>
      <c r="M199" s="89"/>
      <c r="N199" s="89"/>
    </row>
    <row x14ac:dyDescent="0.25" r="200" customHeight="1" ht="18.75" hidden="1">
      <c r="A200" s="6" t="s">
        <v>435</v>
      </c>
      <c r="B200" s="6"/>
      <c r="C200" s="3" t="s">
        <v>96</v>
      </c>
      <c r="D200" s="86">
        <v>1</v>
      </c>
      <c r="E200" s="87">
        <f>$D$199*D200</f>
      </c>
      <c r="F200" s="108">
        <v>0.17</v>
      </c>
      <c r="G200" s="87">
        <f>$D$199*F200</f>
      </c>
      <c r="H200" s="87">
        <f>$L$2*G200</f>
      </c>
      <c r="I200" s="108">
        <v>209.22</v>
      </c>
      <c r="J200" s="87">
        <f>$D$199*I200</f>
      </c>
      <c r="K200" s="87">
        <f>SUM(H200,J200)</f>
      </c>
      <c r="L200" s="89"/>
      <c r="M200" s="89"/>
      <c r="N200" s="89"/>
    </row>
    <row x14ac:dyDescent="0.25" r="201" customHeight="1" ht="18.75" hidden="1">
      <c r="A201" s="6" t="s">
        <v>428</v>
      </c>
      <c r="B201" s="6"/>
      <c r="C201" s="3" t="s">
        <v>96</v>
      </c>
      <c r="D201" s="86">
        <v>1</v>
      </c>
      <c r="E201" s="87">
        <f>$D$199*D201</f>
      </c>
      <c r="F201" s="108">
        <v>0.13</v>
      </c>
      <c r="G201" s="87">
        <f>$D$199*F201</f>
      </c>
      <c r="H201" s="87">
        <f>$L$2*G201</f>
      </c>
      <c r="I201" s="108">
        <v>53.97</v>
      </c>
      <c r="J201" s="87">
        <f>$D$199*I201</f>
      </c>
      <c r="K201" s="87">
        <f>SUM(H201,J201)</f>
      </c>
      <c r="L201" s="89"/>
      <c r="M201" s="89"/>
      <c r="N201" s="89"/>
    </row>
    <row x14ac:dyDescent="0.25" r="202" customHeight="1" ht="18.75" hidden="1">
      <c r="A202" s="6" t="s">
        <v>335</v>
      </c>
      <c r="B202" s="6"/>
      <c r="C202" s="3" t="s">
        <v>96</v>
      </c>
      <c r="D202" s="86">
        <v>1</v>
      </c>
      <c r="E202" s="87">
        <f>$D$199*D202</f>
      </c>
      <c r="F202" s="108">
        <v>0.05</v>
      </c>
      <c r="G202" s="87">
        <f>$D$199*F202</f>
      </c>
      <c r="H202" s="87">
        <f>$L$2*G202</f>
      </c>
      <c r="I202" s="108">
        <v>38.46</v>
      </c>
      <c r="J202" s="87">
        <f>$D$199*I202</f>
      </c>
      <c r="K202" s="87">
        <f>SUM(H202,J202)</f>
      </c>
      <c r="L202" s="89"/>
      <c r="M202" s="89"/>
      <c r="N202" s="89"/>
    </row>
    <row x14ac:dyDescent="0.25" r="203" customHeight="1" ht="18.75" hidden="1">
      <c r="A203" s="6" t="s">
        <v>430</v>
      </c>
      <c r="B203" s="6"/>
      <c r="C203" s="3" t="s">
        <v>96</v>
      </c>
      <c r="D203" s="86">
        <v>1</v>
      </c>
      <c r="E203" s="87">
        <f>$D$199*D203</f>
      </c>
      <c r="F203" s="108">
        <v>0.1</v>
      </c>
      <c r="G203" s="87">
        <f>$D$199*F203</f>
      </c>
      <c r="H203" s="87">
        <f>$L$2*G203</f>
      </c>
      <c r="I203" s="108">
        <v>78.79</v>
      </c>
      <c r="J203" s="87">
        <f>$D$199*I203</f>
      </c>
      <c r="K203" s="87">
        <f>SUM(H203,J203)</f>
      </c>
      <c r="L203" s="89"/>
      <c r="M203" s="89"/>
      <c r="N203" s="89"/>
    </row>
    <row x14ac:dyDescent="0.25" r="204" customHeight="1" ht="18.75" hidden="1">
      <c r="A204" s="6" t="s">
        <v>341</v>
      </c>
      <c r="B204" s="6"/>
      <c r="C204" s="3" t="s">
        <v>96</v>
      </c>
      <c r="D204" s="86">
        <v>1</v>
      </c>
      <c r="E204" s="87">
        <f>$D$199*D204</f>
      </c>
      <c r="F204" s="108">
        <v>0.17</v>
      </c>
      <c r="G204" s="87">
        <f>$D$199*F204</f>
      </c>
      <c r="H204" s="87">
        <f>$L$2*G204</f>
      </c>
      <c r="I204" s="108">
        <v>325.39</v>
      </c>
      <c r="J204" s="87">
        <f>$D$199*I204</f>
      </c>
      <c r="K204" s="87">
        <f>SUM(H204,J204)</f>
      </c>
      <c r="L204" s="89"/>
      <c r="M204" s="89"/>
      <c r="N204" s="89"/>
    </row>
    <row x14ac:dyDescent="0.25" r="205" customHeight="1" ht="18.75" hidden="1">
      <c r="A205" s="6" t="s">
        <v>400</v>
      </c>
      <c r="B205" s="6"/>
      <c r="C205" s="3" t="s">
        <v>96</v>
      </c>
      <c r="D205" s="86">
        <v>1</v>
      </c>
      <c r="E205" s="87">
        <f>$D$199*D205</f>
      </c>
      <c r="F205" s="108">
        <v>0.14</v>
      </c>
      <c r="G205" s="87">
        <f>$D$199*F205</f>
      </c>
      <c r="H205" s="87">
        <f>$L$2*G205</f>
      </c>
      <c r="I205" s="108">
        <v>33.6</v>
      </c>
      <c r="J205" s="87">
        <f>$D$199*I205</f>
      </c>
      <c r="K205" s="87">
        <f>SUM(H205,J205)</f>
      </c>
      <c r="L205" s="89"/>
      <c r="M205" s="89"/>
      <c r="N205" s="89"/>
    </row>
    <row x14ac:dyDescent="0.25" r="206" customHeight="1" ht="18.75" hidden="1">
      <c r="A206" s="6" t="s">
        <v>419</v>
      </c>
      <c r="B206" s="6"/>
      <c r="C206" s="3" t="s">
        <v>96</v>
      </c>
      <c r="D206" s="86">
        <v>1</v>
      </c>
      <c r="E206" s="87">
        <f>$D$199*D206</f>
      </c>
      <c r="F206" s="108">
        <v>0.29</v>
      </c>
      <c r="G206" s="87">
        <f>$D$199*F206</f>
      </c>
      <c r="H206" s="87">
        <f>$L$2*G206</f>
      </c>
      <c r="I206" s="108">
        <v>340.43</v>
      </c>
      <c r="J206" s="87">
        <f>$D$199*I206</f>
      </c>
      <c r="K206" s="87">
        <f>SUM(H206,J206)</f>
      </c>
      <c r="L206" s="89"/>
      <c r="M206" s="89"/>
      <c r="N206" s="89"/>
    </row>
    <row x14ac:dyDescent="0.25" r="207" customHeight="1" ht="18.75" hidden="1">
      <c r="A207" s="6" t="s">
        <v>431</v>
      </c>
      <c r="B207" s="6"/>
      <c r="C207" s="3" t="s">
        <v>96</v>
      </c>
      <c r="D207" s="86">
        <v>1</v>
      </c>
      <c r="E207" s="87">
        <f>$D$199*D207</f>
      </c>
      <c r="F207" s="108">
        <v>0.07</v>
      </c>
      <c r="G207" s="87">
        <f>$D$199*F207</f>
      </c>
      <c r="H207" s="87">
        <f>$L$2*G207</f>
      </c>
      <c r="I207" s="108">
        <v>42.87</v>
      </c>
      <c r="J207" s="87">
        <f>$D$199*I207</f>
      </c>
      <c r="K207" s="87">
        <f>SUM(H207,J207)</f>
      </c>
      <c r="L207" s="89"/>
      <c r="M207" s="89"/>
      <c r="N207" s="89"/>
    </row>
    <row x14ac:dyDescent="0.25" r="208" customHeight="1" ht="18.75" hidden="1">
      <c r="A208" s="6" t="s">
        <v>420</v>
      </c>
      <c r="B208" s="6"/>
      <c r="C208" s="3" t="s">
        <v>96</v>
      </c>
      <c r="D208" s="86">
        <v>1</v>
      </c>
      <c r="E208" s="87">
        <f>$D$199*D208</f>
      </c>
      <c r="F208" s="108">
        <v>0.12</v>
      </c>
      <c r="G208" s="87">
        <f>$D$199*F208</f>
      </c>
      <c r="H208" s="87">
        <f>$L$2*G208</f>
      </c>
      <c r="I208" s="108">
        <v>255.2</v>
      </c>
      <c r="J208" s="87">
        <f>$D$199*I208</f>
      </c>
      <c r="K208" s="87">
        <f>SUM(H208,J208)</f>
      </c>
      <c r="L208" s="89"/>
      <c r="M208" s="89"/>
      <c r="N208" s="89"/>
    </row>
    <row x14ac:dyDescent="0.25" r="209" customHeight="1" ht="18.75" hidden="1">
      <c r="A209" s="6" t="s">
        <v>340</v>
      </c>
      <c r="B209" s="6"/>
      <c r="C209" s="3" t="s">
        <v>96</v>
      </c>
      <c r="D209" s="86">
        <v>1</v>
      </c>
      <c r="E209" s="87">
        <f>$D$199*D209</f>
      </c>
      <c r="F209" s="108">
        <v>0.06</v>
      </c>
      <c r="G209" s="87">
        <f>$D$199*F209</f>
      </c>
      <c r="H209" s="87">
        <f>$L$2*G209</f>
      </c>
      <c r="I209" s="108">
        <v>13.82</v>
      </c>
      <c r="J209" s="87">
        <f>$D$199*I209</f>
      </c>
      <c r="K209" s="87">
        <f>SUM(H209,J209)</f>
      </c>
      <c r="L209" s="89"/>
      <c r="M209" s="89"/>
      <c r="N209" s="89"/>
    </row>
    <row x14ac:dyDescent="0.25" r="210" customHeight="1" ht="18.75" hidden="1">
      <c r="A210" s="6" t="s">
        <v>404</v>
      </c>
      <c r="B210" s="6"/>
      <c r="C210" s="3" t="s">
        <v>96</v>
      </c>
      <c r="D210" s="86">
        <v>1</v>
      </c>
      <c r="E210" s="87">
        <f>$D$199*D210</f>
      </c>
      <c r="F210" s="108">
        <v>0.21</v>
      </c>
      <c r="G210" s="87">
        <f>$D$199*F210</f>
      </c>
      <c r="H210" s="87">
        <f>$L$2*G210</f>
      </c>
      <c r="I210" s="108">
        <v>30.5</v>
      </c>
      <c r="J210" s="87">
        <f>$D$199*I210</f>
      </c>
      <c r="K210" s="87">
        <f>SUM(H210,J210)</f>
      </c>
      <c r="L210" s="89"/>
      <c r="M210" s="89"/>
      <c r="N210" s="89"/>
    </row>
    <row x14ac:dyDescent="0.25" r="211" customHeight="1" ht="18.75" hidden="1">
      <c r="A211" s="6" t="s">
        <v>346</v>
      </c>
      <c r="B211" s="6"/>
      <c r="C211" s="3" t="s">
        <v>96</v>
      </c>
      <c r="D211" s="86">
        <v>1</v>
      </c>
      <c r="E211" s="87">
        <f>$D$199*D211</f>
      </c>
      <c r="F211" s="108">
        <v>0.31</v>
      </c>
      <c r="G211" s="87">
        <f>$D$199*F211</f>
      </c>
      <c r="H211" s="87">
        <f>$L$2*G211</f>
      </c>
      <c r="I211" s="108">
        <v>117.29</v>
      </c>
      <c r="J211" s="87">
        <f>$D$199*I211</f>
      </c>
      <c r="K211" s="87">
        <f>SUM(H211,J211)</f>
      </c>
      <c r="L211" s="89"/>
      <c r="M211" s="89"/>
      <c r="N211" s="89"/>
    </row>
    <row x14ac:dyDescent="0.25" r="212" customHeight="1" ht="18.75" hidden="1">
      <c r="A212" s="6" t="s">
        <v>413</v>
      </c>
      <c r="B212" s="6"/>
      <c r="C212" s="3" t="s">
        <v>96</v>
      </c>
      <c r="D212" s="86">
        <v>1</v>
      </c>
      <c r="E212" s="87">
        <f>$D$199*D212</f>
      </c>
      <c r="F212" s="108">
        <v>0.55</v>
      </c>
      <c r="G212" s="87">
        <f>$D$199*F212</f>
      </c>
      <c r="H212" s="87">
        <f>$N$2*G212</f>
      </c>
      <c r="I212" s="108">
        <v>135.63</v>
      </c>
      <c r="J212" s="87">
        <f>$D$199*I212</f>
      </c>
      <c r="K212" s="87">
        <f>SUM(H212,J212)</f>
      </c>
      <c r="L212" s="89"/>
      <c r="M212" s="89"/>
      <c r="N212" s="89"/>
    </row>
    <row x14ac:dyDescent="0.25" r="213" customHeight="1" ht="12.199999999999998">
      <c r="A213" s="29" t="s">
        <v>214</v>
      </c>
      <c r="B213" s="29"/>
      <c r="C213" s="3"/>
      <c r="D213" s="109"/>
      <c r="E213" s="87"/>
      <c r="F213" s="94">
        <f>SUM(F200:F212)</f>
      </c>
      <c r="G213" s="110">
        <f>SUM(G200:G212)</f>
      </c>
      <c r="H213" s="110">
        <f>$L$2*G213</f>
      </c>
      <c r="I213" s="94">
        <v>1642.44</v>
      </c>
      <c r="J213" s="110">
        <f>SUM(J200:J212)</f>
      </c>
      <c r="K213" s="88">
        <f>SUM(H213,J213)</f>
      </c>
      <c r="L213" s="89"/>
      <c r="M213" s="89"/>
      <c r="N213" s="89"/>
    </row>
    <row x14ac:dyDescent="0.25" r="214" customHeight="1" ht="21">
      <c r="A214" s="29" t="s">
        <v>434</v>
      </c>
      <c r="B214" s="29"/>
      <c r="C214" s="93" t="s">
        <v>96</v>
      </c>
      <c r="D214" s="57">
        <v>0</v>
      </c>
      <c r="E214" s="124"/>
      <c r="F214" s="53"/>
      <c r="G214" s="53"/>
      <c r="H214" s="53"/>
      <c r="I214" s="53"/>
      <c r="J214" s="53"/>
      <c r="K214" s="53"/>
      <c r="L214" s="89"/>
      <c r="M214" s="89"/>
      <c r="N214" s="89"/>
    </row>
    <row x14ac:dyDescent="0.25" r="215" customHeight="1" ht="18.75" hidden="1">
      <c r="A215" s="6" t="s">
        <v>428</v>
      </c>
      <c r="B215" s="6"/>
      <c r="C215" s="3" t="s">
        <v>96</v>
      </c>
      <c r="D215" s="86">
        <v>1</v>
      </c>
      <c r="E215" s="87">
        <f>$D$214*D215</f>
      </c>
      <c r="F215" s="108">
        <v>0.13</v>
      </c>
      <c r="G215" s="87">
        <f>$D$214*F215</f>
      </c>
      <c r="H215" s="87">
        <f>$L$2*G215</f>
      </c>
      <c r="I215" s="108">
        <v>53.97</v>
      </c>
      <c r="J215" s="87">
        <f>$D$214*I215</f>
      </c>
      <c r="K215" s="87">
        <f>SUM(H215,J215)</f>
      </c>
      <c r="L215" s="89"/>
      <c r="M215" s="89"/>
      <c r="N215" s="89"/>
    </row>
    <row x14ac:dyDescent="0.25" r="216" customHeight="1" ht="18.75" hidden="1">
      <c r="A216" s="6" t="s">
        <v>436</v>
      </c>
      <c r="B216" s="6"/>
      <c r="C216" s="3" t="s">
        <v>96</v>
      </c>
      <c r="D216" s="86">
        <v>1</v>
      </c>
      <c r="E216" s="87">
        <f>$D$214*D216</f>
      </c>
      <c r="F216" s="108">
        <v>0.17</v>
      </c>
      <c r="G216" s="87">
        <f>$D$214*F216</f>
      </c>
      <c r="H216" s="87">
        <f>$L$2*G216</f>
      </c>
      <c r="I216" s="108">
        <v>132.82</v>
      </c>
      <c r="J216" s="87">
        <f>$D$214*I216</f>
      </c>
      <c r="K216" s="87">
        <f>SUM(H216,J216)</f>
      </c>
      <c r="L216" s="89"/>
      <c r="M216" s="89"/>
      <c r="N216" s="89"/>
    </row>
    <row x14ac:dyDescent="0.25" r="217" customHeight="1" ht="18.75" hidden="1">
      <c r="A217" s="6" t="s">
        <v>335</v>
      </c>
      <c r="B217" s="6"/>
      <c r="C217" s="3" t="s">
        <v>96</v>
      </c>
      <c r="D217" s="86">
        <v>1</v>
      </c>
      <c r="E217" s="87">
        <f>$D$214*D217</f>
      </c>
      <c r="F217" s="108">
        <v>0.05</v>
      </c>
      <c r="G217" s="87">
        <f>$D$214*F217</f>
      </c>
      <c r="H217" s="87">
        <f>$L$2*G217</f>
      </c>
      <c r="I217" s="108">
        <v>38.46</v>
      </c>
      <c r="J217" s="87">
        <f>$D$214*I217</f>
      </c>
      <c r="K217" s="87">
        <f>SUM(H217,J217)</f>
      </c>
      <c r="L217" s="89"/>
      <c r="M217" s="89"/>
      <c r="N217" s="89"/>
    </row>
    <row x14ac:dyDescent="0.25" r="218" customHeight="1" ht="18.75" hidden="1">
      <c r="A218" s="6" t="s">
        <v>419</v>
      </c>
      <c r="B218" s="6"/>
      <c r="C218" s="3" t="s">
        <v>96</v>
      </c>
      <c r="D218" s="86">
        <v>1</v>
      </c>
      <c r="E218" s="87">
        <f>$D$214*D218</f>
      </c>
      <c r="F218" s="108">
        <v>0.29</v>
      </c>
      <c r="G218" s="87">
        <f>$D$214*F218</f>
      </c>
      <c r="H218" s="87">
        <f>$L$2*G218</f>
      </c>
      <c r="I218" s="108">
        <v>340.43</v>
      </c>
      <c r="J218" s="87">
        <f>$D$214*I218</f>
      </c>
      <c r="K218" s="87">
        <f>SUM(H218,J218)</f>
      </c>
      <c r="L218" s="89"/>
      <c r="M218" s="89"/>
      <c r="N218" s="89"/>
    </row>
    <row x14ac:dyDescent="0.25" r="219" customHeight="1" ht="18.75" hidden="1">
      <c r="A219" s="6" t="s">
        <v>430</v>
      </c>
      <c r="B219" s="6"/>
      <c r="C219" s="3" t="s">
        <v>96</v>
      </c>
      <c r="D219" s="86">
        <v>1</v>
      </c>
      <c r="E219" s="87">
        <f>$D$214*D219</f>
      </c>
      <c r="F219" s="108">
        <v>0.1</v>
      </c>
      <c r="G219" s="87">
        <f>$D$214*F219</f>
      </c>
      <c r="H219" s="87">
        <f>$L$2*G219</f>
      </c>
      <c r="I219" s="108">
        <v>78.79</v>
      </c>
      <c r="J219" s="87">
        <f>$D$214*I219</f>
      </c>
      <c r="K219" s="87">
        <f>SUM(H219,J219)</f>
      </c>
      <c r="L219" s="89"/>
      <c r="M219" s="89"/>
      <c r="N219" s="89"/>
    </row>
    <row x14ac:dyDescent="0.25" r="220" customHeight="1" ht="18.75" hidden="1">
      <c r="A220" s="6" t="s">
        <v>341</v>
      </c>
      <c r="B220" s="6"/>
      <c r="C220" s="3" t="s">
        <v>96</v>
      </c>
      <c r="D220" s="86">
        <v>1</v>
      </c>
      <c r="E220" s="87">
        <f>$D$214*D220</f>
      </c>
      <c r="F220" s="108">
        <v>0.17</v>
      </c>
      <c r="G220" s="87">
        <f>$D$214*F220</f>
      </c>
      <c r="H220" s="87">
        <f>$L$2*G220</f>
      </c>
      <c r="I220" s="108">
        <v>325.39</v>
      </c>
      <c r="J220" s="87">
        <f>$D$214*I220</f>
      </c>
      <c r="K220" s="87">
        <f>SUM(H220,J220)</f>
      </c>
      <c r="L220" s="89"/>
      <c r="M220" s="89"/>
      <c r="N220" s="89"/>
    </row>
    <row x14ac:dyDescent="0.25" r="221" customHeight="1" ht="18.75" hidden="1">
      <c r="A221" s="6" t="s">
        <v>400</v>
      </c>
      <c r="B221" s="6"/>
      <c r="C221" s="3" t="s">
        <v>96</v>
      </c>
      <c r="D221" s="86">
        <v>1</v>
      </c>
      <c r="E221" s="87">
        <f>$D$214*D221</f>
      </c>
      <c r="F221" s="108">
        <v>0.14</v>
      </c>
      <c r="G221" s="87">
        <f>$D$214*F221</f>
      </c>
      <c r="H221" s="87">
        <f>$L$2*G221</f>
      </c>
      <c r="I221" s="108">
        <v>33.6</v>
      </c>
      <c r="J221" s="87">
        <f>$D$214*I221</f>
      </c>
      <c r="K221" s="87">
        <f>SUM(H221,J221)</f>
      </c>
      <c r="L221" s="89"/>
      <c r="M221" s="89"/>
      <c r="N221" s="89"/>
    </row>
    <row x14ac:dyDescent="0.25" r="222" customHeight="1" ht="18.75" hidden="1">
      <c r="A222" s="6" t="s">
        <v>420</v>
      </c>
      <c r="B222" s="6"/>
      <c r="C222" s="3" t="s">
        <v>96</v>
      </c>
      <c r="D222" s="86">
        <v>1</v>
      </c>
      <c r="E222" s="87">
        <f>$D$214*D222</f>
      </c>
      <c r="F222" s="108">
        <v>0.12</v>
      </c>
      <c r="G222" s="87">
        <f>$D$214*F222</f>
      </c>
      <c r="H222" s="87">
        <f>$L$2*G222</f>
      </c>
      <c r="I222" s="108">
        <v>255.2</v>
      </c>
      <c r="J222" s="87">
        <f>$D$214*I222</f>
      </c>
      <c r="K222" s="87">
        <f>SUM(H222,J222)</f>
      </c>
      <c r="L222" s="89"/>
      <c r="M222" s="89"/>
      <c r="N222" s="89"/>
    </row>
    <row x14ac:dyDescent="0.25" r="223" customHeight="1" ht="18.75" hidden="1">
      <c r="A223" s="6" t="s">
        <v>340</v>
      </c>
      <c r="B223" s="6"/>
      <c r="C223" s="3" t="s">
        <v>96</v>
      </c>
      <c r="D223" s="86">
        <v>1</v>
      </c>
      <c r="E223" s="87">
        <f>$D$214*D223</f>
      </c>
      <c r="F223" s="108">
        <v>0.06</v>
      </c>
      <c r="G223" s="87">
        <f>$D$214*F223</f>
      </c>
      <c r="H223" s="87">
        <f>$L$2*G223</f>
      </c>
      <c r="I223" s="108">
        <v>13.82</v>
      </c>
      <c r="J223" s="87">
        <f>$D$214*I223</f>
      </c>
      <c r="K223" s="87">
        <f>SUM(H223,J223)</f>
      </c>
      <c r="L223" s="89"/>
      <c r="M223" s="89"/>
      <c r="N223" s="89"/>
    </row>
    <row x14ac:dyDescent="0.25" r="224" customHeight="1" ht="18.75" hidden="1">
      <c r="A224" s="6" t="s">
        <v>404</v>
      </c>
      <c r="B224" s="6"/>
      <c r="C224" s="3" t="s">
        <v>96</v>
      </c>
      <c r="D224" s="86">
        <v>1</v>
      </c>
      <c r="E224" s="87">
        <f>$D$214*D224</f>
      </c>
      <c r="F224" s="108">
        <v>0.21</v>
      </c>
      <c r="G224" s="87">
        <f>$D$214*F224</f>
      </c>
      <c r="H224" s="87">
        <f>$L$2*G224</f>
      </c>
      <c r="I224" s="108">
        <v>30.5</v>
      </c>
      <c r="J224" s="87">
        <f>$D$214*I224</f>
      </c>
      <c r="K224" s="87">
        <f>SUM(H224,J224)</f>
      </c>
      <c r="L224" s="89"/>
      <c r="M224" s="89"/>
      <c r="N224" s="89"/>
    </row>
    <row x14ac:dyDescent="0.25" r="225" customHeight="1" ht="18.75" hidden="1">
      <c r="A225" s="6" t="s">
        <v>346</v>
      </c>
      <c r="B225" s="6"/>
      <c r="C225" s="3" t="s">
        <v>96</v>
      </c>
      <c r="D225" s="86">
        <v>1</v>
      </c>
      <c r="E225" s="87">
        <f>$D$214*D225</f>
      </c>
      <c r="F225" s="108">
        <v>0.31</v>
      </c>
      <c r="G225" s="87">
        <f>$D$214*F225</f>
      </c>
      <c r="H225" s="87">
        <f>$L$2*G225</f>
      </c>
      <c r="I225" s="108">
        <v>117.29</v>
      </c>
      <c r="J225" s="87">
        <f>$D$214*I225</f>
      </c>
      <c r="K225" s="87">
        <f>SUM(H225,J225)</f>
      </c>
      <c r="L225" s="89"/>
      <c r="M225" s="89"/>
      <c r="N225" s="89"/>
    </row>
    <row x14ac:dyDescent="0.25" r="226" customHeight="1" ht="18.75" hidden="1">
      <c r="A226" s="6" t="s">
        <v>424</v>
      </c>
      <c r="B226" s="6"/>
      <c r="C226" s="3" t="s">
        <v>96</v>
      </c>
      <c r="D226" s="86">
        <v>1</v>
      </c>
      <c r="E226" s="87">
        <f>$D$214*D226</f>
      </c>
      <c r="F226" s="108">
        <v>0.55</v>
      </c>
      <c r="G226" s="87">
        <f>$D$214*F226</f>
      </c>
      <c r="H226" s="87">
        <f>$N$2*G226</f>
      </c>
      <c r="I226" s="108">
        <v>135.63</v>
      </c>
      <c r="J226" s="87">
        <f>$D$214*I226</f>
      </c>
      <c r="K226" s="87">
        <f>SUM(H226,J226)</f>
      </c>
      <c r="L226" s="89"/>
      <c r="M226" s="89"/>
      <c r="N226" s="89"/>
    </row>
    <row x14ac:dyDescent="0.25" r="227" customHeight="1" ht="18.75" hidden="1">
      <c r="A227" s="6" t="s">
        <v>431</v>
      </c>
      <c r="B227" s="6"/>
      <c r="C227" s="3" t="s">
        <v>96</v>
      </c>
      <c r="D227" s="86">
        <v>1</v>
      </c>
      <c r="E227" s="87">
        <f>$D$214*D227</f>
      </c>
      <c r="F227" s="108">
        <v>0.07</v>
      </c>
      <c r="G227" s="87">
        <f>$D$214*F227</f>
      </c>
      <c r="H227" s="87">
        <f>$L$2*G227</f>
      </c>
      <c r="I227" s="108">
        <v>42.87</v>
      </c>
      <c r="J227" s="87">
        <f>$D$214*I227</f>
      </c>
      <c r="K227" s="87">
        <f>SUM(H227,J227)</f>
      </c>
      <c r="L227" s="89"/>
      <c r="M227" s="89"/>
      <c r="N227" s="89"/>
    </row>
    <row x14ac:dyDescent="0.25" r="228" customHeight="1" ht="12.199999999999998">
      <c r="A228" s="29" t="s">
        <v>214</v>
      </c>
      <c r="B228" s="29"/>
      <c r="C228" s="3"/>
      <c r="D228" s="109"/>
      <c r="E228" s="87"/>
      <c r="F228" s="94">
        <f>SUM(F215:F227)</f>
      </c>
      <c r="G228" s="110">
        <f>SUM(G215:G227)</f>
      </c>
      <c r="H228" s="110">
        <f>$L$2*G228</f>
      </c>
      <c r="I228" s="94">
        <v>1566.04</v>
      </c>
      <c r="J228" s="110">
        <f>SUM(J215:J227)</f>
      </c>
      <c r="K228" s="88">
        <f>SUM(H228,J228)</f>
      </c>
      <c r="L228" s="89"/>
      <c r="M228" s="89"/>
      <c r="N228" s="89"/>
    </row>
    <row x14ac:dyDescent="0.25" r="229" customHeight="1" ht="21">
      <c r="A229" s="29" t="s">
        <v>437</v>
      </c>
      <c r="B229" s="29"/>
      <c r="C229" s="93" t="s">
        <v>96</v>
      </c>
      <c r="D229" s="57">
        <v>0</v>
      </c>
      <c r="E229" s="124"/>
      <c r="F229" s="53"/>
      <c r="G229" s="53"/>
      <c r="H229" s="53"/>
      <c r="I229" s="53"/>
      <c r="J229" s="53"/>
      <c r="K229" s="53"/>
      <c r="L229" s="89"/>
      <c r="M229" s="89"/>
      <c r="N229" s="89"/>
    </row>
    <row x14ac:dyDescent="0.25" r="230" customHeight="1" ht="18.75" hidden="1">
      <c r="A230" s="6" t="s">
        <v>438</v>
      </c>
      <c r="B230" s="6"/>
      <c r="C230" s="3" t="s">
        <v>96</v>
      </c>
      <c r="D230" s="86">
        <v>1</v>
      </c>
      <c r="E230" s="87">
        <f>$D$229*D230</f>
      </c>
      <c r="F230" s="108">
        <v>0.48</v>
      </c>
      <c r="G230" s="87">
        <f>$D$229*F230</f>
      </c>
      <c r="H230" s="87">
        <f>$L$2*G230</f>
      </c>
      <c r="I230" s="108">
        <v>846.78</v>
      </c>
      <c r="J230" s="87">
        <f>$D$229*I230</f>
      </c>
      <c r="K230" s="87">
        <f>SUM(H230,J230)</f>
      </c>
      <c r="L230" s="89"/>
      <c r="M230" s="89"/>
      <c r="N230" s="89"/>
    </row>
    <row x14ac:dyDescent="0.25" r="231" customHeight="1" ht="18.75" hidden="1">
      <c r="A231" s="6" t="s">
        <v>439</v>
      </c>
      <c r="B231" s="6"/>
      <c r="C231" s="3" t="s">
        <v>96</v>
      </c>
      <c r="D231" s="86">
        <v>1</v>
      </c>
      <c r="E231" s="87">
        <f>$D$229*D231</f>
      </c>
      <c r="F231" s="108">
        <v>0.13</v>
      </c>
      <c r="G231" s="87">
        <f>$D$229*F231</f>
      </c>
      <c r="H231" s="87">
        <f>$L$2*G231</f>
      </c>
      <c r="I231" s="108">
        <v>41.04</v>
      </c>
      <c r="J231" s="87">
        <f>$D$229*I231</f>
      </c>
      <c r="K231" s="87">
        <f>SUM(H231,J231)</f>
      </c>
      <c r="L231" s="89"/>
      <c r="M231" s="89"/>
      <c r="N231" s="89"/>
    </row>
    <row x14ac:dyDescent="0.25" r="232" customHeight="1" ht="18.75" hidden="1">
      <c r="A232" s="6" t="s">
        <v>335</v>
      </c>
      <c r="B232" s="6"/>
      <c r="C232" s="3" t="s">
        <v>96</v>
      </c>
      <c r="D232" s="86">
        <v>1</v>
      </c>
      <c r="E232" s="87">
        <f>$D$229*D232</f>
      </c>
      <c r="F232" s="108">
        <v>0.05</v>
      </c>
      <c r="G232" s="87">
        <f>$D$229*F232</f>
      </c>
      <c r="H232" s="87">
        <f>$L$2*G232</f>
      </c>
      <c r="I232" s="108">
        <v>25.59</v>
      </c>
      <c r="J232" s="87">
        <f>$D$229*I232</f>
      </c>
      <c r="K232" s="87">
        <f>SUM(H232,J232)</f>
      </c>
      <c r="L232" s="89"/>
      <c r="M232" s="89"/>
      <c r="N232" s="89"/>
    </row>
    <row x14ac:dyDescent="0.25" r="233" customHeight="1" ht="18.75" hidden="1">
      <c r="A233" s="6" t="s">
        <v>440</v>
      </c>
      <c r="B233" s="6"/>
      <c r="C233" s="3" t="s">
        <v>96</v>
      </c>
      <c r="D233" s="86">
        <v>1</v>
      </c>
      <c r="E233" s="87">
        <f>$D$229*D233</f>
      </c>
      <c r="F233" s="108">
        <v>0.1</v>
      </c>
      <c r="G233" s="87">
        <f>$D$229*F233</f>
      </c>
      <c r="H233" s="87">
        <f>$L$2*G233</f>
      </c>
      <c r="I233" s="108">
        <v>120.34</v>
      </c>
      <c r="J233" s="87">
        <f>$D$229*I233</f>
      </c>
      <c r="K233" s="87">
        <f>SUM(H233,J233)</f>
      </c>
      <c r="L233" s="89"/>
      <c r="M233" s="89"/>
      <c r="N233" s="89"/>
    </row>
    <row x14ac:dyDescent="0.25" r="234" customHeight="1" ht="18.75" hidden="1">
      <c r="A234" s="6" t="s">
        <v>399</v>
      </c>
      <c r="B234" s="6"/>
      <c r="C234" s="3" t="s">
        <v>96</v>
      </c>
      <c r="D234" s="86">
        <v>1</v>
      </c>
      <c r="E234" s="87">
        <f>$D$229*D234</f>
      </c>
      <c r="F234" s="108">
        <v>0.23</v>
      </c>
      <c r="G234" s="87">
        <f>$D$229*F234</f>
      </c>
      <c r="H234" s="87">
        <f>$L$2*G234</f>
      </c>
      <c r="I234" s="108">
        <v>218.57</v>
      </c>
      <c r="J234" s="87">
        <f>$D$229*I234</f>
      </c>
      <c r="K234" s="87">
        <f>SUM(H234,J234)</f>
      </c>
      <c r="L234" s="89"/>
      <c r="M234" s="89"/>
      <c r="N234" s="89"/>
    </row>
    <row x14ac:dyDescent="0.25" r="235" customHeight="1" ht="18.75" hidden="1">
      <c r="A235" s="6" t="s">
        <v>400</v>
      </c>
      <c r="B235" s="6"/>
      <c r="C235" s="3" t="s">
        <v>96</v>
      </c>
      <c r="D235" s="86">
        <v>1</v>
      </c>
      <c r="E235" s="87">
        <f>$D$229*D235</f>
      </c>
      <c r="F235" s="108">
        <v>0.14</v>
      </c>
      <c r="G235" s="87">
        <f>$D$229*F235</f>
      </c>
      <c r="H235" s="87">
        <f>$L$2*G235</f>
      </c>
      <c r="I235" s="108">
        <v>33.6</v>
      </c>
      <c r="J235" s="87">
        <f>$D$229*I235</f>
      </c>
      <c r="K235" s="87">
        <f>SUM(H235,J235)</f>
      </c>
      <c r="L235" s="89"/>
      <c r="M235" s="89"/>
      <c r="N235" s="89"/>
    </row>
    <row x14ac:dyDescent="0.25" r="236" customHeight="1" ht="18.75" hidden="1">
      <c r="A236" s="6" t="s">
        <v>401</v>
      </c>
      <c r="B236" s="6"/>
      <c r="C236" s="3" t="s">
        <v>96</v>
      </c>
      <c r="D236" s="86">
        <v>1</v>
      </c>
      <c r="E236" s="87">
        <f>$D$229*D236</f>
      </c>
      <c r="F236" s="108">
        <v>0.08</v>
      </c>
      <c r="G236" s="87">
        <f>$D$229*F236</f>
      </c>
      <c r="H236" s="87">
        <f>$L$2*G236</f>
      </c>
      <c r="I236" s="108">
        <v>163.83</v>
      </c>
      <c r="J236" s="87">
        <f>$D$229*I236</f>
      </c>
      <c r="K236" s="87">
        <f>SUM(H236,J236)</f>
      </c>
      <c r="L236" s="89"/>
      <c r="M236" s="89"/>
      <c r="N236" s="89"/>
    </row>
    <row x14ac:dyDescent="0.25" r="237" customHeight="1" ht="18.75" hidden="1">
      <c r="A237" s="6" t="s">
        <v>441</v>
      </c>
      <c r="B237" s="6"/>
      <c r="C237" s="3" t="s">
        <v>96</v>
      </c>
      <c r="D237" s="86">
        <v>1</v>
      </c>
      <c r="E237" s="87">
        <f>$D$229*D237</f>
      </c>
      <c r="F237" s="108">
        <v>0.29</v>
      </c>
      <c r="G237" s="87">
        <f>$D$229*F237</f>
      </c>
      <c r="H237" s="87">
        <f>$L$2*G237</f>
      </c>
      <c r="I237" s="108">
        <v>375.63</v>
      </c>
      <c r="J237" s="87">
        <f>$D$229*I237</f>
      </c>
      <c r="K237" s="87">
        <f>SUM(H237,J237)</f>
      </c>
      <c r="L237" s="89"/>
      <c r="M237" s="89"/>
      <c r="N237" s="89"/>
    </row>
    <row x14ac:dyDescent="0.25" r="238" customHeight="1" ht="18.75" hidden="1">
      <c r="A238" s="6" t="s">
        <v>442</v>
      </c>
      <c r="B238" s="6"/>
      <c r="C238" s="3" t="s">
        <v>96</v>
      </c>
      <c r="D238" s="86">
        <v>0.88</v>
      </c>
      <c r="E238" s="87">
        <f>$D$229*D238</f>
      </c>
      <c r="F238" s="108">
        <v>0.14</v>
      </c>
      <c r="G238" s="87">
        <f>$D$229*F238</f>
      </c>
      <c r="H238" s="87">
        <f>$L$2*G238</f>
      </c>
      <c r="I238" s="108">
        <v>294.27</v>
      </c>
      <c r="J238" s="87">
        <f>$D$229*I238</f>
      </c>
      <c r="K238" s="87">
        <f>SUM(H238,J238)</f>
      </c>
      <c r="L238" s="89"/>
      <c r="M238" s="89"/>
      <c r="N238" s="89"/>
    </row>
    <row x14ac:dyDescent="0.25" r="239" customHeight="1" ht="18.75" hidden="1">
      <c r="A239" s="6" t="s">
        <v>404</v>
      </c>
      <c r="B239" s="6"/>
      <c r="C239" s="3" t="s">
        <v>96</v>
      </c>
      <c r="D239" s="86">
        <v>0.77</v>
      </c>
      <c r="E239" s="87">
        <f>$D$229*D239</f>
      </c>
      <c r="F239" s="108">
        <v>0.16</v>
      </c>
      <c r="G239" s="87">
        <f>$D$229*F239</f>
      </c>
      <c r="H239" s="87">
        <f>$L$2*G239</f>
      </c>
      <c r="I239" s="108">
        <v>23.48</v>
      </c>
      <c r="J239" s="87">
        <f>$D$229*I239</f>
      </c>
      <c r="K239" s="87">
        <f>SUM(H239,J239)</f>
      </c>
      <c r="L239" s="89"/>
      <c r="M239" s="89"/>
      <c r="N239" s="89"/>
    </row>
    <row x14ac:dyDescent="0.25" r="240" customHeight="1" ht="18.75" hidden="1">
      <c r="A240" s="6" t="s">
        <v>340</v>
      </c>
      <c r="B240" s="6"/>
      <c r="C240" s="3" t="s">
        <v>96</v>
      </c>
      <c r="D240" s="86">
        <v>0.77</v>
      </c>
      <c r="E240" s="87">
        <f>$D$229*D240</f>
      </c>
      <c r="F240" s="108">
        <v>0.04</v>
      </c>
      <c r="G240" s="87">
        <f>$D$229*F240</f>
      </c>
      <c r="H240" s="87">
        <f>$L$2*G240</f>
      </c>
      <c r="I240" s="108">
        <v>8.5</v>
      </c>
      <c r="J240" s="87">
        <f>$D$229*I240</f>
      </c>
      <c r="K240" s="87">
        <f>SUM(H240,J240)</f>
      </c>
      <c r="L240" s="89"/>
      <c r="M240" s="89"/>
      <c r="N240" s="89"/>
    </row>
    <row x14ac:dyDescent="0.25" r="241" customHeight="1" ht="18.75" hidden="1">
      <c r="A241" s="6" t="s">
        <v>443</v>
      </c>
      <c r="B241" s="6"/>
      <c r="C241" s="3" t="s">
        <v>96</v>
      </c>
      <c r="D241" s="86">
        <v>0.77</v>
      </c>
      <c r="E241" s="87">
        <f>$D$229*D241</f>
      </c>
      <c r="F241" s="108">
        <v>0.24</v>
      </c>
      <c r="G241" s="87">
        <f>$D$229*F241</f>
      </c>
      <c r="H241" s="87">
        <f>$L$2*G241</f>
      </c>
      <c r="I241" s="108">
        <v>418.87</v>
      </c>
      <c r="J241" s="87">
        <f>$D$229*I241</f>
      </c>
      <c r="K241" s="87">
        <f>SUM(H241,J241)</f>
      </c>
      <c r="L241" s="89"/>
      <c r="M241" s="89"/>
      <c r="N241" s="89"/>
    </row>
    <row x14ac:dyDescent="0.25" r="242" customHeight="1" ht="12.199999999999998">
      <c r="A242" s="29" t="s">
        <v>214</v>
      </c>
      <c r="B242" s="29"/>
      <c r="C242" s="3"/>
      <c r="D242" s="109"/>
      <c r="E242" s="87"/>
      <c r="F242" s="94">
        <f>SUM(F230:F241)</f>
      </c>
      <c r="G242" s="110">
        <f>SUM(G230:G241)</f>
      </c>
      <c r="H242" s="110">
        <f>$L$2*G242</f>
      </c>
      <c r="I242" s="94">
        <v>2570.5</v>
      </c>
      <c r="J242" s="110">
        <f>SUM(J230:J241)</f>
      </c>
      <c r="K242" s="88">
        <f>SUM(H242,J242)</f>
      </c>
      <c r="L242" s="89"/>
      <c r="M242" s="89"/>
      <c r="N242" s="89"/>
    </row>
    <row x14ac:dyDescent="0.25" r="243" customHeight="1" ht="21">
      <c r="A243" s="29" t="s">
        <v>444</v>
      </c>
      <c r="B243" s="29"/>
      <c r="C243" s="93" t="s">
        <v>96</v>
      </c>
      <c r="D243" s="57">
        <v>0</v>
      </c>
      <c r="E243" s="124"/>
      <c r="F243" s="53"/>
      <c r="G243" s="53"/>
      <c r="H243" s="53"/>
      <c r="I243" s="53"/>
      <c r="J243" s="53"/>
      <c r="K243" s="53"/>
      <c r="L243" s="89"/>
      <c r="M243" s="89"/>
      <c r="N243" s="89"/>
    </row>
    <row x14ac:dyDescent="0.25" r="244" customHeight="1" ht="18.75" hidden="1">
      <c r="A244" s="6" t="s">
        <v>438</v>
      </c>
      <c r="B244" s="6"/>
      <c r="C244" s="3" t="s">
        <v>96</v>
      </c>
      <c r="D244" s="86">
        <v>1</v>
      </c>
      <c r="E244" s="87">
        <f>$D$243*D244</f>
      </c>
      <c r="F244" s="108">
        <v>0.48</v>
      </c>
      <c r="G244" s="87">
        <f>$D$243*F244</f>
      </c>
      <c r="H244" s="87">
        <f>$L$2*G244</f>
      </c>
      <c r="I244" s="108">
        <v>846.78</v>
      </c>
      <c r="J244" s="87">
        <f>$D$243*I244</f>
      </c>
      <c r="K244" s="87">
        <f>SUM(H244,J244)</f>
      </c>
      <c r="L244" s="89"/>
      <c r="M244" s="89"/>
      <c r="N244" s="89"/>
    </row>
    <row x14ac:dyDescent="0.25" r="245" customHeight="1" ht="18.75" hidden="1">
      <c r="A245" s="6" t="s">
        <v>439</v>
      </c>
      <c r="B245" s="6"/>
      <c r="C245" s="3" t="s">
        <v>96</v>
      </c>
      <c r="D245" s="86">
        <v>1</v>
      </c>
      <c r="E245" s="87">
        <f>$D$243*D245</f>
      </c>
      <c r="F245" s="108">
        <v>0.13</v>
      </c>
      <c r="G245" s="87">
        <f>$D$243*F245</f>
      </c>
      <c r="H245" s="87">
        <f>$L$2*G245</f>
      </c>
      <c r="I245" s="108">
        <v>41.04</v>
      </c>
      <c r="J245" s="87">
        <f>$D$243*I245</f>
      </c>
      <c r="K245" s="87">
        <f>SUM(H245,J245)</f>
      </c>
      <c r="L245" s="89"/>
      <c r="M245" s="89"/>
      <c r="N245" s="89"/>
    </row>
    <row x14ac:dyDescent="0.25" r="246" customHeight="1" ht="18.75" hidden="1">
      <c r="A246" s="6" t="s">
        <v>335</v>
      </c>
      <c r="B246" s="6"/>
      <c r="C246" s="3" t="s">
        <v>96</v>
      </c>
      <c r="D246" s="86">
        <v>1</v>
      </c>
      <c r="E246" s="87">
        <f>$D$243*D246</f>
      </c>
      <c r="F246" s="108">
        <v>0.05</v>
      </c>
      <c r="G246" s="87">
        <f>$D$243*F246</f>
      </c>
      <c r="H246" s="87">
        <f>$L$2*G246</f>
      </c>
      <c r="I246" s="108">
        <v>25.59</v>
      </c>
      <c r="J246" s="87">
        <f>$D$243*I246</f>
      </c>
      <c r="K246" s="87">
        <f>SUM(H246,J246)</f>
      </c>
      <c r="L246" s="89"/>
      <c r="M246" s="89"/>
      <c r="N246" s="89"/>
    </row>
    <row x14ac:dyDescent="0.25" r="247" customHeight="1" ht="18.75" hidden="1">
      <c r="A247" s="6" t="s">
        <v>440</v>
      </c>
      <c r="B247" s="6"/>
      <c r="C247" s="3" t="s">
        <v>96</v>
      </c>
      <c r="D247" s="86">
        <v>1</v>
      </c>
      <c r="E247" s="87">
        <f>$D$243*D247</f>
      </c>
      <c r="F247" s="108">
        <v>0.1</v>
      </c>
      <c r="G247" s="87">
        <f>$D$243*F247</f>
      </c>
      <c r="H247" s="87">
        <f>$L$2*G247</f>
      </c>
      <c r="I247" s="108">
        <v>120.34</v>
      </c>
      <c r="J247" s="87">
        <f>$D$243*I247</f>
      </c>
      <c r="K247" s="87">
        <f>SUM(H247,J247)</f>
      </c>
      <c r="L247" s="89"/>
      <c r="M247" s="89"/>
      <c r="N247" s="89"/>
    </row>
    <row x14ac:dyDescent="0.25" r="248" customHeight="1" ht="18.75" hidden="1">
      <c r="A248" s="6" t="s">
        <v>399</v>
      </c>
      <c r="B248" s="6"/>
      <c r="C248" s="3" t="s">
        <v>96</v>
      </c>
      <c r="D248" s="86">
        <v>1</v>
      </c>
      <c r="E248" s="87">
        <f>$D$243*D248</f>
      </c>
      <c r="F248" s="108">
        <v>0.23</v>
      </c>
      <c r="G248" s="87">
        <f>$D$243*F248</f>
      </c>
      <c r="H248" s="87">
        <f>$L$2*G248</f>
      </c>
      <c r="I248" s="108">
        <v>218.57</v>
      </c>
      <c r="J248" s="87">
        <f>$D$243*I248</f>
      </c>
      <c r="K248" s="87">
        <f>SUM(H248,J248)</f>
      </c>
      <c r="L248" s="89"/>
      <c r="M248" s="89"/>
      <c r="N248" s="89"/>
    </row>
    <row x14ac:dyDescent="0.25" r="249" customHeight="1" ht="18.75" hidden="1">
      <c r="A249" s="6" t="s">
        <v>401</v>
      </c>
      <c r="B249" s="6"/>
      <c r="C249" s="3" t="s">
        <v>96</v>
      </c>
      <c r="D249" s="86">
        <v>1</v>
      </c>
      <c r="E249" s="87">
        <f>$D$243*D249</f>
      </c>
      <c r="F249" s="108">
        <v>0.08</v>
      </c>
      <c r="G249" s="87">
        <f>$D$243*F249</f>
      </c>
      <c r="H249" s="87">
        <f>$L$2*G249</f>
      </c>
      <c r="I249" s="108">
        <v>163.83</v>
      </c>
      <c r="J249" s="87">
        <f>$D$243*I249</f>
      </c>
      <c r="K249" s="87">
        <f>SUM(H249,J249)</f>
      </c>
      <c r="L249" s="89"/>
      <c r="M249" s="89"/>
      <c r="N249" s="89"/>
    </row>
    <row x14ac:dyDescent="0.25" r="250" customHeight="1" ht="18.75" hidden="1">
      <c r="A250" s="6" t="s">
        <v>400</v>
      </c>
      <c r="B250" s="6"/>
      <c r="C250" s="3" t="s">
        <v>96</v>
      </c>
      <c r="D250" s="86">
        <v>1</v>
      </c>
      <c r="E250" s="87">
        <f>$D$243*D250</f>
      </c>
      <c r="F250" s="108">
        <v>0.14</v>
      </c>
      <c r="G250" s="87">
        <f>$D$243*F250</f>
      </c>
      <c r="H250" s="87">
        <f>$L$2*G250</f>
      </c>
      <c r="I250" s="108">
        <v>33.6</v>
      </c>
      <c r="J250" s="87">
        <f>$D$243*I250</f>
      </c>
      <c r="K250" s="87">
        <f>SUM(H250,J250)</f>
      </c>
      <c r="L250" s="89"/>
      <c r="M250" s="89"/>
      <c r="N250" s="89"/>
    </row>
    <row x14ac:dyDescent="0.25" r="251" customHeight="1" ht="18.75" hidden="1">
      <c r="A251" s="6" t="s">
        <v>441</v>
      </c>
      <c r="B251" s="6"/>
      <c r="C251" s="3" t="s">
        <v>96</v>
      </c>
      <c r="D251" s="86">
        <v>1</v>
      </c>
      <c r="E251" s="87">
        <f>$D$243*D251</f>
      </c>
      <c r="F251" s="108">
        <v>0.29</v>
      </c>
      <c r="G251" s="87">
        <f>$D$243*F251</f>
      </c>
      <c r="H251" s="87">
        <f>$L$2*G251</f>
      </c>
      <c r="I251" s="108">
        <v>375.63</v>
      </c>
      <c r="J251" s="87">
        <f>$D$243*I251</f>
      </c>
      <c r="K251" s="87">
        <f>SUM(H251,J251)</f>
      </c>
      <c r="L251" s="89"/>
      <c r="M251" s="89"/>
      <c r="N251" s="89"/>
    </row>
    <row x14ac:dyDescent="0.25" r="252" customHeight="1" ht="18.75" hidden="1">
      <c r="A252" s="6" t="s">
        <v>442</v>
      </c>
      <c r="B252" s="6"/>
      <c r="C252" s="3" t="s">
        <v>96</v>
      </c>
      <c r="D252" s="86">
        <v>0.88</v>
      </c>
      <c r="E252" s="87">
        <f>$D$243*D252</f>
      </c>
      <c r="F252" s="108">
        <v>0.14</v>
      </c>
      <c r="G252" s="87">
        <f>$D$243*F252</f>
      </c>
      <c r="H252" s="87">
        <f>$L$2*G252</f>
      </c>
      <c r="I252" s="108">
        <v>294.27</v>
      </c>
      <c r="J252" s="87">
        <f>$D$243*I252</f>
      </c>
      <c r="K252" s="87">
        <f>SUM(H252,J252)</f>
      </c>
      <c r="L252" s="89"/>
      <c r="M252" s="89"/>
      <c r="N252" s="89"/>
    </row>
    <row x14ac:dyDescent="0.25" r="253" customHeight="1" ht="18.75" hidden="1">
      <c r="A253" s="6" t="s">
        <v>404</v>
      </c>
      <c r="B253" s="6"/>
      <c r="C253" s="3" t="s">
        <v>96</v>
      </c>
      <c r="D253" s="86">
        <v>0.77</v>
      </c>
      <c r="E253" s="87">
        <f>$D$243*D253</f>
      </c>
      <c r="F253" s="108">
        <v>0.16</v>
      </c>
      <c r="G253" s="87">
        <f>$D$243*F253</f>
      </c>
      <c r="H253" s="87">
        <f>$L$2*G253</f>
      </c>
      <c r="I253" s="108">
        <v>23.48</v>
      </c>
      <c r="J253" s="87">
        <f>$D$243*I253</f>
      </c>
      <c r="K253" s="87">
        <f>SUM(H253,J253)</f>
      </c>
      <c r="L253" s="89"/>
      <c r="M253" s="89"/>
      <c r="N253" s="89"/>
    </row>
    <row x14ac:dyDescent="0.25" r="254" customHeight="1" ht="18.75" hidden="1">
      <c r="A254" s="6" t="s">
        <v>340</v>
      </c>
      <c r="B254" s="6"/>
      <c r="C254" s="3" t="s">
        <v>96</v>
      </c>
      <c r="D254" s="86">
        <v>0.77</v>
      </c>
      <c r="E254" s="87">
        <f>$D$243*D254</f>
      </c>
      <c r="F254" s="108">
        <v>0.04</v>
      </c>
      <c r="G254" s="87">
        <f>$D$243*F254</f>
      </c>
      <c r="H254" s="87">
        <f>$L$2*G254</f>
      </c>
      <c r="I254" s="108">
        <v>8.5</v>
      </c>
      <c r="J254" s="87">
        <f>$D$243*I254</f>
      </c>
      <c r="K254" s="87">
        <f>SUM(H254,J254)</f>
      </c>
      <c r="L254" s="89"/>
      <c r="M254" s="89"/>
      <c r="N254" s="89"/>
    </row>
    <row x14ac:dyDescent="0.25" r="255" customHeight="1" ht="18.75" hidden="1">
      <c r="A255" s="6" t="s">
        <v>443</v>
      </c>
      <c r="B255" s="6"/>
      <c r="C255" s="3" t="s">
        <v>96</v>
      </c>
      <c r="D255" s="86">
        <v>0.77</v>
      </c>
      <c r="E255" s="87">
        <f>$D$243*D255</f>
      </c>
      <c r="F255" s="108">
        <v>0.24</v>
      </c>
      <c r="G255" s="87">
        <f>$D$243*F255</f>
      </c>
      <c r="H255" s="87">
        <f>$L$2*G255</f>
      </c>
      <c r="I255" s="108">
        <v>418.87</v>
      </c>
      <c r="J255" s="87">
        <f>$D$243*I255</f>
      </c>
      <c r="K255" s="87">
        <f>SUM(H255,J255)</f>
      </c>
      <c r="L255" s="89"/>
      <c r="M255" s="89"/>
      <c r="N255" s="89"/>
    </row>
    <row x14ac:dyDescent="0.25" r="256" customHeight="1" ht="12.199999999999998">
      <c r="A256" s="29" t="s">
        <v>214</v>
      </c>
      <c r="B256" s="29"/>
      <c r="C256" s="3"/>
      <c r="D256" s="109"/>
      <c r="E256" s="87"/>
      <c r="F256" s="94">
        <f>SUM(F244:F255)</f>
      </c>
      <c r="G256" s="110">
        <f>SUM(G244:G255)</f>
      </c>
      <c r="H256" s="110">
        <f>$L$2*G256</f>
      </c>
      <c r="I256" s="94">
        <v>2570.5</v>
      </c>
      <c r="J256" s="110">
        <f>SUM(J244:J255)</f>
      </c>
      <c r="K256" s="88">
        <f>SUM(H256,J256)</f>
      </c>
      <c r="L256" s="89"/>
      <c r="M256" s="89"/>
      <c r="N256" s="89"/>
    </row>
    <row x14ac:dyDescent="0.25" r="257" customHeight="1" ht="21">
      <c r="A257" s="29" t="s">
        <v>445</v>
      </c>
      <c r="B257" s="29"/>
      <c r="C257" s="93" t="s">
        <v>96</v>
      </c>
      <c r="D257" s="57">
        <v>0</v>
      </c>
      <c r="E257" s="124"/>
      <c r="F257" s="53"/>
      <c r="G257" s="53"/>
      <c r="H257" s="53"/>
      <c r="I257" s="53"/>
      <c r="J257" s="53"/>
      <c r="K257" s="53"/>
      <c r="L257" s="89"/>
      <c r="M257" s="89"/>
      <c r="N257" s="89"/>
    </row>
    <row x14ac:dyDescent="0.25" r="258" customHeight="1" ht="18.75" hidden="1">
      <c r="A258" s="6" t="s">
        <v>446</v>
      </c>
      <c r="B258" s="6"/>
      <c r="C258" s="3" t="s">
        <v>96</v>
      </c>
      <c r="D258" s="86">
        <v>1</v>
      </c>
      <c r="E258" s="87">
        <f>$D$257*D258</f>
      </c>
      <c r="F258" s="108">
        <v>0.48</v>
      </c>
      <c r="G258" s="87">
        <f>$D$257*F258</f>
      </c>
      <c r="H258" s="87">
        <f>$L$2*G258</f>
      </c>
      <c r="I258" s="108">
        <v>637.8</v>
      </c>
      <c r="J258" s="87">
        <f>$D$257*I258</f>
      </c>
      <c r="K258" s="87">
        <f>SUM(H258,J258)</f>
      </c>
      <c r="L258" s="89"/>
      <c r="M258" s="89"/>
      <c r="N258" s="89"/>
    </row>
    <row x14ac:dyDescent="0.25" r="259" customHeight="1" ht="18.75" hidden="1">
      <c r="A259" s="6" t="s">
        <v>439</v>
      </c>
      <c r="B259" s="6"/>
      <c r="C259" s="3" t="s">
        <v>96</v>
      </c>
      <c r="D259" s="86">
        <v>1</v>
      </c>
      <c r="E259" s="87">
        <f>$D$257*D259</f>
      </c>
      <c r="F259" s="108">
        <v>0.13</v>
      </c>
      <c r="G259" s="87">
        <f>$D$257*F259</f>
      </c>
      <c r="H259" s="87">
        <f>$L$2*G259</f>
      </c>
      <c r="I259" s="108">
        <v>41.04</v>
      </c>
      <c r="J259" s="87">
        <f>$D$257*I259</f>
      </c>
      <c r="K259" s="87">
        <f>SUM(H259,J259)</f>
      </c>
      <c r="L259" s="89"/>
      <c r="M259" s="89"/>
      <c r="N259" s="89"/>
    </row>
    <row x14ac:dyDescent="0.25" r="260" customHeight="1" ht="18.75" hidden="1">
      <c r="A260" s="6" t="s">
        <v>335</v>
      </c>
      <c r="B260" s="6"/>
      <c r="C260" s="3" t="s">
        <v>96</v>
      </c>
      <c r="D260" s="86">
        <v>1</v>
      </c>
      <c r="E260" s="87">
        <f>$D$257*D260</f>
      </c>
      <c r="F260" s="108">
        <v>0.05</v>
      </c>
      <c r="G260" s="87">
        <f>$D$257*F260</f>
      </c>
      <c r="H260" s="87">
        <f>$L$2*G260</f>
      </c>
      <c r="I260" s="108">
        <v>25.59</v>
      </c>
      <c r="J260" s="87">
        <f>$D$257*I260</f>
      </c>
      <c r="K260" s="87">
        <f>SUM(H260,J260)</f>
      </c>
      <c r="L260" s="89"/>
      <c r="M260" s="89"/>
      <c r="N260" s="89"/>
    </row>
    <row x14ac:dyDescent="0.25" r="261" customHeight="1" ht="18.75" hidden="1">
      <c r="A261" s="6" t="s">
        <v>440</v>
      </c>
      <c r="B261" s="6"/>
      <c r="C261" s="3" t="s">
        <v>96</v>
      </c>
      <c r="D261" s="86">
        <v>1</v>
      </c>
      <c r="E261" s="87">
        <f>$D$257*D261</f>
      </c>
      <c r="F261" s="108">
        <v>0.1</v>
      </c>
      <c r="G261" s="87">
        <f>$D$257*F261</f>
      </c>
      <c r="H261" s="87">
        <f>$L$2*G261</f>
      </c>
      <c r="I261" s="108">
        <v>120.34</v>
      </c>
      <c r="J261" s="87">
        <f>$D$257*I261</f>
      </c>
      <c r="K261" s="87">
        <f>SUM(H261,J261)</f>
      </c>
      <c r="L261" s="89"/>
      <c r="M261" s="89"/>
      <c r="N261" s="89"/>
    </row>
    <row x14ac:dyDescent="0.25" r="262" customHeight="1" ht="18.75" hidden="1">
      <c r="A262" s="6" t="s">
        <v>399</v>
      </c>
      <c r="B262" s="6"/>
      <c r="C262" s="3" t="s">
        <v>96</v>
      </c>
      <c r="D262" s="86">
        <v>1</v>
      </c>
      <c r="E262" s="87">
        <f>$D$257*D262</f>
      </c>
      <c r="F262" s="108">
        <v>0.23</v>
      </c>
      <c r="G262" s="87">
        <f>$D$257*F262</f>
      </c>
      <c r="H262" s="87">
        <f>$L$2*G262</f>
      </c>
      <c r="I262" s="108">
        <v>218.57</v>
      </c>
      <c r="J262" s="87">
        <f>$D$257*I262</f>
      </c>
      <c r="K262" s="87">
        <f>SUM(H262,J262)</f>
      </c>
      <c r="L262" s="89"/>
      <c r="M262" s="89"/>
      <c r="N262" s="89"/>
    </row>
    <row x14ac:dyDescent="0.25" r="263" customHeight="1" ht="18.75" hidden="1">
      <c r="A263" s="6" t="s">
        <v>400</v>
      </c>
      <c r="B263" s="6"/>
      <c r="C263" s="3" t="s">
        <v>96</v>
      </c>
      <c r="D263" s="86">
        <v>1</v>
      </c>
      <c r="E263" s="87">
        <f>$D$257*D263</f>
      </c>
      <c r="F263" s="108">
        <v>0.14</v>
      </c>
      <c r="G263" s="87">
        <f>$D$257*F263</f>
      </c>
      <c r="H263" s="87">
        <f>$L$2*G263</f>
      </c>
      <c r="I263" s="108">
        <v>33.6</v>
      </c>
      <c r="J263" s="87">
        <f>$D$257*I263</f>
      </c>
      <c r="K263" s="87">
        <f>SUM(H263,J263)</f>
      </c>
      <c r="L263" s="89"/>
      <c r="M263" s="89"/>
      <c r="N263" s="89"/>
    </row>
    <row x14ac:dyDescent="0.25" r="264" customHeight="1" ht="18.75" hidden="1">
      <c r="A264" s="6" t="s">
        <v>401</v>
      </c>
      <c r="B264" s="6"/>
      <c r="C264" s="3" t="s">
        <v>96</v>
      </c>
      <c r="D264" s="86">
        <v>1</v>
      </c>
      <c r="E264" s="87">
        <f>$D$257*D264</f>
      </c>
      <c r="F264" s="108">
        <v>0.08</v>
      </c>
      <c r="G264" s="87">
        <f>$D$257*F264</f>
      </c>
      <c r="H264" s="87">
        <f>$L$2*G264</f>
      </c>
      <c r="I264" s="108">
        <v>163.83</v>
      </c>
      <c r="J264" s="87">
        <f>$D$257*I264</f>
      </c>
      <c r="K264" s="87">
        <f>SUM(H264,J264)</f>
      </c>
      <c r="L264" s="89"/>
      <c r="M264" s="89"/>
      <c r="N264" s="89"/>
    </row>
    <row x14ac:dyDescent="0.25" r="265" customHeight="1" ht="18.75" hidden="1">
      <c r="A265" s="6" t="s">
        <v>441</v>
      </c>
      <c r="B265" s="6"/>
      <c r="C265" s="3" t="s">
        <v>96</v>
      </c>
      <c r="D265" s="86">
        <v>1</v>
      </c>
      <c r="E265" s="87">
        <f>$D$257*D265</f>
      </c>
      <c r="F265" s="108">
        <v>0.29</v>
      </c>
      <c r="G265" s="87">
        <f>$D$257*F265</f>
      </c>
      <c r="H265" s="87">
        <f>$L$2*G265</f>
      </c>
      <c r="I265" s="108">
        <v>375.63</v>
      </c>
      <c r="J265" s="87">
        <f>$D$257*I265</f>
      </c>
      <c r="K265" s="87">
        <f>SUM(H265,J265)</f>
      </c>
      <c r="L265" s="89"/>
      <c r="M265" s="89"/>
      <c r="N265" s="89"/>
    </row>
    <row x14ac:dyDescent="0.25" r="266" customHeight="1" ht="18.75" hidden="1">
      <c r="A266" s="6" t="s">
        <v>442</v>
      </c>
      <c r="B266" s="6"/>
      <c r="C266" s="3" t="s">
        <v>96</v>
      </c>
      <c r="D266" s="86">
        <v>0.88</v>
      </c>
      <c r="E266" s="87">
        <f>$D$257*D266</f>
      </c>
      <c r="F266" s="108">
        <v>0.14</v>
      </c>
      <c r="G266" s="87">
        <f>$D$257*F266</f>
      </c>
      <c r="H266" s="87">
        <f>$L$2*G266</f>
      </c>
      <c r="I266" s="108">
        <v>294.27</v>
      </c>
      <c r="J266" s="87">
        <f>$D$257*I266</f>
      </c>
      <c r="K266" s="87">
        <f>SUM(H266,J266)</f>
      </c>
      <c r="L266" s="89"/>
      <c r="M266" s="89"/>
      <c r="N266" s="89"/>
    </row>
    <row x14ac:dyDescent="0.25" r="267" customHeight="1" ht="18.75" hidden="1">
      <c r="A267" s="6" t="s">
        <v>404</v>
      </c>
      <c r="B267" s="6"/>
      <c r="C267" s="3" t="s">
        <v>96</v>
      </c>
      <c r="D267" s="86">
        <v>0.77</v>
      </c>
      <c r="E267" s="87">
        <f>$D$257*D267</f>
      </c>
      <c r="F267" s="108">
        <v>0.16</v>
      </c>
      <c r="G267" s="87">
        <f>$D$257*F267</f>
      </c>
      <c r="H267" s="87">
        <f>$L$2*G267</f>
      </c>
      <c r="I267" s="108">
        <v>23.48</v>
      </c>
      <c r="J267" s="87">
        <f>$D$257*I267</f>
      </c>
      <c r="K267" s="87">
        <f>SUM(H267,J267)</f>
      </c>
      <c r="L267" s="89"/>
      <c r="M267" s="89"/>
      <c r="N267" s="89"/>
    </row>
    <row x14ac:dyDescent="0.25" r="268" customHeight="1" ht="18.75" hidden="1">
      <c r="A268" s="6" t="s">
        <v>340</v>
      </c>
      <c r="B268" s="6"/>
      <c r="C268" s="3" t="s">
        <v>96</v>
      </c>
      <c r="D268" s="86">
        <v>0.77</v>
      </c>
      <c r="E268" s="87">
        <f>$D$257*D268</f>
      </c>
      <c r="F268" s="108">
        <v>0.04</v>
      </c>
      <c r="G268" s="87">
        <f>$D$257*F268</f>
      </c>
      <c r="H268" s="87">
        <f>$L$2*G268</f>
      </c>
      <c r="I268" s="108">
        <v>8.5</v>
      </c>
      <c r="J268" s="87">
        <f>$D$257*I268</f>
      </c>
      <c r="K268" s="87">
        <f>SUM(H268,J268)</f>
      </c>
      <c r="L268" s="89"/>
      <c r="M268" s="89"/>
      <c r="N268" s="89"/>
    </row>
    <row x14ac:dyDescent="0.25" r="269" customHeight="1" ht="18.75" hidden="1">
      <c r="A269" s="6" t="s">
        <v>443</v>
      </c>
      <c r="B269" s="6"/>
      <c r="C269" s="3" t="s">
        <v>96</v>
      </c>
      <c r="D269" s="86">
        <v>0.77</v>
      </c>
      <c r="E269" s="87">
        <f>$D$257*D269</f>
      </c>
      <c r="F269" s="108">
        <v>0.24</v>
      </c>
      <c r="G269" s="87">
        <f>$D$257*F269</f>
      </c>
      <c r="H269" s="87">
        <f>$L$2*G269</f>
      </c>
      <c r="I269" s="108">
        <v>418.87</v>
      </c>
      <c r="J269" s="87">
        <f>$D$257*I269</f>
      </c>
      <c r="K269" s="87">
        <f>SUM(H269,J269)</f>
      </c>
      <c r="L269" s="89"/>
      <c r="M269" s="89"/>
      <c r="N269" s="89"/>
    </row>
    <row x14ac:dyDescent="0.25" r="270" customHeight="1" ht="12.199999999999998">
      <c r="A270" s="29" t="s">
        <v>214</v>
      </c>
      <c r="B270" s="29"/>
      <c r="C270" s="3"/>
      <c r="D270" s="109"/>
      <c r="E270" s="87"/>
      <c r="F270" s="94">
        <f>SUM(F258:F269)</f>
      </c>
      <c r="G270" s="110">
        <f>SUM(G258:G269)</f>
      </c>
      <c r="H270" s="110">
        <f>$L$2*G270</f>
      </c>
      <c r="I270" s="94">
        <v>2361.52</v>
      </c>
      <c r="J270" s="110">
        <f>SUM(J258:J269)</f>
      </c>
      <c r="K270" s="88">
        <f>SUM(H270,J270)</f>
      </c>
      <c r="L270" s="89"/>
      <c r="M270" s="89"/>
      <c r="N270" s="89"/>
    </row>
    <row x14ac:dyDescent="0.25" r="271" customHeight="1" ht="21">
      <c r="A271" s="29" t="s">
        <v>447</v>
      </c>
      <c r="B271" s="29"/>
      <c r="C271" s="93" t="s">
        <v>96</v>
      </c>
      <c r="D271" s="57">
        <v>0</v>
      </c>
      <c r="E271" s="124"/>
      <c r="F271" s="53"/>
      <c r="G271" s="53"/>
      <c r="H271" s="53"/>
      <c r="I271" s="53"/>
      <c r="J271" s="53"/>
      <c r="K271" s="53"/>
      <c r="L271" s="89"/>
      <c r="M271" s="89"/>
      <c r="N271" s="89"/>
    </row>
    <row x14ac:dyDescent="0.25" r="272" customHeight="1" ht="18.75" hidden="1">
      <c r="A272" s="6" t="s">
        <v>448</v>
      </c>
      <c r="B272" s="6"/>
      <c r="C272" s="3" t="s">
        <v>96</v>
      </c>
      <c r="D272" s="86">
        <v>1</v>
      </c>
      <c r="E272" s="87">
        <f>$D$271*D272</f>
      </c>
      <c r="F272" s="108">
        <v>0.48</v>
      </c>
      <c r="G272" s="87">
        <f>$D$271*F272</f>
      </c>
      <c r="H272" s="87">
        <f>$L$2*G272</f>
      </c>
      <c r="I272" s="108">
        <v>505.21</v>
      </c>
      <c r="J272" s="87">
        <f>$D$271*I272</f>
      </c>
      <c r="K272" s="87">
        <f>SUM(H272,J272)</f>
      </c>
      <c r="L272" s="89"/>
      <c r="M272" s="89"/>
      <c r="N272" s="89"/>
    </row>
    <row x14ac:dyDescent="0.25" r="273" customHeight="1" ht="18.75" hidden="1">
      <c r="A273" s="6" t="s">
        <v>439</v>
      </c>
      <c r="B273" s="6"/>
      <c r="C273" s="3" t="s">
        <v>96</v>
      </c>
      <c r="D273" s="86">
        <v>1</v>
      </c>
      <c r="E273" s="87">
        <f>$D$271*D273</f>
      </c>
      <c r="F273" s="108">
        <v>0.13</v>
      </c>
      <c r="G273" s="87">
        <f>$D$271*F273</f>
      </c>
      <c r="H273" s="87">
        <f>$L$2*G273</f>
      </c>
      <c r="I273" s="108">
        <v>41.04</v>
      </c>
      <c r="J273" s="87">
        <f>$D$271*I273</f>
      </c>
      <c r="K273" s="87">
        <f>SUM(H273,J273)</f>
      </c>
      <c r="L273" s="89"/>
      <c r="M273" s="89"/>
      <c r="N273" s="89"/>
    </row>
    <row x14ac:dyDescent="0.25" r="274" customHeight="1" ht="18.75" hidden="1">
      <c r="A274" s="6" t="s">
        <v>335</v>
      </c>
      <c r="B274" s="6"/>
      <c r="C274" s="3" t="s">
        <v>96</v>
      </c>
      <c r="D274" s="86">
        <v>1</v>
      </c>
      <c r="E274" s="87">
        <f>$D$271*D274</f>
      </c>
      <c r="F274" s="108">
        <v>0.05</v>
      </c>
      <c r="G274" s="87">
        <f>$D$271*F274</f>
      </c>
      <c r="H274" s="87">
        <f>$L$2*G274</f>
      </c>
      <c r="I274" s="108">
        <v>25.59</v>
      </c>
      <c r="J274" s="87">
        <f>$D$271*I274</f>
      </c>
      <c r="K274" s="87">
        <f>SUM(H274,J274)</f>
      </c>
      <c r="L274" s="89"/>
      <c r="M274" s="89"/>
      <c r="N274" s="89"/>
    </row>
    <row x14ac:dyDescent="0.25" r="275" customHeight="1" ht="18.75" hidden="1">
      <c r="A275" s="6" t="s">
        <v>440</v>
      </c>
      <c r="B275" s="6"/>
      <c r="C275" s="3" t="s">
        <v>96</v>
      </c>
      <c r="D275" s="86">
        <v>1</v>
      </c>
      <c r="E275" s="87">
        <f>$D$271*D275</f>
      </c>
      <c r="F275" s="108">
        <v>0.1</v>
      </c>
      <c r="G275" s="87">
        <f>$D$271*F275</f>
      </c>
      <c r="H275" s="87">
        <f>$L$2*G275</f>
      </c>
      <c r="I275" s="108">
        <v>120.34</v>
      </c>
      <c r="J275" s="87">
        <f>$D$271*I275</f>
      </c>
      <c r="K275" s="87">
        <f>SUM(H275,J275)</f>
      </c>
      <c r="L275" s="89"/>
      <c r="M275" s="89"/>
      <c r="N275" s="89"/>
    </row>
    <row x14ac:dyDescent="0.25" r="276" customHeight="1" ht="18.75" hidden="1">
      <c r="A276" s="6" t="s">
        <v>399</v>
      </c>
      <c r="B276" s="6"/>
      <c r="C276" s="3" t="s">
        <v>96</v>
      </c>
      <c r="D276" s="86">
        <v>1</v>
      </c>
      <c r="E276" s="87">
        <f>$D$271*D276</f>
      </c>
      <c r="F276" s="108">
        <v>0.23</v>
      </c>
      <c r="G276" s="87">
        <f>$D$271*F276</f>
      </c>
      <c r="H276" s="87">
        <f>$L$2*G276</f>
      </c>
      <c r="I276" s="108">
        <v>218.57</v>
      </c>
      <c r="J276" s="87">
        <f>$D$271*I276</f>
      </c>
      <c r="K276" s="87">
        <f>SUM(H276,J276)</f>
      </c>
      <c r="L276" s="89"/>
      <c r="M276" s="89"/>
      <c r="N276" s="89"/>
    </row>
    <row x14ac:dyDescent="0.25" r="277" customHeight="1" ht="18.75" hidden="1">
      <c r="A277" s="6" t="s">
        <v>400</v>
      </c>
      <c r="B277" s="6"/>
      <c r="C277" s="3" t="s">
        <v>96</v>
      </c>
      <c r="D277" s="86">
        <v>1</v>
      </c>
      <c r="E277" s="87">
        <f>$D$271*D277</f>
      </c>
      <c r="F277" s="108">
        <v>0.14</v>
      </c>
      <c r="G277" s="87">
        <f>$D$271*F277</f>
      </c>
      <c r="H277" s="87">
        <f>$L$2*G277</f>
      </c>
      <c r="I277" s="108">
        <v>33.6</v>
      </c>
      <c r="J277" s="87">
        <f>$D$271*I277</f>
      </c>
      <c r="K277" s="87">
        <f>SUM(H277,J277)</f>
      </c>
      <c r="L277" s="89"/>
      <c r="M277" s="89"/>
      <c r="N277" s="89"/>
    </row>
    <row x14ac:dyDescent="0.25" r="278" customHeight="1" ht="18.75" hidden="1">
      <c r="A278" s="6" t="s">
        <v>401</v>
      </c>
      <c r="B278" s="6"/>
      <c r="C278" s="3" t="s">
        <v>96</v>
      </c>
      <c r="D278" s="86">
        <v>1</v>
      </c>
      <c r="E278" s="87">
        <f>$D$271*D278</f>
      </c>
      <c r="F278" s="108">
        <v>0.08</v>
      </c>
      <c r="G278" s="87">
        <f>$D$271*F278</f>
      </c>
      <c r="H278" s="87">
        <f>$L$2*G278</f>
      </c>
      <c r="I278" s="108">
        <v>163.83</v>
      </c>
      <c r="J278" s="87">
        <f>$D$271*I278</f>
      </c>
      <c r="K278" s="87">
        <f>SUM(H278,J278)</f>
      </c>
      <c r="L278" s="89"/>
      <c r="M278" s="89"/>
      <c r="N278" s="89"/>
    </row>
    <row x14ac:dyDescent="0.25" r="279" customHeight="1" ht="18.75" hidden="1">
      <c r="A279" s="6" t="s">
        <v>441</v>
      </c>
      <c r="B279" s="6"/>
      <c r="C279" s="3" t="s">
        <v>96</v>
      </c>
      <c r="D279" s="86">
        <v>1</v>
      </c>
      <c r="E279" s="87">
        <f>$D$271*D279</f>
      </c>
      <c r="F279" s="108">
        <v>0.29</v>
      </c>
      <c r="G279" s="87">
        <f>$D$271*F279</f>
      </c>
      <c r="H279" s="87">
        <f>$L$2*G279</f>
      </c>
      <c r="I279" s="108">
        <v>375.63</v>
      </c>
      <c r="J279" s="87">
        <f>$D$271*I279</f>
      </c>
      <c r="K279" s="87">
        <f>SUM(H279,J279)</f>
      </c>
      <c r="L279" s="89"/>
      <c r="M279" s="89"/>
      <c r="N279" s="89"/>
    </row>
    <row x14ac:dyDescent="0.25" r="280" customHeight="1" ht="18.75" hidden="1">
      <c r="A280" s="6" t="s">
        <v>442</v>
      </c>
      <c r="B280" s="6"/>
      <c r="C280" s="3" t="s">
        <v>96</v>
      </c>
      <c r="D280" s="86">
        <v>0.88</v>
      </c>
      <c r="E280" s="87">
        <f>$D$271*D280</f>
      </c>
      <c r="F280" s="108">
        <v>0.14</v>
      </c>
      <c r="G280" s="87">
        <f>$D$271*F280</f>
      </c>
      <c r="H280" s="87">
        <f>$L$2*G280</f>
      </c>
      <c r="I280" s="108">
        <v>294.27</v>
      </c>
      <c r="J280" s="87">
        <f>$D$271*I280</f>
      </c>
      <c r="K280" s="87">
        <f>SUM(H280,J280)</f>
      </c>
      <c r="L280" s="89"/>
      <c r="M280" s="89"/>
      <c r="N280" s="89"/>
    </row>
    <row x14ac:dyDescent="0.25" r="281" customHeight="1" ht="18.75" hidden="1">
      <c r="A281" s="6" t="s">
        <v>404</v>
      </c>
      <c r="B281" s="6"/>
      <c r="C281" s="3" t="s">
        <v>96</v>
      </c>
      <c r="D281" s="86">
        <v>0.77</v>
      </c>
      <c r="E281" s="87">
        <f>$D$271*D281</f>
      </c>
      <c r="F281" s="108">
        <v>0.16</v>
      </c>
      <c r="G281" s="87">
        <f>$D$271*F281</f>
      </c>
      <c r="H281" s="87">
        <f>$L$2*G281</f>
      </c>
      <c r="I281" s="108">
        <v>23.48</v>
      </c>
      <c r="J281" s="87">
        <f>$D$271*I281</f>
      </c>
      <c r="K281" s="87">
        <f>SUM(H281,J281)</f>
      </c>
      <c r="L281" s="89"/>
      <c r="M281" s="89"/>
      <c r="N281" s="89"/>
    </row>
    <row x14ac:dyDescent="0.25" r="282" customHeight="1" ht="18.75" hidden="1">
      <c r="A282" s="6" t="s">
        <v>340</v>
      </c>
      <c r="B282" s="6"/>
      <c r="C282" s="3" t="s">
        <v>96</v>
      </c>
      <c r="D282" s="86">
        <v>0.77</v>
      </c>
      <c r="E282" s="87">
        <f>$D$271*D282</f>
      </c>
      <c r="F282" s="108">
        <v>0.04</v>
      </c>
      <c r="G282" s="87">
        <f>$D$271*F282</f>
      </c>
      <c r="H282" s="87">
        <f>$L$2*G282</f>
      </c>
      <c r="I282" s="108">
        <v>8.5</v>
      </c>
      <c r="J282" s="87">
        <f>$D$271*I282</f>
      </c>
      <c r="K282" s="87">
        <f>SUM(H282,J282)</f>
      </c>
      <c r="L282" s="89"/>
      <c r="M282" s="89"/>
      <c r="N282" s="89"/>
    </row>
    <row x14ac:dyDescent="0.25" r="283" customHeight="1" ht="18.75" hidden="1">
      <c r="A283" s="6" t="s">
        <v>443</v>
      </c>
      <c r="B283" s="6"/>
      <c r="C283" s="3" t="s">
        <v>96</v>
      </c>
      <c r="D283" s="86">
        <v>0.77</v>
      </c>
      <c r="E283" s="87">
        <f>$D$271*D283</f>
      </c>
      <c r="F283" s="108">
        <v>0.24</v>
      </c>
      <c r="G283" s="87">
        <f>$D$271*F283</f>
      </c>
      <c r="H283" s="87">
        <f>$L$2*G283</f>
      </c>
      <c r="I283" s="108">
        <v>418.87</v>
      </c>
      <c r="J283" s="87">
        <f>$D$271*I283</f>
      </c>
      <c r="K283" s="87">
        <f>SUM(H283,J283)</f>
      </c>
      <c r="L283" s="89"/>
      <c r="M283" s="89"/>
      <c r="N283" s="89"/>
    </row>
    <row x14ac:dyDescent="0.25" r="284" customHeight="1" ht="12.199999999999998">
      <c r="A284" s="29" t="s">
        <v>214</v>
      </c>
      <c r="B284" s="29"/>
      <c r="C284" s="3"/>
      <c r="D284" s="109"/>
      <c r="E284" s="87"/>
      <c r="F284" s="94">
        <f>SUM(F272:F283)</f>
      </c>
      <c r="G284" s="110">
        <f>SUM(G272:G283)</f>
      </c>
      <c r="H284" s="110">
        <f>$L$2*G284</f>
      </c>
      <c r="I284" s="94">
        <v>2228.93</v>
      </c>
      <c r="J284" s="110">
        <f>SUM(J272:J283)</f>
      </c>
      <c r="K284" s="88">
        <f>SUM(H284,J284)</f>
      </c>
      <c r="L284" s="89"/>
      <c r="M284" s="89"/>
      <c r="N284" s="89"/>
    </row>
    <row x14ac:dyDescent="0.25" r="285" customHeight="1" ht="12.199999999999998">
      <c r="A285" s="29" t="s">
        <v>449</v>
      </c>
      <c r="B285" s="29"/>
      <c r="C285" s="93" t="s">
        <v>96</v>
      </c>
      <c r="D285" s="57">
        <v>0</v>
      </c>
      <c r="E285" s="124"/>
      <c r="F285" s="53"/>
      <c r="G285" s="53"/>
      <c r="H285" s="53"/>
      <c r="I285" s="53"/>
      <c r="J285" s="53"/>
      <c r="K285" s="53"/>
      <c r="L285" s="89"/>
      <c r="M285" s="89"/>
      <c r="N285" s="89"/>
    </row>
    <row x14ac:dyDescent="0.25" r="286" customHeight="1" ht="18.75" hidden="1">
      <c r="A286" s="6" t="s">
        <v>450</v>
      </c>
      <c r="B286" s="6"/>
      <c r="C286" s="3" t="s">
        <v>96</v>
      </c>
      <c r="D286" s="86">
        <v>1</v>
      </c>
      <c r="E286" s="87">
        <f>$D$285*D286</f>
      </c>
      <c r="F286" s="108">
        <v>0.35</v>
      </c>
      <c r="G286" s="87">
        <f>$D$285*F286</f>
      </c>
      <c r="H286" s="87">
        <f>$L$2*G286</f>
      </c>
      <c r="I286" s="108">
        <v>1247.22</v>
      </c>
      <c r="J286" s="87">
        <f>$D$285*I286</f>
      </c>
      <c r="K286" s="87">
        <f>SUM(H286,J286)</f>
      </c>
      <c r="L286" s="89"/>
      <c r="M286" s="89"/>
      <c r="N286" s="89"/>
    </row>
    <row x14ac:dyDescent="0.25" r="287" customHeight="1" ht="18.75" hidden="1">
      <c r="A287" s="6" t="s">
        <v>451</v>
      </c>
      <c r="B287" s="6"/>
      <c r="C287" s="3" t="s">
        <v>96</v>
      </c>
      <c r="D287" s="86">
        <v>0.1</v>
      </c>
      <c r="E287" s="87">
        <f>$D$285*D287</f>
      </c>
      <c r="F287" s="108">
        <v>0.01</v>
      </c>
      <c r="G287" s="87">
        <f>$D$285*F287</f>
      </c>
      <c r="H287" s="87">
        <f>$L$2*G287</f>
      </c>
      <c r="I287" s="108">
        <v>7.25</v>
      </c>
      <c r="J287" s="87">
        <f>$D$285*I287</f>
      </c>
      <c r="K287" s="87">
        <f>SUM(H287,J287)</f>
      </c>
      <c r="L287" s="89"/>
      <c r="M287" s="89"/>
      <c r="N287" s="89"/>
    </row>
    <row x14ac:dyDescent="0.25" r="288" customHeight="1" ht="18.75" hidden="1">
      <c r="A288" s="6" t="s">
        <v>399</v>
      </c>
      <c r="B288" s="6"/>
      <c r="C288" s="3" t="s">
        <v>96</v>
      </c>
      <c r="D288" s="86">
        <v>1</v>
      </c>
      <c r="E288" s="87">
        <f>$D$285*D288</f>
      </c>
      <c r="F288" s="108">
        <v>0.23</v>
      </c>
      <c r="G288" s="87">
        <f>$D$285*F288</f>
      </c>
      <c r="H288" s="87">
        <f>$L$2*G288</f>
      </c>
      <c r="I288" s="108">
        <v>218.57</v>
      </c>
      <c r="J288" s="87">
        <f>$D$285*I288</f>
      </c>
      <c r="K288" s="87">
        <f>SUM(H288,J288)</f>
      </c>
      <c r="L288" s="89"/>
      <c r="M288" s="89"/>
      <c r="N288" s="89"/>
    </row>
    <row x14ac:dyDescent="0.25" r="289" customHeight="1" ht="18.75" hidden="1">
      <c r="A289" s="6" t="s">
        <v>400</v>
      </c>
      <c r="B289" s="6"/>
      <c r="C289" s="3" t="s">
        <v>96</v>
      </c>
      <c r="D289" s="86">
        <v>1</v>
      </c>
      <c r="E289" s="87">
        <f>$D$285*D289</f>
      </c>
      <c r="F289" s="108">
        <v>0.14</v>
      </c>
      <c r="G289" s="87">
        <f>$D$285*F289</f>
      </c>
      <c r="H289" s="87">
        <f>$L$2*G289</f>
      </c>
      <c r="I289" s="108">
        <v>33.6</v>
      </c>
      <c r="J289" s="87">
        <f>$D$285*I289</f>
      </c>
      <c r="K289" s="87">
        <f>SUM(H289,J289)</f>
      </c>
      <c r="L289" s="89"/>
      <c r="M289" s="89"/>
      <c r="N289" s="89"/>
    </row>
    <row x14ac:dyDescent="0.25" r="290" customHeight="1" ht="18.75" hidden="1">
      <c r="A290" s="6" t="s">
        <v>419</v>
      </c>
      <c r="B290" s="6"/>
      <c r="C290" s="3" t="s">
        <v>96</v>
      </c>
      <c r="D290" s="86">
        <v>1</v>
      </c>
      <c r="E290" s="87">
        <f>$D$285*D290</f>
      </c>
      <c r="F290" s="108">
        <v>0.29</v>
      </c>
      <c r="G290" s="87">
        <f>$D$285*F290</f>
      </c>
      <c r="H290" s="87">
        <f>$L$2*G290</f>
      </c>
      <c r="I290" s="108">
        <v>340.43</v>
      </c>
      <c r="J290" s="87">
        <f>$D$285*I290</f>
      </c>
      <c r="K290" s="87">
        <f>SUM(H290,J290)</f>
      </c>
      <c r="L290" s="89"/>
      <c r="M290" s="89"/>
      <c r="N290" s="89"/>
    </row>
    <row x14ac:dyDescent="0.25" r="291" customHeight="1" ht="18.75" hidden="1">
      <c r="A291" s="6" t="s">
        <v>442</v>
      </c>
      <c r="B291" s="6"/>
      <c r="C291" s="3" t="s">
        <v>96</v>
      </c>
      <c r="D291" s="86">
        <v>0.88</v>
      </c>
      <c r="E291" s="87">
        <f>$D$285*D291</f>
      </c>
      <c r="F291" s="108">
        <v>0.1</v>
      </c>
      <c r="G291" s="87">
        <f>$D$285*F291</f>
      </c>
      <c r="H291" s="87">
        <f>$L$2*G291</f>
      </c>
      <c r="I291" s="108">
        <v>224.58</v>
      </c>
      <c r="J291" s="87">
        <f>$D$285*I291</f>
      </c>
      <c r="K291" s="87">
        <f>SUM(H291,J291)</f>
      </c>
      <c r="L291" s="89"/>
      <c r="M291" s="89"/>
      <c r="N291" s="89"/>
    </row>
    <row x14ac:dyDescent="0.25" r="292" customHeight="1" ht="18.75" hidden="1">
      <c r="A292" s="6" t="s">
        <v>404</v>
      </c>
      <c r="B292" s="6"/>
      <c r="C292" s="3" t="s">
        <v>96</v>
      </c>
      <c r="D292" s="86">
        <v>0.77</v>
      </c>
      <c r="E292" s="87">
        <f>$D$285*D292</f>
      </c>
      <c r="F292" s="108">
        <v>0.16</v>
      </c>
      <c r="G292" s="87">
        <f>$D$285*F292</f>
      </c>
      <c r="H292" s="87">
        <f>$L$2*G292</f>
      </c>
      <c r="I292" s="108">
        <v>23.48</v>
      </c>
      <c r="J292" s="87">
        <f>$D$285*I292</f>
      </c>
      <c r="K292" s="87">
        <f>SUM(H292,J292)</f>
      </c>
      <c r="L292" s="89"/>
      <c r="M292" s="89"/>
      <c r="N292" s="89"/>
    </row>
    <row x14ac:dyDescent="0.25" r="293" customHeight="1" ht="18.75" hidden="1">
      <c r="A293" s="6" t="s">
        <v>340</v>
      </c>
      <c r="B293" s="6"/>
      <c r="C293" s="3" t="s">
        <v>96</v>
      </c>
      <c r="D293" s="86">
        <v>0.77</v>
      </c>
      <c r="E293" s="87">
        <f>$D$285*D293</f>
      </c>
      <c r="F293" s="108">
        <v>0.04</v>
      </c>
      <c r="G293" s="87">
        <f>$D$285*F293</f>
      </c>
      <c r="H293" s="87">
        <f>$L$2*G293</f>
      </c>
      <c r="I293" s="108">
        <v>8.5</v>
      </c>
      <c r="J293" s="87">
        <f>$D$285*I293</f>
      </c>
      <c r="K293" s="87">
        <f>SUM(H293,J293)</f>
      </c>
      <c r="L293" s="89"/>
      <c r="M293" s="89"/>
      <c r="N293" s="89"/>
    </row>
    <row x14ac:dyDescent="0.25" r="294" customHeight="1" ht="18.75" hidden="1">
      <c r="A294" s="6" t="s">
        <v>443</v>
      </c>
      <c r="B294" s="6"/>
      <c r="C294" s="3" t="s">
        <v>96</v>
      </c>
      <c r="D294" s="86">
        <v>0.77</v>
      </c>
      <c r="E294" s="87">
        <f>$D$285*D294</f>
      </c>
      <c r="F294" s="108">
        <v>0.24</v>
      </c>
      <c r="G294" s="87">
        <f>$D$285*F294</f>
      </c>
      <c r="H294" s="87">
        <f>$L$2*G294</f>
      </c>
      <c r="I294" s="108">
        <v>418.87</v>
      </c>
      <c r="J294" s="87">
        <f>$D$285*I294</f>
      </c>
      <c r="K294" s="87">
        <f>SUM(H294,J294)</f>
      </c>
      <c r="L294" s="89"/>
      <c r="M294" s="89"/>
      <c r="N294" s="89"/>
    </row>
    <row x14ac:dyDescent="0.25" r="295" customHeight="1" ht="12.199999999999998">
      <c r="A295" s="29" t="s">
        <v>214</v>
      </c>
      <c r="B295" s="29"/>
      <c r="C295" s="3"/>
      <c r="D295" s="109"/>
      <c r="E295" s="87"/>
      <c r="F295" s="94">
        <f>SUM(F286:F294)</f>
      </c>
      <c r="G295" s="110">
        <f>SUM(G286:G294)</f>
      </c>
      <c r="H295" s="110">
        <f>$L$2*G295</f>
      </c>
      <c r="I295" s="94">
        <v>2522.5</v>
      </c>
      <c r="J295" s="110">
        <f>SUM(J286:J294)</f>
      </c>
      <c r="K295" s="88">
        <f>SUM(H295,J295)</f>
      </c>
      <c r="L295" s="89"/>
      <c r="M295" s="89"/>
      <c r="N295" s="89"/>
    </row>
    <row x14ac:dyDescent="0.25" r="296" customHeight="1" ht="21">
      <c r="A296" s="29" t="s">
        <v>452</v>
      </c>
      <c r="B296" s="29"/>
      <c r="C296" s="93" t="s">
        <v>96</v>
      </c>
      <c r="D296" s="57">
        <v>0</v>
      </c>
      <c r="E296" s="124"/>
      <c r="F296" s="53"/>
      <c r="G296" s="53"/>
      <c r="H296" s="53"/>
      <c r="I296" s="53"/>
      <c r="J296" s="53"/>
      <c r="K296" s="53"/>
      <c r="L296" s="89"/>
      <c r="M296" s="89"/>
      <c r="N296" s="89"/>
    </row>
    <row x14ac:dyDescent="0.25" r="297" customHeight="1" ht="18.75" hidden="1">
      <c r="A297" s="6" t="s">
        <v>453</v>
      </c>
      <c r="B297" s="6"/>
      <c r="C297" s="3" t="s">
        <v>96</v>
      </c>
      <c r="D297" s="86">
        <v>1</v>
      </c>
      <c r="E297" s="87">
        <f>$D$296*D297</f>
      </c>
      <c r="F297" s="108">
        <v>0.14</v>
      </c>
      <c r="G297" s="87">
        <f>$D$296*F297</f>
      </c>
      <c r="H297" s="87">
        <f>$L$2*G297</f>
      </c>
      <c r="I297" s="108">
        <v>167.2</v>
      </c>
      <c r="J297" s="87">
        <f>$D$296*I297</f>
      </c>
      <c r="K297" s="87">
        <f>SUM(H297,J297)</f>
      </c>
      <c r="L297" s="89"/>
      <c r="M297" s="89"/>
      <c r="N297" s="89"/>
    </row>
    <row x14ac:dyDescent="0.25" r="298" customHeight="1" ht="18.75" hidden="1">
      <c r="A298" s="6" t="s">
        <v>428</v>
      </c>
      <c r="B298" s="6"/>
      <c r="C298" s="3" t="s">
        <v>96</v>
      </c>
      <c r="D298" s="86">
        <v>1</v>
      </c>
      <c r="E298" s="87">
        <f>$D$296*D298</f>
      </c>
      <c r="F298" s="108">
        <v>0.13</v>
      </c>
      <c r="G298" s="87">
        <f>$D$296*F298</f>
      </c>
      <c r="H298" s="87">
        <f>$L$2*G298</f>
      </c>
      <c r="I298" s="108">
        <v>53.97</v>
      </c>
      <c r="J298" s="87">
        <f>$D$296*I298</f>
      </c>
      <c r="K298" s="87">
        <f>SUM(H298,J298)</f>
      </c>
      <c r="L298" s="89"/>
      <c r="M298" s="89"/>
      <c r="N298" s="89"/>
    </row>
    <row x14ac:dyDescent="0.25" r="299" customHeight="1" ht="18.75" hidden="1">
      <c r="A299" s="6" t="s">
        <v>345</v>
      </c>
      <c r="B299" s="6"/>
      <c r="C299" s="3" t="s">
        <v>96</v>
      </c>
      <c r="D299" s="86">
        <v>1</v>
      </c>
      <c r="E299" s="87">
        <f>$D$296*D299</f>
      </c>
      <c r="F299" s="108">
        <v>0.05</v>
      </c>
      <c r="G299" s="87">
        <f>$D$296*F299</f>
      </c>
      <c r="H299" s="87">
        <f>$L$2*G299</f>
      </c>
      <c r="I299" s="108">
        <v>20.79</v>
      </c>
      <c r="J299" s="87">
        <f>$D$296*I299</f>
      </c>
      <c r="K299" s="87">
        <f>SUM(H299,J299)</f>
      </c>
      <c r="L299" s="89"/>
      <c r="M299" s="89"/>
      <c r="N299" s="89"/>
    </row>
    <row x14ac:dyDescent="0.25" r="300" customHeight="1" ht="18.75" hidden="1">
      <c r="A300" s="6" t="s">
        <v>454</v>
      </c>
      <c r="B300" s="6"/>
      <c r="C300" s="3" t="s">
        <v>96</v>
      </c>
      <c r="D300" s="86">
        <v>1</v>
      </c>
      <c r="E300" s="87">
        <f>$D$296*D300</f>
      </c>
      <c r="F300" s="108">
        <v>0.09</v>
      </c>
      <c r="G300" s="87">
        <f>$D$296*F300</f>
      </c>
      <c r="H300" s="87">
        <f>$L$2*G300</f>
      </c>
      <c r="I300" s="108">
        <v>146.53</v>
      </c>
      <c r="J300" s="87">
        <f>$D$296*I300</f>
      </c>
      <c r="K300" s="87">
        <f>SUM(H300,J300)</f>
      </c>
      <c r="L300" s="89"/>
      <c r="M300" s="89"/>
      <c r="N300" s="89"/>
    </row>
    <row x14ac:dyDescent="0.25" r="301" customHeight="1" ht="18.75" hidden="1">
      <c r="A301" s="6" t="s">
        <v>419</v>
      </c>
      <c r="B301" s="6"/>
      <c r="C301" s="3" t="s">
        <v>96</v>
      </c>
      <c r="D301" s="86">
        <v>1</v>
      </c>
      <c r="E301" s="87">
        <f>$D$296*D301</f>
      </c>
      <c r="F301" s="108">
        <v>0.29</v>
      </c>
      <c r="G301" s="87">
        <f>$D$296*F301</f>
      </c>
      <c r="H301" s="87">
        <f>$L$2*G301</f>
      </c>
      <c r="I301" s="108">
        <v>340.43</v>
      </c>
      <c r="J301" s="87">
        <f>$D$296*I301</f>
      </c>
      <c r="K301" s="87">
        <f>SUM(H301,J301)</f>
      </c>
      <c r="L301" s="89"/>
      <c r="M301" s="89"/>
      <c r="N301" s="89"/>
    </row>
    <row x14ac:dyDescent="0.25" r="302" customHeight="1" ht="18.75" hidden="1">
      <c r="A302" s="6" t="s">
        <v>455</v>
      </c>
      <c r="B302" s="6"/>
      <c r="C302" s="3" t="s">
        <v>96</v>
      </c>
      <c r="D302" s="86">
        <v>1</v>
      </c>
      <c r="E302" s="87">
        <f>$D$296*D302</f>
      </c>
      <c r="F302" s="108">
        <v>0.12</v>
      </c>
      <c r="G302" s="87">
        <f>$D$296*F302</f>
      </c>
      <c r="H302" s="87">
        <f>$L$2*G302</f>
      </c>
      <c r="I302" s="108">
        <v>255.2</v>
      </c>
      <c r="J302" s="87">
        <f>$D$296*I302</f>
      </c>
      <c r="K302" s="87">
        <f>SUM(H302,J302)</f>
      </c>
      <c r="L302" s="89"/>
      <c r="M302" s="89"/>
      <c r="N302" s="89"/>
    </row>
    <row x14ac:dyDescent="0.25" r="303" customHeight="1" ht="18.75" hidden="1">
      <c r="A303" s="6" t="s">
        <v>340</v>
      </c>
      <c r="B303" s="6"/>
      <c r="C303" s="3" t="s">
        <v>96</v>
      </c>
      <c r="D303" s="86">
        <v>1</v>
      </c>
      <c r="E303" s="87">
        <f>$D$296*D303</f>
      </c>
      <c r="F303" s="108">
        <v>0.06</v>
      </c>
      <c r="G303" s="87">
        <f>$D$296*F303</f>
      </c>
      <c r="H303" s="87">
        <f>$L$2*G303</f>
      </c>
      <c r="I303" s="108">
        <v>11.04</v>
      </c>
      <c r="J303" s="87">
        <f>$D$296*I303</f>
      </c>
      <c r="K303" s="87">
        <f>SUM(H303,J303)</f>
      </c>
      <c r="L303" s="89"/>
      <c r="M303" s="89"/>
      <c r="N303" s="89"/>
    </row>
    <row x14ac:dyDescent="0.25" r="304" customHeight="1" ht="18.75" hidden="1">
      <c r="A304" s="6" t="s">
        <v>404</v>
      </c>
      <c r="B304" s="6"/>
      <c r="C304" s="3" t="s">
        <v>96</v>
      </c>
      <c r="D304" s="86">
        <v>1</v>
      </c>
      <c r="E304" s="87">
        <f>$D$296*D304</f>
      </c>
      <c r="F304" s="108">
        <v>0.21</v>
      </c>
      <c r="G304" s="87">
        <f>$D$296*F304</f>
      </c>
      <c r="H304" s="87">
        <f>$L$2*G304</f>
      </c>
      <c r="I304" s="108">
        <v>30.5</v>
      </c>
      <c r="J304" s="87">
        <f>$D$296*I304</f>
      </c>
      <c r="K304" s="87">
        <f>SUM(H304,J304)</f>
      </c>
      <c r="L304" s="89"/>
      <c r="M304" s="89"/>
      <c r="N304" s="89"/>
    </row>
    <row x14ac:dyDescent="0.25" r="305" customHeight="1" ht="18.75" hidden="1">
      <c r="A305" s="6" t="s">
        <v>456</v>
      </c>
      <c r="B305" s="6"/>
      <c r="C305" s="3" t="s">
        <v>96</v>
      </c>
      <c r="D305" s="86">
        <v>1</v>
      </c>
      <c r="E305" s="87">
        <f>$D$296*D305</f>
      </c>
      <c r="F305" s="108">
        <v>0.31</v>
      </c>
      <c r="G305" s="87">
        <f>$D$296*F305</f>
      </c>
      <c r="H305" s="87">
        <f>$L$2*G305</f>
      </c>
      <c r="I305" s="108">
        <v>163.76</v>
      </c>
      <c r="J305" s="87">
        <f>$D$296*I305</f>
      </c>
      <c r="K305" s="87">
        <f>SUM(H305,J305)</f>
      </c>
      <c r="L305" s="89"/>
      <c r="M305" s="89"/>
      <c r="N305" s="89"/>
    </row>
    <row x14ac:dyDescent="0.25" r="306" customHeight="1" ht="12.199999999999998">
      <c r="A306" s="29" t="s">
        <v>214</v>
      </c>
      <c r="B306" s="29"/>
      <c r="C306" s="3"/>
      <c r="D306" s="109"/>
      <c r="E306" s="87"/>
      <c r="F306" s="94">
        <f>SUM(F297:F305)</f>
      </c>
      <c r="G306" s="110">
        <f>SUM(G297:G305)</f>
      </c>
      <c r="H306" s="110">
        <f>$L$2*G306</f>
      </c>
      <c r="I306" s="94">
        <v>1189.42</v>
      </c>
      <c r="J306" s="110">
        <f>SUM(J297:J305)</f>
      </c>
      <c r="K306" s="88">
        <f>SUM(H306,J306)</f>
      </c>
      <c r="L306" s="89"/>
      <c r="M306" s="89"/>
      <c r="N306" s="89"/>
    </row>
    <row x14ac:dyDescent="0.25" r="307" customHeight="1" ht="21">
      <c r="A307" s="29" t="s">
        <v>457</v>
      </c>
      <c r="B307" s="29"/>
      <c r="C307" s="93" t="s">
        <v>96</v>
      </c>
      <c r="D307" s="57">
        <v>0</v>
      </c>
      <c r="E307" s="124"/>
      <c r="F307" s="53"/>
      <c r="G307" s="53"/>
      <c r="H307" s="53"/>
      <c r="I307" s="53"/>
      <c r="J307" s="53"/>
      <c r="K307" s="53"/>
      <c r="L307" s="89"/>
      <c r="M307" s="89"/>
      <c r="N307" s="89"/>
    </row>
    <row x14ac:dyDescent="0.25" r="308" customHeight="1" ht="18.75" hidden="1">
      <c r="A308" s="6" t="s">
        <v>458</v>
      </c>
      <c r="B308" s="6"/>
      <c r="C308" s="3" t="s">
        <v>96</v>
      </c>
      <c r="D308" s="86">
        <v>1</v>
      </c>
      <c r="E308" s="125">
        <v>1</v>
      </c>
      <c r="F308" s="108">
        <v>0.13</v>
      </c>
      <c r="G308" s="87">
        <f>$D$307*F308</f>
      </c>
      <c r="H308" s="87">
        <f>$L$2*G308</f>
      </c>
      <c r="I308" s="108">
        <v>343.56</v>
      </c>
      <c r="J308" s="87">
        <f>$D$307*I308</f>
      </c>
      <c r="K308" s="87">
        <f>SUM(H308,J308)</f>
      </c>
      <c r="L308" s="89"/>
      <c r="M308" s="89"/>
      <c r="N308" s="89"/>
    </row>
    <row x14ac:dyDescent="0.25" r="309" customHeight="1" ht="18.75" hidden="1">
      <c r="A309" s="6" t="s">
        <v>428</v>
      </c>
      <c r="B309" s="6"/>
      <c r="C309" s="3" t="s">
        <v>96</v>
      </c>
      <c r="D309" s="86">
        <v>1</v>
      </c>
      <c r="E309" s="125">
        <v>1</v>
      </c>
      <c r="F309" s="108">
        <v>0.13</v>
      </c>
      <c r="G309" s="87">
        <f>$D$307*F309</f>
      </c>
      <c r="H309" s="87">
        <f>$L$2*G309</f>
      </c>
      <c r="I309" s="108">
        <v>53.97</v>
      </c>
      <c r="J309" s="87">
        <f>$D$307*I309</f>
      </c>
      <c r="K309" s="87">
        <f>SUM(H309,J309)</f>
      </c>
      <c r="L309" s="89"/>
      <c r="M309" s="89"/>
      <c r="N309" s="89"/>
    </row>
    <row x14ac:dyDescent="0.25" r="310" customHeight="1" ht="18.75" hidden="1">
      <c r="A310" s="6" t="s">
        <v>345</v>
      </c>
      <c r="B310" s="6"/>
      <c r="C310" s="3" t="s">
        <v>96</v>
      </c>
      <c r="D310" s="86">
        <v>1</v>
      </c>
      <c r="E310" s="125">
        <v>1</v>
      </c>
      <c r="F310" s="108">
        <v>0.05</v>
      </c>
      <c r="G310" s="87">
        <f>$D$307*F310</f>
      </c>
      <c r="H310" s="87">
        <f>$L$2*G310</f>
      </c>
      <c r="I310" s="108">
        <v>20.79</v>
      </c>
      <c r="J310" s="87">
        <f>$D$307*I310</f>
      </c>
      <c r="K310" s="87">
        <f>SUM(H310,J310)</f>
      </c>
      <c r="L310" s="89"/>
      <c r="M310" s="89"/>
      <c r="N310" s="89"/>
    </row>
    <row x14ac:dyDescent="0.25" r="311" customHeight="1" ht="18.75" hidden="1">
      <c r="A311" s="6" t="s">
        <v>454</v>
      </c>
      <c r="B311" s="6"/>
      <c r="C311" s="3" t="s">
        <v>96</v>
      </c>
      <c r="D311" s="86">
        <v>1</v>
      </c>
      <c r="E311" s="125">
        <v>1</v>
      </c>
      <c r="F311" s="108">
        <v>0.09</v>
      </c>
      <c r="G311" s="87">
        <f>$D$307*F311</f>
      </c>
      <c r="H311" s="87">
        <f>$L$2*G311</f>
      </c>
      <c r="I311" s="108">
        <v>146.53</v>
      </c>
      <c r="J311" s="87">
        <f>$D$307*I311</f>
      </c>
      <c r="K311" s="87">
        <f>SUM(H311,J311)</f>
      </c>
      <c r="L311" s="89"/>
      <c r="M311" s="89"/>
      <c r="N311" s="89"/>
    </row>
    <row x14ac:dyDescent="0.25" r="312" customHeight="1" ht="18.75" hidden="1">
      <c r="A312" s="6" t="s">
        <v>419</v>
      </c>
      <c r="B312" s="6"/>
      <c r="C312" s="3" t="s">
        <v>96</v>
      </c>
      <c r="D312" s="86">
        <v>1</v>
      </c>
      <c r="E312" s="125">
        <v>1</v>
      </c>
      <c r="F312" s="108">
        <v>0.29</v>
      </c>
      <c r="G312" s="87">
        <f>$D$307*F312</f>
      </c>
      <c r="H312" s="87">
        <f>$L$2*G312</f>
      </c>
      <c r="I312" s="108">
        <v>340.43</v>
      </c>
      <c r="J312" s="87">
        <f>$D$307*I312</f>
      </c>
      <c r="K312" s="87">
        <f>SUM(H312,J312)</f>
      </c>
      <c r="L312" s="89"/>
      <c r="M312" s="89"/>
      <c r="N312" s="89"/>
    </row>
    <row x14ac:dyDescent="0.25" r="313" customHeight="1" ht="18.75" hidden="1">
      <c r="A313" s="6" t="s">
        <v>455</v>
      </c>
      <c r="B313" s="6"/>
      <c r="C313" s="3" t="s">
        <v>96</v>
      </c>
      <c r="D313" s="86">
        <v>1</v>
      </c>
      <c r="E313" s="125">
        <v>1</v>
      </c>
      <c r="F313" s="108">
        <v>0.12</v>
      </c>
      <c r="G313" s="87">
        <f>$D$307*F313</f>
      </c>
      <c r="H313" s="87">
        <f>$L$2*G313</f>
      </c>
      <c r="I313" s="108">
        <v>255.2</v>
      </c>
      <c r="J313" s="87">
        <f>$D$307*I313</f>
      </c>
      <c r="K313" s="87">
        <f>SUM(H313,J313)</f>
      </c>
      <c r="L313" s="89"/>
      <c r="M313" s="89"/>
      <c r="N313" s="89"/>
    </row>
    <row x14ac:dyDescent="0.25" r="314" customHeight="1" ht="18.75" hidden="1">
      <c r="A314" s="6" t="s">
        <v>340</v>
      </c>
      <c r="B314" s="6"/>
      <c r="C314" s="3" t="s">
        <v>96</v>
      </c>
      <c r="D314" s="86">
        <v>1</v>
      </c>
      <c r="E314" s="125">
        <v>1</v>
      </c>
      <c r="F314" s="108">
        <v>0.06</v>
      </c>
      <c r="G314" s="87">
        <f>$D$307*F314</f>
      </c>
      <c r="H314" s="87">
        <f>$L$2*G314</f>
      </c>
      <c r="I314" s="108">
        <v>11.04</v>
      </c>
      <c r="J314" s="87">
        <f>$D$307*I314</f>
      </c>
      <c r="K314" s="87">
        <f>SUM(H314,J314)</f>
      </c>
      <c r="L314" s="89"/>
      <c r="M314" s="89"/>
      <c r="N314" s="89"/>
    </row>
    <row x14ac:dyDescent="0.25" r="315" customHeight="1" ht="18.75" hidden="1">
      <c r="A315" s="6" t="s">
        <v>404</v>
      </c>
      <c r="B315" s="6"/>
      <c r="C315" s="3" t="s">
        <v>96</v>
      </c>
      <c r="D315" s="86">
        <v>1</v>
      </c>
      <c r="E315" s="125">
        <v>1</v>
      </c>
      <c r="F315" s="108">
        <v>0.21</v>
      </c>
      <c r="G315" s="87">
        <f>$D$307*F315</f>
      </c>
      <c r="H315" s="87">
        <f>$L$2*G315</f>
      </c>
      <c r="I315" s="108">
        <v>30.5</v>
      </c>
      <c r="J315" s="87">
        <f>$D$307*I315</f>
      </c>
      <c r="K315" s="87">
        <f>SUM(H315,J315)</f>
      </c>
      <c r="L315" s="89"/>
      <c r="M315" s="89"/>
      <c r="N315" s="89"/>
    </row>
    <row x14ac:dyDescent="0.25" r="316" customHeight="1" ht="18.75" hidden="1">
      <c r="A316" s="6" t="s">
        <v>456</v>
      </c>
      <c r="B316" s="6"/>
      <c r="C316" s="3" t="s">
        <v>96</v>
      </c>
      <c r="D316" s="86">
        <v>1</v>
      </c>
      <c r="E316" s="125">
        <v>1</v>
      </c>
      <c r="F316" s="108">
        <v>0.31</v>
      </c>
      <c r="G316" s="87">
        <f>$D$307*F316</f>
      </c>
      <c r="H316" s="87">
        <f>$L$2*G316</f>
      </c>
      <c r="I316" s="108">
        <v>163.76</v>
      </c>
      <c r="J316" s="87">
        <f>$D$307*I316</f>
      </c>
      <c r="K316" s="87">
        <f>SUM(H316,J316)</f>
      </c>
      <c r="L316" s="89"/>
      <c r="M316" s="89"/>
      <c r="N316" s="89"/>
    </row>
    <row x14ac:dyDescent="0.25" r="317" customHeight="1" ht="12.199999999999998">
      <c r="A317" s="29" t="s">
        <v>214</v>
      </c>
      <c r="B317" s="29"/>
      <c r="C317" s="3"/>
      <c r="D317" s="109"/>
      <c r="E317" s="53"/>
      <c r="F317" s="94">
        <f>SUM(F308:F316)</f>
      </c>
      <c r="G317" s="110">
        <f>SUM(G308:G316)</f>
      </c>
      <c r="H317" s="110">
        <f>$L$2*G317</f>
      </c>
      <c r="I317" s="94">
        <v>1365.78</v>
      </c>
      <c r="J317" s="110">
        <f>SUM(J308:J316)</f>
      </c>
      <c r="K317" s="88">
        <f>SUM(H317,J317)</f>
      </c>
      <c r="L317" s="89"/>
      <c r="M317" s="89"/>
      <c r="N317" s="89"/>
    </row>
    <row x14ac:dyDescent="0.25" r="318" customHeight="1" ht="21">
      <c r="A318" s="29" t="s">
        <v>459</v>
      </c>
      <c r="B318" s="29"/>
      <c r="C318" s="93" t="s">
        <v>96</v>
      </c>
      <c r="D318" s="57">
        <v>0</v>
      </c>
      <c r="E318" s="124"/>
      <c r="F318" s="53"/>
      <c r="G318" s="53"/>
      <c r="H318" s="53"/>
      <c r="I318" s="53"/>
      <c r="J318" s="53"/>
      <c r="K318" s="53"/>
      <c r="L318" s="89"/>
      <c r="M318" s="89"/>
      <c r="N318" s="89"/>
    </row>
    <row x14ac:dyDescent="0.25" r="319" customHeight="1" ht="18.75" hidden="1">
      <c r="A319" s="6" t="s">
        <v>409</v>
      </c>
      <c r="B319" s="6"/>
      <c r="C319" s="3" t="s">
        <v>96</v>
      </c>
      <c r="D319" s="86">
        <v>1</v>
      </c>
      <c r="E319" s="87">
        <f>$D$318*D319</f>
      </c>
      <c r="F319" s="108">
        <v>0.23</v>
      </c>
      <c r="G319" s="87">
        <f>$D$318*F319</f>
      </c>
      <c r="H319" s="87">
        <f>$L$2*G319</f>
      </c>
      <c r="I319" s="108">
        <v>348.06</v>
      </c>
      <c r="J319" s="87">
        <f>$D$318*I319</f>
      </c>
      <c r="K319" s="87">
        <f>SUM(H319,J319)</f>
      </c>
      <c r="L319" s="89"/>
      <c r="M319" s="89"/>
      <c r="N319" s="89"/>
    </row>
    <row x14ac:dyDescent="0.25" r="320" customHeight="1" ht="18.75" hidden="1">
      <c r="A320" s="6" t="s">
        <v>460</v>
      </c>
      <c r="B320" s="6"/>
      <c r="C320" s="3" t="s">
        <v>96</v>
      </c>
      <c r="D320" s="86">
        <v>1</v>
      </c>
      <c r="E320" s="87">
        <f>$D$318*D320</f>
      </c>
      <c r="F320" s="108">
        <v>0.21</v>
      </c>
      <c r="G320" s="87">
        <f>$D$318*F320</f>
      </c>
      <c r="H320" s="87">
        <f>$L$2*G320</f>
      </c>
      <c r="I320" s="108">
        <v>601.67</v>
      </c>
      <c r="J320" s="87">
        <f>$D$318*I320</f>
      </c>
      <c r="K320" s="87">
        <f>SUM(H320,J320)</f>
      </c>
      <c r="L320" s="89"/>
      <c r="M320" s="89"/>
      <c r="N320" s="89"/>
    </row>
    <row x14ac:dyDescent="0.25" r="321" customHeight="1" ht="18.75" hidden="1">
      <c r="A321" s="6" t="s">
        <v>399</v>
      </c>
      <c r="B321" s="6"/>
      <c r="C321" s="3" t="s">
        <v>96</v>
      </c>
      <c r="D321" s="86">
        <v>1</v>
      </c>
      <c r="E321" s="87">
        <f>$D$318*D321</f>
      </c>
      <c r="F321" s="108">
        <v>0.23</v>
      </c>
      <c r="G321" s="87">
        <f>$D$318*F321</f>
      </c>
      <c r="H321" s="87">
        <f>$L$2*G321</f>
      </c>
      <c r="I321" s="108">
        <v>218.57</v>
      </c>
      <c r="J321" s="87">
        <f>$D$318*I321</f>
      </c>
      <c r="K321" s="87">
        <f>SUM(H321,J321)</f>
      </c>
      <c r="L321" s="89"/>
      <c r="M321" s="89"/>
      <c r="N321" s="89"/>
    </row>
    <row x14ac:dyDescent="0.25" r="322" customHeight="1" ht="18.75" hidden="1">
      <c r="A322" s="6" t="s">
        <v>461</v>
      </c>
      <c r="B322" s="6"/>
      <c r="C322" s="3" t="s">
        <v>96</v>
      </c>
      <c r="D322" s="86">
        <v>1</v>
      </c>
      <c r="E322" s="87">
        <f>$D$318*D322</f>
      </c>
      <c r="F322" s="108">
        <v>0.23</v>
      </c>
      <c r="G322" s="87">
        <f>$D$318*F322</f>
      </c>
      <c r="H322" s="87">
        <f>$L$2*G322</f>
      </c>
      <c r="I322" s="108">
        <v>68.19</v>
      </c>
      <c r="J322" s="87">
        <f>$D$318*I322</f>
      </c>
      <c r="K322" s="87">
        <f>SUM(H322,J322)</f>
      </c>
      <c r="L322" s="89"/>
      <c r="M322" s="89"/>
      <c r="N322" s="89"/>
    </row>
    <row x14ac:dyDescent="0.25" r="323" customHeight="1" ht="18.75" hidden="1">
      <c r="A323" s="6" t="s">
        <v>462</v>
      </c>
      <c r="B323" s="6"/>
      <c r="C323" s="3" t="s">
        <v>96</v>
      </c>
      <c r="D323" s="86">
        <v>1</v>
      </c>
      <c r="E323" s="87">
        <f>$D$318*D323</f>
      </c>
      <c r="F323" s="108">
        <v>0.25</v>
      </c>
      <c r="G323" s="87">
        <f>$D$318*F323</f>
      </c>
      <c r="H323" s="87">
        <f>$L$2*G323</f>
      </c>
      <c r="I323" s="108">
        <v>245.84</v>
      </c>
      <c r="J323" s="87">
        <f>$D$318*I323</f>
      </c>
      <c r="K323" s="87">
        <f>SUM(H323,J323)</f>
      </c>
      <c r="L323" s="89"/>
      <c r="M323" s="89"/>
      <c r="N323" s="89"/>
    </row>
    <row x14ac:dyDescent="0.25" r="324" customHeight="1" ht="18.75" hidden="1">
      <c r="A324" s="6" t="s">
        <v>463</v>
      </c>
      <c r="B324" s="6"/>
      <c r="C324" s="3" t="s">
        <v>96</v>
      </c>
      <c r="D324" s="86">
        <v>1</v>
      </c>
      <c r="E324" s="87">
        <f>$D$318*D324</f>
      </c>
      <c r="F324" s="108">
        <v>0.09</v>
      </c>
      <c r="G324" s="87">
        <f>$D$318*F324</f>
      </c>
      <c r="H324" s="87">
        <f>$L$2*G324</f>
      </c>
      <c r="I324" s="108">
        <v>51.7</v>
      </c>
      <c r="J324" s="87">
        <f>$D$318*I324</f>
      </c>
      <c r="K324" s="87">
        <f>SUM(H324,J324)</f>
      </c>
      <c r="L324" s="89"/>
      <c r="M324" s="89"/>
      <c r="N324" s="89"/>
    </row>
    <row x14ac:dyDescent="0.25" r="325" customHeight="1" ht="18.75" hidden="1">
      <c r="A325" s="6" t="s">
        <v>464</v>
      </c>
      <c r="B325" s="6"/>
      <c r="C325" s="3" t="s">
        <v>96</v>
      </c>
      <c r="D325" s="86">
        <v>1</v>
      </c>
      <c r="E325" s="87">
        <f>$D$318*D325</f>
      </c>
      <c r="F325" s="108">
        <v>0.07</v>
      </c>
      <c r="G325" s="87">
        <f>$D$318*F325</f>
      </c>
      <c r="H325" s="87">
        <f>$L$2*G325</f>
      </c>
      <c r="I325" s="108">
        <v>51.27</v>
      </c>
      <c r="J325" s="87">
        <f>$D$318*I325</f>
      </c>
      <c r="K325" s="87">
        <f>SUM(H325,J325)</f>
      </c>
      <c r="L325" s="89"/>
      <c r="M325" s="89"/>
      <c r="N325" s="89"/>
    </row>
    <row x14ac:dyDescent="0.25" r="326" customHeight="1" ht="18.75" hidden="1">
      <c r="A326" s="6" t="s">
        <v>405</v>
      </c>
      <c r="B326" s="6"/>
      <c r="C326" s="3" t="s">
        <v>96</v>
      </c>
      <c r="D326" s="86">
        <v>1</v>
      </c>
      <c r="E326" s="87">
        <f>$D$318*D326</f>
      </c>
      <c r="F326" s="108">
        <v>0.12</v>
      </c>
      <c r="G326" s="87">
        <f>$D$318*F326</f>
      </c>
      <c r="H326" s="87">
        <f>$L$2*G326</f>
      </c>
      <c r="I326" s="108">
        <v>151.2</v>
      </c>
      <c r="J326" s="87">
        <f>$D$318*I326</f>
      </c>
      <c r="K326" s="87">
        <f>SUM(H326,J326)</f>
      </c>
      <c r="L326" s="89"/>
      <c r="M326" s="89"/>
      <c r="N326" s="89"/>
    </row>
    <row x14ac:dyDescent="0.25" r="327" customHeight="1" ht="18.75" hidden="1">
      <c r="A327" s="6" t="s">
        <v>405</v>
      </c>
      <c r="B327" s="6"/>
      <c r="C327" s="3" t="s">
        <v>96</v>
      </c>
      <c r="D327" s="86">
        <v>1</v>
      </c>
      <c r="E327" s="87">
        <f>$D$318*D327</f>
      </c>
      <c r="F327" s="108">
        <v>0.12</v>
      </c>
      <c r="G327" s="87">
        <f>$D$318*F327</f>
      </c>
      <c r="H327" s="87">
        <f>$L$2*G327</f>
      </c>
      <c r="I327" s="108">
        <v>76.4</v>
      </c>
      <c r="J327" s="87">
        <f>$D$318*I327</f>
      </c>
      <c r="K327" s="87">
        <f>SUM(H327,J327)</f>
      </c>
      <c r="L327" s="89"/>
      <c r="M327" s="89"/>
      <c r="N327" s="89"/>
    </row>
    <row x14ac:dyDescent="0.25" r="328" customHeight="1" ht="18.75" hidden="1">
      <c r="A328" s="6" t="s">
        <v>404</v>
      </c>
      <c r="B328" s="6"/>
      <c r="C328" s="3" t="s">
        <v>96</v>
      </c>
      <c r="D328" s="86">
        <v>1</v>
      </c>
      <c r="E328" s="87">
        <f>$D$318*D328</f>
      </c>
      <c r="F328" s="108">
        <v>0.21</v>
      </c>
      <c r="G328" s="87">
        <f>$D$318*F328</f>
      </c>
      <c r="H328" s="87">
        <f>$L$2*G328</f>
      </c>
      <c r="I328" s="108">
        <v>85.69</v>
      </c>
      <c r="J328" s="87">
        <f>$D$318*I328</f>
      </c>
      <c r="K328" s="87">
        <f>SUM(H328,J328)</f>
      </c>
      <c r="L328" s="89"/>
      <c r="M328" s="89"/>
      <c r="N328" s="89"/>
    </row>
    <row x14ac:dyDescent="0.25" r="329" customHeight="1" ht="18.75" hidden="1">
      <c r="A329" s="6" t="s">
        <v>340</v>
      </c>
      <c r="B329" s="6"/>
      <c r="C329" s="3" t="s">
        <v>96</v>
      </c>
      <c r="D329" s="86">
        <v>1</v>
      </c>
      <c r="E329" s="87">
        <f>$D$318*D329</f>
      </c>
      <c r="F329" s="108">
        <v>0.06</v>
      </c>
      <c r="G329" s="87">
        <f>$D$318*F329</f>
      </c>
      <c r="H329" s="87">
        <f>$L$2*G329</f>
      </c>
      <c r="I329" s="108">
        <v>13.82</v>
      </c>
      <c r="J329" s="87">
        <f>$D$318*I329</f>
      </c>
      <c r="K329" s="87">
        <f>SUM(H329,J329)</f>
      </c>
      <c r="L329" s="89"/>
      <c r="M329" s="89"/>
      <c r="N329" s="89"/>
    </row>
    <row x14ac:dyDescent="0.25" r="330" customHeight="1" ht="12.199999999999998">
      <c r="A330" s="29" t="s">
        <v>214</v>
      </c>
      <c r="B330" s="29"/>
      <c r="C330" s="3"/>
      <c r="D330" s="109"/>
      <c r="E330" s="87"/>
      <c r="F330" s="94">
        <f>SUM(F319:F329)</f>
      </c>
      <c r="G330" s="110">
        <f>SUM(G319:G329)</f>
      </c>
      <c r="H330" s="110">
        <f>$L$2*G330</f>
      </c>
      <c r="I330" s="94">
        <v>1912.41</v>
      </c>
      <c r="J330" s="110">
        <f>SUM(J319:J329)</f>
      </c>
      <c r="K330" s="88">
        <f>SUM(H330,J330)</f>
      </c>
      <c r="L330" s="89"/>
      <c r="M330" s="89"/>
      <c r="N330" s="89"/>
    </row>
    <row x14ac:dyDescent="0.25" r="331" customHeight="1" ht="21">
      <c r="A331" s="29" t="s">
        <v>459</v>
      </c>
      <c r="B331" s="29"/>
      <c r="C331" s="93" t="s">
        <v>96</v>
      </c>
      <c r="D331" s="57">
        <v>0</v>
      </c>
      <c r="E331" s="124"/>
      <c r="F331" s="53"/>
      <c r="G331" s="53"/>
      <c r="H331" s="53"/>
      <c r="I331" s="53"/>
      <c r="J331" s="53"/>
      <c r="K331" s="53"/>
      <c r="L331" s="89"/>
      <c r="M331" s="89"/>
      <c r="N331" s="89"/>
    </row>
    <row x14ac:dyDescent="0.25" r="332" customHeight="1" ht="18.75" hidden="1">
      <c r="A332" s="6" t="s">
        <v>409</v>
      </c>
      <c r="B332" s="6"/>
      <c r="C332" s="3" t="s">
        <v>96</v>
      </c>
      <c r="D332" s="86">
        <v>1</v>
      </c>
      <c r="E332" s="87">
        <f>$D$331*D332</f>
      </c>
      <c r="F332" s="108">
        <v>0.23</v>
      </c>
      <c r="G332" s="87">
        <f>$D$331*F332</f>
      </c>
      <c r="H332" s="87">
        <f>$L$2*G332</f>
      </c>
      <c r="I332" s="108">
        <v>348.06</v>
      </c>
      <c r="J332" s="87">
        <f>$D$331*I332</f>
      </c>
      <c r="K332" s="87">
        <f>SUM(H332,J332)</f>
      </c>
      <c r="L332" s="89"/>
      <c r="M332" s="89"/>
      <c r="N332" s="89"/>
    </row>
    <row x14ac:dyDescent="0.25" r="333" customHeight="1" ht="18.75" hidden="1">
      <c r="A333" s="6" t="s">
        <v>460</v>
      </c>
      <c r="B333" s="6"/>
      <c r="C333" s="3" t="s">
        <v>96</v>
      </c>
      <c r="D333" s="86">
        <v>1</v>
      </c>
      <c r="E333" s="87">
        <f>$D$331*D333</f>
      </c>
      <c r="F333" s="108">
        <v>0.21</v>
      </c>
      <c r="G333" s="87">
        <f>$D$331*F333</f>
      </c>
      <c r="H333" s="87">
        <f>$L$2*G333</f>
      </c>
      <c r="I333" s="108">
        <v>601.67</v>
      </c>
      <c r="J333" s="87">
        <f>$D$331*I333</f>
      </c>
      <c r="K333" s="87">
        <f>SUM(H333,J333)</f>
      </c>
      <c r="L333" s="89"/>
      <c r="M333" s="89"/>
      <c r="N333" s="89"/>
    </row>
    <row x14ac:dyDescent="0.25" r="334" customHeight="1" ht="18.75" hidden="1">
      <c r="A334" s="6" t="s">
        <v>465</v>
      </c>
      <c r="B334" s="6"/>
      <c r="C334" s="3" t="s">
        <v>96</v>
      </c>
      <c r="D334" s="86">
        <v>1</v>
      </c>
      <c r="E334" s="87">
        <f>$D$331*D334</f>
      </c>
      <c r="F334" s="108">
        <v>0.43</v>
      </c>
      <c r="G334" s="87">
        <f>$D$331*F334</f>
      </c>
      <c r="H334" s="87">
        <f>$L$2*G334</f>
      </c>
      <c r="I334" s="108">
        <v>101.3</v>
      </c>
      <c r="J334" s="87">
        <f>$D$331*I334</f>
      </c>
      <c r="K334" s="87">
        <f>SUM(H334,J334)</f>
      </c>
      <c r="L334" s="89"/>
      <c r="M334" s="89"/>
      <c r="N334" s="89"/>
    </row>
    <row x14ac:dyDescent="0.25" r="335" customHeight="1" ht="18.75" hidden="1">
      <c r="A335" s="6" t="s">
        <v>399</v>
      </c>
      <c r="B335" s="6"/>
      <c r="C335" s="3" t="s">
        <v>96</v>
      </c>
      <c r="D335" s="86">
        <v>1</v>
      </c>
      <c r="E335" s="87">
        <f>$D$331*D335</f>
      </c>
      <c r="F335" s="108">
        <v>0.23</v>
      </c>
      <c r="G335" s="87">
        <f>$D$331*F335</f>
      </c>
      <c r="H335" s="87">
        <f>$L$2*G335</f>
      </c>
      <c r="I335" s="108">
        <v>218.57</v>
      </c>
      <c r="J335" s="87">
        <f>$D$331*I335</f>
      </c>
      <c r="K335" s="87">
        <f>SUM(H335,J335)</f>
      </c>
      <c r="L335" s="89"/>
      <c r="M335" s="89"/>
      <c r="N335" s="89"/>
    </row>
    <row x14ac:dyDescent="0.25" r="336" customHeight="1" ht="18.75" hidden="1">
      <c r="A336" s="6" t="s">
        <v>461</v>
      </c>
      <c r="B336" s="6"/>
      <c r="C336" s="3" t="s">
        <v>96</v>
      </c>
      <c r="D336" s="86">
        <v>1</v>
      </c>
      <c r="E336" s="87">
        <f>$D$331*D336</f>
      </c>
      <c r="F336" s="108">
        <v>0.23</v>
      </c>
      <c r="G336" s="87">
        <f>$D$331*F336</f>
      </c>
      <c r="H336" s="87">
        <f>$L$2*G336</f>
      </c>
      <c r="I336" s="108">
        <v>68.19</v>
      </c>
      <c r="J336" s="87">
        <f>$D$331*I336</f>
      </c>
      <c r="K336" s="87">
        <f>SUM(H336,J336)</f>
      </c>
      <c r="L336" s="89"/>
      <c r="M336" s="89"/>
      <c r="N336" s="89"/>
    </row>
    <row x14ac:dyDescent="0.25" r="337" customHeight="1" ht="18.75" hidden="1">
      <c r="A337" s="6" t="s">
        <v>463</v>
      </c>
      <c r="B337" s="6"/>
      <c r="C337" s="3" t="s">
        <v>96</v>
      </c>
      <c r="D337" s="86">
        <v>1</v>
      </c>
      <c r="E337" s="87">
        <f>$D$331*D337</f>
      </c>
      <c r="F337" s="108">
        <v>0.09</v>
      </c>
      <c r="G337" s="87">
        <f>$D$331*F337</f>
      </c>
      <c r="H337" s="87">
        <f>$L$2*G337</f>
      </c>
      <c r="I337" s="108">
        <v>51.7</v>
      </c>
      <c r="J337" s="87">
        <f>$D$331*I337</f>
      </c>
      <c r="K337" s="87">
        <f>SUM(H337,J337)</f>
      </c>
      <c r="L337" s="89"/>
      <c r="M337" s="89"/>
      <c r="N337" s="89"/>
    </row>
    <row x14ac:dyDescent="0.25" r="338" customHeight="1" ht="18.75" hidden="1">
      <c r="A338" s="6" t="s">
        <v>464</v>
      </c>
      <c r="B338" s="6"/>
      <c r="C338" s="3" t="s">
        <v>96</v>
      </c>
      <c r="D338" s="86">
        <v>1</v>
      </c>
      <c r="E338" s="87">
        <f>$D$331*D338</f>
      </c>
      <c r="F338" s="108">
        <v>0.07</v>
      </c>
      <c r="G338" s="87">
        <f>$D$331*F338</f>
      </c>
      <c r="H338" s="87">
        <f>$L$2*G338</f>
      </c>
      <c r="I338" s="108">
        <v>51.27</v>
      </c>
      <c r="J338" s="87">
        <f>$D$331*I338</f>
      </c>
      <c r="K338" s="87">
        <f>SUM(H338,J338)</f>
      </c>
      <c r="L338" s="89"/>
      <c r="M338" s="89"/>
      <c r="N338" s="89"/>
    </row>
    <row x14ac:dyDescent="0.25" r="339" customHeight="1" ht="18.75" hidden="1">
      <c r="A339" s="6" t="s">
        <v>405</v>
      </c>
      <c r="B339" s="6"/>
      <c r="C339" s="3" t="s">
        <v>96</v>
      </c>
      <c r="D339" s="86">
        <v>1</v>
      </c>
      <c r="E339" s="87">
        <f>$D$331*D339</f>
      </c>
      <c r="F339" s="108">
        <v>0.12</v>
      </c>
      <c r="G339" s="87">
        <f>$D$331*F339</f>
      </c>
      <c r="H339" s="87">
        <f>$L$2*G339</f>
      </c>
      <c r="I339" s="108">
        <v>151.2</v>
      </c>
      <c r="J339" s="87">
        <f>$D$331*I339</f>
      </c>
      <c r="K339" s="87">
        <f>SUM(H339,J339)</f>
      </c>
      <c r="L339" s="89"/>
      <c r="M339" s="89"/>
      <c r="N339" s="89"/>
    </row>
    <row x14ac:dyDescent="0.25" r="340" customHeight="1" ht="18.75" hidden="1">
      <c r="A340" s="6" t="s">
        <v>405</v>
      </c>
      <c r="B340" s="6"/>
      <c r="C340" s="3" t="s">
        <v>96</v>
      </c>
      <c r="D340" s="86">
        <v>1</v>
      </c>
      <c r="E340" s="87">
        <f>$D$331*D340</f>
      </c>
      <c r="F340" s="108">
        <v>0.12</v>
      </c>
      <c r="G340" s="87">
        <f>$D$331*F340</f>
      </c>
      <c r="H340" s="87">
        <f>$L$2*G340</f>
      </c>
      <c r="I340" s="108">
        <v>76.4</v>
      </c>
      <c r="J340" s="87">
        <f>$D$331*I340</f>
      </c>
      <c r="K340" s="87">
        <f>SUM(H340,J340)</f>
      </c>
      <c r="L340" s="89"/>
      <c r="M340" s="89"/>
      <c r="N340" s="89"/>
    </row>
    <row x14ac:dyDescent="0.25" r="341" customHeight="1" ht="18.75" hidden="1">
      <c r="A341" s="6" t="s">
        <v>404</v>
      </c>
      <c r="B341" s="6"/>
      <c r="C341" s="3" t="s">
        <v>96</v>
      </c>
      <c r="D341" s="86">
        <v>1</v>
      </c>
      <c r="E341" s="87">
        <f>$D$331*D341</f>
      </c>
      <c r="F341" s="108">
        <v>0.21</v>
      </c>
      <c r="G341" s="87">
        <f>$D$331*F341</f>
      </c>
      <c r="H341" s="87">
        <f>$L$2*G341</f>
      </c>
      <c r="I341" s="108">
        <v>85.69</v>
      </c>
      <c r="J341" s="87">
        <f>$D$331*I341</f>
      </c>
      <c r="K341" s="87">
        <f>SUM(H341,J341)</f>
      </c>
      <c r="L341" s="89"/>
      <c r="M341" s="89"/>
      <c r="N341" s="89"/>
    </row>
    <row x14ac:dyDescent="0.25" r="342" customHeight="1" ht="18.75" hidden="1">
      <c r="A342" s="6" t="s">
        <v>340</v>
      </c>
      <c r="B342" s="6"/>
      <c r="C342" s="3" t="s">
        <v>96</v>
      </c>
      <c r="D342" s="86">
        <v>1</v>
      </c>
      <c r="E342" s="87">
        <f>$D$331*D342</f>
      </c>
      <c r="F342" s="108">
        <v>0.06</v>
      </c>
      <c r="G342" s="87">
        <f>$D$331*F342</f>
      </c>
      <c r="H342" s="87">
        <f>$L$2*G342</f>
      </c>
      <c r="I342" s="108">
        <v>13.82</v>
      </c>
      <c r="J342" s="87">
        <f>$D$331*I342</f>
      </c>
      <c r="K342" s="87">
        <f>SUM(H342,J342)</f>
      </c>
      <c r="L342" s="89"/>
      <c r="M342" s="89"/>
      <c r="N342" s="89"/>
    </row>
    <row x14ac:dyDescent="0.25" r="343" customHeight="1" ht="12.199999999999998">
      <c r="A343" s="29" t="s">
        <v>214</v>
      </c>
      <c r="B343" s="29"/>
      <c r="C343" s="3"/>
      <c r="D343" s="109"/>
      <c r="E343" s="87"/>
      <c r="F343" s="94">
        <f>SUM(F332:F342)</f>
      </c>
      <c r="G343" s="110">
        <f>SUM(G332:G342)</f>
      </c>
      <c r="H343" s="110">
        <f>$L$2*G343</f>
      </c>
      <c r="I343" s="94">
        <v>1767.87</v>
      </c>
      <c r="J343" s="110">
        <f>SUM(J332:J342)</f>
      </c>
      <c r="K343" s="88">
        <f>SUM(H343,J343)</f>
      </c>
      <c r="L343" s="89"/>
      <c r="M343" s="89"/>
      <c r="N343" s="89"/>
    </row>
    <row x14ac:dyDescent="0.25" r="344" customHeight="1" ht="21">
      <c r="A344" s="29" t="s">
        <v>459</v>
      </c>
      <c r="B344" s="29"/>
      <c r="C344" s="93" t="s">
        <v>96</v>
      </c>
      <c r="D344" s="57">
        <v>0</v>
      </c>
      <c r="E344" s="124"/>
      <c r="F344" s="53"/>
      <c r="G344" s="53"/>
      <c r="H344" s="53"/>
      <c r="I344" s="53"/>
      <c r="J344" s="53"/>
      <c r="K344" s="53"/>
      <c r="L344" s="89"/>
      <c r="M344" s="89"/>
      <c r="N344" s="89"/>
    </row>
    <row x14ac:dyDescent="0.25" r="345" customHeight="1" ht="18.75" hidden="1">
      <c r="A345" s="6" t="s">
        <v>409</v>
      </c>
      <c r="B345" s="6"/>
      <c r="C345" s="3" t="s">
        <v>96</v>
      </c>
      <c r="D345" s="86">
        <v>1</v>
      </c>
      <c r="E345" s="87">
        <f>$D$344*D345</f>
      </c>
      <c r="F345" s="108">
        <v>0.23</v>
      </c>
      <c r="G345" s="87">
        <f>$D$344*F345</f>
      </c>
      <c r="H345" s="87">
        <f>$L$2*G345</f>
      </c>
      <c r="I345" s="108">
        <v>348.06</v>
      </c>
      <c r="J345" s="87">
        <f>$D$344*I345</f>
      </c>
      <c r="K345" s="87">
        <f>SUM(H345,J345)</f>
      </c>
      <c r="L345" s="89"/>
      <c r="M345" s="89"/>
      <c r="N345" s="89"/>
    </row>
    <row x14ac:dyDescent="0.25" r="346" customHeight="1" ht="18.75" hidden="1">
      <c r="A346" s="6" t="s">
        <v>399</v>
      </c>
      <c r="B346" s="6"/>
      <c r="C346" s="3" t="s">
        <v>96</v>
      </c>
      <c r="D346" s="86">
        <v>1</v>
      </c>
      <c r="E346" s="87">
        <f>$D$344*D346</f>
      </c>
      <c r="F346" s="108">
        <v>0.23</v>
      </c>
      <c r="G346" s="87">
        <f>$D$344*F346</f>
      </c>
      <c r="H346" s="87">
        <f>$L$2*G346</f>
      </c>
      <c r="I346" s="108">
        <v>218.57</v>
      </c>
      <c r="J346" s="87">
        <f>$D$344*I346</f>
      </c>
      <c r="K346" s="87">
        <f>SUM(H346,J346)</f>
      </c>
      <c r="L346" s="89"/>
      <c r="M346" s="89"/>
      <c r="N346" s="89"/>
    </row>
    <row x14ac:dyDescent="0.25" r="347" customHeight="1" ht="18.75" hidden="1">
      <c r="A347" s="6" t="s">
        <v>461</v>
      </c>
      <c r="B347" s="6"/>
      <c r="C347" s="3" t="s">
        <v>96</v>
      </c>
      <c r="D347" s="86">
        <v>1</v>
      </c>
      <c r="E347" s="87">
        <f>$D$344*D347</f>
      </c>
      <c r="F347" s="108">
        <v>0.23</v>
      </c>
      <c r="G347" s="87">
        <f>$D$344*F347</f>
      </c>
      <c r="H347" s="87">
        <f>$L$2*G347</f>
      </c>
      <c r="I347" s="108">
        <v>68.19</v>
      </c>
      <c r="J347" s="87">
        <f>$D$344*I347</f>
      </c>
      <c r="K347" s="87">
        <f>SUM(H347,J347)</f>
      </c>
      <c r="L347" s="89"/>
      <c r="M347" s="89"/>
      <c r="N347" s="89"/>
    </row>
    <row x14ac:dyDescent="0.25" r="348" customHeight="1" ht="18.75" hidden="1">
      <c r="A348" s="6" t="s">
        <v>463</v>
      </c>
      <c r="B348" s="6"/>
      <c r="C348" s="3" t="s">
        <v>96</v>
      </c>
      <c r="D348" s="86">
        <v>1</v>
      </c>
      <c r="E348" s="87">
        <f>$D$344*D348</f>
      </c>
      <c r="F348" s="108">
        <v>0.09</v>
      </c>
      <c r="G348" s="87">
        <f>$D$344*F348</f>
      </c>
      <c r="H348" s="87">
        <f>$L$2*G348</f>
      </c>
      <c r="I348" s="108">
        <v>51.7</v>
      </c>
      <c r="J348" s="87">
        <f>$D$344*I348</f>
      </c>
      <c r="K348" s="87">
        <f>SUM(H348,J348)</f>
      </c>
      <c r="L348" s="89"/>
      <c r="M348" s="89"/>
      <c r="N348" s="89"/>
    </row>
    <row x14ac:dyDescent="0.25" r="349" customHeight="1" ht="18.75" hidden="1">
      <c r="A349" s="6" t="s">
        <v>460</v>
      </c>
      <c r="B349" s="6"/>
      <c r="C349" s="3" t="s">
        <v>96</v>
      </c>
      <c r="D349" s="86">
        <v>1</v>
      </c>
      <c r="E349" s="87">
        <f>$D$344*D349</f>
      </c>
      <c r="F349" s="108">
        <v>0.21</v>
      </c>
      <c r="G349" s="87">
        <f>$D$344*F349</f>
      </c>
      <c r="H349" s="87">
        <f>$L$2*G349</f>
      </c>
      <c r="I349" s="108">
        <v>601.67</v>
      </c>
      <c r="J349" s="87">
        <f>$D$344*I349</f>
      </c>
      <c r="K349" s="87">
        <f>SUM(H349,J349)</f>
      </c>
      <c r="L349" s="89"/>
      <c r="M349" s="89"/>
      <c r="N349" s="89"/>
    </row>
    <row x14ac:dyDescent="0.25" r="350" customHeight="1" ht="18.75" hidden="1">
      <c r="A350" s="6" t="s">
        <v>464</v>
      </c>
      <c r="B350" s="6"/>
      <c r="C350" s="3" t="s">
        <v>96</v>
      </c>
      <c r="D350" s="86">
        <v>1</v>
      </c>
      <c r="E350" s="87">
        <f>$D$344*D350</f>
      </c>
      <c r="F350" s="108">
        <v>0.07</v>
      </c>
      <c r="G350" s="87">
        <f>$D$344*F350</f>
      </c>
      <c r="H350" s="87">
        <f>$L$2*G350</f>
      </c>
      <c r="I350" s="108">
        <v>51.27</v>
      </c>
      <c r="J350" s="87">
        <f>$D$344*I350</f>
      </c>
      <c r="K350" s="87">
        <f>SUM(H350,J350)</f>
      </c>
      <c r="L350" s="89"/>
      <c r="M350" s="89"/>
      <c r="N350" s="89"/>
    </row>
    <row x14ac:dyDescent="0.25" r="351" customHeight="1" ht="18.75" hidden="1">
      <c r="A351" s="6" t="s">
        <v>405</v>
      </c>
      <c r="B351" s="6"/>
      <c r="C351" s="3" t="s">
        <v>96</v>
      </c>
      <c r="D351" s="86">
        <v>1</v>
      </c>
      <c r="E351" s="87">
        <f>$D$344*D351</f>
      </c>
      <c r="F351" s="108">
        <v>0.12</v>
      </c>
      <c r="G351" s="87">
        <f>$D$344*F351</f>
      </c>
      <c r="H351" s="87">
        <f>$L$2*G351</f>
      </c>
      <c r="I351" s="108">
        <v>151.2</v>
      </c>
      <c r="J351" s="87">
        <f>$D$344*I351</f>
      </c>
      <c r="K351" s="87">
        <f>SUM(H351,J351)</f>
      </c>
      <c r="L351" s="89"/>
      <c r="M351" s="89"/>
      <c r="N351" s="89"/>
    </row>
    <row x14ac:dyDescent="0.25" r="352" customHeight="1" ht="18.75" hidden="1">
      <c r="A352" s="6" t="s">
        <v>404</v>
      </c>
      <c r="B352" s="6"/>
      <c r="C352" s="3" t="s">
        <v>96</v>
      </c>
      <c r="D352" s="86">
        <v>1</v>
      </c>
      <c r="E352" s="87">
        <f>$D$344*D352</f>
      </c>
      <c r="F352" s="108">
        <v>0.21</v>
      </c>
      <c r="G352" s="87">
        <f>$D$344*F352</f>
      </c>
      <c r="H352" s="87">
        <f>$L$2*G352</f>
      </c>
      <c r="I352" s="108">
        <v>85.69</v>
      </c>
      <c r="J352" s="87">
        <f>$D$344*I352</f>
      </c>
      <c r="K352" s="87">
        <f>SUM(H352,J352)</f>
      </c>
      <c r="L352" s="89"/>
      <c r="M352" s="89"/>
      <c r="N352" s="89"/>
    </row>
    <row x14ac:dyDescent="0.25" r="353" customHeight="1" ht="18.75" hidden="1">
      <c r="A353" s="6" t="s">
        <v>405</v>
      </c>
      <c r="B353" s="6"/>
      <c r="C353" s="3" t="s">
        <v>96</v>
      </c>
      <c r="D353" s="86">
        <v>1</v>
      </c>
      <c r="E353" s="87">
        <f>$D$344*D353</f>
      </c>
      <c r="F353" s="108">
        <v>0.12</v>
      </c>
      <c r="G353" s="87">
        <f>$D$344*F353</f>
      </c>
      <c r="H353" s="87">
        <f>$L$2*G353</f>
      </c>
      <c r="I353" s="108">
        <v>76.4</v>
      </c>
      <c r="J353" s="87">
        <f>$D$344*I353</f>
      </c>
      <c r="K353" s="87">
        <f>SUM(H353,J353)</f>
      </c>
      <c r="L353" s="89"/>
      <c r="M353" s="89"/>
      <c r="N353" s="89"/>
    </row>
    <row x14ac:dyDescent="0.25" r="354" customHeight="1" ht="18.75" hidden="1">
      <c r="A354" s="6" t="s">
        <v>340</v>
      </c>
      <c r="B354" s="6"/>
      <c r="C354" s="3" t="s">
        <v>96</v>
      </c>
      <c r="D354" s="86">
        <v>1</v>
      </c>
      <c r="E354" s="87">
        <f>$D$344*D354</f>
      </c>
      <c r="F354" s="108">
        <v>0.06</v>
      </c>
      <c r="G354" s="87">
        <f>$D$344*F354</f>
      </c>
      <c r="H354" s="87">
        <f>$L$2*G354</f>
      </c>
      <c r="I354" s="108">
        <v>13.82</v>
      </c>
      <c r="J354" s="87">
        <f>$D$344*I354</f>
      </c>
      <c r="K354" s="87">
        <f>SUM(H354,J354)</f>
      </c>
      <c r="L354" s="89"/>
      <c r="M354" s="89"/>
      <c r="N354" s="89"/>
    </row>
    <row x14ac:dyDescent="0.25" r="355" customHeight="1" ht="18.75" hidden="1">
      <c r="A355" s="6" t="s">
        <v>346</v>
      </c>
      <c r="B355" s="6"/>
      <c r="C355" s="3" t="s">
        <v>96</v>
      </c>
      <c r="D355" s="86">
        <v>1</v>
      </c>
      <c r="E355" s="87">
        <f>$D$344*D355</f>
      </c>
      <c r="F355" s="108">
        <v>0.31</v>
      </c>
      <c r="G355" s="87">
        <f>$D$344*F355</f>
      </c>
      <c r="H355" s="87">
        <f>$L$2*G355</f>
      </c>
      <c r="I355" s="108">
        <v>117.29</v>
      </c>
      <c r="J355" s="87">
        <f>$D$344*I355</f>
      </c>
      <c r="K355" s="87">
        <f>SUM(H355,J355)</f>
      </c>
      <c r="L355" s="89"/>
      <c r="M355" s="89"/>
      <c r="N355" s="89"/>
    </row>
    <row x14ac:dyDescent="0.25" r="356" customHeight="1" ht="12.199999999999998">
      <c r="A356" s="29" t="s">
        <v>214</v>
      </c>
      <c r="B356" s="29"/>
      <c r="C356" s="3"/>
      <c r="D356" s="109"/>
      <c r="E356" s="87"/>
      <c r="F356" s="94">
        <f>SUM(F345:F355)</f>
      </c>
      <c r="G356" s="110">
        <f>SUM(G345:G355)</f>
      </c>
      <c r="H356" s="110">
        <f>$L$2*G356</f>
      </c>
      <c r="I356" s="94">
        <v>1783.86</v>
      </c>
      <c r="J356" s="110">
        <f>SUM(J345:J355)</f>
      </c>
      <c r="K356" s="88">
        <f>SUM(H356,J356)</f>
      </c>
      <c r="L356" s="89"/>
      <c r="M356" s="89"/>
      <c r="N356" s="89"/>
    </row>
    <row x14ac:dyDescent="0.25" r="357" customHeight="1" ht="21">
      <c r="A357" s="29" t="s">
        <v>466</v>
      </c>
      <c r="B357" s="29"/>
      <c r="C357" s="93" t="s">
        <v>96</v>
      </c>
      <c r="D357" s="57">
        <v>0</v>
      </c>
      <c r="E357" s="124"/>
      <c r="F357" s="53"/>
      <c r="G357" s="53"/>
      <c r="H357" s="53"/>
      <c r="I357" s="53"/>
      <c r="J357" s="53"/>
      <c r="K357" s="53"/>
      <c r="L357" s="89"/>
      <c r="M357" s="89"/>
      <c r="N357" s="89"/>
    </row>
    <row x14ac:dyDescent="0.25" r="358" customHeight="1" ht="18.75" hidden="1">
      <c r="A358" s="6" t="s">
        <v>402</v>
      </c>
      <c r="B358" s="6"/>
      <c r="C358" s="3" t="s">
        <v>96</v>
      </c>
      <c r="D358" s="86">
        <v>1</v>
      </c>
      <c r="E358" s="87">
        <f>$D$357*D358</f>
      </c>
      <c r="F358" s="108">
        <v>0.24</v>
      </c>
      <c r="G358" s="87">
        <f>$D$357*F358</f>
      </c>
      <c r="H358" s="87">
        <f>$L$2*G358</f>
      </c>
      <c r="I358" s="108">
        <v>148.5</v>
      </c>
      <c r="J358" s="87">
        <f>$D$357*I358</f>
      </c>
      <c r="K358" s="87">
        <f>SUM(H358,J358)</f>
      </c>
      <c r="L358" s="89"/>
      <c r="M358" s="89"/>
      <c r="N358" s="89"/>
    </row>
    <row x14ac:dyDescent="0.25" r="359" customHeight="1" ht="18.75" hidden="1">
      <c r="A359" s="6" t="s">
        <v>467</v>
      </c>
      <c r="B359" s="6"/>
      <c r="C359" s="3" t="s">
        <v>96</v>
      </c>
      <c r="D359" s="86">
        <v>1</v>
      </c>
      <c r="E359" s="87">
        <f>$D$357*D359</f>
      </c>
      <c r="F359" s="108">
        <v>0.08</v>
      </c>
      <c r="G359" s="87">
        <f>$D$357*F359</f>
      </c>
      <c r="H359" s="87">
        <f>$L$2*G359</f>
      </c>
      <c r="I359" s="108">
        <v>51.35</v>
      </c>
      <c r="J359" s="87">
        <f>$D$357*I359</f>
      </c>
      <c r="K359" s="87">
        <f>SUM(H359,J359)</f>
      </c>
      <c r="L359" s="89"/>
      <c r="M359" s="89"/>
      <c r="N359" s="89"/>
    </row>
    <row x14ac:dyDescent="0.25" r="360" customHeight="1" ht="18.75" hidden="1">
      <c r="A360" s="6" t="s">
        <v>468</v>
      </c>
      <c r="B360" s="6"/>
      <c r="C360" s="3" t="s">
        <v>96</v>
      </c>
      <c r="D360" s="86">
        <v>1</v>
      </c>
      <c r="E360" s="87">
        <f>$D$357*D360</f>
      </c>
      <c r="F360" s="108">
        <v>0.12</v>
      </c>
      <c r="G360" s="87">
        <f>$D$357*F360</f>
      </c>
      <c r="H360" s="87">
        <f>$L$2*G360</f>
      </c>
      <c r="I360" s="108">
        <v>361.62</v>
      </c>
      <c r="J360" s="87">
        <f>$D$357*I360</f>
      </c>
      <c r="K360" s="87">
        <f>SUM(H360,J360)</f>
      </c>
      <c r="L360" s="89"/>
      <c r="M360" s="89"/>
      <c r="N360" s="89"/>
    </row>
    <row x14ac:dyDescent="0.25" r="361" customHeight="1" ht="18.75" hidden="1">
      <c r="A361" s="6" t="s">
        <v>339</v>
      </c>
      <c r="B361" s="6"/>
      <c r="C361" s="3" t="s">
        <v>96</v>
      </c>
      <c r="D361" s="86">
        <v>2</v>
      </c>
      <c r="E361" s="87">
        <f>$D$357*D361</f>
      </c>
      <c r="F361" s="108">
        <v>0.46</v>
      </c>
      <c r="G361" s="87">
        <f>$D$357*F361</f>
      </c>
      <c r="H361" s="87">
        <f>$L$2*G361</f>
      </c>
      <c r="I361" s="108">
        <v>766.4</v>
      </c>
      <c r="J361" s="87">
        <f>$D$357*I361</f>
      </c>
      <c r="K361" s="87">
        <f>SUM(H361,J361)</f>
      </c>
      <c r="L361" s="89"/>
      <c r="M361" s="89"/>
      <c r="N361" s="89"/>
    </row>
    <row x14ac:dyDescent="0.25" r="362" customHeight="1" ht="18.75" hidden="1">
      <c r="A362" s="6" t="s">
        <v>400</v>
      </c>
      <c r="B362" s="6"/>
      <c r="C362" s="3" t="s">
        <v>96</v>
      </c>
      <c r="D362" s="86">
        <v>1</v>
      </c>
      <c r="E362" s="87">
        <f>$D$357*D362</f>
      </c>
      <c r="F362" s="108">
        <v>0.14</v>
      </c>
      <c r="G362" s="87">
        <f>$D$357*F362</f>
      </c>
      <c r="H362" s="87">
        <f>$L$2*G362</f>
      </c>
      <c r="I362" s="108">
        <v>33.6</v>
      </c>
      <c r="J362" s="87">
        <f>$D$357*I362</f>
      </c>
      <c r="K362" s="87">
        <f>SUM(H362,J362)</f>
      </c>
      <c r="L362" s="89"/>
      <c r="M362" s="89"/>
      <c r="N362" s="89"/>
    </row>
    <row x14ac:dyDescent="0.25" r="363" customHeight="1" ht="18.75" hidden="1">
      <c r="A363" s="6" t="s">
        <v>469</v>
      </c>
      <c r="B363" s="6"/>
      <c r="C363" s="3" t="s">
        <v>96</v>
      </c>
      <c r="D363" s="86">
        <v>1</v>
      </c>
      <c r="E363" s="87">
        <f>$D$357*D363</f>
      </c>
      <c r="F363" s="108">
        <v>0.1</v>
      </c>
      <c r="G363" s="87">
        <f>$D$357*F363</f>
      </c>
      <c r="H363" s="87">
        <f>$L$2*G363</f>
      </c>
      <c r="I363" s="108">
        <v>183.2</v>
      </c>
      <c r="J363" s="87">
        <f>$D$357*I363</f>
      </c>
      <c r="K363" s="87">
        <f>SUM(H363,J363)</f>
      </c>
      <c r="L363" s="89"/>
      <c r="M363" s="89"/>
      <c r="N363" s="89"/>
    </row>
    <row x14ac:dyDescent="0.25" r="364" customHeight="1" ht="18.75" hidden="1">
      <c r="A364" s="6" t="s">
        <v>470</v>
      </c>
      <c r="B364" s="6"/>
      <c r="C364" s="3" t="s">
        <v>96</v>
      </c>
      <c r="D364" s="86">
        <v>1</v>
      </c>
      <c r="E364" s="87">
        <f>$D$357*D364</f>
      </c>
      <c r="F364" s="108">
        <v>0.03</v>
      </c>
      <c r="G364" s="87">
        <f>$D$357*F364</f>
      </c>
      <c r="H364" s="87">
        <f>$L$2*G364</f>
      </c>
      <c r="I364" s="108">
        <v>13.82</v>
      </c>
      <c r="J364" s="87">
        <f>$D$357*I364</f>
      </c>
      <c r="K364" s="87">
        <f>SUM(H364,J364)</f>
      </c>
      <c r="L364" s="89"/>
      <c r="M364" s="89"/>
      <c r="N364" s="89"/>
    </row>
    <row x14ac:dyDescent="0.25" r="365" customHeight="1" ht="18.75" hidden="1">
      <c r="A365" s="6" t="s">
        <v>471</v>
      </c>
      <c r="B365" s="6"/>
      <c r="C365" s="3" t="s">
        <v>96</v>
      </c>
      <c r="D365" s="86">
        <v>1</v>
      </c>
      <c r="E365" s="87">
        <f>$D$357*D365</f>
      </c>
      <c r="F365" s="108">
        <v>0.18</v>
      </c>
      <c r="G365" s="87">
        <f>$D$357*F365</f>
      </c>
      <c r="H365" s="87">
        <f>$L$2*G365</f>
      </c>
      <c r="I365" s="108">
        <v>305.41</v>
      </c>
      <c r="J365" s="87">
        <f>$D$357*I365</f>
      </c>
      <c r="K365" s="87">
        <f>SUM(H365,J365)</f>
      </c>
      <c r="L365" s="89"/>
      <c r="M365" s="89"/>
      <c r="N365" s="89"/>
    </row>
    <row x14ac:dyDescent="0.25" r="366" customHeight="1" ht="18.75" hidden="1">
      <c r="A366" s="6" t="s">
        <v>343</v>
      </c>
      <c r="B366" s="6"/>
      <c r="C366" s="3" t="s">
        <v>96</v>
      </c>
      <c r="D366" s="86">
        <v>1</v>
      </c>
      <c r="E366" s="87">
        <f>$D$357*D366</f>
      </c>
      <c r="F366" s="108">
        <v>0.13</v>
      </c>
      <c r="G366" s="87">
        <f>$D$357*F366</f>
      </c>
      <c r="H366" s="87">
        <f>$L$2*G366</f>
      </c>
      <c r="I366" s="108">
        <v>61.39</v>
      </c>
      <c r="J366" s="87">
        <f>$D$357*I366</f>
      </c>
      <c r="K366" s="87">
        <f>SUM(H366,J366)</f>
      </c>
      <c r="L366" s="89"/>
      <c r="M366" s="89"/>
      <c r="N366" s="89"/>
    </row>
    <row x14ac:dyDescent="0.25" r="367" customHeight="1" ht="18.75" hidden="1">
      <c r="A367" s="6" t="s">
        <v>346</v>
      </c>
      <c r="B367" s="6"/>
      <c r="C367" s="3" t="s">
        <v>96</v>
      </c>
      <c r="D367" s="86">
        <v>1</v>
      </c>
      <c r="E367" s="87">
        <f>$D$357*D367</f>
      </c>
      <c r="F367" s="108">
        <v>0.31</v>
      </c>
      <c r="G367" s="87">
        <f>$D$357*F367</f>
      </c>
      <c r="H367" s="87">
        <f>$L$2*G367</f>
      </c>
      <c r="I367" s="108">
        <v>117.29</v>
      </c>
      <c r="J367" s="87">
        <f>$D$357*I367</f>
      </c>
      <c r="K367" s="87">
        <f>SUM(H367,J367)</f>
      </c>
      <c r="L367" s="89"/>
      <c r="M367" s="89"/>
      <c r="N367" s="89"/>
    </row>
    <row x14ac:dyDescent="0.25" r="368" customHeight="1" ht="18.75" hidden="1">
      <c r="A368" s="6" t="s">
        <v>248</v>
      </c>
      <c r="B368" s="6"/>
      <c r="C368" s="3" t="s">
        <v>96</v>
      </c>
      <c r="D368" s="86">
        <v>1</v>
      </c>
      <c r="E368" s="87">
        <f>$D$357*D368</f>
      </c>
      <c r="F368" s="108">
        <v>0.55</v>
      </c>
      <c r="G368" s="87">
        <f>$D$357*F368</f>
      </c>
      <c r="H368" s="87">
        <f>$N$2*G368</f>
      </c>
      <c r="I368" s="108">
        <v>135.63</v>
      </c>
      <c r="J368" s="87">
        <f>$D$357*I368</f>
      </c>
      <c r="K368" s="87">
        <f>SUM(H368,J368)</f>
      </c>
      <c r="L368" s="89"/>
      <c r="M368" s="89"/>
      <c r="N368" s="89"/>
    </row>
    <row x14ac:dyDescent="0.25" r="369" customHeight="1" ht="12.199999999999998">
      <c r="A369" s="29" t="s">
        <v>214</v>
      </c>
      <c r="B369" s="29"/>
      <c r="C369" s="3"/>
      <c r="D369" s="109"/>
      <c r="E369" s="87"/>
      <c r="F369" s="94">
        <f>SUM(F358:F368)</f>
      </c>
      <c r="G369" s="110">
        <f>SUM(G358:G368)</f>
      </c>
      <c r="H369" s="110">
        <f>$L$2*G369</f>
      </c>
      <c r="I369" s="94">
        <v>2145.48</v>
      </c>
      <c r="J369" s="110">
        <f>SUM(J358:J368)</f>
      </c>
      <c r="K369" s="88">
        <f>SUM(H369,J369)</f>
      </c>
      <c r="L369" s="89"/>
      <c r="M369" s="89"/>
      <c r="N369" s="89"/>
    </row>
    <row x14ac:dyDescent="0.25" r="370" customHeight="1" ht="21">
      <c r="A370" s="29" t="s">
        <v>466</v>
      </c>
      <c r="B370" s="29"/>
      <c r="C370" s="93" t="s">
        <v>96</v>
      </c>
      <c r="D370" s="57">
        <v>0</v>
      </c>
      <c r="E370" s="124"/>
      <c r="F370" s="53"/>
      <c r="G370" s="53"/>
      <c r="H370" s="53"/>
      <c r="I370" s="53"/>
      <c r="J370" s="53"/>
      <c r="K370" s="53"/>
      <c r="L370" s="89"/>
      <c r="M370" s="89"/>
      <c r="N370" s="89"/>
    </row>
    <row x14ac:dyDescent="0.25" r="371" customHeight="1" ht="18.75" hidden="1">
      <c r="A371" s="6" t="s">
        <v>472</v>
      </c>
      <c r="B371" s="6"/>
      <c r="C371" s="3" t="s">
        <v>96</v>
      </c>
      <c r="D371" s="86">
        <v>1</v>
      </c>
      <c r="E371" s="87">
        <f>$D$370*D371</f>
      </c>
      <c r="F371" s="108">
        <v>0.12</v>
      </c>
      <c r="G371" s="87">
        <f>$D$370*F371</f>
      </c>
      <c r="H371" s="87">
        <f>$L$2*G371</f>
      </c>
      <c r="I371" s="108">
        <v>188.64</v>
      </c>
      <c r="J371" s="87">
        <f>$D$370*I371</f>
      </c>
      <c r="K371" s="87">
        <f>SUM(H371,J371)</f>
      </c>
      <c r="L371" s="89"/>
      <c r="M371" s="89"/>
      <c r="N371" s="89"/>
    </row>
    <row x14ac:dyDescent="0.25" r="372" customHeight="1" ht="18.75" hidden="1">
      <c r="A372" s="6" t="s">
        <v>402</v>
      </c>
      <c r="B372" s="6"/>
      <c r="C372" s="3" t="s">
        <v>96</v>
      </c>
      <c r="D372" s="86">
        <v>1</v>
      </c>
      <c r="E372" s="87">
        <f>$D$370*D372</f>
      </c>
      <c r="F372" s="108">
        <v>0.24</v>
      </c>
      <c r="G372" s="87">
        <f>$D$370*F372</f>
      </c>
      <c r="H372" s="87">
        <f>$L$2*G372</f>
      </c>
      <c r="I372" s="108">
        <v>148.5</v>
      </c>
      <c r="J372" s="87">
        <f>$D$370*I372</f>
      </c>
      <c r="K372" s="87">
        <f>SUM(H372,J372)</f>
      </c>
      <c r="L372" s="89"/>
      <c r="M372" s="89"/>
      <c r="N372" s="89"/>
    </row>
    <row x14ac:dyDescent="0.25" r="373" customHeight="1" ht="18.75" hidden="1">
      <c r="A373" s="6" t="s">
        <v>467</v>
      </c>
      <c r="B373" s="6"/>
      <c r="C373" s="3" t="s">
        <v>96</v>
      </c>
      <c r="D373" s="86">
        <v>1</v>
      </c>
      <c r="E373" s="87">
        <f>$D$370*D373</f>
      </c>
      <c r="F373" s="108">
        <v>0.08</v>
      </c>
      <c r="G373" s="87">
        <f>$D$370*F373</f>
      </c>
      <c r="H373" s="87">
        <f>$L$2*G373</f>
      </c>
      <c r="I373" s="108">
        <v>51.35</v>
      </c>
      <c r="J373" s="87">
        <f>$D$370*I373</f>
      </c>
      <c r="K373" s="87">
        <f>SUM(H373,J373)</f>
      </c>
      <c r="L373" s="89"/>
      <c r="M373" s="89"/>
      <c r="N373" s="89"/>
    </row>
    <row x14ac:dyDescent="0.25" r="374" customHeight="1" ht="18.75" hidden="1">
      <c r="A374" s="6" t="s">
        <v>339</v>
      </c>
      <c r="B374" s="6"/>
      <c r="C374" s="3" t="s">
        <v>96</v>
      </c>
      <c r="D374" s="86">
        <v>2</v>
      </c>
      <c r="E374" s="87">
        <f>$D$370*D374</f>
      </c>
      <c r="F374" s="108">
        <v>0.46</v>
      </c>
      <c r="G374" s="87">
        <f>$D$370*F374</f>
      </c>
      <c r="H374" s="87">
        <f>$L$2*G374</f>
      </c>
      <c r="I374" s="108">
        <v>766.4</v>
      </c>
      <c r="J374" s="87">
        <f>$D$370*I374</f>
      </c>
      <c r="K374" s="87">
        <f>SUM(H374,J374)</f>
      </c>
      <c r="L374" s="89"/>
      <c r="M374" s="89"/>
      <c r="N374" s="89"/>
    </row>
    <row x14ac:dyDescent="0.25" r="375" customHeight="1" ht="18.75" hidden="1">
      <c r="A375" s="6" t="s">
        <v>400</v>
      </c>
      <c r="B375" s="6"/>
      <c r="C375" s="3" t="s">
        <v>96</v>
      </c>
      <c r="D375" s="86">
        <v>1</v>
      </c>
      <c r="E375" s="87">
        <f>$D$370*D375</f>
      </c>
      <c r="F375" s="108">
        <v>0.14</v>
      </c>
      <c r="G375" s="87">
        <f>$D$370*F375</f>
      </c>
      <c r="H375" s="87">
        <f>$L$2*G375</f>
      </c>
      <c r="I375" s="108">
        <v>33.6</v>
      </c>
      <c r="J375" s="87">
        <f>$D$370*I375</f>
      </c>
      <c r="K375" s="87">
        <f>SUM(H375,J375)</f>
      </c>
      <c r="L375" s="89"/>
      <c r="M375" s="89"/>
      <c r="N375" s="89"/>
    </row>
    <row x14ac:dyDescent="0.25" r="376" customHeight="1" ht="18.75" hidden="1">
      <c r="A376" s="6" t="s">
        <v>469</v>
      </c>
      <c r="B376" s="6"/>
      <c r="C376" s="3" t="s">
        <v>96</v>
      </c>
      <c r="D376" s="86">
        <v>1</v>
      </c>
      <c r="E376" s="87">
        <f>$D$370*D376</f>
      </c>
      <c r="F376" s="108">
        <v>0.1</v>
      </c>
      <c r="G376" s="87">
        <f>$D$370*F376</f>
      </c>
      <c r="H376" s="87">
        <f>$L$2*G376</f>
      </c>
      <c r="I376" s="108">
        <v>183.2</v>
      </c>
      <c r="J376" s="87">
        <f>$D$370*I376</f>
      </c>
      <c r="K376" s="87">
        <f>SUM(H376,J376)</f>
      </c>
      <c r="L376" s="89"/>
      <c r="M376" s="89"/>
      <c r="N376" s="89"/>
    </row>
    <row x14ac:dyDescent="0.25" r="377" customHeight="1" ht="18.75" hidden="1">
      <c r="A377" s="6" t="s">
        <v>470</v>
      </c>
      <c r="B377" s="6"/>
      <c r="C377" s="3" t="s">
        <v>96</v>
      </c>
      <c r="D377" s="86">
        <v>1</v>
      </c>
      <c r="E377" s="87">
        <f>$D$370*D377</f>
      </c>
      <c r="F377" s="108">
        <v>0.03</v>
      </c>
      <c r="G377" s="87">
        <f>$D$370*F377</f>
      </c>
      <c r="H377" s="87">
        <f>$L$2*G377</f>
      </c>
      <c r="I377" s="108">
        <v>13.82</v>
      </c>
      <c r="J377" s="87">
        <f>$D$370*I377</f>
      </c>
      <c r="K377" s="87">
        <f>SUM(H377,J377)</f>
      </c>
      <c r="L377" s="89"/>
      <c r="M377" s="89"/>
      <c r="N377" s="89"/>
    </row>
    <row x14ac:dyDescent="0.25" r="378" customHeight="1" ht="18.75" hidden="1">
      <c r="A378" s="6" t="s">
        <v>471</v>
      </c>
      <c r="B378" s="6"/>
      <c r="C378" s="3" t="s">
        <v>96</v>
      </c>
      <c r="D378" s="86">
        <v>1</v>
      </c>
      <c r="E378" s="87">
        <f>$D$370*D378</f>
      </c>
      <c r="F378" s="108">
        <v>0.18</v>
      </c>
      <c r="G378" s="87">
        <f>$D$370*F378</f>
      </c>
      <c r="H378" s="87">
        <f>$L$2*G378</f>
      </c>
      <c r="I378" s="108">
        <v>305.41</v>
      </c>
      <c r="J378" s="87">
        <f>$D$370*I378</f>
      </c>
      <c r="K378" s="87">
        <f>SUM(H378,J378)</f>
      </c>
      <c r="L378" s="89"/>
      <c r="M378" s="89"/>
      <c r="N378" s="89"/>
    </row>
    <row x14ac:dyDescent="0.25" r="379" customHeight="1" ht="18.75" hidden="1">
      <c r="A379" s="6" t="s">
        <v>343</v>
      </c>
      <c r="B379" s="6"/>
      <c r="C379" s="3" t="s">
        <v>96</v>
      </c>
      <c r="D379" s="86">
        <v>1</v>
      </c>
      <c r="E379" s="87">
        <f>$D$370*D379</f>
      </c>
      <c r="F379" s="108">
        <v>0.13</v>
      </c>
      <c r="G379" s="87">
        <f>$D$370*F379</f>
      </c>
      <c r="H379" s="87">
        <f>$L$2*G379</f>
      </c>
      <c r="I379" s="108">
        <v>61.39</v>
      </c>
      <c r="J379" s="87">
        <f>$D$370*I379</f>
      </c>
      <c r="K379" s="87">
        <f>SUM(H379,J379)</f>
      </c>
      <c r="L379" s="89"/>
      <c r="M379" s="89"/>
      <c r="N379" s="89"/>
    </row>
    <row x14ac:dyDescent="0.25" r="380" customHeight="1" ht="18.75" hidden="1">
      <c r="A380" s="6" t="s">
        <v>346</v>
      </c>
      <c r="B380" s="6"/>
      <c r="C380" s="3" t="s">
        <v>96</v>
      </c>
      <c r="D380" s="86">
        <v>1</v>
      </c>
      <c r="E380" s="87">
        <f>$D$370*D380</f>
      </c>
      <c r="F380" s="108">
        <v>0.31</v>
      </c>
      <c r="G380" s="87">
        <f>$D$370*F380</f>
      </c>
      <c r="H380" s="87">
        <f>$L$2*G380</f>
      </c>
      <c r="I380" s="108">
        <v>117.29</v>
      </c>
      <c r="J380" s="87">
        <f>$D$370*I380</f>
      </c>
      <c r="K380" s="87">
        <f>SUM(H380,J380)</f>
      </c>
      <c r="L380" s="89"/>
      <c r="M380" s="89"/>
      <c r="N380" s="89"/>
    </row>
    <row x14ac:dyDescent="0.25" r="381" customHeight="1" ht="18.75" hidden="1">
      <c r="A381" s="6" t="s">
        <v>248</v>
      </c>
      <c r="B381" s="6"/>
      <c r="C381" s="3" t="s">
        <v>96</v>
      </c>
      <c r="D381" s="86">
        <v>1</v>
      </c>
      <c r="E381" s="87">
        <f>$D$370*D381</f>
      </c>
      <c r="F381" s="108">
        <v>0.55</v>
      </c>
      <c r="G381" s="87">
        <f>$D$370*F381</f>
      </c>
      <c r="H381" s="87">
        <f>$N$2*G381</f>
      </c>
      <c r="I381" s="108">
        <v>135.63</v>
      </c>
      <c r="J381" s="87">
        <f>$D$370*I381</f>
      </c>
      <c r="K381" s="87">
        <f>SUM(H381,J381)</f>
      </c>
      <c r="L381" s="89"/>
      <c r="M381" s="89"/>
      <c r="N381" s="89"/>
    </row>
    <row x14ac:dyDescent="0.25" r="382" customHeight="1" ht="12.199999999999998">
      <c r="A382" s="29" t="s">
        <v>214</v>
      </c>
      <c r="B382" s="29"/>
      <c r="C382" s="3"/>
      <c r="D382" s="109"/>
      <c r="E382" s="87"/>
      <c r="F382" s="94">
        <f>SUM(F371:F381)</f>
      </c>
      <c r="G382" s="110">
        <f>SUM(G371:G381)</f>
      </c>
      <c r="H382" s="110">
        <f>$L$2*G382</f>
      </c>
      <c r="I382" s="94">
        <v>1972.5</v>
      </c>
      <c r="J382" s="110">
        <f>SUM(J371:J381)</f>
      </c>
      <c r="K382" s="88">
        <f>SUM(H382,J382)</f>
      </c>
      <c r="L382" s="89"/>
      <c r="M382" s="89"/>
      <c r="N382" s="89"/>
    </row>
    <row x14ac:dyDescent="0.25" r="383" customHeight="1" ht="21">
      <c r="A383" s="29" t="s">
        <v>466</v>
      </c>
      <c r="B383" s="29"/>
      <c r="C383" s="93" t="s">
        <v>96</v>
      </c>
      <c r="D383" s="57">
        <v>0</v>
      </c>
      <c r="E383" s="124"/>
      <c r="F383" s="53"/>
      <c r="G383" s="53"/>
      <c r="H383" s="53"/>
      <c r="I383" s="53"/>
      <c r="J383" s="53"/>
      <c r="K383" s="53"/>
      <c r="L383" s="89"/>
      <c r="M383" s="89"/>
      <c r="N383" s="89"/>
    </row>
    <row x14ac:dyDescent="0.25" r="384" customHeight="1" ht="18.75" hidden="1">
      <c r="A384" s="6" t="s">
        <v>402</v>
      </c>
      <c r="B384" s="6"/>
      <c r="C384" s="3" t="s">
        <v>96</v>
      </c>
      <c r="D384" s="86">
        <v>1</v>
      </c>
      <c r="E384" s="87">
        <f>$D$383*D384</f>
      </c>
      <c r="F384" s="108">
        <v>0.24</v>
      </c>
      <c r="G384" s="87">
        <f>$D$383*F384</f>
      </c>
      <c r="H384" s="87">
        <f>$L$2*G384</f>
      </c>
      <c r="I384" s="108">
        <v>148.5</v>
      </c>
      <c r="J384" s="87">
        <f>$D$383*I384</f>
      </c>
      <c r="K384" s="87">
        <f>SUM(H384,J384)</f>
      </c>
      <c r="L384" s="89"/>
      <c r="M384" s="89"/>
      <c r="N384" s="89"/>
    </row>
    <row x14ac:dyDescent="0.25" r="385" customHeight="1" ht="18.75" hidden="1">
      <c r="A385" s="6" t="s">
        <v>467</v>
      </c>
      <c r="B385" s="6"/>
      <c r="C385" s="3" t="s">
        <v>96</v>
      </c>
      <c r="D385" s="86">
        <v>1</v>
      </c>
      <c r="E385" s="87">
        <f>$D$383*D385</f>
      </c>
      <c r="F385" s="108">
        <v>0.08</v>
      </c>
      <c r="G385" s="87">
        <f>$D$383*F385</f>
      </c>
      <c r="H385" s="87">
        <f>$L$2*G385</f>
      </c>
      <c r="I385" s="108">
        <v>51.35</v>
      </c>
      <c r="J385" s="87">
        <f>$D$383*I385</f>
      </c>
      <c r="K385" s="87">
        <f>SUM(H385,J385)</f>
      </c>
      <c r="L385" s="89"/>
      <c r="M385" s="89"/>
      <c r="N385" s="89"/>
    </row>
    <row x14ac:dyDescent="0.25" r="386" customHeight="1" ht="18.75" hidden="1">
      <c r="A386" s="6" t="s">
        <v>339</v>
      </c>
      <c r="B386" s="6"/>
      <c r="C386" s="3" t="s">
        <v>96</v>
      </c>
      <c r="D386" s="86">
        <v>2</v>
      </c>
      <c r="E386" s="87">
        <f>$D$383*D386</f>
      </c>
      <c r="F386" s="108">
        <v>0.46</v>
      </c>
      <c r="G386" s="87">
        <f>$D$383*F386</f>
      </c>
      <c r="H386" s="87">
        <f>$L$2*G386</f>
      </c>
      <c r="I386" s="108">
        <v>766.4</v>
      </c>
      <c r="J386" s="87">
        <f>$D$383*I386</f>
      </c>
      <c r="K386" s="87">
        <f>SUM(H386,J386)</f>
      </c>
      <c r="L386" s="89"/>
      <c r="M386" s="89"/>
      <c r="N386" s="89"/>
    </row>
    <row x14ac:dyDescent="0.25" r="387" customHeight="1" ht="18.75" hidden="1">
      <c r="A387" s="6" t="s">
        <v>473</v>
      </c>
      <c r="B387" s="6"/>
      <c r="C387" s="3" t="s">
        <v>96</v>
      </c>
      <c r="D387" s="86">
        <v>1</v>
      </c>
      <c r="E387" s="87">
        <f>$D$383*D387</f>
      </c>
      <c r="F387" s="108">
        <v>0.12</v>
      </c>
      <c r="G387" s="87">
        <f>$D$383*F387</f>
      </c>
      <c r="H387" s="87">
        <f>$L$2*G387</f>
      </c>
      <c r="I387" s="108">
        <v>325.72</v>
      </c>
      <c r="J387" s="87">
        <f>$D$383*I387</f>
      </c>
      <c r="K387" s="87">
        <f>SUM(H387,J387)</f>
      </c>
      <c r="L387" s="89"/>
      <c r="M387" s="89"/>
      <c r="N387" s="89"/>
    </row>
    <row x14ac:dyDescent="0.25" r="388" customHeight="1" ht="18.75" hidden="1">
      <c r="A388" s="6" t="s">
        <v>400</v>
      </c>
      <c r="B388" s="6"/>
      <c r="C388" s="3" t="s">
        <v>96</v>
      </c>
      <c r="D388" s="86">
        <v>1</v>
      </c>
      <c r="E388" s="87">
        <f>$D$383*D388</f>
      </c>
      <c r="F388" s="108">
        <v>0.14</v>
      </c>
      <c r="G388" s="87">
        <f>$D$383*F388</f>
      </c>
      <c r="H388" s="87">
        <f>$L$2*G388</f>
      </c>
      <c r="I388" s="108">
        <v>33.6</v>
      </c>
      <c r="J388" s="87">
        <f>$D$383*I388</f>
      </c>
      <c r="K388" s="87">
        <f>SUM(H388,J388)</f>
      </c>
      <c r="L388" s="89"/>
      <c r="M388" s="89"/>
      <c r="N388" s="89"/>
    </row>
    <row x14ac:dyDescent="0.25" r="389" customHeight="1" ht="18.75" hidden="1">
      <c r="A389" s="6" t="s">
        <v>469</v>
      </c>
      <c r="B389" s="6"/>
      <c r="C389" s="3" t="s">
        <v>96</v>
      </c>
      <c r="D389" s="86">
        <v>1</v>
      </c>
      <c r="E389" s="87">
        <f>$D$383*D389</f>
      </c>
      <c r="F389" s="108">
        <v>0.1</v>
      </c>
      <c r="G389" s="87">
        <f>$D$383*F389</f>
      </c>
      <c r="H389" s="87">
        <f>$L$2*G389</f>
      </c>
      <c r="I389" s="108">
        <v>183.2</v>
      </c>
      <c r="J389" s="87">
        <f>$D$383*I389</f>
      </c>
      <c r="K389" s="87">
        <f>SUM(H389,J389)</f>
      </c>
      <c r="L389" s="89"/>
      <c r="M389" s="89"/>
      <c r="N389" s="89"/>
    </row>
    <row x14ac:dyDescent="0.25" r="390" customHeight="1" ht="18.75" hidden="1">
      <c r="A390" s="6" t="s">
        <v>470</v>
      </c>
      <c r="B390" s="6"/>
      <c r="C390" s="3" t="s">
        <v>96</v>
      </c>
      <c r="D390" s="86">
        <v>1</v>
      </c>
      <c r="E390" s="87">
        <f>$D$383*D390</f>
      </c>
      <c r="F390" s="108">
        <v>0.03</v>
      </c>
      <c r="G390" s="87">
        <f>$D$383*F390</f>
      </c>
      <c r="H390" s="87">
        <f>$L$2*G390</f>
      </c>
      <c r="I390" s="108">
        <v>13.82</v>
      </c>
      <c r="J390" s="87">
        <f>$D$383*I390</f>
      </c>
      <c r="K390" s="87">
        <f>SUM(H390,J390)</f>
      </c>
      <c r="L390" s="89"/>
      <c r="M390" s="89"/>
      <c r="N390" s="89"/>
    </row>
    <row x14ac:dyDescent="0.25" r="391" customHeight="1" ht="18.75" hidden="1">
      <c r="A391" s="6" t="s">
        <v>471</v>
      </c>
      <c r="B391" s="6"/>
      <c r="C391" s="3" t="s">
        <v>96</v>
      </c>
      <c r="D391" s="86">
        <v>1</v>
      </c>
      <c r="E391" s="87">
        <f>$D$383*D391</f>
      </c>
      <c r="F391" s="108">
        <v>0.18</v>
      </c>
      <c r="G391" s="87">
        <f>$D$383*F391</f>
      </c>
      <c r="H391" s="87">
        <f>$L$2*G391</f>
      </c>
      <c r="I391" s="108">
        <v>305.41</v>
      </c>
      <c r="J391" s="87">
        <f>$D$383*I391</f>
      </c>
      <c r="K391" s="87">
        <f>SUM(H391,J391)</f>
      </c>
      <c r="L391" s="89"/>
      <c r="M391" s="89"/>
      <c r="N391" s="89"/>
    </row>
    <row x14ac:dyDescent="0.25" r="392" customHeight="1" ht="18.75" hidden="1">
      <c r="A392" s="6" t="s">
        <v>343</v>
      </c>
      <c r="B392" s="6"/>
      <c r="C392" s="3" t="s">
        <v>96</v>
      </c>
      <c r="D392" s="86">
        <v>1</v>
      </c>
      <c r="E392" s="87">
        <f>$D$383*D392</f>
      </c>
      <c r="F392" s="108">
        <v>0.13</v>
      </c>
      <c r="G392" s="87">
        <f>$D$383*F392</f>
      </c>
      <c r="H392" s="87">
        <f>$L$2*G392</f>
      </c>
      <c r="I392" s="108">
        <v>61.39</v>
      </c>
      <c r="J392" s="87">
        <f>$D$383*I392</f>
      </c>
      <c r="K392" s="87">
        <f>SUM(H392,J392)</f>
      </c>
      <c r="L392" s="89"/>
      <c r="M392" s="89"/>
      <c r="N392" s="89"/>
    </row>
    <row x14ac:dyDescent="0.25" r="393" customHeight="1" ht="18.75" hidden="1">
      <c r="A393" s="6" t="s">
        <v>346</v>
      </c>
      <c r="B393" s="6"/>
      <c r="C393" s="3" t="s">
        <v>96</v>
      </c>
      <c r="D393" s="86">
        <v>1</v>
      </c>
      <c r="E393" s="87">
        <f>$D$383*D393</f>
      </c>
      <c r="F393" s="108">
        <v>0.31</v>
      </c>
      <c r="G393" s="87">
        <f>$D$383*F393</f>
      </c>
      <c r="H393" s="87">
        <f>$L$2*G393</f>
      </c>
      <c r="I393" s="108">
        <v>117.29</v>
      </c>
      <c r="J393" s="87">
        <f>$D$383*I393</f>
      </c>
      <c r="K393" s="87">
        <f>SUM(H393,J393)</f>
      </c>
      <c r="L393" s="89"/>
      <c r="M393" s="89"/>
      <c r="N393" s="89"/>
    </row>
    <row x14ac:dyDescent="0.25" r="394" customHeight="1" ht="18.75" hidden="1">
      <c r="A394" s="6" t="s">
        <v>424</v>
      </c>
      <c r="B394" s="6"/>
      <c r="C394" s="3" t="s">
        <v>96</v>
      </c>
      <c r="D394" s="86">
        <v>1</v>
      </c>
      <c r="E394" s="87">
        <f>$D$383*D394</f>
      </c>
      <c r="F394" s="108">
        <v>0.55</v>
      </c>
      <c r="G394" s="87">
        <f>$D$383*F394</f>
      </c>
      <c r="H394" s="87">
        <f>$N$2*G394</f>
      </c>
      <c r="I394" s="108">
        <v>135.63</v>
      </c>
      <c r="J394" s="87">
        <f>$D$383*I394</f>
      </c>
      <c r="K394" s="87">
        <f>SUM(H394,J394)</f>
      </c>
      <c r="L394" s="89"/>
      <c r="M394" s="89"/>
      <c r="N394" s="89"/>
    </row>
    <row x14ac:dyDescent="0.25" r="395" customHeight="1" ht="12.199999999999998">
      <c r="A395" s="29" t="s">
        <v>214</v>
      </c>
      <c r="B395" s="29"/>
      <c r="C395" s="3"/>
      <c r="D395" s="109"/>
      <c r="E395" s="87"/>
      <c r="F395" s="94">
        <f>SUM(F384:F394)</f>
      </c>
      <c r="G395" s="110">
        <f>SUM(G384:G394)</f>
      </c>
      <c r="H395" s="110">
        <f>$L$2*G395</f>
      </c>
      <c r="I395" s="94">
        <v>2109.58</v>
      </c>
      <c r="J395" s="110">
        <f>SUM(J384:J394)</f>
      </c>
      <c r="K395" s="88">
        <f>SUM(H395,J395)</f>
      </c>
      <c r="L395" s="89"/>
      <c r="M395" s="89"/>
      <c r="N395" s="89"/>
    </row>
    <row x14ac:dyDescent="0.25" r="396" customHeight="1" ht="21">
      <c r="A396" s="29" t="s">
        <v>474</v>
      </c>
      <c r="B396" s="29"/>
      <c r="C396" s="93" t="s">
        <v>96</v>
      </c>
      <c r="D396" s="57">
        <v>0</v>
      </c>
      <c r="E396" s="124"/>
      <c r="F396" s="53"/>
      <c r="G396" s="53"/>
      <c r="H396" s="53"/>
      <c r="I396" s="53"/>
      <c r="J396" s="53"/>
      <c r="K396" s="53"/>
      <c r="L396" s="89"/>
      <c r="M396" s="89"/>
      <c r="N396" s="89"/>
    </row>
    <row x14ac:dyDescent="0.25" r="397" customHeight="1" ht="18.75" hidden="1">
      <c r="A397" s="6" t="s">
        <v>409</v>
      </c>
      <c r="B397" s="6"/>
      <c r="C397" s="3" t="s">
        <v>96</v>
      </c>
      <c r="D397" s="86">
        <v>1</v>
      </c>
      <c r="E397" s="87">
        <f>$D$396*D397</f>
      </c>
      <c r="F397" s="108">
        <v>0.23</v>
      </c>
      <c r="G397" s="87">
        <f>$D$396*F397</f>
      </c>
      <c r="H397" s="87">
        <f>$L$2*G397</f>
      </c>
      <c r="I397" s="108">
        <v>348.06</v>
      </c>
      <c r="J397" s="87">
        <f>$D$396*I397</f>
      </c>
      <c r="K397" s="87">
        <f>SUM(H397,J397)</f>
      </c>
      <c r="L397" s="89"/>
      <c r="M397" s="89"/>
      <c r="N397" s="89"/>
    </row>
    <row x14ac:dyDescent="0.25" r="398" customHeight="1" ht="18.75" hidden="1">
      <c r="A398" s="6" t="s">
        <v>341</v>
      </c>
      <c r="B398" s="6"/>
      <c r="C398" s="3" t="s">
        <v>96</v>
      </c>
      <c r="D398" s="86">
        <v>1</v>
      </c>
      <c r="E398" s="87">
        <f>$D$396*D398</f>
      </c>
      <c r="F398" s="108">
        <v>0.17</v>
      </c>
      <c r="G398" s="87">
        <f>$D$396*F398</f>
      </c>
      <c r="H398" s="87">
        <f>$L$2*G398</f>
      </c>
      <c r="I398" s="108">
        <v>325.39</v>
      </c>
      <c r="J398" s="87">
        <f>$D$396*I398</f>
      </c>
      <c r="K398" s="87">
        <f>SUM(H398,J398)</f>
      </c>
      <c r="L398" s="89"/>
      <c r="M398" s="89"/>
      <c r="N398" s="89"/>
    </row>
    <row x14ac:dyDescent="0.25" r="399" customHeight="1" ht="18.75" hidden="1">
      <c r="A399" s="6" t="s">
        <v>402</v>
      </c>
      <c r="B399" s="6"/>
      <c r="C399" s="3" t="s">
        <v>96</v>
      </c>
      <c r="D399" s="86">
        <v>1</v>
      </c>
      <c r="E399" s="87">
        <f>$D$396*D399</f>
      </c>
      <c r="F399" s="108">
        <v>0.24</v>
      </c>
      <c r="G399" s="87">
        <f>$D$396*F399</f>
      </c>
      <c r="H399" s="87">
        <f>$L$2*G399</f>
      </c>
      <c r="I399" s="108">
        <v>102.47</v>
      </c>
      <c r="J399" s="87">
        <f>$D$396*I399</f>
      </c>
      <c r="K399" s="87">
        <f>SUM(H399,J399)</f>
      </c>
      <c r="L399" s="89"/>
      <c r="M399" s="89"/>
      <c r="N399" s="89"/>
    </row>
    <row x14ac:dyDescent="0.25" r="400" customHeight="1" ht="18.75" hidden="1">
      <c r="A400" s="6" t="s">
        <v>410</v>
      </c>
      <c r="B400" s="6"/>
      <c r="C400" s="3" t="s">
        <v>153</v>
      </c>
      <c r="D400" s="86">
        <v>0.1</v>
      </c>
      <c r="E400" s="87">
        <f>$D$396*D400</f>
      </c>
      <c r="F400" s="108">
        <v>0.01</v>
      </c>
      <c r="G400" s="87">
        <f>$D$396*F400</f>
      </c>
      <c r="H400" s="87">
        <f>$L$2*G400</f>
      </c>
      <c r="I400" s="108">
        <v>3.53</v>
      </c>
      <c r="J400" s="87">
        <f>$D$396*I400</f>
      </c>
      <c r="K400" s="87">
        <f>SUM(H400,J400)</f>
      </c>
      <c r="L400" s="89"/>
      <c r="M400" s="89"/>
      <c r="N400" s="89"/>
    </row>
    <row x14ac:dyDescent="0.25" r="401" customHeight="1" ht="12.199999999999998">
      <c r="A401" s="29" t="s">
        <v>214</v>
      </c>
      <c r="B401" s="29"/>
      <c r="C401" s="3"/>
      <c r="D401" s="109"/>
      <c r="E401" s="87"/>
      <c r="F401" s="94">
        <f>SUM(F397:F400)</f>
      </c>
      <c r="G401" s="110">
        <f>SUM(G397:G400)</f>
      </c>
      <c r="H401" s="110">
        <f>$L$2*G401</f>
      </c>
      <c r="I401" s="94">
        <v>779.45</v>
      </c>
      <c r="J401" s="110">
        <f>SUM(J397:J400)</f>
      </c>
      <c r="K401" s="88">
        <f>SUM(H401,J401)</f>
      </c>
      <c r="L401" s="89"/>
      <c r="M401" s="89"/>
      <c r="N401" s="89"/>
    </row>
    <row x14ac:dyDescent="0.25" r="402" customHeight="1" ht="21">
      <c r="A402" s="29" t="s">
        <v>475</v>
      </c>
      <c r="B402" s="29"/>
      <c r="C402" s="93" t="s">
        <v>96</v>
      </c>
      <c r="D402" s="57">
        <v>0</v>
      </c>
      <c r="E402" s="124"/>
      <c r="F402" s="53"/>
      <c r="G402" s="53"/>
      <c r="H402" s="53"/>
      <c r="I402" s="53"/>
      <c r="J402" s="53"/>
      <c r="K402" s="53"/>
      <c r="L402" s="89"/>
      <c r="M402" s="89"/>
      <c r="N402" s="89"/>
    </row>
    <row x14ac:dyDescent="0.25" r="403" customHeight="1" ht="18.75" hidden="1">
      <c r="A403" s="6" t="s">
        <v>409</v>
      </c>
      <c r="B403" s="6"/>
      <c r="C403" s="3" t="s">
        <v>96</v>
      </c>
      <c r="D403" s="86">
        <v>1</v>
      </c>
      <c r="E403" s="87">
        <f>$D$402*D403</f>
      </c>
      <c r="F403" s="108">
        <v>0.23</v>
      </c>
      <c r="G403" s="87">
        <f>$D$402*F403</f>
      </c>
      <c r="H403" s="87">
        <f>$L$2*G403</f>
      </c>
      <c r="I403" s="108">
        <v>348.06</v>
      </c>
      <c r="J403" s="87">
        <f>$D$402*I403</f>
      </c>
      <c r="K403" s="87">
        <f>SUM(H403,J403)</f>
      </c>
      <c r="L403" s="89"/>
      <c r="M403" s="89"/>
      <c r="N403" s="89"/>
    </row>
    <row x14ac:dyDescent="0.25" r="404" customHeight="1" ht="18.75" hidden="1">
      <c r="A404" s="6" t="s">
        <v>399</v>
      </c>
      <c r="B404" s="6"/>
      <c r="C404" s="3" t="s">
        <v>96</v>
      </c>
      <c r="D404" s="86">
        <v>1</v>
      </c>
      <c r="E404" s="87">
        <f>$D$402*D404</f>
      </c>
      <c r="F404" s="108">
        <v>0.23</v>
      </c>
      <c r="G404" s="87">
        <f>$D$402*F404</f>
      </c>
      <c r="H404" s="87">
        <f>$L$2*G404</f>
      </c>
      <c r="I404" s="108">
        <v>218.57</v>
      </c>
      <c r="J404" s="87">
        <f>$D$402*I404</f>
      </c>
      <c r="K404" s="87">
        <f>SUM(H404,J404)</f>
      </c>
      <c r="L404" s="89"/>
      <c r="M404" s="89"/>
      <c r="N404" s="89"/>
    </row>
    <row x14ac:dyDescent="0.25" r="405" customHeight="1" ht="18.75" hidden="1">
      <c r="A405" s="6" t="s">
        <v>402</v>
      </c>
      <c r="B405" s="6"/>
      <c r="C405" s="3" t="s">
        <v>96</v>
      </c>
      <c r="D405" s="86">
        <v>1</v>
      </c>
      <c r="E405" s="87">
        <f>$D$402*D405</f>
      </c>
      <c r="F405" s="108">
        <v>0.24</v>
      </c>
      <c r="G405" s="87">
        <f>$D$402*F405</f>
      </c>
      <c r="H405" s="87">
        <f>$L$2*G405</f>
      </c>
      <c r="I405" s="108">
        <v>102.47</v>
      </c>
      <c r="J405" s="87">
        <f>$D$402*I405</f>
      </c>
      <c r="K405" s="87">
        <f>SUM(H405,J405)</f>
      </c>
      <c r="L405" s="89"/>
      <c r="M405" s="89"/>
      <c r="N405" s="89"/>
    </row>
    <row x14ac:dyDescent="0.25" r="406" customHeight="1" ht="18.75" hidden="1">
      <c r="A406" s="6" t="s">
        <v>410</v>
      </c>
      <c r="B406" s="6"/>
      <c r="C406" s="3" t="s">
        <v>153</v>
      </c>
      <c r="D406" s="86">
        <v>0.1</v>
      </c>
      <c r="E406" s="87">
        <f>$D$402*D406</f>
      </c>
      <c r="F406" s="108">
        <v>0.01</v>
      </c>
      <c r="G406" s="87">
        <f>$D$402*F406</f>
      </c>
      <c r="H406" s="87">
        <f>$L$2*G406</f>
      </c>
      <c r="I406" s="108">
        <v>3.53</v>
      </c>
      <c r="J406" s="87">
        <f>$D$402*I406</f>
      </c>
      <c r="K406" s="87">
        <f>SUM(H406,J406)</f>
      </c>
      <c r="L406" s="89"/>
      <c r="M406" s="89"/>
      <c r="N406" s="89"/>
    </row>
    <row x14ac:dyDescent="0.25" r="407" customHeight="1" ht="12.199999999999998">
      <c r="A407" s="29" t="s">
        <v>214</v>
      </c>
      <c r="B407" s="29"/>
      <c r="C407" s="3"/>
      <c r="D407" s="109"/>
      <c r="E407" s="87"/>
      <c r="F407" s="94">
        <f>SUM(F403:F406)</f>
      </c>
      <c r="G407" s="110">
        <f>SUM(G403:G406)</f>
      </c>
      <c r="H407" s="110">
        <f>$L$2*G407</f>
      </c>
      <c r="I407" s="94">
        <v>672.63</v>
      </c>
      <c r="J407" s="110">
        <f>SUM(J403:J406)</f>
      </c>
      <c r="K407" s="88">
        <f>SUM(H407,J407)</f>
      </c>
      <c r="L407" s="89"/>
      <c r="M407" s="89"/>
      <c r="N407" s="89"/>
    </row>
    <row x14ac:dyDescent="0.25" r="408" customHeight="1" ht="21">
      <c r="A408" s="29" t="s">
        <v>476</v>
      </c>
      <c r="B408" s="29"/>
      <c r="C408" s="93" t="s">
        <v>96</v>
      </c>
      <c r="D408" s="57">
        <v>0</v>
      </c>
      <c r="E408" s="124"/>
      <c r="F408" s="53"/>
      <c r="G408" s="53"/>
      <c r="H408" s="53"/>
      <c r="I408" s="53"/>
      <c r="J408" s="53"/>
      <c r="K408" s="53"/>
      <c r="L408" s="89"/>
      <c r="M408" s="89"/>
      <c r="N408" s="89"/>
    </row>
    <row x14ac:dyDescent="0.25" r="409" customHeight="1" ht="18.75" hidden="1">
      <c r="A409" s="6" t="s">
        <v>409</v>
      </c>
      <c r="B409" s="6"/>
      <c r="C409" s="3" t="s">
        <v>96</v>
      </c>
      <c r="D409" s="86">
        <v>1</v>
      </c>
      <c r="E409" s="87">
        <f>$D$408*D409</f>
      </c>
      <c r="F409" s="108">
        <v>0.23</v>
      </c>
      <c r="G409" s="87">
        <f>$D$408*F409</f>
      </c>
      <c r="H409" s="87">
        <f>$L$2*G409</f>
      </c>
      <c r="I409" s="108">
        <v>348.06</v>
      </c>
      <c r="J409" s="87">
        <f>$D$408*I409</f>
      </c>
      <c r="K409" s="87">
        <f>SUM(H409,J409)</f>
      </c>
      <c r="L409" s="89"/>
      <c r="M409" s="89"/>
      <c r="N409" s="89"/>
    </row>
    <row x14ac:dyDescent="0.25" r="410" customHeight="1" ht="18.75" hidden="1">
      <c r="A410" s="6" t="s">
        <v>471</v>
      </c>
      <c r="B410" s="6"/>
      <c r="C410" s="3" t="s">
        <v>96</v>
      </c>
      <c r="D410" s="86">
        <v>1</v>
      </c>
      <c r="E410" s="87">
        <f>$D$408*D410</f>
      </c>
      <c r="F410" s="108">
        <v>0.18</v>
      </c>
      <c r="G410" s="87">
        <f>$D$408*F410</f>
      </c>
      <c r="H410" s="87">
        <f>$L$2*G410</f>
      </c>
      <c r="I410" s="108">
        <v>305.41</v>
      </c>
      <c r="J410" s="87">
        <f>$D$408*I410</f>
      </c>
      <c r="K410" s="87">
        <f>SUM(H410,J410)</f>
      </c>
      <c r="L410" s="89"/>
      <c r="M410" s="89"/>
      <c r="N410" s="89"/>
    </row>
    <row x14ac:dyDescent="0.25" r="411" customHeight="1" ht="18.75" hidden="1">
      <c r="A411" s="6" t="s">
        <v>402</v>
      </c>
      <c r="B411" s="6"/>
      <c r="C411" s="3" t="s">
        <v>96</v>
      </c>
      <c r="D411" s="86">
        <v>1</v>
      </c>
      <c r="E411" s="87">
        <f>$D$408*D411</f>
      </c>
      <c r="F411" s="108">
        <v>0.24</v>
      </c>
      <c r="G411" s="87">
        <f>$D$408*F411</f>
      </c>
      <c r="H411" s="87">
        <f>$L$2*G411</f>
      </c>
      <c r="I411" s="108">
        <v>102.47</v>
      </c>
      <c r="J411" s="87">
        <f>$D$408*I411</f>
      </c>
      <c r="K411" s="87">
        <f>SUM(H411,J411)</f>
      </c>
      <c r="L411" s="89"/>
      <c r="M411" s="89"/>
      <c r="N411" s="89"/>
    </row>
    <row x14ac:dyDescent="0.25" r="412" customHeight="1" ht="18.75" hidden="1">
      <c r="A412" s="6" t="s">
        <v>410</v>
      </c>
      <c r="B412" s="6"/>
      <c r="C412" s="3" t="s">
        <v>153</v>
      </c>
      <c r="D412" s="86">
        <v>0.1</v>
      </c>
      <c r="E412" s="87">
        <f>$D$408*D412</f>
      </c>
      <c r="F412" s="108">
        <v>0.01</v>
      </c>
      <c r="G412" s="87">
        <f>$D$408*F412</f>
      </c>
      <c r="H412" s="87">
        <f>$L$2*G412</f>
      </c>
      <c r="I412" s="108">
        <v>3.53</v>
      </c>
      <c r="J412" s="87">
        <f>$D$408*I412</f>
      </c>
      <c r="K412" s="87">
        <f>SUM(H412,J412)</f>
      </c>
      <c r="L412" s="89"/>
      <c r="M412" s="89"/>
      <c r="N412" s="89"/>
    </row>
    <row x14ac:dyDescent="0.25" r="413" customHeight="1" ht="12.199999999999998">
      <c r="A413" s="29" t="s">
        <v>214</v>
      </c>
      <c r="B413" s="29"/>
      <c r="C413" s="3"/>
      <c r="D413" s="109"/>
      <c r="E413" s="87"/>
      <c r="F413" s="94">
        <f>SUM(F409:F412)</f>
      </c>
      <c r="G413" s="110">
        <f>SUM(G409:G412)</f>
      </c>
      <c r="H413" s="110">
        <f>$L$2*G413</f>
      </c>
      <c r="I413" s="94">
        <v>759.47</v>
      </c>
      <c r="J413" s="110">
        <f>SUM(J409:J412)</f>
      </c>
      <c r="K413" s="88">
        <f>SUM(H413,J413)</f>
      </c>
      <c r="L413" s="89"/>
      <c r="M413" s="89"/>
      <c r="N413" s="89"/>
    </row>
    <row x14ac:dyDescent="0.25" r="414" customHeight="1" ht="21">
      <c r="A414" s="29" t="s">
        <v>477</v>
      </c>
      <c r="B414" s="29"/>
      <c r="C414" s="93" t="s">
        <v>96</v>
      </c>
      <c r="D414" s="57">
        <v>0</v>
      </c>
      <c r="E414" s="124"/>
      <c r="F414" s="53"/>
      <c r="G414" s="53"/>
      <c r="H414" s="53"/>
      <c r="I414" s="53"/>
      <c r="J414" s="53"/>
      <c r="K414" s="53"/>
      <c r="L414" s="89"/>
      <c r="M414" s="89"/>
      <c r="N414" s="89"/>
    </row>
    <row x14ac:dyDescent="0.25" r="415" customHeight="1" ht="18.75" hidden="1">
      <c r="A415" s="6" t="s">
        <v>429</v>
      </c>
      <c r="B415" s="6"/>
      <c r="C415" s="3" t="s">
        <v>96</v>
      </c>
      <c r="D415" s="86">
        <v>1</v>
      </c>
      <c r="E415" s="87">
        <f>$D$414*D415</f>
      </c>
      <c r="F415" s="108">
        <v>0.14</v>
      </c>
      <c r="G415" s="87">
        <f>$D$414*F415</f>
      </c>
      <c r="H415" s="87">
        <f>$L$2*G415</f>
      </c>
      <c r="I415" s="108">
        <v>138.32</v>
      </c>
      <c r="J415" s="87">
        <f>$D$414*I415</f>
      </c>
      <c r="K415" s="87">
        <f>SUM(H415,J415)</f>
      </c>
      <c r="L415" s="89"/>
      <c r="M415" s="89"/>
      <c r="N415" s="89"/>
    </row>
    <row x14ac:dyDescent="0.25" r="416" customHeight="1" ht="18.75" hidden="1">
      <c r="A416" s="6" t="s">
        <v>428</v>
      </c>
      <c r="B416" s="6"/>
      <c r="C416" s="3" t="s">
        <v>96</v>
      </c>
      <c r="D416" s="86">
        <v>1</v>
      </c>
      <c r="E416" s="87">
        <f>$D$414*D416</f>
      </c>
      <c r="F416" s="108">
        <v>0.13</v>
      </c>
      <c r="G416" s="87">
        <f>$D$414*F416</f>
      </c>
      <c r="H416" s="87">
        <f>$L$2*G416</f>
      </c>
      <c r="I416" s="108">
        <v>53.97</v>
      </c>
      <c r="J416" s="87">
        <f>$D$414*I416</f>
      </c>
      <c r="K416" s="87">
        <f>SUM(H416,J416)</f>
      </c>
      <c r="L416" s="89"/>
      <c r="M416" s="89"/>
      <c r="N416" s="89"/>
    </row>
    <row x14ac:dyDescent="0.25" r="417" customHeight="1" ht="18.75" hidden="1">
      <c r="A417" s="6" t="s">
        <v>335</v>
      </c>
      <c r="B417" s="6"/>
      <c r="C417" s="3" t="s">
        <v>96</v>
      </c>
      <c r="D417" s="86">
        <v>1</v>
      </c>
      <c r="E417" s="87">
        <f>$D$414*D417</f>
      </c>
      <c r="F417" s="108">
        <v>0.05</v>
      </c>
      <c r="G417" s="87">
        <f>$D$414*F417</f>
      </c>
      <c r="H417" s="87">
        <f>$L$2*G417</f>
      </c>
      <c r="I417" s="108">
        <v>29.26</v>
      </c>
      <c r="J417" s="87">
        <f>$D$414*I417</f>
      </c>
      <c r="K417" s="87">
        <f>SUM(H417,J417)</f>
      </c>
      <c r="L417" s="89"/>
      <c r="M417" s="89"/>
      <c r="N417" s="89"/>
    </row>
    <row x14ac:dyDescent="0.25" r="418" customHeight="1" ht="18.75" hidden="1">
      <c r="A418" s="6" t="s">
        <v>336</v>
      </c>
      <c r="B418" s="6"/>
      <c r="C418" s="3" t="s">
        <v>96</v>
      </c>
      <c r="D418" s="86">
        <v>1</v>
      </c>
      <c r="E418" s="87">
        <f>$D$414*D418</f>
      </c>
      <c r="F418" s="108">
        <v>0.1</v>
      </c>
      <c r="G418" s="87">
        <f>$D$414*F418</f>
      </c>
      <c r="H418" s="87">
        <f>$L$2*G418</f>
      </c>
      <c r="I418" s="108">
        <v>60.2</v>
      </c>
      <c r="J418" s="87">
        <f>$D$414*I418</f>
      </c>
      <c r="K418" s="87">
        <f>SUM(H418,J418)</f>
      </c>
      <c r="L418" s="89"/>
      <c r="M418" s="89"/>
      <c r="N418" s="89"/>
    </row>
    <row x14ac:dyDescent="0.25" r="419" customHeight="1" ht="18.75" hidden="1">
      <c r="A419" s="6" t="s">
        <v>478</v>
      </c>
      <c r="B419" s="6"/>
      <c r="C419" s="3" t="s">
        <v>96</v>
      </c>
      <c r="D419" s="86">
        <v>1</v>
      </c>
      <c r="E419" s="87">
        <f>$D$414*D419</f>
      </c>
      <c r="F419" s="108">
        <v>0.17</v>
      </c>
      <c r="G419" s="87">
        <f>$D$414*F419</f>
      </c>
      <c r="H419" s="87">
        <f>$L$2*G419</f>
      </c>
      <c r="I419" s="108">
        <v>169.78</v>
      </c>
      <c r="J419" s="87">
        <f>$D$414*I419</f>
      </c>
      <c r="K419" s="87">
        <f>SUM(H419,J419)</f>
      </c>
      <c r="L419" s="89"/>
      <c r="M419" s="89"/>
      <c r="N419" s="89"/>
    </row>
    <row x14ac:dyDescent="0.25" r="420" customHeight="1" ht="18.75" hidden="1">
      <c r="A420" s="6" t="s">
        <v>400</v>
      </c>
      <c r="B420" s="6"/>
      <c r="C420" s="3" t="s">
        <v>96</v>
      </c>
      <c r="D420" s="86">
        <v>1</v>
      </c>
      <c r="E420" s="87">
        <f>$D$414*D420</f>
      </c>
      <c r="F420" s="108">
        <v>0.14</v>
      </c>
      <c r="G420" s="87">
        <f>$D$414*F420</f>
      </c>
      <c r="H420" s="87">
        <f>$L$2*G420</f>
      </c>
      <c r="I420" s="108">
        <v>33.6</v>
      </c>
      <c r="J420" s="87">
        <f>$D$414*I420</f>
      </c>
      <c r="K420" s="87">
        <f>SUM(H420,J420)</f>
      </c>
      <c r="L420" s="89"/>
      <c r="M420" s="89"/>
      <c r="N420" s="89"/>
    </row>
    <row x14ac:dyDescent="0.25" r="421" customHeight="1" ht="18.75" hidden="1">
      <c r="A421" s="6" t="s">
        <v>431</v>
      </c>
      <c r="B421" s="6"/>
      <c r="C421" s="3" t="s">
        <v>96</v>
      </c>
      <c r="D421" s="86">
        <v>1</v>
      </c>
      <c r="E421" s="87">
        <f>$D$414*D421</f>
      </c>
      <c r="F421" s="108">
        <v>0.07</v>
      </c>
      <c r="G421" s="87">
        <f>$D$414*F421</f>
      </c>
      <c r="H421" s="87">
        <f>$L$2*G421</f>
      </c>
      <c r="I421" s="108">
        <v>42.87</v>
      </c>
      <c r="J421" s="87">
        <f>$D$414*I421</f>
      </c>
      <c r="K421" s="87">
        <f>SUM(H421,J421)</f>
      </c>
      <c r="L421" s="89"/>
      <c r="M421" s="89"/>
      <c r="N421" s="89"/>
    </row>
    <row x14ac:dyDescent="0.25" r="422" customHeight="1" ht="18.75" hidden="1">
      <c r="A422" s="6" t="s">
        <v>402</v>
      </c>
      <c r="B422" s="6"/>
      <c r="C422" s="3" t="s">
        <v>96</v>
      </c>
      <c r="D422" s="86">
        <v>1</v>
      </c>
      <c r="E422" s="87">
        <f>$D$414*D422</f>
      </c>
      <c r="F422" s="108">
        <v>0.24</v>
      </c>
      <c r="G422" s="87">
        <f>$D$414*F422</f>
      </c>
      <c r="H422" s="87">
        <f>$L$2*G422</f>
      </c>
      <c r="I422" s="108">
        <v>148.5</v>
      </c>
      <c r="J422" s="87">
        <f>$D$414*I422</f>
      </c>
      <c r="K422" s="87">
        <f>SUM(H422,J422)</f>
      </c>
      <c r="L422" s="89"/>
      <c r="M422" s="89"/>
      <c r="N422" s="89"/>
    </row>
    <row x14ac:dyDescent="0.25" r="423" customHeight="1" ht="18.75" hidden="1">
      <c r="A423" s="6" t="s">
        <v>405</v>
      </c>
      <c r="B423" s="6"/>
      <c r="C423" s="3" t="s">
        <v>96</v>
      </c>
      <c r="D423" s="86">
        <v>1</v>
      </c>
      <c r="E423" s="87">
        <f>$D$414*D423</f>
      </c>
      <c r="F423" s="108">
        <v>0.12</v>
      </c>
      <c r="G423" s="87">
        <f>$D$414*F423</f>
      </c>
      <c r="H423" s="87">
        <f>$L$2*G423</f>
      </c>
      <c r="I423" s="108">
        <v>151.2</v>
      </c>
      <c r="J423" s="87">
        <f>$D$414*I423</f>
      </c>
      <c r="K423" s="87">
        <f>SUM(H423,J423)</f>
      </c>
      <c r="L423" s="89"/>
      <c r="M423" s="89"/>
      <c r="N423" s="89"/>
    </row>
    <row x14ac:dyDescent="0.25" r="424" customHeight="1" ht="18.75" hidden="1">
      <c r="A424" s="6" t="s">
        <v>405</v>
      </c>
      <c r="B424" s="6"/>
      <c r="C424" s="3" t="s">
        <v>96</v>
      </c>
      <c r="D424" s="86">
        <v>1</v>
      </c>
      <c r="E424" s="87">
        <f>$D$414*D424</f>
      </c>
      <c r="F424" s="108">
        <v>0.12</v>
      </c>
      <c r="G424" s="87">
        <f>$D$414*F424</f>
      </c>
      <c r="H424" s="87">
        <f>$L$2*G424</f>
      </c>
      <c r="I424" s="108">
        <v>76.4</v>
      </c>
      <c r="J424" s="87">
        <f>$D$414*I424</f>
      </c>
      <c r="K424" s="87">
        <f>SUM(H424,J424)</f>
      </c>
      <c r="L424" s="89"/>
      <c r="M424" s="89"/>
      <c r="N424" s="89"/>
    </row>
    <row x14ac:dyDescent="0.25" r="425" customHeight="1" ht="18.75" hidden="1">
      <c r="A425" s="6" t="s">
        <v>404</v>
      </c>
      <c r="B425" s="6"/>
      <c r="C425" s="3" t="s">
        <v>96</v>
      </c>
      <c r="D425" s="86">
        <v>1</v>
      </c>
      <c r="E425" s="87">
        <f>$D$414*D425</f>
      </c>
      <c r="F425" s="108">
        <v>0.21</v>
      </c>
      <c r="G425" s="87">
        <f>$D$414*F425</f>
      </c>
      <c r="H425" s="87">
        <f>$L$2*G425</f>
      </c>
      <c r="I425" s="108">
        <v>85.69</v>
      </c>
      <c r="J425" s="87">
        <f>$D$414*I425</f>
      </c>
      <c r="K425" s="87">
        <f>SUM(H425,J425)</f>
      </c>
      <c r="L425" s="89"/>
      <c r="M425" s="89"/>
      <c r="N425" s="89"/>
    </row>
    <row x14ac:dyDescent="0.25" r="426" customHeight="1" ht="18.75" hidden="1">
      <c r="A426" s="6" t="s">
        <v>340</v>
      </c>
      <c r="B426" s="6"/>
      <c r="C426" s="3" t="s">
        <v>96</v>
      </c>
      <c r="D426" s="86">
        <v>1</v>
      </c>
      <c r="E426" s="87">
        <f>$D$414*D426</f>
      </c>
      <c r="F426" s="108">
        <v>0.06</v>
      </c>
      <c r="G426" s="87">
        <f>$D$414*F426</f>
      </c>
      <c r="H426" s="87">
        <f>$L$2*G426</f>
      </c>
      <c r="I426" s="108">
        <v>13.82</v>
      </c>
      <c r="J426" s="87">
        <f>$D$414*I426</f>
      </c>
      <c r="K426" s="87">
        <f>SUM(H426,J426)</f>
      </c>
      <c r="L426" s="89"/>
      <c r="M426" s="89"/>
      <c r="N426" s="89"/>
    </row>
    <row x14ac:dyDescent="0.25" r="427" customHeight="1" ht="18.75" hidden="1">
      <c r="A427" s="6" t="s">
        <v>346</v>
      </c>
      <c r="B427" s="6"/>
      <c r="C427" s="3" t="s">
        <v>96</v>
      </c>
      <c r="D427" s="86">
        <v>1</v>
      </c>
      <c r="E427" s="87">
        <f>$D$414*D427</f>
      </c>
      <c r="F427" s="108">
        <v>0.31</v>
      </c>
      <c r="G427" s="87">
        <f>$D$414*F427</f>
      </c>
      <c r="H427" s="87">
        <f>$L$2*G427</f>
      </c>
      <c r="I427" s="108">
        <v>117.29</v>
      </c>
      <c r="J427" s="87">
        <f>$D$414*I427</f>
      </c>
      <c r="K427" s="87">
        <f>SUM(H427,J427)</f>
      </c>
      <c r="L427" s="89"/>
      <c r="M427" s="89"/>
      <c r="N427" s="89"/>
    </row>
    <row x14ac:dyDescent="0.25" r="428" customHeight="1" ht="18.75" hidden="1">
      <c r="A428" s="6" t="s">
        <v>248</v>
      </c>
      <c r="B428" s="6"/>
      <c r="C428" s="3" t="s">
        <v>96</v>
      </c>
      <c r="D428" s="86">
        <v>1</v>
      </c>
      <c r="E428" s="87">
        <f>$D$414*D428</f>
      </c>
      <c r="F428" s="108">
        <v>0.55</v>
      </c>
      <c r="G428" s="87">
        <f>$D$414*F428</f>
      </c>
      <c r="H428" s="87">
        <f>$N$2*G428</f>
      </c>
      <c r="I428" s="108">
        <v>135.63</v>
      </c>
      <c r="J428" s="87">
        <f>$D$414*I428</f>
      </c>
      <c r="K428" s="87">
        <f>SUM(H428,J428)</f>
      </c>
      <c r="L428" s="89"/>
      <c r="M428" s="89"/>
      <c r="N428" s="89"/>
    </row>
    <row x14ac:dyDescent="0.25" r="429" customHeight="1" ht="12.199999999999998">
      <c r="A429" s="29" t="s">
        <v>214</v>
      </c>
      <c r="B429" s="29"/>
      <c r="C429" s="3"/>
      <c r="D429" s="109"/>
      <c r="E429" s="87"/>
      <c r="F429" s="94">
        <f>SUM(F415:F428)</f>
      </c>
      <c r="G429" s="110">
        <f>SUM(G415:G428)</f>
      </c>
      <c r="H429" s="110">
        <f>$L$2*G429</f>
      </c>
      <c r="I429" s="94">
        <v>1223.8</v>
      </c>
      <c r="J429" s="110">
        <f>SUM(J415:J428)</f>
      </c>
      <c r="K429" s="88">
        <f>SUM(H429,J429)</f>
      </c>
      <c r="L429" s="89"/>
      <c r="M429" s="89"/>
      <c r="N429" s="89"/>
    </row>
    <row x14ac:dyDescent="0.25" r="430" customHeight="1" ht="21">
      <c r="A430" s="29" t="s">
        <v>479</v>
      </c>
      <c r="B430" s="29"/>
      <c r="C430" s="93" t="s">
        <v>96</v>
      </c>
      <c r="D430" s="57">
        <v>0</v>
      </c>
      <c r="E430" s="124"/>
      <c r="F430" s="53"/>
      <c r="G430" s="53"/>
      <c r="H430" s="53"/>
      <c r="I430" s="53"/>
      <c r="J430" s="53"/>
      <c r="K430" s="53"/>
      <c r="L430" s="89"/>
      <c r="M430" s="89"/>
      <c r="N430" s="89"/>
    </row>
    <row x14ac:dyDescent="0.25" r="431" customHeight="1" ht="18.75" hidden="1">
      <c r="A431" s="6" t="s">
        <v>433</v>
      </c>
      <c r="B431" s="6"/>
      <c r="C431" s="3" t="s">
        <v>96</v>
      </c>
      <c r="D431" s="86">
        <v>1</v>
      </c>
      <c r="E431" s="87">
        <f>$D$430*D431</f>
      </c>
      <c r="F431" s="108">
        <v>0.23</v>
      </c>
      <c r="G431" s="87">
        <f>$D$430*F431</f>
      </c>
      <c r="H431" s="87">
        <f>$L$2*G431</f>
      </c>
      <c r="I431" s="108">
        <v>390.36</v>
      </c>
      <c r="J431" s="87">
        <f>$D$430*I431</f>
      </c>
      <c r="K431" s="87">
        <f>SUM(H431,J431)</f>
      </c>
      <c r="L431" s="89"/>
      <c r="M431" s="89"/>
      <c r="N431" s="89"/>
    </row>
    <row x14ac:dyDescent="0.25" r="432" customHeight="1" ht="18.75" hidden="1">
      <c r="A432" s="6" t="s">
        <v>428</v>
      </c>
      <c r="B432" s="6"/>
      <c r="C432" s="3" t="s">
        <v>96</v>
      </c>
      <c r="D432" s="86">
        <v>1</v>
      </c>
      <c r="E432" s="87">
        <f>$D$430*D432</f>
      </c>
      <c r="F432" s="108">
        <v>0.13</v>
      </c>
      <c r="G432" s="87">
        <f>$D$430*F432</f>
      </c>
      <c r="H432" s="87">
        <f>$L$2*G432</f>
      </c>
      <c r="I432" s="108">
        <v>53.97</v>
      </c>
      <c r="J432" s="87">
        <f>$D$430*I432</f>
      </c>
      <c r="K432" s="87">
        <f>SUM(H432,J432)</f>
      </c>
      <c r="L432" s="89"/>
      <c r="M432" s="89"/>
      <c r="N432" s="89"/>
    </row>
    <row x14ac:dyDescent="0.25" r="433" customHeight="1" ht="18.75" hidden="1">
      <c r="A433" s="6" t="s">
        <v>335</v>
      </c>
      <c r="B433" s="6"/>
      <c r="C433" s="3" t="s">
        <v>96</v>
      </c>
      <c r="D433" s="86">
        <v>1</v>
      </c>
      <c r="E433" s="87">
        <f>$D$430*D433</f>
      </c>
      <c r="F433" s="108">
        <v>0.05</v>
      </c>
      <c r="G433" s="87">
        <f>$D$430*F433</f>
      </c>
      <c r="H433" s="87">
        <f>$L$2*G433</f>
      </c>
      <c r="I433" s="108">
        <v>29.26</v>
      </c>
      <c r="J433" s="87">
        <f>$D$430*I433</f>
      </c>
      <c r="K433" s="87">
        <f>SUM(H433,J433)</f>
      </c>
      <c r="L433" s="89"/>
      <c r="M433" s="89"/>
      <c r="N433" s="89"/>
    </row>
    <row x14ac:dyDescent="0.25" r="434" customHeight="1" ht="18.75" hidden="1">
      <c r="A434" s="6" t="s">
        <v>336</v>
      </c>
      <c r="B434" s="6"/>
      <c r="C434" s="3" t="s">
        <v>96</v>
      </c>
      <c r="D434" s="86">
        <v>1</v>
      </c>
      <c r="E434" s="87">
        <f>$D$430*D434</f>
      </c>
      <c r="F434" s="108">
        <v>0.1</v>
      </c>
      <c r="G434" s="87">
        <f>$D$430*F434</f>
      </c>
      <c r="H434" s="87">
        <f>$L$2*G434</f>
      </c>
      <c r="I434" s="108">
        <v>60.2</v>
      </c>
      <c r="J434" s="87">
        <f>$D$430*I434</f>
      </c>
      <c r="K434" s="87">
        <f>SUM(H434,J434)</f>
      </c>
      <c r="L434" s="89"/>
      <c r="M434" s="89"/>
      <c r="N434" s="89"/>
    </row>
    <row x14ac:dyDescent="0.25" r="435" customHeight="1" ht="18.75" hidden="1">
      <c r="A435" s="6" t="s">
        <v>478</v>
      </c>
      <c r="B435" s="6"/>
      <c r="C435" s="3" t="s">
        <v>96</v>
      </c>
      <c r="D435" s="86">
        <v>1</v>
      </c>
      <c r="E435" s="87">
        <f>$D$430*D435</f>
      </c>
      <c r="F435" s="108">
        <v>0.17</v>
      </c>
      <c r="G435" s="87">
        <f>$D$430*F435</f>
      </c>
      <c r="H435" s="87">
        <f>$L$2*G435</f>
      </c>
      <c r="I435" s="108">
        <v>169.78</v>
      </c>
      <c r="J435" s="87">
        <f>$D$430*I435</f>
      </c>
      <c r="K435" s="87">
        <f>SUM(H435,J435)</f>
      </c>
      <c r="L435" s="89"/>
      <c r="M435" s="89"/>
      <c r="N435" s="89"/>
    </row>
    <row x14ac:dyDescent="0.25" r="436" customHeight="1" ht="18.75" hidden="1">
      <c r="A436" s="6" t="s">
        <v>400</v>
      </c>
      <c r="B436" s="6"/>
      <c r="C436" s="3" t="s">
        <v>96</v>
      </c>
      <c r="D436" s="86">
        <v>1</v>
      </c>
      <c r="E436" s="87">
        <f>$D$430*D436</f>
      </c>
      <c r="F436" s="108">
        <v>0.14</v>
      </c>
      <c r="G436" s="87">
        <f>$D$430*F436</f>
      </c>
      <c r="H436" s="87">
        <f>$L$2*G436</f>
      </c>
      <c r="I436" s="108">
        <v>33.6</v>
      </c>
      <c r="J436" s="87">
        <f>$D$430*I436</f>
      </c>
      <c r="K436" s="87">
        <f>SUM(H436,J436)</f>
      </c>
      <c r="L436" s="89"/>
      <c r="M436" s="89"/>
      <c r="N436" s="89"/>
    </row>
    <row x14ac:dyDescent="0.25" r="437" customHeight="1" ht="18.75" hidden="1">
      <c r="A437" s="6" t="s">
        <v>431</v>
      </c>
      <c r="B437" s="6"/>
      <c r="C437" s="3" t="s">
        <v>96</v>
      </c>
      <c r="D437" s="86">
        <v>1</v>
      </c>
      <c r="E437" s="87">
        <f>$D$430*D437</f>
      </c>
      <c r="F437" s="108">
        <v>0.07</v>
      </c>
      <c r="G437" s="87">
        <f>$D$430*F437</f>
      </c>
      <c r="H437" s="87">
        <f>$L$2*G437</f>
      </c>
      <c r="I437" s="108">
        <v>42.87</v>
      </c>
      <c r="J437" s="87">
        <f>$D$430*I437</f>
      </c>
      <c r="K437" s="87">
        <f>SUM(H437,J437)</f>
      </c>
      <c r="L437" s="89"/>
      <c r="M437" s="89"/>
      <c r="N437" s="89"/>
    </row>
    <row x14ac:dyDescent="0.25" r="438" customHeight="1" ht="18.75" hidden="1">
      <c r="A438" s="6" t="s">
        <v>405</v>
      </c>
      <c r="B438" s="6"/>
      <c r="C438" s="3" t="s">
        <v>96</v>
      </c>
      <c r="D438" s="86">
        <v>1</v>
      </c>
      <c r="E438" s="87">
        <f>$D$430*D438</f>
      </c>
      <c r="F438" s="108">
        <v>0.12</v>
      </c>
      <c r="G438" s="87">
        <f>$D$430*F438</f>
      </c>
      <c r="H438" s="87">
        <f>$L$2*G438</f>
      </c>
      <c r="I438" s="108">
        <v>151.2</v>
      </c>
      <c r="J438" s="87">
        <f>$D$430*I438</f>
      </c>
      <c r="K438" s="87">
        <f>SUM(H438,J438)</f>
      </c>
      <c r="L438" s="89"/>
      <c r="M438" s="89"/>
      <c r="N438" s="89"/>
    </row>
    <row x14ac:dyDescent="0.25" r="439" customHeight="1" ht="18.75" hidden="1">
      <c r="A439" s="6" t="s">
        <v>402</v>
      </c>
      <c r="B439" s="6"/>
      <c r="C439" s="3" t="s">
        <v>96</v>
      </c>
      <c r="D439" s="86">
        <v>1</v>
      </c>
      <c r="E439" s="87">
        <f>$D$430*D439</f>
      </c>
      <c r="F439" s="108">
        <v>0.24</v>
      </c>
      <c r="G439" s="87">
        <f>$D$430*F439</f>
      </c>
      <c r="H439" s="87">
        <f>$L$2*G439</f>
      </c>
      <c r="I439" s="108">
        <v>148.5</v>
      </c>
      <c r="J439" s="87">
        <f>$D$430*I439</f>
      </c>
      <c r="K439" s="87">
        <f>SUM(H439,J439)</f>
      </c>
      <c r="L439" s="89"/>
      <c r="M439" s="89"/>
      <c r="N439" s="89"/>
    </row>
    <row x14ac:dyDescent="0.25" r="440" customHeight="1" ht="18.75" hidden="1">
      <c r="A440" s="6" t="s">
        <v>405</v>
      </c>
      <c r="B440" s="6"/>
      <c r="C440" s="3" t="s">
        <v>96</v>
      </c>
      <c r="D440" s="86">
        <v>1</v>
      </c>
      <c r="E440" s="87">
        <f>$D$430*D440</f>
      </c>
      <c r="F440" s="108">
        <v>0.12</v>
      </c>
      <c r="G440" s="87">
        <f>$D$430*F440</f>
      </c>
      <c r="H440" s="87">
        <f>$L$2*G440</f>
      </c>
      <c r="I440" s="108">
        <v>76.4</v>
      </c>
      <c r="J440" s="87">
        <f>$D$430*I440</f>
      </c>
      <c r="K440" s="87">
        <f>SUM(H440,J440)</f>
      </c>
      <c r="L440" s="89"/>
      <c r="M440" s="89"/>
      <c r="N440" s="89"/>
    </row>
    <row x14ac:dyDescent="0.25" r="441" customHeight="1" ht="18.75" hidden="1">
      <c r="A441" s="6" t="s">
        <v>404</v>
      </c>
      <c r="B441" s="6"/>
      <c r="C441" s="3" t="s">
        <v>96</v>
      </c>
      <c r="D441" s="86">
        <v>1</v>
      </c>
      <c r="E441" s="87">
        <f>$D$430*D441</f>
      </c>
      <c r="F441" s="108">
        <v>0.21</v>
      </c>
      <c r="G441" s="87">
        <f>$D$430*F441</f>
      </c>
      <c r="H441" s="87">
        <f>$L$2*G441</f>
      </c>
      <c r="I441" s="108">
        <v>85.69</v>
      </c>
      <c r="J441" s="87">
        <f>$D$430*I441</f>
      </c>
      <c r="K441" s="87">
        <f>SUM(H441,J441)</f>
      </c>
      <c r="L441" s="89"/>
      <c r="M441" s="89"/>
      <c r="N441" s="89"/>
    </row>
    <row x14ac:dyDescent="0.25" r="442" customHeight="1" ht="18.75" hidden="1">
      <c r="A442" s="6" t="s">
        <v>340</v>
      </c>
      <c r="B442" s="6"/>
      <c r="C442" s="3" t="s">
        <v>96</v>
      </c>
      <c r="D442" s="86">
        <v>1</v>
      </c>
      <c r="E442" s="87">
        <f>$D$430*D442</f>
      </c>
      <c r="F442" s="108">
        <v>0.06</v>
      </c>
      <c r="G442" s="87">
        <f>$D$430*F442</f>
      </c>
      <c r="H442" s="87">
        <f>$L$2*G442</f>
      </c>
      <c r="I442" s="108">
        <v>13.82</v>
      </c>
      <c r="J442" s="87">
        <f>$D$430*I442</f>
      </c>
      <c r="K442" s="87">
        <f>SUM(H442,J442)</f>
      </c>
      <c r="L442" s="89"/>
      <c r="M442" s="89"/>
      <c r="N442" s="89"/>
    </row>
    <row x14ac:dyDescent="0.25" r="443" customHeight="1" ht="18.75" hidden="1">
      <c r="A443" s="6" t="s">
        <v>346</v>
      </c>
      <c r="B443" s="6"/>
      <c r="C443" s="3" t="s">
        <v>96</v>
      </c>
      <c r="D443" s="86">
        <v>1</v>
      </c>
      <c r="E443" s="87">
        <f>$D$430*D443</f>
      </c>
      <c r="F443" s="108">
        <v>0.31</v>
      </c>
      <c r="G443" s="87">
        <f>$D$430*F443</f>
      </c>
      <c r="H443" s="87">
        <f>$L$2*G443</f>
      </c>
      <c r="I443" s="108">
        <v>117.29</v>
      </c>
      <c r="J443" s="87">
        <f>$D$430*I443</f>
      </c>
      <c r="K443" s="87">
        <f>SUM(H443,J443)</f>
      </c>
      <c r="L443" s="89"/>
      <c r="M443" s="89"/>
      <c r="N443" s="89"/>
    </row>
    <row x14ac:dyDescent="0.25" r="444" customHeight="1" ht="18.75" hidden="1">
      <c r="A444" s="6" t="s">
        <v>413</v>
      </c>
      <c r="B444" s="6"/>
      <c r="C444" s="3" t="s">
        <v>96</v>
      </c>
      <c r="D444" s="86">
        <v>1</v>
      </c>
      <c r="E444" s="87">
        <f>$D$430*D444</f>
      </c>
      <c r="F444" s="108">
        <v>0.55</v>
      </c>
      <c r="G444" s="87">
        <f>$D$430*F444</f>
      </c>
      <c r="H444" s="87">
        <f>$N$2*G444</f>
      </c>
      <c r="I444" s="108">
        <v>135.63</v>
      </c>
      <c r="J444" s="87">
        <f>$D$430*I444</f>
      </c>
      <c r="K444" s="87">
        <f>SUM(H444,J444)</f>
      </c>
      <c r="L444" s="89"/>
      <c r="M444" s="89"/>
      <c r="N444" s="89"/>
    </row>
    <row x14ac:dyDescent="0.25" r="445" customHeight="1" ht="12.199999999999998">
      <c r="A445" s="29" t="s">
        <v>214</v>
      </c>
      <c r="B445" s="29"/>
      <c r="C445" s="3"/>
      <c r="D445" s="109"/>
      <c r="E445" s="87"/>
      <c r="F445" s="94">
        <f>SUM(F431:F444)</f>
      </c>
      <c r="G445" s="110">
        <f>SUM(G431:G444)</f>
      </c>
      <c r="H445" s="110">
        <f>$L$2*G445</f>
      </c>
      <c r="I445" s="94">
        <v>1475.84</v>
      </c>
      <c r="J445" s="110">
        <f>SUM(J431:J444)</f>
      </c>
      <c r="K445" s="88">
        <f>SUM(H445,J445)</f>
      </c>
      <c r="L445" s="89"/>
      <c r="M445" s="89"/>
      <c r="N445" s="89"/>
    </row>
    <row x14ac:dyDescent="0.25" r="446" customHeight="1" ht="21">
      <c r="A446" s="29" t="s">
        <v>480</v>
      </c>
      <c r="B446" s="29"/>
      <c r="C446" s="93" t="s">
        <v>96</v>
      </c>
      <c r="D446" s="57">
        <v>0</v>
      </c>
      <c r="E446" s="124"/>
      <c r="F446" s="53"/>
      <c r="G446" s="53"/>
      <c r="H446" s="53"/>
      <c r="I446" s="53"/>
      <c r="J446" s="53"/>
      <c r="K446" s="53"/>
      <c r="L446" s="89"/>
      <c r="M446" s="89"/>
      <c r="N446" s="89"/>
    </row>
    <row x14ac:dyDescent="0.25" r="447" customHeight="1" ht="18.75" hidden="1">
      <c r="A447" s="6" t="s">
        <v>435</v>
      </c>
      <c r="B447" s="6"/>
      <c r="C447" s="3" t="s">
        <v>96</v>
      </c>
      <c r="D447" s="86">
        <v>1</v>
      </c>
      <c r="E447" s="87">
        <f>$D$446*D447</f>
      </c>
      <c r="F447" s="108">
        <v>0.17</v>
      </c>
      <c r="G447" s="87">
        <f>$D$446*F447</f>
      </c>
      <c r="H447" s="87">
        <f>$L$2*G447</f>
      </c>
      <c r="I447" s="108">
        <v>209.22</v>
      </c>
      <c r="J447" s="87">
        <f>$D$446*I447</f>
      </c>
      <c r="K447" s="87">
        <f>SUM(H447,J447)</f>
      </c>
      <c r="L447" s="89"/>
      <c r="M447" s="89"/>
      <c r="N447" s="89"/>
    </row>
    <row x14ac:dyDescent="0.25" r="448" customHeight="1" ht="18.75" hidden="1">
      <c r="A448" s="6" t="s">
        <v>428</v>
      </c>
      <c r="B448" s="6"/>
      <c r="C448" s="3" t="s">
        <v>96</v>
      </c>
      <c r="D448" s="86">
        <v>1</v>
      </c>
      <c r="E448" s="87">
        <f>$D$446*D448</f>
      </c>
      <c r="F448" s="108">
        <v>0.13</v>
      </c>
      <c r="G448" s="87">
        <f>$D$446*F448</f>
      </c>
      <c r="H448" s="87">
        <f>$L$2*G448</f>
      </c>
      <c r="I448" s="108">
        <v>53.97</v>
      </c>
      <c r="J448" s="87">
        <f>$D$446*I448</f>
      </c>
      <c r="K448" s="87">
        <f>SUM(H448,J448)</f>
      </c>
      <c r="L448" s="89"/>
      <c r="M448" s="89"/>
      <c r="N448" s="89"/>
    </row>
    <row x14ac:dyDescent="0.25" r="449" customHeight="1" ht="18.75" hidden="1">
      <c r="A449" s="6" t="s">
        <v>335</v>
      </c>
      <c r="B449" s="6"/>
      <c r="C449" s="3" t="s">
        <v>96</v>
      </c>
      <c r="D449" s="86">
        <v>1</v>
      </c>
      <c r="E449" s="87">
        <f>$D$446*D449</f>
      </c>
      <c r="F449" s="108">
        <v>0.05</v>
      </c>
      <c r="G449" s="87">
        <f>$D$446*F449</f>
      </c>
      <c r="H449" s="87">
        <f>$L$2*G449</f>
      </c>
      <c r="I449" s="108">
        <v>29.26</v>
      </c>
      <c r="J449" s="87">
        <f>$D$446*I449</f>
      </c>
      <c r="K449" s="87">
        <f>SUM(H449,J449)</f>
      </c>
      <c r="L449" s="89"/>
      <c r="M449" s="89"/>
      <c r="N449" s="89"/>
    </row>
    <row x14ac:dyDescent="0.25" r="450" customHeight="1" ht="18.75" hidden="1">
      <c r="A450" s="6" t="s">
        <v>336</v>
      </c>
      <c r="B450" s="6"/>
      <c r="C450" s="3" t="s">
        <v>96</v>
      </c>
      <c r="D450" s="86">
        <v>1</v>
      </c>
      <c r="E450" s="87">
        <f>$D$446*D450</f>
      </c>
      <c r="F450" s="108">
        <v>0.1</v>
      </c>
      <c r="G450" s="87">
        <f>$D$446*F450</f>
      </c>
      <c r="H450" s="87">
        <f>$L$2*G450</f>
      </c>
      <c r="I450" s="108">
        <v>60.2</v>
      </c>
      <c r="J450" s="87">
        <f>$D$446*I450</f>
      </c>
      <c r="K450" s="87">
        <f>SUM(H450,J450)</f>
      </c>
      <c r="L450" s="89"/>
      <c r="M450" s="89"/>
      <c r="N450" s="89"/>
    </row>
    <row x14ac:dyDescent="0.25" r="451" customHeight="1" ht="18.75" hidden="1">
      <c r="A451" s="6" t="s">
        <v>478</v>
      </c>
      <c r="B451" s="6"/>
      <c r="C451" s="3" t="s">
        <v>96</v>
      </c>
      <c r="D451" s="86">
        <v>1</v>
      </c>
      <c r="E451" s="87">
        <f>$D$446*D451</f>
      </c>
      <c r="F451" s="108">
        <v>0.17</v>
      </c>
      <c r="G451" s="87">
        <f>$D$446*F451</f>
      </c>
      <c r="H451" s="87">
        <f>$L$2*G451</f>
      </c>
      <c r="I451" s="108">
        <v>169.78</v>
      </c>
      <c r="J451" s="87">
        <f>$D$446*I451</f>
      </c>
      <c r="K451" s="87">
        <f>SUM(H451,J451)</f>
      </c>
      <c r="L451" s="89"/>
      <c r="M451" s="89"/>
      <c r="N451" s="89"/>
    </row>
    <row x14ac:dyDescent="0.25" r="452" customHeight="1" ht="18.75" hidden="1">
      <c r="A452" s="6" t="s">
        <v>400</v>
      </c>
      <c r="B452" s="6"/>
      <c r="C452" s="3" t="s">
        <v>96</v>
      </c>
      <c r="D452" s="86">
        <v>1</v>
      </c>
      <c r="E452" s="87">
        <f>$D$446*D452</f>
      </c>
      <c r="F452" s="108">
        <v>0.14</v>
      </c>
      <c r="G452" s="87">
        <f>$D$446*F452</f>
      </c>
      <c r="H452" s="87">
        <f>$L$2*G452</f>
      </c>
      <c r="I452" s="108">
        <v>33.6</v>
      </c>
      <c r="J452" s="87">
        <f>$D$446*I452</f>
      </c>
      <c r="K452" s="87">
        <f>SUM(H452,J452)</f>
      </c>
      <c r="L452" s="89"/>
      <c r="M452" s="89"/>
      <c r="N452" s="89"/>
    </row>
    <row x14ac:dyDescent="0.25" r="453" customHeight="1" ht="18.75" hidden="1">
      <c r="A453" s="6" t="s">
        <v>431</v>
      </c>
      <c r="B453" s="6"/>
      <c r="C453" s="3" t="s">
        <v>96</v>
      </c>
      <c r="D453" s="86">
        <v>1</v>
      </c>
      <c r="E453" s="87">
        <f>$D$446*D453</f>
      </c>
      <c r="F453" s="108">
        <v>0.07</v>
      </c>
      <c r="G453" s="87">
        <f>$D$446*F453</f>
      </c>
      <c r="H453" s="87">
        <f>$L$2*G453</f>
      </c>
      <c r="I453" s="108">
        <v>42.87</v>
      </c>
      <c r="J453" s="87">
        <f>$D$446*I453</f>
      </c>
      <c r="K453" s="87">
        <f>SUM(H453,J453)</f>
      </c>
      <c r="L453" s="89"/>
      <c r="M453" s="89"/>
      <c r="N453" s="89"/>
    </row>
    <row x14ac:dyDescent="0.25" r="454" customHeight="1" ht="18.75" hidden="1">
      <c r="A454" s="6" t="s">
        <v>405</v>
      </c>
      <c r="B454" s="6"/>
      <c r="C454" s="3" t="s">
        <v>96</v>
      </c>
      <c r="D454" s="86">
        <v>1</v>
      </c>
      <c r="E454" s="87">
        <f>$D$446*D454</f>
      </c>
      <c r="F454" s="108">
        <v>0.12</v>
      </c>
      <c r="G454" s="87">
        <f>$D$446*F454</f>
      </c>
      <c r="H454" s="87">
        <f>$L$2*G454</f>
      </c>
      <c r="I454" s="108">
        <v>151.2</v>
      </c>
      <c r="J454" s="87">
        <f>$D$446*I454</f>
      </c>
      <c r="K454" s="87">
        <f>SUM(H454,J454)</f>
      </c>
      <c r="L454" s="89"/>
      <c r="M454" s="89"/>
      <c r="N454" s="89"/>
    </row>
    <row x14ac:dyDescent="0.25" r="455" customHeight="1" ht="18.75" hidden="1">
      <c r="A455" s="6" t="s">
        <v>402</v>
      </c>
      <c r="B455" s="6"/>
      <c r="C455" s="3" t="s">
        <v>96</v>
      </c>
      <c r="D455" s="86">
        <v>1</v>
      </c>
      <c r="E455" s="87">
        <f>$D$446*D455</f>
      </c>
      <c r="F455" s="108">
        <v>0.29</v>
      </c>
      <c r="G455" s="87">
        <f>$D$446*F455</f>
      </c>
      <c r="H455" s="87">
        <f>$L$2*G455</f>
      </c>
      <c r="I455" s="108">
        <v>192.91</v>
      </c>
      <c r="J455" s="87">
        <f>$D$446*I455</f>
      </c>
      <c r="K455" s="87">
        <f>SUM(H455,J455)</f>
      </c>
      <c r="L455" s="89"/>
      <c r="M455" s="89"/>
      <c r="N455" s="89"/>
    </row>
    <row x14ac:dyDescent="0.25" r="456" customHeight="1" ht="18.75" hidden="1">
      <c r="A456" s="6" t="s">
        <v>404</v>
      </c>
      <c r="B456" s="6"/>
      <c r="C456" s="3" t="s">
        <v>96</v>
      </c>
      <c r="D456" s="86">
        <v>1</v>
      </c>
      <c r="E456" s="87">
        <f>$D$446*D456</f>
      </c>
      <c r="F456" s="108">
        <v>0.21</v>
      </c>
      <c r="G456" s="87">
        <f>$D$446*F456</f>
      </c>
      <c r="H456" s="87">
        <f>$L$2*G456</f>
      </c>
      <c r="I456" s="108">
        <v>85.69</v>
      </c>
      <c r="J456" s="87">
        <f>$D$446*I456</f>
      </c>
      <c r="K456" s="87">
        <f>SUM(H456,J456)</f>
      </c>
      <c r="L456" s="89"/>
      <c r="M456" s="89"/>
      <c r="N456" s="89"/>
    </row>
    <row x14ac:dyDescent="0.25" r="457" customHeight="1" ht="18.75" hidden="1">
      <c r="A457" s="6" t="s">
        <v>405</v>
      </c>
      <c r="B457" s="6"/>
      <c r="C457" s="3" t="s">
        <v>96</v>
      </c>
      <c r="D457" s="86">
        <v>1</v>
      </c>
      <c r="E457" s="87">
        <f>$D$446*D457</f>
      </c>
      <c r="F457" s="108">
        <v>0.12</v>
      </c>
      <c r="G457" s="87">
        <f>$D$446*F457</f>
      </c>
      <c r="H457" s="87">
        <f>$L$2*G457</f>
      </c>
      <c r="I457" s="108">
        <v>76.4</v>
      </c>
      <c r="J457" s="87">
        <f>$D$446*I457</f>
      </c>
      <c r="K457" s="87">
        <f>SUM(H457,J457)</f>
      </c>
      <c r="L457" s="89"/>
      <c r="M457" s="89"/>
      <c r="N457" s="89"/>
    </row>
    <row x14ac:dyDescent="0.25" r="458" customHeight="1" ht="18.75" hidden="1">
      <c r="A458" s="6" t="s">
        <v>340</v>
      </c>
      <c r="B458" s="6"/>
      <c r="C458" s="3" t="s">
        <v>96</v>
      </c>
      <c r="D458" s="86">
        <v>1</v>
      </c>
      <c r="E458" s="87">
        <f>$D$446*D458</f>
      </c>
      <c r="F458" s="108">
        <v>0.06</v>
      </c>
      <c r="G458" s="87">
        <f>$D$446*F458</f>
      </c>
      <c r="H458" s="87">
        <f>$L$2*G458</f>
      </c>
      <c r="I458" s="108">
        <v>13.82</v>
      </c>
      <c r="J458" s="87">
        <f>$D$446*I458</f>
      </c>
      <c r="K458" s="87">
        <f>SUM(H458,J458)</f>
      </c>
      <c r="L458" s="89"/>
      <c r="M458" s="89"/>
      <c r="N458" s="89"/>
    </row>
    <row x14ac:dyDescent="0.25" r="459" customHeight="1" ht="18.75" hidden="1">
      <c r="A459" s="6" t="s">
        <v>346</v>
      </c>
      <c r="B459" s="6"/>
      <c r="C459" s="3" t="s">
        <v>96</v>
      </c>
      <c r="D459" s="86">
        <v>1</v>
      </c>
      <c r="E459" s="87">
        <f>$D$446*D459</f>
      </c>
      <c r="F459" s="108">
        <v>0.31</v>
      </c>
      <c r="G459" s="87">
        <f>$D$446*F459</f>
      </c>
      <c r="H459" s="87">
        <f>$L$2*G459</f>
      </c>
      <c r="I459" s="108">
        <v>117.29</v>
      </c>
      <c r="J459" s="87">
        <f>$D$446*I459</f>
      </c>
      <c r="K459" s="87">
        <f>SUM(H459,J459)</f>
      </c>
      <c r="L459" s="89"/>
      <c r="M459" s="89"/>
      <c r="N459" s="89"/>
    </row>
    <row x14ac:dyDescent="0.25" r="460" customHeight="1" ht="18.75" hidden="1">
      <c r="A460" s="6" t="s">
        <v>421</v>
      </c>
      <c r="B460" s="6"/>
      <c r="C460" s="3" t="s">
        <v>96</v>
      </c>
      <c r="D460" s="86">
        <v>1</v>
      </c>
      <c r="E460" s="87">
        <f>$D$446*D460</f>
      </c>
      <c r="F460" s="108">
        <v>0.55</v>
      </c>
      <c r="G460" s="87">
        <f>$D$446*F460</f>
      </c>
      <c r="H460" s="87">
        <f>$N$2*G460</f>
      </c>
      <c r="I460" s="108">
        <v>135.63</v>
      </c>
      <c r="J460" s="87">
        <f>$D$446*I460</f>
      </c>
      <c r="K460" s="87">
        <f>SUM(H460,J460)</f>
      </c>
      <c r="L460" s="89"/>
      <c r="M460" s="89"/>
      <c r="N460" s="89"/>
    </row>
    <row x14ac:dyDescent="0.25" r="461" customHeight="1" ht="12.199999999999998">
      <c r="A461" s="29" t="s">
        <v>214</v>
      </c>
      <c r="B461" s="29"/>
      <c r="C461" s="3"/>
      <c r="D461" s="109"/>
      <c r="E461" s="87"/>
      <c r="F461" s="94">
        <f>SUM(F447:F460)</f>
      </c>
      <c r="G461" s="110">
        <f>SUM(G447:G460)</f>
      </c>
      <c r="H461" s="110">
        <f>$L$2*G461</f>
      </c>
      <c r="I461" s="94">
        <v>1339.11</v>
      </c>
      <c r="J461" s="110">
        <f>SUM(J447:J460)</f>
      </c>
      <c r="K461" s="88">
        <f>SUM(H461,J461)</f>
      </c>
      <c r="L461" s="89"/>
      <c r="M461" s="89"/>
      <c r="N461" s="89"/>
    </row>
    <row x14ac:dyDescent="0.25" r="462" customHeight="1" ht="21">
      <c r="A462" s="29" t="s">
        <v>481</v>
      </c>
      <c r="B462" s="29"/>
      <c r="C462" s="93" t="s">
        <v>96</v>
      </c>
      <c r="D462" s="57">
        <v>0</v>
      </c>
      <c r="E462" s="124"/>
      <c r="F462" s="53"/>
      <c r="G462" s="53"/>
      <c r="H462" s="53"/>
      <c r="I462" s="53"/>
      <c r="J462" s="53"/>
      <c r="K462" s="53"/>
      <c r="L462" s="89"/>
      <c r="M462" s="89"/>
      <c r="N462" s="89"/>
    </row>
    <row x14ac:dyDescent="0.25" r="463" customHeight="1" ht="18.75" hidden="1">
      <c r="A463" s="6" t="s">
        <v>436</v>
      </c>
      <c r="B463" s="6"/>
      <c r="C463" s="3" t="s">
        <v>96</v>
      </c>
      <c r="D463" s="86">
        <v>1</v>
      </c>
      <c r="E463" s="87">
        <f>$D$462*D463</f>
      </c>
      <c r="F463" s="108">
        <v>0.17</v>
      </c>
      <c r="G463" s="87">
        <f>$D$462*F463</f>
      </c>
      <c r="H463" s="87">
        <f>$L$2*G463</f>
      </c>
      <c r="I463" s="108">
        <v>132.82</v>
      </c>
      <c r="J463" s="87">
        <f>$D$462*I463</f>
      </c>
      <c r="K463" s="87">
        <f>SUM(H463,J463)</f>
      </c>
      <c r="L463" s="89"/>
      <c r="M463" s="89"/>
      <c r="N463" s="89"/>
    </row>
    <row x14ac:dyDescent="0.25" r="464" customHeight="1" ht="18.75" hidden="1">
      <c r="A464" s="6" t="s">
        <v>428</v>
      </c>
      <c r="B464" s="6"/>
      <c r="C464" s="3" t="s">
        <v>96</v>
      </c>
      <c r="D464" s="86">
        <v>1</v>
      </c>
      <c r="E464" s="87">
        <f>$D$462*D464</f>
      </c>
      <c r="F464" s="108">
        <v>0.13</v>
      </c>
      <c r="G464" s="87">
        <f>$D$462*F464</f>
      </c>
      <c r="H464" s="87">
        <f>$L$2*G464</f>
      </c>
      <c r="I464" s="108">
        <v>53.97</v>
      </c>
      <c r="J464" s="87">
        <f>$D$462*I464</f>
      </c>
      <c r="K464" s="87">
        <f>SUM(H464,J464)</f>
      </c>
      <c r="L464" s="89"/>
      <c r="M464" s="89"/>
      <c r="N464" s="89"/>
    </row>
    <row x14ac:dyDescent="0.25" r="465" customHeight="1" ht="18.75" hidden="1">
      <c r="A465" s="6" t="s">
        <v>335</v>
      </c>
      <c r="B465" s="6"/>
      <c r="C465" s="3" t="s">
        <v>96</v>
      </c>
      <c r="D465" s="86">
        <v>1</v>
      </c>
      <c r="E465" s="87">
        <f>$D$462*D465</f>
      </c>
      <c r="F465" s="108">
        <v>0.05</v>
      </c>
      <c r="G465" s="87">
        <f>$D$462*F465</f>
      </c>
      <c r="H465" s="87">
        <f>$L$2*G465</f>
      </c>
      <c r="I465" s="108">
        <v>29.26</v>
      </c>
      <c r="J465" s="87">
        <f>$D$462*I465</f>
      </c>
      <c r="K465" s="87">
        <f>SUM(H465,J465)</f>
      </c>
      <c r="L465" s="89"/>
      <c r="M465" s="89"/>
      <c r="N465" s="89"/>
    </row>
    <row x14ac:dyDescent="0.25" r="466" customHeight="1" ht="18.75" hidden="1">
      <c r="A466" s="6" t="s">
        <v>336</v>
      </c>
      <c r="B466" s="6"/>
      <c r="C466" s="3" t="s">
        <v>96</v>
      </c>
      <c r="D466" s="86">
        <v>1</v>
      </c>
      <c r="E466" s="87">
        <f>$D$462*D466</f>
      </c>
      <c r="F466" s="108">
        <v>0.1</v>
      </c>
      <c r="G466" s="87">
        <f>$D$462*F466</f>
      </c>
      <c r="H466" s="87">
        <f>$L$2*G466</f>
      </c>
      <c r="I466" s="108">
        <v>60.2</v>
      </c>
      <c r="J466" s="87">
        <f>$D$462*I466</f>
      </c>
      <c r="K466" s="87">
        <f>SUM(H466,J466)</f>
      </c>
      <c r="L466" s="89"/>
      <c r="M466" s="89"/>
      <c r="N466" s="89"/>
    </row>
    <row x14ac:dyDescent="0.25" r="467" customHeight="1" ht="18.75" hidden="1">
      <c r="A467" s="6" t="s">
        <v>478</v>
      </c>
      <c r="B467" s="6"/>
      <c r="C467" s="3" t="s">
        <v>96</v>
      </c>
      <c r="D467" s="86">
        <v>1</v>
      </c>
      <c r="E467" s="87">
        <f>$D$462*D467</f>
      </c>
      <c r="F467" s="108">
        <v>0.17</v>
      </c>
      <c r="G467" s="87">
        <f>$D$462*F467</f>
      </c>
      <c r="H467" s="87">
        <f>$L$2*G467</f>
      </c>
      <c r="I467" s="108">
        <v>169.78</v>
      </c>
      <c r="J467" s="87">
        <f>$D$462*I467</f>
      </c>
      <c r="K467" s="87">
        <f>SUM(H467,J467)</f>
      </c>
      <c r="L467" s="89"/>
      <c r="M467" s="89"/>
      <c r="N467" s="89"/>
    </row>
    <row x14ac:dyDescent="0.25" r="468" customHeight="1" ht="18.75" hidden="1">
      <c r="A468" s="6" t="s">
        <v>400</v>
      </c>
      <c r="B468" s="6"/>
      <c r="C468" s="3" t="s">
        <v>96</v>
      </c>
      <c r="D468" s="86">
        <v>1</v>
      </c>
      <c r="E468" s="87">
        <f>$D$462*D468</f>
      </c>
      <c r="F468" s="108">
        <v>0.14</v>
      </c>
      <c r="G468" s="87">
        <f>$D$462*F468</f>
      </c>
      <c r="H468" s="87">
        <f>$L$2*G468</f>
      </c>
      <c r="I468" s="108">
        <v>33.6</v>
      </c>
      <c r="J468" s="87">
        <f>$D$462*I468</f>
      </c>
      <c r="K468" s="87">
        <f>SUM(H468,J468)</f>
      </c>
      <c r="L468" s="89"/>
      <c r="M468" s="89"/>
      <c r="N468" s="89"/>
    </row>
    <row x14ac:dyDescent="0.25" r="469" customHeight="1" ht="18.75" hidden="1">
      <c r="A469" s="6" t="s">
        <v>431</v>
      </c>
      <c r="B469" s="6"/>
      <c r="C469" s="3" t="s">
        <v>96</v>
      </c>
      <c r="D469" s="86">
        <v>1</v>
      </c>
      <c r="E469" s="87">
        <f>$D$462*D469</f>
      </c>
      <c r="F469" s="108">
        <v>0.07</v>
      </c>
      <c r="G469" s="87">
        <f>$D$462*F469</f>
      </c>
      <c r="H469" s="87">
        <f>$L$2*G469</f>
      </c>
      <c r="I469" s="108">
        <v>42.87</v>
      </c>
      <c r="J469" s="87">
        <f>$D$462*I469</f>
      </c>
      <c r="K469" s="87">
        <f>SUM(H469,J469)</f>
      </c>
      <c r="L469" s="89"/>
      <c r="M469" s="89"/>
      <c r="N469" s="89"/>
    </row>
    <row x14ac:dyDescent="0.25" r="470" customHeight="1" ht="18.75" hidden="1">
      <c r="A470" s="6" t="s">
        <v>405</v>
      </c>
      <c r="B470" s="6"/>
      <c r="C470" s="3" t="s">
        <v>96</v>
      </c>
      <c r="D470" s="86">
        <v>1</v>
      </c>
      <c r="E470" s="87">
        <f>$D$462*D470</f>
      </c>
      <c r="F470" s="108">
        <v>0.12</v>
      </c>
      <c r="G470" s="87">
        <f>$D$462*F470</f>
      </c>
      <c r="H470" s="87">
        <f>$L$2*G470</f>
      </c>
      <c r="I470" s="108">
        <v>151.2</v>
      </c>
      <c r="J470" s="87">
        <f>$D$462*I470</f>
      </c>
      <c r="K470" s="87">
        <f>SUM(H470,J470)</f>
      </c>
      <c r="L470" s="89"/>
      <c r="M470" s="89"/>
      <c r="N470" s="89"/>
    </row>
    <row x14ac:dyDescent="0.25" r="471" customHeight="1" ht="18.75" hidden="1">
      <c r="A471" s="6" t="s">
        <v>402</v>
      </c>
      <c r="B471" s="6"/>
      <c r="C471" s="3" t="s">
        <v>96</v>
      </c>
      <c r="D471" s="86">
        <v>1</v>
      </c>
      <c r="E471" s="87">
        <f>$D$462*D471</f>
      </c>
      <c r="F471" s="108">
        <v>0.24</v>
      </c>
      <c r="G471" s="87">
        <f>$D$462*F471</f>
      </c>
      <c r="H471" s="87">
        <f>$L$2*G471</f>
      </c>
      <c r="I471" s="108">
        <v>148.5</v>
      </c>
      <c r="J471" s="87">
        <f>$D$462*I471</f>
      </c>
      <c r="K471" s="87">
        <f>SUM(H471,J471)</f>
      </c>
      <c r="L471" s="89"/>
      <c r="M471" s="89"/>
      <c r="N471" s="89"/>
    </row>
    <row x14ac:dyDescent="0.25" r="472" customHeight="1" ht="18.75" hidden="1">
      <c r="A472" s="6" t="s">
        <v>405</v>
      </c>
      <c r="B472" s="6"/>
      <c r="C472" s="3" t="s">
        <v>96</v>
      </c>
      <c r="D472" s="86">
        <v>1</v>
      </c>
      <c r="E472" s="87">
        <f>$D$462*D472</f>
      </c>
      <c r="F472" s="108">
        <v>0.12</v>
      </c>
      <c r="G472" s="87">
        <f>$D$462*F472</f>
      </c>
      <c r="H472" s="87">
        <f>$L$2*G472</f>
      </c>
      <c r="I472" s="108">
        <v>76.4</v>
      </c>
      <c r="J472" s="87">
        <f>$D$462*I472</f>
      </c>
      <c r="K472" s="87">
        <f>SUM(H472,J472)</f>
      </c>
      <c r="L472" s="89"/>
      <c r="M472" s="89"/>
      <c r="N472" s="89"/>
    </row>
    <row x14ac:dyDescent="0.25" r="473" customHeight="1" ht="18.75" hidden="1">
      <c r="A473" s="6" t="s">
        <v>404</v>
      </c>
      <c r="B473" s="6"/>
      <c r="C473" s="3" t="s">
        <v>96</v>
      </c>
      <c r="D473" s="86">
        <v>1</v>
      </c>
      <c r="E473" s="87">
        <f>$D$462*D473</f>
      </c>
      <c r="F473" s="108">
        <v>0.21</v>
      </c>
      <c r="G473" s="87">
        <f>$D$462*F473</f>
      </c>
      <c r="H473" s="87">
        <f>$L$2*G473</f>
      </c>
      <c r="I473" s="108">
        <v>85.69</v>
      </c>
      <c r="J473" s="87">
        <f>$D$462*I473</f>
      </c>
      <c r="K473" s="87">
        <f>SUM(H473,J473)</f>
      </c>
      <c r="L473" s="89"/>
      <c r="M473" s="89"/>
      <c r="N473" s="89"/>
    </row>
    <row x14ac:dyDescent="0.25" r="474" customHeight="1" ht="18.75" hidden="1">
      <c r="A474" s="6" t="s">
        <v>340</v>
      </c>
      <c r="B474" s="6"/>
      <c r="C474" s="3" t="s">
        <v>96</v>
      </c>
      <c r="D474" s="86">
        <v>1</v>
      </c>
      <c r="E474" s="87">
        <f>$D$462*D474</f>
      </c>
      <c r="F474" s="108">
        <v>0.06</v>
      </c>
      <c r="G474" s="87">
        <f>$D$462*F474</f>
      </c>
      <c r="H474" s="87">
        <f>$L$2*G474</f>
      </c>
      <c r="I474" s="108">
        <v>13.82</v>
      </c>
      <c r="J474" s="87">
        <f>$D$462*I474</f>
      </c>
      <c r="K474" s="87">
        <f>SUM(H474,J474)</f>
      </c>
      <c r="L474" s="89"/>
      <c r="M474" s="89"/>
      <c r="N474" s="89"/>
    </row>
    <row x14ac:dyDescent="0.25" r="475" customHeight="1" ht="18.75" hidden="1">
      <c r="A475" s="6" t="s">
        <v>346</v>
      </c>
      <c r="B475" s="6"/>
      <c r="C475" s="3" t="s">
        <v>96</v>
      </c>
      <c r="D475" s="86">
        <v>1</v>
      </c>
      <c r="E475" s="87">
        <f>$D$462*D475</f>
      </c>
      <c r="F475" s="108">
        <v>0.31</v>
      </c>
      <c r="G475" s="87">
        <f>$D$462*F475</f>
      </c>
      <c r="H475" s="87">
        <f>$L$2*G475</f>
      </c>
      <c r="I475" s="108">
        <v>117.29</v>
      </c>
      <c r="J475" s="87">
        <f>$D$462*I475</f>
      </c>
      <c r="K475" s="87">
        <f>SUM(H475,J475)</f>
      </c>
      <c r="L475" s="89"/>
      <c r="M475" s="89"/>
      <c r="N475" s="89"/>
    </row>
    <row x14ac:dyDescent="0.25" r="476" customHeight="1" ht="18.75" hidden="1">
      <c r="A476" s="6" t="s">
        <v>413</v>
      </c>
      <c r="B476" s="6"/>
      <c r="C476" s="3" t="s">
        <v>96</v>
      </c>
      <c r="D476" s="86">
        <v>1</v>
      </c>
      <c r="E476" s="87">
        <f>$D$462*D476</f>
      </c>
      <c r="F476" s="108">
        <v>0.55</v>
      </c>
      <c r="G476" s="87">
        <f>$D$462*F476</f>
      </c>
      <c r="H476" s="87">
        <f>$N$2*G476</f>
      </c>
      <c r="I476" s="108">
        <v>135.63</v>
      </c>
      <c r="J476" s="87">
        <f>$D$462*I476</f>
      </c>
      <c r="K476" s="87">
        <f>SUM(H476,J476)</f>
      </c>
      <c r="L476" s="89"/>
      <c r="M476" s="89"/>
      <c r="N476" s="89"/>
    </row>
    <row x14ac:dyDescent="0.25" r="477" customHeight="1" ht="12.199999999999998">
      <c r="A477" s="29" t="s">
        <v>214</v>
      </c>
      <c r="B477" s="29"/>
      <c r="C477" s="3"/>
      <c r="D477" s="109"/>
      <c r="E477" s="87"/>
      <c r="F477" s="94">
        <f>SUM(F463:F476)</f>
      </c>
      <c r="G477" s="110">
        <f>SUM(G463:G476)</f>
      </c>
      <c r="H477" s="110">
        <f>$L$2*G477</f>
      </c>
      <c r="I477" s="94">
        <v>1218.3</v>
      </c>
      <c r="J477" s="110">
        <f>SUM(J463:J476)</f>
      </c>
      <c r="K477" s="88">
        <f>SUM(H477,J477)</f>
      </c>
      <c r="L477" s="89"/>
      <c r="M477" s="89"/>
      <c r="N477" s="89"/>
    </row>
    <row x14ac:dyDescent="0.25" r="478" customHeight="1" ht="29.850000000000005">
      <c r="A478" s="29" t="s">
        <v>482</v>
      </c>
      <c r="B478" s="29"/>
      <c r="C478" s="93" t="s">
        <v>96</v>
      </c>
      <c r="D478" s="57">
        <v>0</v>
      </c>
      <c r="E478" s="124"/>
      <c r="F478" s="53"/>
      <c r="G478" s="53"/>
      <c r="H478" s="53"/>
      <c r="I478" s="53"/>
      <c r="J478" s="53"/>
      <c r="K478" s="53"/>
      <c r="L478" s="89"/>
      <c r="M478" s="89"/>
      <c r="N478" s="89"/>
    </row>
    <row x14ac:dyDescent="0.25" r="479" customHeight="1" ht="18.75" hidden="1">
      <c r="A479" s="6" t="s">
        <v>483</v>
      </c>
      <c r="B479" s="6"/>
      <c r="C479" s="3" t="s">
        <v>96</v>
      </c>
      <c r="D479" s="86">
        <v>1</v>
      </c>
      <c r="E479" s="87">
        <f>$D$478*D479</f>
      </c>
      <c r="F479" s="108">
        <v>0.35</v>
      </c>
      <c r="G479" s="87">
        <f>$D$478*F479</f>
      </c>
      <c r="H479" s="87">
        <f>$L$2*G479</f>
      </c>
      <c r="I479" s="108">
        <v>414</v>
      </c>
      <c r="J479" s="87">
        <f>$D$478*I479</f>
      </c>
      <c r="K479" s="87">
        <f>SUM(H479,J479)</f>
      </c>
      <c r="L479" s="89"/>
      <c r="M479" s="89"/>
      <c r="N479" s="89"/>
    </row>
    <row x14ac:dyDescent="0.25" r="480" customHeight="1" ht="18.75" hidden="1">
      <c r="A480" s="6" t="s">
        <v>484</v>
      </c>
      <c r="B480" s="6"/>
      <c r="C480" s="3" t="s">
        <v>96</v>
      </c>
      <c r="D480" s="86">
        <v>1</v>
      </c>
      <c r="E480" s="87">
        <f>$D$478*D480</f>
      </c>
      <c r="F480" s="108">
        <v>0.13</v>
      </c>
      <c r="G480" s="87">
        <f>$D$478*F480</f>
      </c>
      <c r="H480" s="87">
        <f>$L$2*G480</f>
      </c>
      <c r="I480" s="108">
        <v>53.97</v>
      </c>
      <c r="J480" s="87">
        <f>$D$478*I480</f>
      </c>
      <c r="K480" s="87">
        <f>SUM(H480,J480)</f>
      </c>
      <c r="L480" s="89"/>
      <c r="M480" s="89"/>
      <c r="N480" s="89"/>
    </row>
    <row x14ac:dyDescent="0.25" r="481" customHeight="1" ht="18.75" hidden="1">
      <c r="A481" s="6" t="s">
        <v>335</v>
      </c>
      <c r="B481" s="6"/>
      <c r="C481" s="3" t="s">
        <v>96</v>
      </c>
      <c r="D481" s="86">
        <v>1</v>
      </c>
      <c r="E481" s="87">
        <f>$D$478*D481</f>
      </c>
      <c r="F481" s="108">
        <v>0.05</v>
      </c>
      <c r="G481" s="87">
        <f>$D$478*F481</f>
      </c>
      <c r="H481" s="87">
        <f>$L$2*G481</f>
      </c>
      <c r="I481" s="108">
        <v>29.26</v>
      </c>
      <c r="J481" s="87">
        <f>$D$478*I481</f>
      </c>
      <c r="K481" s="87">
        <f>SUM(H481,J481)</f>
      </c>
      <c r="L481" s="89"/>
      <c r="M481" s="89"/>
      <c r="N481" s="89"/>
    </row>
    <row x14ac:dyDescent="0.25" r="482" customHeight="1" ht="18.75" hidden="1">
      <c r="A482" s="6" t="s">
        <v>336</v>
      </c>
      <c r="B482" s="6"/>
      <c r="C482" s="3" t="s">
        <v>96</v>
      </c>
      <c r="D482" s="86">
        <v>1</v>
      </c>
      <c r="E482" s="87">
        <f>$D$478*D482</f>
      </c>
      <c r="F482" s="108">
        <v>0.1</v>
      </c>
      <c r="G482" s="87">
        <f>$D$478*F482</f>
      </c>
      <c r="H482" s="87">
        <f>$L$2*G482</f>
      </c>
      <c r="I482" s="108">
        <v>60.2</v>
      </c>
      <c r="J482" s="87">
        <f>$D$478*I482</f>
      </c>
      <c r="K482" s="87">
        <f>SUM(H482,J482)</f>
      </c>
      <c r="L482" s="89"/>
      <c r="M482" s="89"/>
      <c r="N482" s="89"/>
    </row>
    <row x14ac:dyDescent="0.25" r="483" customHeight="1" ht="18.75" hidden="1">
      <c r="A483" s="6" t="s">
        <v>471</v>
      </c>
      <c r="B483" s="6"/>
      <c r="C483" s="3" t="s">
        <v>96</v>
      </c>
      <c r="D483" s="86">
        <v>1</v>
      </c>
      <c r="E483" s="87">
        <f>$D$478*D483</f>
      </c>
      <c r="F483" s="108">
        <v>0.18</v>
      </c>
      <c r="G483" s="87">
        <f>$D$478*F483</f>
      </c>
      <c r="H483" s="87">
        <f>$L$2*G483</f>
      </c>
      <c r="I483" s="108">
        <v>250.97</v>
      </c>
      <c r="J483" s="87">
        <f>$D$478*I483</f>
      </c>
      <c r="K483" s="87">
        <f>SUM(H483,J483)</f>
      </c>
      <c r="L483" s="89"/>
      <c r="M483" s="89"/>
      <c r="N483" s="89"/>
    </row>
    <row x14ac:dyDescent="0.25" r="484" customHeight="1" ht="18.75" hidden="1">
      <c r="A484" s="6" t="s">
        <v>402</v>
      </c>
      <c r="B484" s="6"/>
      <c r="C484" s="3" t="s">
        <v>96</v>
      </c>
      <c r="D484" s="86">
        <v>1</v>
      </c>
      <c r="E484" s="87">
        <f>$D$478*D484</f>
      </c>
      <c r="F484" s="108">
        <v>0.24</v>
      </c>
      <c r="G484" s="87">
        <f>$D$478*F484</f>
      </c>
      <c r="H484" s="87">
        <f>$L$2*G484</f>
      </c>
      <c r="I484" s="108">
        <v>102.47</v>
      </c>
      <c r="J484" s="87">
        <f>$D$478*I484</f>
      </c>
      <c r="K484" s="87">
        <f>SUM(H484,J484)</f>
      </c>
      <c r="L484" s="89"/>
      <c r="M484" s="89"/>
      <c r="N484" s="89"/>
    </row>
    <row x14ac:dyDescent="0.25" r="485" customHeight="1" ht="18.75" hidden="1">
      <c r="A485" s="6" t="s">
        <v>410</v>
      </c>
      <c r="B485" s="6"/>
      <c r="C485" s="3" t="s">
        <v>153</v>
      </c>
      <c r="D485" s="86">
        <v>0.1</v>
      </c>
      <c r="E485" s="87">
        <f>$D$478*D485</f>
      </c>
      <c r="F485" s="108">
        <v>0.01</v>
      </c>
      <c r="G485" s="87">
        <f>$D$478*F485</f>
      </c>
      <c r="H485" s="87">
        <f>$L$2*G485</f>
      </c>
      <c r="I485" s="108">
        <v>3.53</v>
      </c>
      <c r="J485" s="87">
        <f>$D$478*I485</f>
      </c>
      <c r="K485" s="87">
        <f>SUM(H485,J485)</f>
      </c>
      <c r="L485" s="89"/>
      <c r="M485" s="89"/>
      <c r="N485" s="89"/>
    </row>
    <row x14ac:dyDescent="0.25" r="486" customHeight="1" ht="12.199999999999998">
      <c r="A486" s="29" t="s">
        <v>214</v>
      </c>
      <c r="B486" s="29"/>
      <c r="C486" s="3"/>
      <c r="D486" s="109"/>
      <c r="E486" s="87"/>
      <c r="F486" s="94">
        <f>SUM(F479:F485)</f>
      </c>
      <c r="G486" s="110">
        <f>SUM(G479:G485)</f>
      </c>
      <c r="H486" s="110">
        <f>$L$2*G486</f>
      </c>
      <c r="I486" s="94">
        <v>914.4</v>
      </c>
      <c r="J486" s="110">
        <f>SUM(J479:J485)</f>
      </c>
      <c r="K486" s="88">
        <f>SUM(H486,J486)</f>
      </c>
      <c r="L486" s="89"/>
      <c r="M486" s="89"/>
      <c r="N486" s="89"/>
    </row>
    <row x14ac:dyDescent="0.25" r="487" customHeight="1" ht="29.850000000000005">
      <c r="A487" s="29" t="s">
        <v>485</v>
      </c>
      <c r="B487" s="29"/>
      <c r="C487" s="93" t="s">
        <v>96</v>
      </c>
      <c r="D487" s="57">
        <v>0</v>
      </c>
      <c r="E487" s="124"/>
      <c r="F487" s="53"/>
      <c r="G487" s="53"/>
      <c r="H487" s="53"/>
      <c r="I487" s="53"/>
      <c r="J487" s="53"/>
      <c r="K487" s="53"/>
      <c r="L487" s="89"/>
      <c r="M487" s="89"/>
      <c r="N487" s="89"/>
    </row>
    <row x14ac:dyDescent="0.25" r="488" customHeight="1" ht="18.75" hidden="1">
      <c r="A488" s="6" t="s">
        <v>483</v>
      </c>
      <c r="B488" s="6"/>
      <c r="C488" s="3" t="s">
        <v>96</v>
      </c>
      <c r="D488" s="86">
        <v>1</v>
      </c>
      <c r="E488" s="87">
        <f>$D$487*D488</f>
      </c>
      <c r="F488" s="108">
        <v>0.35</v>
      </c>
      <c r="G488" s="87">
        <f>$D$487*F488</f>
      </c>
      <c r="H488" s="87">
        <f>$L$2*G488</f>
      </c>
      <c r="I488" s="108">
        <v>414</v>
      </c>
      <c r="J488" s="87">
        <f>$D$487*I488</f>
      </c>
      <c r="K488" s="87">
        <f>SUM(H488,J488)</f>
      </c>
      <c r="L488" s="89"/>
      <c r="M488" s="89"/>
      <c r="N488" s="89"/>
    </row>
    <row x14ac:dyDescent="0.25" r="489" customHeight="1" ht="18.75" hidden="1">
      <c r="A489" s="6" t="s">
        <v>484</v>
      </c>
      <c r="B489" s="6"/>
      <c r="C489" s="3" t="s">
        <v>96</v>
      </c>
      <c r="D489" s="86">
        <v>1</v>
      </c>
      <c r="E489" s="87">
        <f>$D$487*D489</f>
      </c>
      <c r="F489" s="108">
        <v>0.13</v>
      </c>
      <c r="G489" s="87">
        <f>$D$487*F489</f>
      </c>
      <c r="H489" s="87">
        <f>$L$2*G489</f>
      </c>
      <c r="I489" s="108">
        <v>53.97</v>
      </c>
      <c r="J489" s="87">
        <f>$D$487*I489</f>
      </c>
      <c r="K489" s="87">
        <f>SUM(H489,J489)</f>
      </c>
      <c r="L489" s="89"/>
      <c r="M489" s="89"/>
      <c r="N489" s="89"/>
    </row>
    <row x14ac:dyDescent="0.25" r="490" customHeight="1" ht="18.75" hidden="1">
      <c r="A490" s="6" t="s">
        <v>335</v>
      </c>
      <c r="B490" s="6"/>
      <c r="C490" s="3" t="s">
        <v>96</v>
      </c>
      <c r="D490" s="86">
        <v>1</v>
      </c>
      <c r="E490" s="87">
        <f>$D$487*D490</f>
      </c>
      <c r="F490" s="108">
        <v>0.05</v>
      </c>
      <c r="G490" s="87">
        <f>$D$487*F490</f>
      </c>
      <c r="H490" s="87">
        <f>$L$2*G490</f>
      </c>
      <c r="I490" s="108">
        <v>29.26</v>
      </c>
      <c r="J490" s="87">
        <f>$D$487*I490</f>
      </c>
      <c r="K490" s="87">
        <f>SUM(H490,J490)</f>
      </c>
      <c r="L490" s="89"/>
      <c r="M490" s="89"/>
      <c r="N490" s="89"/>
    </row>
    <row x14ac:dyDescent="0.25" r="491" customHeight="1" ht="18.75" hidden="1">
      <c r="A491" s="6" t="s">
        <v>336</v>
      </c>
      <c r="B491" s="6"/>
      <c r="C491" s="3" t="s">
        <v>96</v>
      </c>
      <c r="D491" s="86">
        <v>1</v>
      </c>
      <c r="E491" s="87">
        <f>$D$487*D491</f>
      </c>
      <c r="F491" s="108">
        <v>0.1</v>
      </c>
      <c r="G491" s="87">
        <f>$D$487*F491</f>
      </c>
      <c r="H491" s="87">
        <f>$L$2*G491</f>
      </c>
      <c r="I491" s="108">
        <v>60.2</v>
      </c>
      <c r="J491" s="87">
        <f>$D$487*I491</f>
      </c>
      <c r="K491" s="87">
        <f>SUM(H491,J491)</f>
      </c>
      <c r="L491" s="89"/>
      <c r="M491" s="89"/>
      <c r="N491" s="89"/>
    </row>
    <row x14ac:dyDescent="0.25" r="492" customHeight="1" ht="18.75" hidden="1">
      <c r="A492" s="6" t="s">
        <v>341</v>
      </c>
      <c r="B492" s="6"/>
      <c r="C492" s="3" t="s">
        <v>96</v>
      </c>
      <c r="D492" s="86">
        <v>1</v>
      </c>
      <c r="E492" s="87">
        <f>$D$487*D492</f>
      </c>
      <c r="F492" s="108">
        <v>0.17</v>
      </c>
      <c r="G492" s="87">
        <f>$D$487*F492</f>
      </c>
      <c r="H492" s="87">
        <f>$L$2*G492</f>
      </c>
      <c r="I492" s="108">
        <v>325.39</v>
      </c>
      <c r="J492" s="87">
        <f>$D$487*I492</f>
      </c>
      <c r="K492" s="87">
        <f>SUM(H492,J492)</f>
      </c>
      <c r="L492" s="89"/>
      <c r="M492" s="89"/>
      <c r="N492" s="89"/>
    </row>
    <row x14ac:dyDescent="0.25" r="493" customHeight="1" ht="18.75" hidden="1">
      <c r="A493" s="6" t="s">
        <v>402</v>
      </c>
      <c r="B493" s="6"/>
      <c r="C493" s="3" t="s">
        <v>96</v>
      </c>
      <c r="D493" s="86">
        <v>1</v>
      </c>
      <c r="E493" s="87">
        <f>$D$487*D493</f>
      </c>
      <c r="F493" s="108">
        <v>0.24</v>
      </c>
      <c r="G493" s="87">
        <f>$D$487*F493</f>
      </c>
      <c r="H493" s="87">
        <f>$L$2*G493</f>
      </c>
      <c r="I493" s="108">
        <v>102.47</v>
      </c>
      <c r="J493" s="87">
        <f>$D$487*I493</f>
      </c>
      <c r="K493" s="87">
        <f>SUM(H493,J493)</f>
      </c>
      <c r="L493" s="89"/>
      <c r="M493" s="89"/>
      <c r="N493" s="89"/>
    </row>
    <row x14ac:dyDescent="0.25" r="494" customHeight="1" ht="18.75" hidden="1">
      <c r="A494" s="6" t="s">
        <v>410</v>
      </c>
      <c r="B494" s="6"/>
      <c r="C494" s="3" t="s">
        <v>153</v>
      </c>
      <c r="D494" s="86">
        <v>0.1</v>
      </c>
      <c r="E494" s="87">
        <f>$D$487*D494</f>
      </c>
      <c r="F494" s="108">
        <v>0.01</v>
      </c>
      <c r="G494" s="87">
        <f>$D$487*F494</f>
      </c>
      <c r="H494" s="87">
        <f>$L$2*G494</f>
      </c>
      <c r="I494" s="108">
        <v>3.53</v>
      </c>
      <c r="J494" s="87">
        <f>$D$487*I494</f>
      </c>
      <c r="K494" s="87">
        <f>SUM(H494,J494)</f>
      </c>
      <c r="L494" s="89"/>
      <c r="M494" s="89"/>
      <c r="N494" s="89"/>
    </row>
    <row x14ac:dyDescent="0.25" r="495" customHeight="1" ht="12.199999999999998">
      <c r="A495" s="29" t="s">
        <v>214</v>
      </c>
      <c r="B495" s="29"/>
      <c r="C495" s="3"/>
      <c r="D495" s="109"/>
      <c r="E495" s="87"/>
      <c r="F495" s="94">
        <f>SUM(F488:F494)</f>
      </c>
      <c r="G495" s="110">
        <f>SUM(G488:G494)</f>
      </c>
      <c r="H495" s="110">
        <f>$L$2*G495</f>
      </c>
      <c r="I495" s="94">
        <v>988.82</v>
      </c>
      <c r="J495" s="110">
        <f>SUM(J488:J494)</f>
      </c>
      <c r="K495" s="88">
        <f>SUM(H495,J495)</f>
      </c>
      <c r="L495" s="89"/>
      <c r="M495" s="89"/>
      <c r="N495" s="89"/>
    </row>
    <row x14ac:dyDescent="0.25" r="496" customHeight="1" ht="29.850000000000005">
      <c r="A496" s="29" t="s">
        <v>482</v>
      </c>
      <c r="B496" s="29"/>
      <c r="C496" s="93" t="s">
        <v>96</v>
      </c>
      <c r="D496" s="57">
        <v>0</v>
      </c>
      <c r="E496" s="124"/>
      <c r="F496" s="53"/>
      <c r="G496" s="53"/>
      <c r="H496" s="53"/>
      <c r="I496" s="53"/>
      <c r="J496" s="53"/>
      <c r="K496" s="53"/>
      <c r="L496" s="89"/>
      <c r="M496" s="89"/>
      <c r="N496" s="89"/>
    </row>
    <row x14ac:dyDescent="0.25" r="497" customHeight="1" ht="18.75" hidden="1">
      <c r="A497" s="6" t="s">
        <v>483</v>
      </c>
      <c r="B497" s="6"/>
      <c r="C497" s="3" t="s">
        <v>96</v>
      </c>
      <c r="D497" s="86">
        <v>1</v>
      </c>
      <c r="E497" s="87">
        <f>$D$496*D497</f>
      </c>
      <c r="F497" s="108">
        <v>0.35</v>
      </c>
      <c r="G497" s="87">
        <f>$D$496*F497</f>
      </c>
      <c r="H497" s="87">
        <f>$L$2*G497</f>
      </c>
      <c r="I497" s="108">
        <v>414</v>
      </c>
      <c r="J497" s="87">
        <f>$D$496*I497</f>
      </c>
      <c r="K497" s="87">
        <f>SUM(H497,J497)</f>
      </c>
      <c r="L497" s="89"/>
      <c r="M497" s="89"/>
      <c r="N497" s="89"/>
    </row>
    <row x14ac:dyDescent="0.25" r="498" customHeight="1" ht="18.75" hidden="1">
      <c r="A498" s="6" t="s">
        <v>484</v>
      </c>
      <c r="B498" s="6"/>
      <c r="C498" s="3" t="s">
        <v>96</v>
      </c>
      <c r="D498" s="86">
        <v>1</v>
      </c>
      <c r="E498" s="87">
        <f>$D$496*D498</f>
      </c>
      <c r="F498" s="108">
        <v>0.13</v>
      </c>
      <c r="G498" s="87">
        <f>$D$496*F498</f>
      </c>
      <c r="H498" s="87">
        <f>$L$2*G498</f>
      </c>
      <c r="I498" s="108">
        <v>53.97</v>
      </c>
      <c r="J498" s="87">
        <f>$D$496*I498</f>
      </c>
      <c r="K498" s="87">
        <f>SUM(H498,J498)</f>
      </c>
      <c r="L498" s="89"/>
      <c r="M498" s="89"/>
      <c r="N498" s="89"/>
    </row>
    <row x14ac:dyDescent="0.25" r="499" customHeight="1" ht="18.75" hidden="1">
      <c r="A499" s="6" t="s">
        <v>335</v>
      </c>
      <c r="B499" s="6"/>
      <c r="C499" s="3" t="s">
        <v>96</v>
      </c>
      <c r="D499" s="86">
        <v>1</v>
      </c>
      <c r="E499" s="87">
        <f>$D$496*D499</f>
      </c>
      <c r="F499" s="108">
        <v>0.05</v>
      </c>
      <c r="G499" s="87">
        <f>$D$496*F499</f>
      </c>
      <c r="H499" s="87">
        <f>$L$2*G499</f>
      </c>
      <c r="I499" s="108">
        <v>29.26</v>
      </c>
      <c r="J499" s="87">
        <f>$D$496*I499</f>
      </c>
      <c r="K499" s="87">
        <f>SUM(H499,J499)</f>
      </c>
      <c r="L499" s="89"/>
      <c r="M499" s="89"/>
      <c r="N499" s="89"/>
    </row>
    <row x14ac:dyDescent="0.25" r="500" customHeight="1" ht="18.75" hidden="1">
      <c r="A500" s="6" t="s">
        <v>336</v>
      </c>
      <c r="B500" s="6"/>
      <c r="C500" s="3" t="s">
        <v>96</v>
      </c>
      <c r="D500" s="86">
        <v>1</v>
      </c>
      <c r="E500" s="87">
        <f>$D$496*D500</f>
      </c>
      <c r="F500" s="108">
        <v>0.1</v>
      </c>
      <c r="G500" s="87">
        <f>$D$496*F500</f>
      </c>
      <c r="H500" s="87">
        <f>$L$2*G500</f>
      </c>
      <c r="I500" s="108">
        <v>60.2</v>
      </c>
      <c r="J500" s="87">
        <f>$D$496*I500</f>
      </c>
      <c r="K500" s="87">
        <f>SUM(H500,J500)</f>
      </c>
      <c r="L500" s="89"/>
      <c r="M500" s="89"/>
      <c r="N500" s="89"/>
    </row>
    <row x14ac:dyDescent="0.25" r="501" customHeight="1" ht="18.75" hidden="1">
      <c r="A501" s="6" t="s">
        <v>471</v>
      </c>
      <c r="B501" s="6"/>
      <c r="C501" s="3" t="s">
        <v>96</v>
      </c>
      <c r="D501" s="86">
        <v>1</v>
      </c>
      <c r="E501" s="87">
        <f>$D$496*D501</f>
      </c>
      <c r="F501" s="108">
        <v>0.18</v>
      </c>
      <c r="G501" s="87">
        <f>$D$496*F501</f>
      </c>
      <c r="H501" s="87">
        <f>$L$2*G501</f>
      </c>
      <c r="I501" s="108">
        <v>305.41</v>
      </c>
      <c r="J501" s="87">
        <f>$D$496*I501</f>
      </c>
      <c r="K501" s="87">
        <f>SUM(H501,J501)</f>
      </c>
      <c r="L501" s="89"/>
      <c r="M501" s="89"/>
      <c r="N501" s="89"/>
    </row>
    <row x14ac:dyDescent="0.25" r="502" customHeight="1" ht="18.75" hidden="1">
      <c r="A502" s="6" t="s">
        <v>402</v>
      </c>
      <c r="B502" s="6"/>
      <c r="C502" s="3" t="s">
        <v>96</v>
      </c>
      <c r="D502" s="86">
        <v>1</v>
      </c>
      <c r="E502" s="87">
        <f>$D$496*D502</f>
      </c>
      <c r="F502" s="108">
        <v>0.24</v>
      </c>
      <c r="G502" s="87">
        <f>$D$496*F502</f>
      </c>
      <c r="H502" s="87">
        <f>$L$2*G502</f>
      </c>
      <c r="I502" s="108">
        <v>102.47</v>
      </c>
      <c r="J502" s="87">
        <f>$D$496*I502</f>
      </c>
      <c r="K502" s="87">
        <f>SUM(H502,J502)</f>
      </c>
      <c r="L502" s="89"/>
      <c r="M502" s="89"/>
      <c r="N502" s="89"/>
    </row>
    <row x14ac:dyDescent="0.25" r="503" customHeight="1" ht="18.75" hidden="1">
      <c r="A503" s="6" t="s">
        <v>410</v>
      </c>
      <c r="B503" s="6"/>
      <c r="C503" s="3" t="s">
        <v>153</v>
      </c>
      <c r="D503" s="86">
        <v>0.1</v>
      </c>
      <c r="E503" s="87">
        <f>$D$496*D503</f>
      </c>
      <c r="F503" s="108">
        <v>0.01</v>
      </c>
      <c r="G503" s="87">
        <f>$D$496*F503</f>
      </c>
      <c r="H503" s="87">
        <f>$L$2*G503</f>
      </c>
      <c r="I503" s="108">
        <v>3.53</v>
      </c>
      <c r="J503" s="87">
        <f>$D$496*I503</f>
      </c>
      <c r="K503" s="87">
        <f>SUM(H503,J503)</f>
      </c>
      <c r="L503" s="89"/>
      <c r="M503" s="89"/>
      <c r="N503" s="89"/>
    </row>
    <row x14ac:dyDescent="0.25" r="504" customHeight="1" ht="12.199999999999998">
      <c r="A504" s="29" t="s">
        <v>214</v>
      </c>
      <c r="B504" s="29"/>
      <c r="C504" s="3"/>
      <c r="D504" s="109"/>
      <c r="E504" s="87"/>
      <c r="F504" s="94">
        <f>SUM(F497:F503)</f>
      </c>
      <c r="G504" s="110">
        <f>SUM(G497:G503)</f>
      </c>
      <c r="H504" s="110">
        <f>$L$2*G504</f>
      </c>
      <c r="I504" s="94">
        <v>968.84</v>
      </c>
      <c r="J504" s="110">
        <f>SUM(J497:J503)</f>
      </c>
      <c r="K504" s="88">
        <f>SUM(H504,J504)</f>
      </c>
      <c r="L504" s="89"/>
      <c r="M504" s="89"/>
      <c r="N504" s="89"/>
    </row>
    <row x14ac:dyDescent="0.25" r="505" customHeight="1" ht="21">
      <c r="A505" s="29" t="s">
        <v>486</v>
      </c>
      <c r="B505" s="29"/>
      <c r="C505" s="93" t="s">
        <v>96</v>
      </c>
      <c r="D505" s="57">
        <v>0</v>
      </c>
      <c r="E505" s="124"/>
      <c r="F505" s="53"/>
      <c r="G505" s="53"/>
      <c r="H505" s="53"/>
      <c r="I505" s="53"/>
      <c r="J505" s="53"/>
      <c r="K505" s="53"/>
      <c r="L505" s="89"/>
      <c r="M505" s="89"/>
      <c r="N505" s="89"/>
    </row>
    <row x14ac:dyDescent="0.25" r="506" customHeight="1" ht="18.75" hidden="1">
      <c r="A506" s="6" t="s">
        <v>483</v>
      </c>
      <c r="B506" s="6"/>
      <c r="C506" s="3" t="s">
        <v>96</v>
      </c>
      <c r="D506" s="86">
        <v>1</v>
      </c>
      <c r="E506" s="87">
        <f>$D$505*D506</f>
      </c>
      <c r="F506" s="108">
        <v>0.35</v>
      </c>
      <c r="G506" s="87">
        <f>$D$505*F506</f>
      </c>
      <c r="H506" s="87">
        <f>$L$2*G506</f>
      </c>
      <c r="I506" s="108">
        <v>414</v>
      </c>
      <c r="J506" s="87">
        <f>$D$505*I506</f>
      </c>
      <c r="K506" s="87">
        <f>SUM(H506,J506)</f>
      </c>
      <c r="L506" s="89"/>
      <c r="M506" s="89"/>
      <c r="N506" s="89"/>
    </row>
    <row x14ac:dyDescent="0.25" r="507" customHeight="1" ht="18.75" hidden="1">
      <c r="A507" s="6" t="s">
        <v>484</v>
      </c>
      <c r="B507" s="6"/>
      <c r="C507" s="3" t="s">
        <v>96</v>
      </c>
      <c r="D507" s="86">
        <v>1</v>
      </c>
      <c r="E507" s="87">
        <f>$D$505*D507</f>
      </c>
      <c r="F507" s="108">
        <v>0.13</v>
      </c>
      <c r="G507" s="87">
        <f>$D$505*F507</f>
      </c>
      <c r="H507" s="87">
        <f>$L$2*G507</f>
      </c>
      <c r="I507" s="108">
        <v>53.97</v>
      </c>
      <c r="J507" s="87">
        <f>$D$505*I507</f>
      </c>
      <c r="K507" s="87">
        <f>SUM(H507,J507)</f>
      </c>
      <c r="L507" s="89"/>
      <c r="M507" s="89"/>
      <c r="N507" s="89"/>
    </row>
    <row x14ac:dyDescent="0.25" r="508" customHeight="1" ht="18.75" hidden="1">
      <c r="A508" s="6" t="s">
        <v>335</v>
      </c>
      <c r="B508" s="6"/>
      <c r="C508" s="3" t="s">
        <v>96</v>
      </c>
      <c r="D508" s="86">
        <v>1</v>
      </c>
      <c r="E508" s="87">
        <f>$D$505*D508</f>
      </c>
      <c r="F508" s="108">
        <v>0.05</v>
      </c>
      <c r="G508" s="87">
        <f>$D$505*F508</f>
      </c>
      <c r="H508" s="87">
        <f>$L$2*G508</f>
      </c>
      <c r="I508" s="108">
        <v>29.26</v>
      </c>
      <c r="J508" s="87">
        <f>$D$505*I508</f>
      </c>
      <c r="K508" s="87">
        <f>SUM(H508,J508)</f>
      </c>
      <c r="L508" s="89"/>
      <c r="M508" s="89"/>
      <c r="N508" s="89"/>
    </row>
    <row x14ac:dyDescent="0.25" r="509" customHeight="1" ht="18.75" hidden="1">
      <c r="A509" s="6" t="s">
        <v>336</v>
      </c>
      <c r="B509" s="6"/>
      <c r="C509" s="3" t="s">
        <v>96</v>
      </c>
      <c r="D509" s="86">
        <v>1</v>
      </c>
      <c r="E509" s="87">
        <f>$D$505*D509</f>
      </c>
      <c r="F509" s="108">
        <v>0.1</v>
      </c>
      <c r="G509" s="87">
        <f>$D$505*F509</f>
      </c>
      <c r="H509" s="87">
        <f>$L$2*G509</f>
      </c>
      <c r="I509" s="108">
        <v>60.2</v>
      </c>
      <c r="J509" s="87">
        <f>$D$505*I509</f>
      </c>
      <c r="K509" s="87">
        <f>SUM(H509,J509)</f>
      </c>
      <c r="L509" s="89"/>
      <c r="M509" s="89"/>
      <c r="N509" s="89"/>
    </row>
    <row x14ac:dyDescent="0.25" r="510" customHeight="1" ht="18.75" hidden="1">
      <c r="A510" s="6" t="s">
        <v>478</v>
      </c>
      <c r="B510" s="6"/>
      <c r="C510" s="3" t="s">
        <v>96</v>
      </c>
      <c r="D510" s="86">
        <v>1</v>
      </c>
      <c r="E510" s="87">
        <f>$D$505*D510</f>
      </c>
      <c r="F510" s="108">
        <v>0.17</v>
      </c>
      <c r="G510" s="87">
        <f>$D$505*F510</f>
      </c>
      <c r="H510" s="87">
        <f>$L$2*G510</f>
      </c>
      <c r="I510" s="108">
        <v>169.78</v>
      </c>
      <c r="J510" s="87">
        <f>$D$505*I510</f>
      </c>
      <c r="K510" s="87">
        <f>SUM(H510,J510)</f>
      </c>
      <c r="L510" s="89"/>
      <c r="M510" s="89"/>
      <c r="N510" s="89"/>
    </row>
    <row x14ac:dyDescent="0.25" r="511" customHeight="1" ht="18.75" hidden="1">
      <c r="A511" s="6" t="s">
        <v>402</v>
      </c>
      <c r="B511" s="6"/>
      <c r="C511" s="3" t="s">
        <v>96</v>
      </c>
      <c r="D511" s="86">
        <v>1</v>
      </c>
      <c r="E511" s="87">
        <f>$D$505*D511</f>
      </c>
      <c r="F511" s="108">
        <v>0.24</v>
      </c>
      <c r="G511" s="87">
        <f>$D$505*F511</f>
      </c>
      <c r="H511" s="87">
        <f>$L$2*G511</f>
      </c>
      <c r="I511" s="108">
        <v>102.47</v>
      </c>
      <c r="J511" s="87">
        <f>$D$505*I511</f>
      </c>
      <c r="K511" s="87">
        <f>SUM(H511,J511)</f>
      </c>
      <c r="L511" s="89"/>
      <c r="M511" s="89"/>
      <c r="N511" s="89"/>
    </row>
    <row x14ac:dyDescent="0.25" r="512" customHeight="1" ht="18.75" hidden="1">
      <c r="A512" s="6" t="s">
        <v>410</v>
      </c>
      <c r="B512" s="6"/>
      <c r="C512" s="3" t="s">
        <v>153</v>
      </c>
      <c r="D512" s="86">
        <v>0.1</v>
      </c>
      <c r="E512" s="87">
        <f>$D$505*D512</f>
      </c>
      <c r="F512" s="108">
        <v>0.01</v>
      </c>
      <c r="G512" s="87">
        <f>$D$505*F512</f>
      </c>
      <c r="H512" s="87">
        <f>$L$2*G512</f>
      </c>
      <c r="I512" s="108">
        <v>3.53</v>
      </c>
      <c r="J512" s="87">
        <f>$D$505*I512</f>
      </c>
      <c r="K512" s="87">
        <f>SUM(H512,J512)</f>
      </c>
      <c r="L512" s="89"/>
      <c r="M512" s="89"/>
      <c r="N512" s="89"/>
    </row>
    <row x14ac:dyDescent="0.25" r="513" customHeight="1" ht="12.199999999999998">
      <c r="A513" s="29" t="s">
        <v>214</v>
      </c>
      <c r="B513" s="29"/>
      <c r="C513" s="3"/>
      <c r="D513" s="109"/>
      <c r="E513" s="87"/>
      <c r="F513" s="94">
        <f>SUM(F506:F512)</f>
      </c>
      <c r="G513" s="110">
        <f>SUM(G506:G512)</f>
      </c>
      <c r="H513" s="110">
        <f>$L$2*G513</f>
      </c>
      <c r="I513" s="94">
        <v>833.21</v>
      </c>
      <c r="J513" s="110">
        <f>SUM(J506:J512)</f>
      </c>
      <c r="K513" s="88">
        <f>SUM(H513,J513)</f>
      </c>
      <c r="L513" s="89"/>
      <c r="M513" s="89"/>
      <c r="N513" s="89"/>
    </row>
    <row x14ac:dyDescent="0.25" r="514" customHeight="1" ht="21">
      <c r="A514" s="29" t="s">
        <v>487</v>
      </c>
      <c r="B514" s="29"/>
      <c r="C514" s="93" t="s">
        <v>149</v>
      </c>
      <c r="D514" s="57">
        <v>0</v>
      </c>
      <c r="E514" s="124"/>
      <c r="F514" s="53"/>
      <c r="G514" s="53"/>
      <c r="H514" s="53"/>
      <c r="I514" s="53"/>
      <c r="J514" s="53"/>
      <c r="K514" s="53"/>
      <c r="L514" s="89"/>
      <c r="M514" s="89"/>
      <c r="N514" s="89"/>
    </row>
    <row x14ac:dyDescent="0.25" r="515" customHeight="1" ht="18.75" hidden="1">
      <c r="A515" s="6" t="s">
        <v>488</v>
      </c>
      <c r="B515" s="6"/>
      <c r="C515" s="3" t="s">
        <v>153</v>
      </c>
      <c r="D515" s="86">
        <v>1</v>
      </c>
      <c r="E515" s="87">
        <f>$D$514*D515</f>
      </c>
      <c r="F515" s="108">
        <v>0.18</v>
      </c>
      <c r="G515" s="87">
        <f>$D$514*F515</f>
      </c>
      <c r="H515" s="87">
        <f>$L$2*G515</f>
      </c>
      <c r="I515" s="108">
        <v>42.93</v>
      </c>
      <c r="J515" s="87">
        <f>$D$514*I515</f>
      </c>
      <c r="K515" s="87">
        <f>SUM(H515,J515)</f>
      </c>
      <c r="L515" s="89"/>
      <c r="M515" s="89"/>
      <c r="N515" s="89"/>
    </row>
    <row x14ac:dyDescent="0.25" r="516" customHeight="1" ht="18.75" hidden="1">
      <c r="A516" s="6" t="s">
        <v>489</v>
      </c>
      <c r="B516" s="6"/>
      <c r="C516" s="3" t="s">
        <v>153</v>
      </c>
      <c r="D516" s="86">
        <v>1</v>
      </c>
      <c r="E516" s="87">
        <f>$D$514*D516</f>
      </c>
      <c r="F516" s="108">
        <v>0.1</v>
      </c>
      <c r="G516" s="87">
        <f>$D$514*F516</f>
      </c>
      <c r="H516" s="87">
        <f>$L$2*G516</f>
      </c>
      <c r="I516" s="108">
        <v>12.02</v>
      </c>
      <c r="J516" s="87">
        <f>$D$514*I516</f>
      </c>
      <c r="K516" s="87">
        <f>SUM(H516,J516)</f>
      </c>
      <c r="L516" s="89"/>
      <c r="M516" s="89"/>
      <c r="N516" s="89"/>
    </row>
    <row x14ac:dyDescent="0.25" r="517" customHeight="1" ht="18.75" hidden="1">
      <c r="A517" s="6" t="s">
        <v>490</v>
      </c>
      <c r="B517" s="6"/>
      <c r="C517" s="3" t="s">
        <v>153</v>
      </c>
      <c r="D517" s="86">
        <v>1</v>
      </c>
      <c r="E517" s="87">
        <f>$D$514*D517</f>
      </c>
      <c r="F517" s="108">
        <v>0.09</v>
      </c>
      <c r="G517" s="87">
        <f>$D$514*F517</f>
      </c>
      <c r="H517" s="87">
        <f>$L$2*G517</f>
      </c>
      <c r="I517" s="108">
        <v>52.38</v>
      </c>
      <c r="J517" s="87">
        <f>$D$514*I517</f>
      </c>
      <c r="K517" s="87">
        <f>SUM(H517,J517)</f>
      </c>
      <c r="L517" s="89"/>
      <c r="M517" s="89"/>
      <c r="N517" s="89"/>
    </row>
    <row x14ac:dyDescent="0.25" r="518" customHeight="1" ht="18.75" hidden="1">
      <c r="A518" s="6" t="s">
        <v>491</v>
      </c>
      <c r="B518" s="6"/>
      <c r="C518" s="3" t="s">
        <v>113</v>
      </c>
      <c r="D518" s="86">
        <v>1</v>
      </c>
      <c r="E518" s="87">
        <f>$D$514*D518</f>
      </c>
      <c r="F518" s="108">
        <v>0.05</v>
      </c>
      <c r="G518" s="87">
        <f>$D$514*F518</f>
      </c>
      <c r="H518" s="87">
        <f>$L$2*G518</f>
      </c>
      <c r="I518" s="108">
        <v>106.3</v>
      </c>
      <c r="J518" s="87">
        <f>$D$514*I518</f>
      </c>
      <c r="K518" s="87">
        <f>SUM(H518,J518)</f>
      </c>
      <c r="L518" s="89"/>
      <c r="M518" s="89"/>
      <c r="N518" s="89"/>
    </row>
    <row x14ac:dyDescent="0.25" r="519" customHeight="1" ht="18.75" hidden="1">
      <c r="A519" s="6" t="s">
        <v>492</v>
      </c>
      <c r="B519" s="6"/>
      <c r="C519" s="3" t="s">
        <v>149</v>
      </c>
      <c r="D519" s="86">
        <v>1</v>
      </c>
      <c r="E519" s="87">
        <f>$D$514*D519</f>
      </c>
      <c r="F519" s="108">
        <v>0.35</v>
      </c>
      <c r="G519" s="87">
        <f>$D$514*F519</f>
      </c>
      <c r="H519" s="87">
        <f>$L$2*G519</f>
      </c>
      <c r="I519" s="108">
        <v>111.59</v>
      </c>
      <c r="J519" s="87">
        <f>$D$514*I519</f>
      </c>
      <c r="K519" s="87">
        <f>SUM(H519,J519)</f>
      </c>
      <c r="L519" s="89"/>
      <c r="M519" s="89"/>
      <c r="N519" s="89"/>
    </row>
    <row x14ac:dyDescent="0.25" r="520" customHeight="1" ht="12.199999999999998">
      <c r="A520" s="29" t="s">
        <v>214</v>
      </c>
      <c r="B520" s="29"/>
      <c r="C520" s="3"/>
      <c r="D520" s="109"/>
      <c r="E520" s="87"/>
      <c r="F520" s="94">
        <f>SUM(F515:F519)</f>
      </c>
      <c r="G520" s="110">
        <f>SUM(G515:G519)</f>
      </c>
      <c r="H520" s="110">
        <f>$L$2*G520</f>
      </c>
      <c r="I520" s="94">
        <v>325.22</v>
      </c>
      <c r="J520" s="110">
        <f>SUM(J515:J519)</f>
      </c>
      <c r="K520" s="88">
        <f>SUM(H520,J520)</f>
      </c>
      <c r="L520" s="89"/>
      <c r="M520" s="89"/>
      <c r="N520" s="89"/>
    </row>
    <row x14ac:dyDescent="0.25" r="521" customHeight="1" ht="21">
      <c r="A521" s="29" t="s">
        <v>487</v>
      </c>
      <c r="B521" s="29"/>
      <c r="C521" s="93" t="s">
        <v>149</v>
      </c>
      <c r="D521" s="57">
        <v>0</v>
      </c>
      <c r="E521" s="124"/>
      <c r="F521" s="53"/>
      <c r="G521" s="53"/>
      <c r="H521" s="53"/>
      <c r="I521" s="53"/>
      <c r="J521" s="53"/>
      <c r="K521" s="53"/>
      <c r="L521" s="89"/>
      <c r="M521" s="89"/>
      <c r="N521" s="89"/>
    </row>
    <row x14ac:dyDescent="0.25" r="522" customHeight="1" ht="18.75" hidden="1">
      <c r="A522" s="6" t="s">
        <v>488</v>
      </c>
      <c r="B522" s="6"/>
      <c r="C522" s="3" t="s">
        <v>153</v>
      </c>
      <c r="D522" s="86">
        <v>1</v>
      </c>
      <c r="E522" s="87">
        <f>$D$521*D522</f>
      </c>
      <c r="F522" s="108">
        <v>0.18</v>
      </c>
      <c r="G522" s="87">
        <f>$D$521*F522</f>
      </c>
      <c r="H522" s="87">
        <f>$L$2*G522</f>
      </c>
      <c r="I522" s="108">
        <v>42.93</v>
      </c>
      <c r="J522" s="87">
        <f>$D$521*I522</f>
      </c>
      <c r="K522" s="87">
        <f>SUM(H522,J522)</f>
      </c>
      <c r="L522" s="89"/>
      <c r="M522" s="89"/>
      <c r="N522" s="89"/>
    </row>
    <row x14ac:dyDescent="0.25" r="523" customHeight="1" ht="18.75" hidden="1">
      <c r="A523" s="6" t="s">
        <v>493</v>
      </c>
      <c r="B523" s="6"/>
      <c r="C523" s="3" t="s">
        <v>153</v>
      </c>
      <c r="D523" s="86">
        <v>1</v>
      </c>
      <c r="E523" s="87">
        <f>$D$521*D523</f>
      </c>
      <c r="F523" s="108">
        <v>0.12</v>
      </c>
      <c r="G523" s="87">
        <f>$D$521*F523</f>
      </c>
      <c r="H523" s="87">
        <f>$L$2*G523</f>
      </c>
      <c r="I523" s="108">
        <v>175.33</v>
      </c>
      <c r="J523" s="87">
        <f>$D$521*I523</f>
      </c>
      <c r="K523" s="87">
        <f>SUM(H523,J523)</f>
      </c>
      <c r="L523" s="89"/>
      <c r="M523" s="89"/>
      <c r="N523" s="89"/>
    </row>
    <row x14ac:dyDescent="0.25" r="524" customHeight="1" ht="18.75" hidden="1">
      <c r="A524" s="6" t="s">
        <v>490</v>
      </c>
      <c r="B524" s="6"/>
      <c r="C524" s="3" t="s">
        <v>153</v>
      </c>
      <c r="D524" s="86">
        <v>1</v>
      </c>
      <c r="E524" s="87">
        <f>$D$521*D524</f>
      </c>
      <c r="F524" s="108">
        <v>0.09</v>
      </c>
      <c r="G524" s="87">
        <f>$D$521*F524</f>
      </c>
      <c r="H524" s="87">
        <f>$L$2*G524</f>
      </c>
      <c r="I524" s="108">
        <v>52.38</v>
      </c>
      <c r="J524" s="87">
        <f>$D$521*I524</f>
      </c>
      <c r="K524" s="87">
        <f>SUM(H524,J524)</f>
      </c>
      <c r="L524" s="89"/>
      <c r="M524" s="89"/>
      <c r="N524" s="89"/>
    </row>
    <row x14ac:dyDescent="0.25" r="525" customHeight="1" ht="18.75" hidden="1">
      <c r="A525" s="6" t="s">
        <v>489</v>
      </c>
      <c r="B525" s="6"/>
      <c r="C525" s="3" t="s">
        <v>153</v>
      </c>
      <c r="D525" s="86">
        <v>1</v>
      </c>
      <c r="E525" s="87">
        <f>$D$521*D525</f>
      </c>
      <c r="F525" s="108">
        <v>0.1</v>
      </c>
      <c r="G525" s="87">
        <f>$D$521*F525</f>
      </c>
      <c r="H525" s="87">
        <f>$L$2*G525</f>
      </c>
      <c r="I525" s="108">
        <v>12.02</v>
      </c>
      <c r="J525" s="87">
        <f>$D$521*I525</f>
      </c>
      <c r="K525" s="87">
        <f>SUM(H525,J525)</f>
      </c>
      <c r="L525" s="89"/>
      <c r="M525" s="89"/>
      <c r="N525" s="89"/>
    </row>
    <row x14ac:dyDescent="0.25" r="526" customHeight="1" ht="18.75" hidden="1">
      <c r="A526" s="6" t="s">
        <v>491</v>
      </c>
      <c r="B526" s="6"/>
      <c r="C526" s="3" t="s">
        <v>113</v>
      </c>
      <c r="D526" s="86">
        <v>1</v>
      </c>
      <c r="E526" s="87">
        <f>$D$521*D526</f>
      </c>
      <c r="F526" s="108">
        <v>0.05</v>
      </c>
      <c r="G526" s="87">
        <f>$D$521*F526</f>
      </c>
      <c r="H526" s="87">
        <f>$L$2*G526</f>
      </c>
      <c r="I526" s="108">
        <v>106.3</v>
      </c>
      <c r="J526" s="87">
        <f>$D$521*I526</f>
      </c>
      <c r="K526" s="87">
        <f>SUM(H526,J526)</f>
      </c>
      <c r="L526" s="89"/>
      <c r="M526" s="89"/>
      <c r="N526" s="89"/>
    </row>
    <row x14ac:dyDescent="0.25" r="527" customHeight="1" ht="12.199999999999998">
      <c r="A527" s="29" t="s">
        <v>214</v>
      </c>
      <c r="B527" s="29"/>
      <c r="C527" s="3"/>
      <c r="D527" s="109"/>
      <c r="E527" s="87"/>
      <c r="F527" s="94">
        <f>SUM(F522:F526)</f>
      </c>
      <c r="G527" s="110">
        <f>SUM(G522:G526)</f>
      </c>
      <c r="H527" s="110">
        <f>$L$2*G527</f>
      </c>
      <c r="I527" s="94">
        <v>388.96</v>
      </c>
      <c r="J527" s="110">
        <f>SUM(J522:J526)</f>
      </c>
      <c r="K527" s="88">
        <f>SUM(H527,J527)</f>
      </c>
      <c r="L527" s="89"/>
      <c r="M527" s="89"/>
      <c r="N527" s="89"/>
    </row>
    <row x14ac:dyDescent="0.25" r="528" customHeight="1" ht="21">
      <c r="A528" s="29" t="s">
        <v>494</v>
      </c>
      <c r="B528" s="29"/>
      <c r="C528" s="93" t="s">
        <v>149</v>
      </c>
      <c r="D528" s="57">
        <v>0</v>
      </c>
      <c r="E528" s="124"/>
      <c r="F528" s="53"/>
      <c r="G528" s="53"/>
      <c r="H528" s="53"/>
      <c r="I528" s="53"/>
      <c r="J528" s="53"/>
      <c r="K528" s="53"/>
      <c r="L528" s="89"/>
      <c r="M528" s="89"/>
      <c r="N528" s="89"/>
    </row>
    <row x14ac:dyDescent="0.25" r="529" customHeight="1" ht="18.75" hidden="1">
      <c r="A529" s="6" t="s">
        <v>399</v>
      </c>
      <c r="B529" s="6"/>
      <c r="C529" s="3" t="s">
        <v>96</v>
      </c>
      <c r="D529" s="86">
        <v>0.5</v>
      </c>
      <c r="E529" s="87">
        <f>$D$528*D529</f>
      </c>
      <c r="F529" s="108">
        <v>0.12</v>
      </c>
      <c r="G529" s="87">
        <f>$D$528*F529</f>
      </c>
      <c r="H529" s="87">
        <f>$L$2*G529</f>
      </c>
      <c r="I529" s="108">
        <v>109.28</v>
      </c>
      <c r="J529" s="87">
        <f>$D$528*I529</f>
      </c>
      <c r="K529" s="87">
        <f>SUM(H529,J529)</f>
      </c>
      <c r="L529" s="89"/>
      <c r="M529" s="89"/>
      <c r="N529" s="89"/>
    </row>
    <row x14ac:dyDescent="0.25" r="530" customHeight="1" ht="18.75" hidden="1">
      <c r="A530" s="6" t="s">
        <v>488</v>
      </c>
      <c r="B530" s="6"/>
      <c r="C530" s="3" t="s">
        <v>153</v>
      </c>
      <c r="D530" s="86">
        <v>2</v>
      </c>
      <c r="E530" s="87">
        <f>$D$528*D530</f>
      </c>
      <c r="F530" s="108">
        <v>0.37</v>
      </c>
      <c r="G530" s="87">
        <f>$D$528*F530</f>
      </c>
      <c r="H530" s="87">
        <f>$L$2*G530</f>
      </c>
      <c r="I530" s="108">
        <v>85.86</v>
      </c>
      <c r="J530" s="87">
        <f>$D$528*I530</f>
      </c>
      <c r="K530" s="87">
        <f>SUM(H530,J530)</f>
      </c>
      <c r="L530" s="89"/>
      <c r="M530" s="89"/>
      <c r="N530" s="89"/>
    </row>
    <row x14ac:dyDescent="0.25" r="531" customHeight="1" ht="18.75" hidden="1">
      <c r="A531" s="6" t="s">
        <v>495</v>
      </c>
      <c r="B531" s="6"/>
      <c r="C531" s="3" t="s">
        <v>153</v>
      </c>
      <c r="D531" s="86">
        <v>1</v>
      </c>
      <c r="E531" s="87">
        <f>$D$528*D531</f>
      </c>
      <c r="F531" s="108">
        <v>0.12</v>
      </c>
      <c r="G531" s="87">
        <f>$D$528*F531</f>
      </c>
      <c r="H531" s="87">
        <f>$L$2*G531</f>
      </c>
      <c r="I531" s="108">
        <v>28.81</v>
      </c>
      <c r="J531" s="87">
        <f>$D$528*I531</f>
      </c>
      <c r="K531" s="87">
        <f>SUM(H531,J531)</f>
      </c>
      <c r="L531" s="89"/>
      <c r="M531" s="89"/>
      <c r="N531" s="89"/>
    </row>
    <row x14ac:dyDescent="0.25" r="532" customHeight="1" ht="18.75" hidden="1">
      <c r="A532" s="6" t="s">
        <v>496</v>
      </c>
      <c r="B532" s="6"/>
      <c r="C532" s="3" t="s">
        <v>153</v>
      </c>
      <c r="D532" s="86">
        <v>1</v>
      </c>
      <c r="E532" s="87">
        <f>$D$528*D532</f>
      </c>
      <c r="F532" s="108">
        <v>0.29</v>
      </c>
      <c r="G532" s="87">
        <f>$D$528*F532</f>
      </c>
      <c r="H532" s="87">
        <f>$L$2*G532</f>
      </c>
      <c r="I532" s="108">
        <v>88.4</v>
      </c>
      <c r="J532" s="87">
        <f>$D$528*I532</f>
      </c>
      <c r="K532" s="87">
        <f>SUM(H532,J532)</f>
      </c>
      <c r="L532" s="89"/>
      <c r="M532" s="89"/>
      <c r="N532" s="89"/>
    </row>
    <row x14ac:dyDescent="0.25" r="533" customHeight="1" ht="18.75" hidden="1">
      <c r="A533" s="6" t="s">
        <v>497</v>
      </c>
      <c r="B533" s="6"/>
      <c r="C533" s="3" t="s">
        <v>96</v>
      </c>
      <c r="D533" s="86">
        <v>1</v>
      </c>
      <c r="E533" s="87">
        <f>$D$528*D533</f>
      </c>
      <c r="F533" s="108">
        <v>0.17</v>
      </c>
      <c r="G533" s="87">
        <f>$D$528*F533</f>
      </c>
      <c r="H533" s="87">
        <f>$L$2*G533</f>
      </c>
      <c r="I533" s="108">
        <v>125.7</v>
      </c>
      <c r="J533" s="87">
        <f>$D$528*I533</f>
      </c>
      <c r="K533" s="87">
        <f>SUM(H533,J533)</f>
      </c>
      <c r="L533" s="89"/>
      <c r="M533" s="89"/>
      <c r="N533" s="89"/>
    </row>
    <row x14ac:dyDescent="0.25" r="534" customHeight="1" ht="12.199999999999998">
      <c r="A534" s="29" t="s">
        <v>214</v>
      </c>
      <c r="B534" s="29"/>
      <c r="C534" s="3"/>
      <c r="D534" s="109"/>
      <c r="E534" s="87"/>
      <c r="F534" s="94">
        <f>SUM(F529:F533)</f>
      </c>
      <c r="G534" s="110">
        <f>SUM(G529:G533)</f>
      </c>
      <c r="H534" s="110">
        <f>$L$2*G534</f>
      </c>
      <c r="I534" s="94">
        <v>438.05</v>
      </c>
      <c r="J534" s="110">
        <f>SUM(J529:J533)</f>
      </c>
      <c r="K534" s="88">
        <f>SUM(H534,J534)</f>
      </c>
      <c r="L534" s="89"/>
      <c r="M534" s="89"/>
      <c r="N534" s="89"/>
    </row>
    <row x14ac:dyDescent="0.25" r="535" customHeight="1" ht="21">
      <c r="A535" s="29" t="s">
        <v>498</v>
      </c>
      <c r="B535" s="29"/>
      <c r="C535" s="93" t="s">
        <v>149</v>
      </c>
      <c r="D535" s="57">
        <v>0</v>
      </c>
      <c r="E535" s="124"/>
      <c r="F535" s="53"/>
      <c r="G535" s="53"/>
      <c r="H535" s="53"/>
      <c r="I535" s="53"/>
      <c r="J535" s="53"/>
      <c r="K535" s="53"/>
      <c r="L535" s="89"/>
      <c r="M535" s="89"/>
      <c r="N535" s="89"/>
    </row>
    <row x14ac:dyDescent="0.25" r="536" customHeight="1" ht="18.75" hidden="1">
      <c r="A536" s="6" t="s">
        <v>499</v>
      </c>
      <c r="B536" s="6"/>
      <c r="C536" s="3" t="s">
        <v>153</v>
      </c>
      <c r="D536" s="86">
        <v>1</v>
      </c>
      <c r="E536" s="87">
        <f>$D$535*D536</f>
      </c>
      <c r="F536" s="108">
        <v>0.17</v>
      </c>
      <c r="G536" s="87">
        <f>$D$535*F536</f>
      </c>
      <c r="H536" s="87">
        <f>$L$2*G536</f>
      </c>
      <c r="I536" s="108">
        <v>79.6</v>
      </c>
      <c r="J536" s="87">
        <f>$D$535*I536</f>
      </c>
      <c r="K536" s="87">
        <f>SUM(H536,J536)</f>
      </c>
      <c r="L536" s="89"/>
      <c r="M536" s="89"/>
      <c r="N536" s="89"/>
    </row>
    <row x14ac:dyDescent="0.25" r="537" customHeight="1" ht="18.75" hidden="1">
      <c r="A537" s="6" t="s">
        <v>500</v>
      </c>
      <c r="B537" s="6"/>
      <c r="C537" s="3" t="s">
        <v>153</v>
      </c>
      <c r="D537" s="86">
        <v>1</v>
      </c>
      <c r="E537" s="87">
        <f>$D$535*D537</f>
      </c>
      <c r="F537" s="108">
        <v>0.29</v>
      </c>
      <c r="G537" s="87">
        <f>$D$535*F537</f>
      </c>
      <c r="H537" s="87">
        <f>$L$2*G537</f>
      </c>
      <c r="I537" s="108">
        <v>54.39</v>
      </c>
      <c r="J537" s="87">
        <f>$D$535*I537</f>
      </c>
      <c r="K537" s="87">
        <f>SUM(H537,J537)</f>
      </c>
      <c r="L537" s="89"/>
      <c r="M537" s="89"/>
      <c r="N537" s="89"/>
    </row>
    <row x14ac:dyDescent="0.25" r="538" customHeight="1" ht="18.75" hidden="1">
      <c r="A538" s="6" t="s">
        <v>501</v>
      </c>
      <c r="B538" s="6"/>
      <c r="C538" s="3" t="s">
        <v>153</v>
      </c>
      <c r="D538" s="86">
        <v>1</v>
      </c>
      <c r="E538" s="87">
        <f>$D$535*D538</f>
      </c>
      <c r="F538" s="108">
        <v>0.06</v>
      </c>
      <c r="G538" s="87">
        <f>$D$535*F538</f>
      </c>
      <c r="H538" s="87">
        <f>$L$2*G538</f>
      </c>
      <c r="I538" s="108">
        <v>36.65</v>
      </c>
      <c r="J538" s="87">
        <f>$D$535*I538</f>
      </c>
      <c r="K538" s="87">
        <f>SUM(H538,J538)</f>
      </c>
      <c r="L538" s="89"/>
      <c r="M538" s="89"/>
      <c r="N538" s="89"/>
    </row>
    <row x14ac:dyDescent="0.25" r="539" customHeight="1" ht="18.75" hidden="1">
      <c r="A539" s="6" t="s">
        <v>495</v>
      </c>
      <c r="B539" s="6"/>
      <c r="C539" s="3" t="s">
        <v>153</v>
      </c>
      <c r="D539" s="86">
        <v>1</v>
      </c>
      <c r="E539" s="87">
        <f>$D$535*D539</f>
      </c>
      <c r="F539" s="108">
        <v>0.12</v>
      </c>
      <c r="G539" s="87">
        <f>$D$535*F539</f>
      </c>
      <c r="H539" s="87">
        <f>$L$2*G539</f>
      </c>
      <c r="I539" s="108">
        <v>28.81</v>
      </c>
      <c r="J539" s="87">
        <f>$D$535*I539</f>
      </c>
      <c r="K539" s="87">
        <f>SUM(H539,J539)</f>
      </c>
      <c r="L539" s="89"/>
      <c r="M539" s="89"/>
      <c r="N539" s="89"/>
    </row>
    <row x14ac:dyDescent="0.25" r="540" customHeight="1" ht="18.75" hidden="1">
      <c r="A540" s="6" t="s">
        <v>502</v>
      </c>
      <c r="B540" s="6"/>
      <c r="C540" s="3" t="s">
        <v>149</v>
      </c>
      <c r="D540" s="86">
        <v>1</v>
      </c>
      <c r="E540" s="87">
        <f>$D$535*D540</f>
      </c>
      <c r="F540" s="108">
        <v>0.35</v>
      </c>
      <c r="G540" s="87">
        <f>$D$535*F540</f>
      </c>
      <c r="H540" s="87">
        <f>$L$2*G540</f>
      </c>
      <c r="I540" s="108">
        <v>57.59</v>
      </c>
      <c r="J540" s="87">
        <f>$D$535*I540</f>
      </c>
      <c r="K540" s="87">
        <f>SUM(H540,J540)</f>
      </c>
      <c r="L540" s="89"/>
      <c r="M540" s="89"/>
      <c r="N540" s="89"/>
    </row>
    <row x14ac:dyDescent="0.25" r="541" customHeight="1" ht="18.75" hidden="1">
      <c r="A541" s="6" t="s">
        <v>503</v>
      </c>
      <c r="B541" s="6"/>
      <c r="C541" s="3" t="s">
        <v>149</v>
      </c>
      <c r="D541" s="86">
        <v>1</v>
      </c>
      <c r="E541" s="87">
        <f>$D$535*D541</f>
      </c>
      <c r="F541" s="108">
        <v>0.14</v>
      </c>
      <c r="G541" s="87">
        <f>$D$535*F541</f>
      </c>
      <c r="H541" s="87">
        <f>$L$2*G541</f>
      </c>
      <c r="I541" s="108">
        <v>13.87</v>
      </c>
      <c r="J541" s="87">
        <f>$D$535*I541</f>
      </c>
      <c r="K541" s="87">
        <f>SUM(H541,J541)</f>
      </c>
      <c r="L541" s="89"/>
      <c r="M541" s="89"/>
      <c r="N541" s="89"/>
    </row>
    <row x14ac:dyDescent="0.25" r="542" customHeight="1" ht="12.199999999999998">
      <c r="A542" s="29" t="s">
        <v>214</v>
      </c>
      <c r="B542" s="29"/>
      <c r="C542" s="3"/>
      <c r="D542" s="109"/>
      <c r="E542" s="87"/>
      <c r="F542" s="94">
        <f>SUM(F536:F541)</f>
      </c>
      <c r="G542" s="110">
        <f>SUM(G536:G541)</f>
      </c>
      <c r="H542" s="110">
        <f>$L$2*G542</f>
      </c>
      <c r="I542" s="94">
        <v>270.91</v>
      </c>
      <c r="J542" s="110">
        <f>SUM(J536:J541)</f>
      </c>
      <c r="K542" s="88">
        <f>SUM(H542,J542)</f>
      </c>
      <c r="L542" s="89"/>
      <c r="M542" s="89"/>
      <c r="N542" s="89"/>
    </row>
    <row x14ac:dyDescent="0.25" r="543" customHeight="1" ht="21">
      <c r="A543" s="29" t="s">
        <v>504</v>
      </c>
      <c r="B543" s="29"/>
      <c r="C543" s="93" t="s">
        <v>149</v>
      </c>
      <c r="D543" s="57">
        <v>0</v>
      </c>
      <c r="E543" s="124"/>
      <c r="F543" s="53"/>
      <c r="G543" s="53"/>
      <c r="H543" s="53"/>
      <c r="I543" s="53"/>
      <c r="J543" s="53"/>
      <c r="K543" s="53"/>
      <c r="L543" s="89"/>
      <c r="M543" s="89"/>
      <c r="N543" s="89"/>
    </row>
    <row x14ac:dyDescent="0.25" r="544" customHeight="1" ht="18.75" hidden="1">
      <c r="A544" s="6" t="s">
        <v>499</v>
      </c>
      <c r="B544" s="6"/>
      <c r="C544" s="3" t="s">
        <v>153</v>
      </c>
      <c r="D544" s="86">
        <v>1</v>
      </c>
      <c r="E544" s="87">
        <f>$D$543*D544</f>
      </c>
      <c r="F544" s="108">
        <v>0.17</v>
      </c>
      <c r="G544" s="87">
        <f>$D$543*F544</f>
      </c>
      <c r="H544" s="87">
        <f>$L$2*G544</f>
      </c>
      <c r="I544" s="108">
        <v>79.6</v>
      </c>
      <c r="J544" s="87">
        <f>$D$543*I544</f>
      </c>
      <c r="K544" s="87">
        <f>SUM(H544,J544)</f>
      </c>
      <c r="L544" s="89"/>
      <c r="M544" s="89"/>
      <c r="N544" s="89"/>
    </row>
    <row x14ac:dyDescent="0.25" r="545" customHeight="1" ht="18.75" hidden="1">
      <c r="A545" s="6" t="s">
        <v>501</v>
      </c>
      <c r="B545" s="6"/>
      <c r="C545" s="3" t="s">
        <v>153</v>
      </c>
      <c r="D545" s="86">
        <v>1</v>
      </c>
      <c r="E545" s="87">
        <f>$D$543*D545</f>
      </c>
      <c r="F545" s="108">
        <v>0.06</v>
      </c>
      <c r="G545" s="87">
        <f>$D$543*F545</f>
      </c>
      <c r="H545" s="87">
        <f>$L$2*G545</f>
      </c>
      <c r="I545" s="108">
        <v>36.65</v>
      </c>
      <c r="J545" s="87">
        <f>$D$543*I545</f>
      </c>
      <c r="K545" s="87">
        <f>SUM(H545,J545)</f>
      </c>
      <c r="L545" s="89"/>
      <c r="M545" s="89"/>
      <c r="N545" s="89"/>
    </row>
    <row x14ac:dyDescent="0.25" r="546" customHeight="1" ht="18.75" hidden="1">
      <c r="A546" s="6" t="s">
        <v>495</v>
      </c>
      <c r="B546" s="6"/>
      <c r="C546" s="3" t="s">
        <v>153</v>
      </c>
      <c r="D546" s="86">
        <v>1</v>
      </c>
      <c r="E546" s="87">
        <f>$D$543*D546</f>
      </c>
      <c r="F546" s="108">
        <v>0.12</v>
      </c>
      <c r="G546" s="87">
        <f>$D$543*F546</f>
      </c>
      <c r="H546" s="87">
        <f>$L$2*G546</f>
      </c>
      <c r="I546" s="108">
        <v>28.81</v>
      </c>
      <c r="J546" s="87">
        <f>$D$543*I546</f>
      </c>
      <c r="K546" s="87">
        <f>SUM(H546,J546)</f>
      </c>
      <c r="L546" s="89"/>
      <c r="M546" s="89"/>
      <c r="N546" s="89"/>
    </row>
    <row x14ac:dyDescent="0.25" r="547" customHeight="1" ht="18.75" hidden="1">
      <c r="A547" s="6" t="s">
        <v>505</v>
      </c>
      <c r="B547" s="6"/>
      <c r="C547" s="3" t="s">
        <v>153</v>
      </c>
      <c r="D547" s="86">
        <v>1</v>
      </c>
      <c r="E547" s="87">
        <f>$D$543*D547</f>
      </c>
      <c r="F547" s="108">
        <v>0.43</v>
      </c>
      <c r="G547" s="87">
        <f>$D$543*F547</f>
      </c>
      <c r="H547" s="87">
        <f>$L$2*G547</f>
      </c>
      <c r="I547" s="108">
        <v>67.87</v>
      </c>
      <c r="J547" s="87">
        <f>$D$543*I547</f>
      </c>
      <c r="K547" s="87">
        <f>SUM(H547,J547)</f>
      </c>
      <c r="L547" s="89"/>
      <c r="M547" s="89"/>
      <c r="N547" s="89"/>
    </row>
    <row x14ac:dyDescent="0.25" r="548" customHeight="1" ht="18.75" hidden="1">
      <c r="A548" s="6" t="s">
        <v>502</v>
      </c>
      <c r="B548" s="6"/>
      <c r="C548" s="3" t="s">
        <v>149</v>
      </c>
      <c r="D548" s="86">
        <v>1</v>
      </c>
      <c r="E548" s="87">
        <f>$D$543*D548</f>
      </c>
      <c r="F548" s="108">
        <v>0.35</v>
      </c>
      <c r="G548" s="87">
        <f>$D$543*F548</f>
      </c>
      <c r="H548" s="87">
        <f>$L$2*G548</f>
      </c>
      <c r="I548" s="108">
        <v>57.59</v>
      </c>
      <c r="J548" s="87">
        <f>$D$543*I548</f>
      </c>
      <c r="K548" s="87">
        <f>SUM(H548,J548)</f>
      </c>
      <c r="L548" s="89"/>
      <c r="M548" s="89"/>
      <c r="N548" s="89"/>
    </row>
    <row x14ac:dyDescent="0.25" r="549" customHeight="1" ht="18.75" hidden="1">
      <c r="A549" s="6" t="s">
        <v>503</v>
      </c>
      <c r="B549" s="6"/>
      <c r="C549" s="3" t="s">
        <v>149</v>
      </c>
      <c r="D549" s="86">
        <v>1</v>
      </c>
      <c r="E549" s="87">
        <f>$D$543*D549</f>
      </c>
      <c r="F549" s="108">
        <v>0.14</v>
      </c>
      <c r="G549" s="87">
        <f>$D$543*F549</f>
      </c>
      <c r="H549" s="87">
        <f>$L$2*G549</f>
      </c>
      <c r="I549" s="108">
        <v>13.87</v>
      </c>
      <c r="J549" s="87">
        <f>$D$543*I549</f>
      </c>
      <c r="K549" s="87">
        <f>SUM(H549,J549)</f>
      </c>
      <c r="L549" s="89"/>
      <c r="M549" s="89"/>
      <c r="N549" s="89"/>
    </row>
    <row x14ac:dyDescent="0.25" r="550" customHeight="1" ht="12.199999999999998">
      <c r="A550" s="29" t="s">
        <v>214</v>
      </c>
      <c r="B550" s="29"/>
      <c r="C550" s="3"/>
      <c r="D550" s="109"/>
      <c r="E550" s="87"/>
      <c r="F550" s="94">
        <f>SUM(F544:F549)</f>
      </c>
      <c r="G550" s="110">
        <f>SUM(G544:G549)</f>
      </c>
      <c r="H550" s="110">
        <f>$L$2*G550</f>
      </c>
      <c r="I550" s="94">
        <v>284.39</v>
      </c>
      <c r="J550" s="110">
        <f>SUM(J544:J549)</f>
      </c>
      <c r="K550" s="88">
        <f>SUM(H550,J550)</f>
      </c>
      <c r="L550" s="89"/>
      <c r="M550" s="89"/>
      <c r="N550" s="89"/>
    </row>
    <row x14ac:dyDescent="0.25" r="551" customHeight="1" ht="12.199999999999998">
      <c r="A551" s="29" t="s">
        <v>506</v>
      </c>
      <c r="B551" s="29"/>
      <c r="C551" s="93" t="s">
        <v>113</v>
      </c>
      <c r="D551" s="57">
        <v>0</v>
      </c>
      <c r="E551" s="124"/>
      <c r="F551" s="53"/>
      <c r="G551" s="53"/>
      <c r="H551" s="53"/>
      <c r="I551" s="53"/>
      <c r="J551" s="53"/>
      <c r="K551" s="53"/>
      <c r="L551" s="89"/>
      <c r="M551" s="89"/>
      <c r="N551" s="89"/>
    </row>
    <row x14ac:dyDescent="0.25" r="552" customHeight="1" ht="18.75" hidden="1">
      <c r="A552" s="6" t="s">
        <v>507</v>
      </c>
      <c r="B552" s="6"/>
      <c r="C552" s="3" t="s">
        <v>113</v>
      </c>
      <c r="D552" s="86">
        <v>1</v>
      </c>
      <c r="E552" s="87">
        <f>$D$551*D552</f>
      </c>
      <c r="F552" s="108">
        <v>4.6</v>
      </c>
      <c r="G552" s="87">
        <f>$D$551*F552</f>
      </c>
      <c r="H552" s="87">
        <f>$L$2*G552</f>
      </c>
      <c r="I552" s="108">
        <v>2583.92</v>
      </c>
      <c r="J552" s="87">
        <f>$D$551*I552</f>
      </c>
      <c r="K552" s="87">
        <f>SUM(H552,J552)</f>
      </c>
      <c r="L552" s="89"/>
      <c r="M552" s="89"/>
      <c r="N552" s="89"/>
    </row>
    <row x14ac:dyDescent="0.25" r="553" customHeight="1" ht="18.75" hidden="1">
      <c r="A553" s="6" t="s">
        <v>508</v>
      </c>
      <c r="B553" s="6"/>
      <c r="C553" s="3" t="s">
        <v>113</v>
      </c>
      <c r="D553" s="86">
        <v>1</v>
      </c>
      <c r="E553" s="87">
        <f>$D$551*D553</f>
      </c>
      <c r="F553" s="108">
        <v>5</v>
      </c>
      <c r="G553" s="87">
        <f>$D$551*F553</f>
      </c>
      <c r="H553" s="87">
        <f>$L$2*G553</f>
      </c>
      <c r="I553" s="108">
        <v>5789.71</v>
      </c>
      <c r="J553" s="87">
        <f>$D$551*I553</f>
      </c>
      <c r="K553" s="87">
        <f>SUM(H553,J553)</f>
      </c>
      <c r="L553" s="89"/>
      <c r="M553" s="89"/>
      <c r="N553" s="89"/>
    </row>
    <row x14ac:dyDescent="0.25" r="554" customHeight="1" ht="18.75" hidden="1">
      <c r="A554" s="6" t="s">
        <v>509</v>
      </c>
      <c r="B554" s="6"/>
      <c r="C554" s="3" t="s">
        <v>113</v>
      </c>
      <c r="D554" s="86">
        <v>1</v>
      </c>
      <c r="E554" s="87">
        <f>$D$551*D554</f>
      </c>
      <c r="F554" s="108">
        <v>1.04</v>
      </c>
      <c r="G554" s="87">
        <f>$D$551*F554</f>
      </c>
      <c r="H554" s="87">
        <f>$L$2*G554</f>
      </c>
      <c r="I554" s="108">
        <v>282.26</v>
      </c>
      <c r="J554" s="87">
        <f>$D$551*I554</f>
      </c>
      <c r="K554" s="87">
        <f>SUM(H554,J554)</f>
      </c>
      <c r="L554" s="89"/>
      <c r="M554" s="89"/>
      <c r="N554" s="89"/>
    </row>
    <row x14ac:dyDescent="0.25" r="555" customHeight="1" ht="12.199999999999998">
      <c r="A555" s="29" t="s">
        <v>214</v>
      </c>
      <c r="B555" s="29"/>
      <c r="C555" s="3"/>
      <c r="D555" s="109"/>
      <c r="E555" s="87"/>
      <c r="F555" s="94">
        <f>SUM(F552:F554)</f>
      </c>
      <c r="G555" s="110">
        <f>SUM(G552:G554)</f>
      </c>
      <c r="H555" s="110">
        <f>SUM(H552:H554)</f>
      </c>
      <c r="I555" s="94">
        <v>8655.89</v>
      </c>
      <c r="J555" s="110">
        <f>SUM(J552:J554)</f>
      </c>
      <c r="K555" s="88">
        <f>SUM(H555,J555)</f>
      </c>
      <c r="L555" s="89"/>
      <c r="M555" s="89"/>
      <c r="N555" s="89"/>
    </row>
    <row x14ac:dyDescent="0.25" r="556" customHeight="1" ht="12.199999999999998">
      <c r="A556" s="29" t="s">
        <v>510</v>
      </c>
      <c r="B556" s="29"/>
      <c r="C556" s="93" t="s">
        <v>113</v>
      </c>
      <c r="D556" s="57">
        <v>0</v>
      </c>
      <c r="E556" s="124"/>
      <c r="F556" s="53"/>
      <c r="G556" s="53"/>
      <c r="H556" s="53"/>
      <c r="I556" s="53"/>
      <c r="J556" s="53"/>
      <c r="K556" s="53"/>
      <c r="L556" s="89"/>
      <c r="M556" s="89"/>
      <c r="N556" s="89"/>
    </row>
    <row x14ac:dyDescent="0.25" r="557" customHeight="1" ht="18.75" hidden="1">
      <c r="A557" s="6" t="s">
        <v>508</v>
      </c>
      <c r="B557" s="6"/>
      <c r="C557" s="3" t="s">
        <v>113</v>
      </c>
      <c r="D557" s="86">
        <v>1</v>
      </c>
      <c r="E557" s="87">
        <f>$D$556*D557</f>
      </c>
      <c r="F557" s="108">
        <v>5</v>
      </c>
      <c r="G557" s="87">
        <f>$D$556*F557</f>
      </c>
      <c r="H557" s="87">
        <f>$L$2*G557</f>
      </c>
      <c r="I557" s="108">
        <v>7511.31</v>
      </c>
      <c r="J557" s="87">
        <f>$D$556*I557</f>
      </c>
      <c r="K557" s="87">
        <f>SUM(H557,J557)</f>
      </c>
      <c r="L557" s="89"/>
      <c r="M557" s="89"/>
      <c r="N557" s="89"/>
    </row>
    <row x14ac:dyDescent="0.25" r="558" customHeight="1" ht="18.75" hidden="1">
      <c r="A558" s="6" t="s">
        <v>507</v>
      </c>
      <c r="B558" s="6"/>
      <c r="C558" s="3" t="s">
        <v>113</v>
      </c>
      <c r="D558" s="86">
        <v>1</v>
      </c>
      <c r="E558" s="87">
        <f>$D$556*D558</f>
      </c>
      <c r="F558" s="108">
        <v>4.6</v>
      </c>
      <c r="G558" s="87">
        <f>$D$556*F558</f>
      </c>
      <c r="H558" s="87">
        <f>$L$2*G558</f>
      </c>
      <c r="I558" s="108">
        <v>2842.32</v>
      </c>
      <c r="J558" s="87">
        <f>$D$556*I558</f>
      </c>
      <c r="K558" s="87">
        <f>SUM(H558,J558)</f>
      </c>
      <c r="L558" s="89"/>
      <c r="M558" s="89"/>
      <c r="N558" s="89"/>
    </row>
    <row x14ac:dyDescent="0.25" r="559" customHeight="1" ht="18.75" hidden="1">
      <c r="A559" s="6" t="s">
        <v>509</v>
      </c>
      <c r="B559" s="6"/>
      <c r="C559" s="3" t="s">
        <v>113</v>
      </c>
      <c r="D559" s="86">
        <v>1</v>
      </c>
      <c r="E559" s="87">
        <f>$D$556*D559</f>
      </c>
      <c r="F559" s="108">
        <v>1.04</v>
      </c>
      <c r="G559" s="87">
        <f>$D$556*F559</f>
      </c>
      <c r="H559" s="87">
        <f>$L$2*G559</f>
      </c>
      <c r="I559" s="108">
        <v>282.26</v>
      </c>
      <c r="J559" s="87">
        <f>$D$556*I559</f>
      </c>
      <c r="K559" s="87">
        <f>SUM(H559,J559)</f>
      </c>
      <c r="L559" s="89"/>
      <c r="M559" s="89"/>
      <c r="N559" s="89"/>
    </row>
    <row x14ac:dyDescent="0.25" r="560" customHeight="1" ht="12.199999999999998">
      <c r="A560" s="29" t="s">
        <v>214</v>
      </c>
      <c r="B560" s="29"/>
      <c r="C560" s="3"/>
      <c r="D560" s="109"/>
      <c r="E560" s="87"/>
      <c r="F560" s="94">
        <f>SUM(F557:F559)</f>
      </c>
      <c r="G560" s="110">
        <f>SUM(G557:G559)</f>
      </c>
      <c r="H560" s="110">
        <f>SUM(H557:H559)</f>
      </c>
      <c r="I560" s="94">
        <v>10635.89</v>
      </c>
      <c r="J560" s="110">
        <f>SUM(J557:J559)</f>
      </c>
      <c r="K560" s="88">
        <f>SUM(H560,J560)</f>
      </c>
      <c r="L560" s="89"/>
      <c r="M560" s="89"/>
      <c r="N560" s="89"/>
    </row>
    <row x14ac:dyDescent="0.25" r="561" customHeight="1" ht="12.199999999999998">
      <c r="A561" s="29" t="s">
        <v>511</v>
      </c>
      <c r="B561" s="29"/>
      <c r="C561" s="93" t="s">
        <v>113</v>
      </c>
      <c r="D561" s="57">
        <v>0</v>
      </c>
      <c r="E561" s="124"/>
      <c r="F561" s="53"/>
      <c r="G561" s="53"/>
      <c r="H561" s="53"/>
      <c r="I561" s="53"/>
      <c r="J561" s="53"/>
      <c r="K561" s="53"/>
      <c r="L561" s="89"/>
      <c r="M561" s="89"/>
      <c r="N561" s="89"/>
    </row>
    <row x14ac:dyDescent="0.25" r="562" customHeight="1" ht="18.75" hidden="1">
      <c r="A562" s="6" t="s">
        <v>507</v>
      </c>
      <c r="B562" s="6"/>
      <c r="C562" s="3" t="s">
        <v>113</v>
      </c>
      <c r="D562" s="86">
        <v>1</v>
      </c>
      <c r="E562" s="87">
        <f>$D$561*D562</f>
      </c>
      <c r="F562" s="108">
        <v>4.6</v>
      </c>
      <c r="G562" s="87">
        <f>$D$561*F562</f>
      </c>
      <c r="H562" s="87">
        <f>$L$2*G562</f>
      </c>
      <c r="I562" s="108">
        <v>2861.52</v>
      </c>
      <c r="J562" s="87">
        <f>$D$561*I562</f>
      </c>
      <c r="K562" s="87">
        <f>SUM(H562,J562)</f>
      </c>
      <c r="L562" s="89"/>
      <c r="M562" s="89"/>
      <c r="N562" s="89"/>
    </row>
    <row x14ac:dyDescent="0.25" r="563" customHeight="1" ht="18.75" hidden="1">
      <c r="A563" s="6" t="s">
        <v>508</v>
      </c>
      <c r="B563" s="6"/>
      <c r="C563" s="3" t="s">
        <v>113</v>
      </c>
      <c r="D563" s="86">
        <v>1</v>
      </c>
      <c r="E563" s="87">
        <f>$D$561*D563</f>
      </c>
      <c r="F563" s="108">
        <v>5</v>
      </c>
      <c r="G563" s="87">
        <f>$D$561*F563</f>
      </c>
      <c r="H563" s="87">
        <f>$L$2*G563</f>
      </c>
      <c r="I563" s="108">
        <v>8628.11</v>
      </c>
      <c r="J563" s="87">
        <f>$D$561*I563</f>
      </c>
      <c r="K563" s="87">
        <f>SUM(H563,J563)</f>
      </c>
      <c r="L563" s="89"/>
      <c r="M563" s="89"/>
      <c r="N563" s="89"/>
    </row>
    <row x14ac:dyDescent="0.25" r="564" customHeight="1" ht="18.75" hidden="1">
      <c r="A564" s="6" t="s">
        <v>509</v>
      </c>
      <c r="B564" s="6"/>
      <c r="C564" s="3" t="s">
        <v>113</v>
      </c>
      <c r="D564" s="86">
        <v>1</v>
      </c>
      <c r="E564" s="87">
        <f>$D$561*D564</f>
      </c>
      <c r="F564" s="108">
        <v>1.04</v>
      </c>
      <c r="G564" s="87">
        <f>$D$561*F564</f>
      </c>
      <c r="H564" s="87">
        <f>$L$2*G564</f>
      </c>
      <c r="I564" s="108">
        <v>282.26</v>
      </c>
      <c r="J564" s="87">
        <f>$D$561*I564</f>
      </c>
      <c r="K564" s="87">
        <f>SUM(H564,J564)</f>
      </c>
      <c r="L564" s="89"/>
      <c r="M564" s="89"/>
      <c r="N564" s="89"/>
    </row>
    <row x14ac:dyDescent="0.25" r="565" customHeight="1" ht="12.199999999999998">
      <c r="A565" s="29" t="s">
        <v>214</v>
      </c>
      <c r="B565" s="29"/>
      <c r="C565" s="3"/>
      <c r="D565" s="109"/>
      <c r="E565" s="87"/>
      <c r="F565" s="94">
        <f>SUM(F562:F564)</f>
      </c>
      <c r="G565" s="110">
        <f>SUM(G562:G564)</f>
      </c>
      <c r="H565" s="110">
        <f>SUM(H562:H564)</f>
      </c>
      <c r="I565" s="94">
        <v>11771.89</v>
      </c>
      <c r="J565" s="110">
        <f>SUM(J562:J564)</f>
      </c>
      <c r="K565" s="88">
        <f>SUM(H565,J565)</f>
      </c>
      <c r="L565" s="89"/>
      <c r="M565" s="89"/>
      <c r="N565" s="89"/>
    </row>
    <row x14ac:dyDescent="0.25" r="566" customHeight="1" ht="12.199999999999998">
      <c r="A566" s="29" t="s">
        <v>512</v>
      </c>
      <c r="B566" s="29"/>
      <c r="C566" s="93" t="s">
        <v>113</v>
      </c>
      <c r="D566" s="57">
        <v>0</v>
      </c>
      <c r="E566" s="124"/>
      <c r="F566" s="53"/>
      <c r="G566" s="53"/>
      <c r="H566" s="53"/>
      <c r="I566" s="53"/>
      <c r="J566" s="53"/>
      <c r="K566" s="53"/>
      <c r="L566" s="89"/>
      <c r="M566" s="89"/>
      <c r="N566" s="89"/>
    </row>
    <row x14ac:dyDescent="0.25" r="567" customHeight="1" ht="18.75" hidden="1">
      <c r="A567" s="6" t="s">
        <v>508</v>
      </c>
      <c r="B567" s="6"/>
      <c r="C567" s="3" t="s">
        <v>113</v>
      </c>
      <c r="D567" s="86">
        <v>1</v>
      </c>
      <c r="E567" s="87">
        <f>$D$566*D567</f>
      </c>
      <c r="F567" s="108">
        <v>6.15</v>
      </c>
      <c r="G567" s="87">
        <f>$D$566*F567</f>
      </c>
      <c r="H567" s="87">
        <f>$L$2*G567</f>
      </c>
      <c r="I567" s="108">
        <v>11307.62</v>
      </c>
      <c r="J567" s="87">
        <f>$D$566*I567</f>
      </c>
      <c r="K567" s="87">
        <f>SUM(H567,J567)</f>
      </c>
      <c r="L567" s="89"/>
      <c r="M567" s="89"/>
      <c r="N567" s="89"/>
    </row>
    <row x14ac:dyDescent="0.25" r="568" customHeight="1" ht="18.75" hidden="1">
      <c r="A568" s="6" t="s">
        <v>507</v>
      </c>
      <c r="B568" s="6"/>
      <c r="C568" s="3" t="s">
        <v>113</v>
      </c>
      <c r="D568" s="86">
        <v>1</v>
      </c>
      <c r="E568" s="87">
        <f>$D$566*D568</f>
      </c>
      <c r="F568" s="108">
        <v>4.6</v>
      </c>
      <c r="G568" s="87">
        <f>$D$566*F568</f>
      </c>
      <c r="H568" s="87">
        <f>$L$2*G568</f>
      </c>
      <c r="I568" s="108">
        <v>2989.52</v>
      </c>
      <c r="J568" s="87">
        <f>$D$566*I568</f>
      </c>
      <c r="K568" s="87">
        <f>SUM(H568,J568)</f>
      </c>
      <c r="L568" s="89"/>
      <c r="M568" s="89"/>
      <c r="N568" s="89"/>
    </row>
    <row x14ac:dyDescent="0.25" r="569" customHeight="1" ht="18.75" hidden="1">
      <c r="A569" s="6" t="s">
        <v>509</v>
      </c>
      <c r="B569" s="6"/>
      <c r="C569" s="3" t="s">
        <v>113</v>
      </c>
      <c r="D569" s="86">
        <v>1</v>
      </c>
      <c r="E569" s="87">
        <f>$D$566*D569</f>
      </c>
      <c r="F569" s="108">
        <v>1.04</v>
      </c>
      <c r="G569" s="87">
        <f>$D$566*F569</f>
      </c>
      <c r="H569" s="87">
        <f>$L$2*G569</f>
      </c>
      <c r="I569" s="108">
        <v>282.26</v>
      </c>
      <c r="J569" s="87">
        <f>$D$566*I569</f>
      </c>
      <c r="K569" s="87">
        <f>SUM(H569,J569)</f>
      </c>
      <c r="L569" s="89"/>
      <c r="M569" s="89"/>
      <c r="N569" s="89"/>
    </row>
    <row x14ac:dyDescent="0.25" r="570" customHeight="1" ht="12.199999999999998">
      <c r="A570" s="29" t="s">
        <v>214</v>
      </c>
      <c r="B570" s="29"/>
      <c r="C570" s="3"/>
      <c r="D570" s="109"/>
      <c r="E570" s="87"/>
      <c r="F570" s="94">
        <f>SUM(F567:F569)</f>
      </c>
      <c r="G570" s="110">
        <f>SUM(G567:G569)</f>
      </c>
      <c r="H570" s="110">
        <f>SUM(H567:H569)</f>
      </c>
      <c r="I570" s="94">
        <v>14579.4</v>
      </c>
      <c r="J570" s="110">
        <f>SUM(J567:J569)</f>
      </c>
      <c r="K570" s="88">
        <f>SUM(H570,J570)</f>
      </c>
      <c r="L570" s="89"/>
      <c r="M570" s="89"/>
      <c r="N570" s="89"/>
    </row>
    <row x14ac:dyDescent="0.25" r="571" customHeight="1" ht="12.199999999999998">
      <c r="A571" s="29" t="s">
        <v>513</v>
      </c>
      <c r="B571" s="29"/>
      <c r="C571" s="93" t="s">
        <v>149</v>
      </c>
      <c r="D571" s="57">
        <v>0</v>
      </c>
      <c r="E571" s="124"/>
      <c r="F571" s="53"/>
      <c r="G571" s="53"/>
      <c r="H571" s="53"/>
      <c r="I571" s="53"/>
      <c r="J571" s="53"/>
      <c r="K571" s="53"/>
      <c r="L571" s="89"/>
      <c r="M571" s="89"/>
      <c r="N571" s="89"/>
    </row>
    <row x14ac:dyDescent="0.25" r="572" customHeight="1" ht="18.75" hidden="1">
      <c r="A572" s="6" t="s">
        <v>330</v>
      </c>
      <c r="B572" s="6"/>
      <c r="C572" s="3" t="s">
        <v>153</v>
      </c>
      <c r="D572" s="86">
        <v>1</v>
      </c>
      <c r="E572" s="87">
        <f>$D$571*D572</f>
      </c>
      <c r="F572" s="108">
        <v>0.14</v>
      </c>
      <c r="G572" s="87">
        <f>$D$571*F572</f>
      </c>
      <c r="H572" s="87">
        <f>$L$2*G572</f>
      </c>
      <c r="I572" s="108">
        <v>110</v>
      </c>
      <c r="J572" s="87">
        <f>$D$571*I572</f>
      </c>
      <c r="K572" s="87">
        <f>SUM(H572,J572)</f>
      </c>
      <c r="L572" s="89"/>
      <c r="M572" s="89"/>
      <c r="N572" s="89"/>
    </row>
    <row x14ac:dyDescent="0.25" r="573" customHeight="1" ht="18.75" hidden="1">
      <c r="A573" s="6" t="s">
        <v>332</v>
      </c>
      <c r="B573" s="6"/>
      <c r="C573" s="3" t="s">
        <v>153</v>
      </c>
      <c r="D573" s="86">
        <v>1</v>
      </c>
      <c r="E573" s="87">
        <f>$D$571*D573</f>
      </c>
      <c r="F573" s="108">
        <v>0.13</v>
      </c>
      <c r="G573" s="87">
        <f>$D$571*F573</f>
      </c>
      <c r="H573" s="87">
        <f>$L$2*G573</f>
      </c>
      <c r="I573" s="108">
        <v>103</v>
      </c>
      <c r="J573" s="87">
        <f>$D$571*I573</f>
      </c>
      <c r="K573" s="87">
        <f>SUM(H573,J573)</f>
      </c>
      <c r="L573" s="89"/>
      <c r="M573" s="89"/>
      <c r="N573" s="89"/>
    </row>
    <row x14ac:dyDescent="0.25" r="574" customHeight="1" ht="18.75" hidden="1">
      <c r="A574" s="6" t="s">
        <v>514</v>
      </c>
      <c r="B574" s="6"/>
      <c r="C574" s="3" t="s">
        <v>113</v>
      </c>
      <c r="D574" s="86">
        <v>0.08</v>
      </c>
      <c r="E574" s="87">
        <f>$D$571*D574</f>
      </c>
      <c r="F574" s="108">
        <v>0</v>
      </c>
      <c r="G574" s="87">
        <f>$D$571*F574</f>
      </c>
      <c r="H574" s="87">
        <f>$L$2*G574</f>
      </c>
      <c r="I574" s="108">
        <v>4.47</v>
      </c>
      <c r="J574" s="87">
        <f>$D$571*I574</f>
      </c>
      <c r="K574" s="87">
        <f>SUM(H574,J574)</f>
      </c>
      <c r="L574" s="89"/>
      <c r="M574" s="89"/>
      <c r="N574" s="89"/>
    </row>
    <row x14ac:dyDescent="0.25" r="575" customHeight="1" ht="18.75" hidden="1">
      <c r="A575" s="6" t="s">
        <v>515</v>
      </c>
      <c r="B575" s="6"/>
      <c r="C575" s="3" t="s">
        <v>113</v>
      </c>
      <c r="D575" s="86">
        <v>0.29</v>
      </c>
      <c r="E575" s="87">
        <f>$D$571*D575</f>
      </c>
      <c r="F575" s="108">
        <v>0.01</v>
      </c>
      <c r="G575" s="87">
        <f>$D$571*F575</f>
      </c>
      <c r="H575" s="87">
        <f>$L$2*G575</f>
      </c>
      <c r="I575" s="108">
        <v>21</v>
      </c>
      <c r="J575" s="87">
        <f>$D$571*I575</f>
      </c>
      <c r="K575" s="87">
        <f>SUM(H575,J575)</f>
      </c>
      <c r="L575" s="89"/>
      <c r="M575" s="89"/>
      <c r="N575" s="89"/>
    </row>
    <row x14ac:dyDescent="0.25" r="576" customHeight="1" ht="18.75" hidden="1">
      <c r="A576" s="6" t="s">
        <v>516</v>
      </c>
      <c r="B576" s="6"/>
      <c r="C576" s="3" t="s">
        <v>113</v>
      </c>
      <c r="D576" s="86">
        <v>0.2</v>
      </c>
      <c r="E576" s="87">
        <f>$D$571*D576</f>
      </c>
      <c r="F576" s="108">
        <v>0.05</v>
      </c>
      <c r="G576" s="87">
        <f>$D$571*F576</f>
      </c>
      <c r="H576" s="87">
        <f>$L$2*G576</f>
      </c>
      <c r="I576" s="108">
        <v>84</v>
      </c>
      <c r="J576" s="87">
        <f>$D$571*I576</f>
      </c>
      <c r="K576" s="87">
        <f>SUM(H576,J576)</f>
      </c>
      <c r="L576" s="89"/>
      <c r="M576" s="89"/>
      <c r="N576" s="89"/>
    </row>
    <row x14ac:dyDescent="0.25" r="577" customHeight="1" ht="18.75" hidden="1">
      <c r="A577" s="6" t="s">
        <v>517</v>
      </c>
      <c r="B577" s="6"/>
      <c r="C577" s="3" t="s">
        <v>113</v>
      </c>
      <c r="D577" s="86">
        <v>0</v>
      </c>
      <c r="E577" s="87">
        <f>$D$571*D577</f>
      </c>
      <c r="F577" s="108">
        <v>0</v>
      </c>
      <c r="G577" s="87">
        <f>$D$571*F577</f>
      </c>
      <c r="H577" s="87">
        <f>$L$2*G577</f>
      </c>
      <c r="I577" s="108">
        <v>0</v>
      </c>
      <c r="J577" s="87">
        <f>$D$571*I577</f>
      </c>
      <c r="K577" s="87">
        <f>SUM(H577,J577)</f>
      </c>
      <c r="L577" s="89"/>
      <c r="M577" s="89"/>
      <c r="N577" s="89"/>
    </row>
    <row x14ac:dyDescent="0.25" r="578" customHeight="1" ht="18.75" hidden="1">
      <c r="A578" s="6" t="s">
        <v>518</v>
      </c>
      <c r="B578" s="6"/>
      <c r="C578" s="3" t="s">
        <v>113</v>
      </c>
      <c r="D578" s="86">
        <v>0.08</v>
      </c>
      <c r="E578" s="87">
        <f>$D$571*D578</f>
      </c>
      <c r="F578" s="108">
        <v>0</v>
      </c>
      <c r="G578" s="87">
        <f>$D$571*F578</f>
      </c>
      <c r="H578" s="87">
        <f>$L$2*G578</f>
      </c>
      <c r="I578" s="108">
        <v>11.2</v>
      </c>
      <c r="J578" s="87">
        <f>$D$571*I578</f>
      </c>
      <c r="K578" s="87">
        <f>SUM(H578,J578)</f>
      </c>
      <c r="L578" s="89"/>
      <c r="M578" s="89"/>
      <c r="N578" s="89"/>
    </row>
    <row x14ac:dyDescent="0.25" r="579" customHeight="1" ht="18.75" hidden="1">
      <c r="A579" s="6" t="s">
        <v>331</v>
      </c>
      <c r="B579" s="6"/>
      <c r="C579" s="3" t="s">
        <v>113</v>
      </c>
      <c r="D579" s="86">
        <v>1.7</v>
      </c>
      <c r="E579" s="87">
        <f>$D$571*D579</f>
      </c>
      <c r="F579" s="108">
        <v>0.16</v>
      </c>
      <c r="G579" s="87">
        <f>$D$571*F579</f>
      </c>
      <c r="H579" s="87">
        <f>$L$2*G579</f>
      </c>
      <c r="I579" s="108">
        <v>39.17</v>
      </c>
      <c r="J579" s="87">
        <f>$D$571*I579</f>
      </c>
      <c r="K579" s="87">
        <f>SUM(H579,J579)</f>
      </c>
      <c r="L579" s="89"/>
      <c r="M579" s="89"/>
      <c r="N579" s="89"/>
    </row>
    <row x14ac:dyDescent="0.25" r="580" customHeight="1" ht="12.199999999999998">
      <c r="A580" s="29" t="s">
        <v>214</v>
      </c>
      <c r="B580" s="29"/>
      <c r="C580" s="3"/>
      <c r="D580" s="109"/>
      <c r="E580" s="87"/>
      <c r="F580" s="94">
        <f>SUM(F572:F579)</f>
      </c>
      <c r="G580" s="110">
        <f>SUM(G572:G579)</f>
      </c>
      <c r="H580" s="110">
        <f>$L$2*G580</f>
      </c>
      <c r="I580" s="94">
        <v>372.84</v>
      </c>
      <c r="J580" s="110">
        <f>SUM(J572:J579)</f>
      </c>
      <c r="K580" s="88">
        <f>SUM(H580,J580)</f>
      </c>
      <c r="L580" s="89"/>
      <c r="M580" s="89"/>
      <c r="N580" s="89"/>
    </row>
    <row x14ac:dyDescent="0.25" r="581" customHeight="1" ht="12.199999999999998">
      <c r="A581" s="29" t="s">
        <v>519</v>
      </c>
      <c r="B581" s="29"/>
      <c r="C581" s="93" t="s">
        <v>149</v>
      </c>
      <c r="D581" s="57">
        <v>0</v>
      </c>
      <c r="E581" s="124"/>
      <c r="F581" s="53"/>
      <c r="G581" s="53"/>
      <c r="H581" s="53"/>
      <c r="I581" s="53"/>
      <c r="J581" s="53"/>
      <c r="K581" s="53"/>
      <c r="L581" s="89"/>
      <c r="M581" s="89"/>
      <c r="N581" s="89"/>
    </row>
    <row x14ac:dyDescent="0.25" r="582" customHeight="1" ht="18.75" hidden="1">
      <c r="A582" s="6" t="s">
        <v>520</v>
      </c>
      <c r="B582" s="6"/>
      <c r="C582" s="3" t="s">
        <v>153</v>
      </c>
      <c r="D582" s="86">
        <v>1</v>
      </c>
      <c r="E582" s="87">
        <f>$D$581*D582</f>
      </c>
      <c r="F582" s="108">
        <v>0.29</v>
      </c>
      <c r="G582" s="87">
        <f>$D$581*F582</f>
      </c>
      <c r="H582" s="87">
        <f>$L$2*G582</f>
      </c>
      <c r="I582" s="108">
        <v>330.34</v>
      </c>
      <c r="J582" s="87">
        <f>$D$581*I582</f>
      </c>
      <c r="K582" s="87">
        <f>SUM(H582,J582)</f>
      </c>
      <c r="L582" s="89"/>
      <c r="M582" s="89"/>
      <c r="N582" s="89"/>
    </row>
    <row x14ac:dyDescent="0.25" r="583" customHeight="1" ht="18.75" hidden="1">
      <c r="A583" s="6" t="s">
        <v>521</v>
      </c>
      <c r="B583" s="6"/>
      <c r="C583" s="3" t="s">
        <v>113</v>
      </c>
      <c r="D583" s="86">
        <v>1</v>
      </c>
      <c r="E583" s="87">
        <f>$D$581*D583</f>
      </c>
      <c r="F583" s="108">
        <v>0.05</v>
      </c>
      <c r="G583" s="87">
        <f>$D$581*F583</f>
      </c>
      <c r="H583" s="87">
        <f>$L$2*G583</f>
      </c>
      <c r="I583" s="108">
        <v>212.16</v>
      </c>
      <c r="J583" s="87">
        <f>$D$581*I583</f>
      </c>
      <c r="K583" s="87">
        <f>SUM(H583,J583)</f>
      </c>
      <c r="L583" s="89"/>
      <c r="M583" s="89"/>
      <c r="N583" s="89"/>
    </row>
    <row x14ac:dyDescent="0.25" r="584" customHeight="1" ht="18.75" hidden="1">
      <c r="A584" s="6" t="s">
        <v>522</v>
      </c>
      <c r="B584" s="6"/>
      <c r="C584" s="3" t="s">
        <v>113</v>
      </c>
      <c r="D584" s="86">
        <v>1</v>
      </c>
      <c r="E584" s="87">
        <f>$D$581*D584</f>
      </c>
      <c r="F584" s="108">
        <v>0.23</v>
      </c>
      <c r="G584" s="87">
        <f>$D$581*F584</f>
      </c>
      <c r="H584" s="87">
        <f>$L$2*G584</f>
      </c>
      <c r="I584" s="108">
        <v>0</v>
      </c>
      <c r="J584" s="87">
        <f>$D$581*I584</f>
      </c>
      <c r="K584" s="87">
        <f>SUM(H584,J584)</f>
      </c>
      <c r="L584" s="89"/>
      <c r="M584" s="89"/>
      <c r="N584" s="89"/>
    </row>
    <row x14ac:dyDescent="0.25" r="585" customHeight="1" ht="12.199999999999998">
      <c r="A585" s="29" t="s">
        <v>214</v>
      </c>
      <c r="B585" s="29"/>
      <c r="C585" s="3"/>
      <c r="D585" s="109"/>
      <c r="E585" s="87"/>
      <c r="F585" s="94">
        <f>SUM(F582:F584)</f>
      </c>
      <c r="G585" s="110">
        <f>SUM(G582:G584)</f>
      </c>
      <c r="H585" s="110">
        <f>SUM(H582:H584)</f>
      </c>
      <c r="I585" s="94">
        <v>542.5</v>
      </c>
      <c r="J585" s="110">
        <f>SUM(J582:J584)</f>
      </c>
      <c r="K585" s="88">
        <f>SUM(H585,J585)</f>
      </c>
      <c r="L585" s="89"/>
      <c r="M585" s="89"/>
      <c r="N585" s="89"/>
    </row>
    <row x14ac:dyDescent="0.25" r="586" customHeight="1" ht="12.199999999999998">
      <c r="A586" s="29" t="s">
        <v>523</v>
      </c>
      <c r="B586" s="29"/>
      <c r="C586" s="93" t="s">
        <v>149</v>
      </c>
      <c r="D586" s="57">
        <v>0</v>
      </c>
      <c r="E586" s="124"/>
      <c r="F586" s="53"/>
      <c r="G586" s="53"/>
      <c r="H586" s="53"/>
      <c r="I586" s="53"/>
      <c r="J586" s="53"/>
      <c r="K586" s="53"/>
      <c r="L586" s="89"/>
      <c r="M586" s="89"/>
      <c r="N586" s="89"/>
    </row>
    <row x14ac:dyDescent="0.25" r="587" customHeight="1" ht="18.75" hidden="1">
      <c r="A587" s="6" t="s">
        <v>524</v>
      </c>
      <c r="B587" s="6"/>
      <c r="C587" s="3" t="s">
        <v>113</v>
      </c>
      <c r="D587" s="86">
        <v>1.7</v>
      </c>
      <c r="E587" s="87">
        <f>$D$586*D587</f>
      </c>
      <c r="F587" s="108">
        <v>0.16</v>
      </c>
      <c r="G587" s="87">
        <f>$D$586*F587</f>
      </c>
      <c r="H587" s="87">
        <f>$L$2*G587</f>
      </c>
      <c r="I587" s="108">
        <v>918.88</v>
      </c>
      <c r="J587" s="87">
        <f>$D$586*I587</f>
      </c>
      <c r="K587" s="87">
        <f>SUM(H587,J587)</f>
      </c>
      <c r="L587" s="89"/>
      <c r="M587" s="89"/>
      <c r="N587" s="89"/>
    </row>
    <row x14ac:dyDescent="0.25" r="588" customHeight="1" ht="18.75" hidden="1">
      <c r="A588" s="6" t="s">
        <v>525</v>
      </c>
      <c r="B588" s="6"/>
      <c r="C588" s="3" t="s">
        <v>113</v>
      </c>
      <c r="D588" s="86">
        <v>0.08</v>
      </c>
      <c r="E588" s="87">
        <f>$D$586*D588</f>
      </c>
      <c r="F588" s="108">
        <v>0</v>
      </c>
      <c r="G588" s="87">
        <f>$D$586*F588</f>
      </c>
      <c r="H588" s="87">
        <f>$L$2*G588</f>
      </c>
      <c r="I588" s="108">
        <v>20.8</v>
      </c>
      <c r="J588" s="87">
        <f>$D$586*I588</f>
      </c>
      <c r="K588" s="87">
        <f>SUM(H588,J588)</f>
      </c>
      <c r="L588" s="89"/>
      <c r="M588" s="89"/>
      <c r="N588" s="89"/>
    </row>
    <row x14ac:dyDescent="0.25" r="589" customHeight="1" ht="18.75" hidden="1">
      <c r="A589" s="6" t="s">
        <v>526</v>
      </c>
      <c r="B589" s="6"/>
      <c r="C589" s="3" t="s">
        <v>153</v>
      </c>
      <c r="D589" s="86">
        <v>1</v>
      </c>
      <c r="E589" s="87">
        <f>$D$586*D589</f>
      </c>
      <c r="F589" s="108">
        <v>0.13</v>
      </c>
      <c r="G589" s="87">
        <f>$D$586*F589</f>
      </c>
      <c r="H589" s="87">
        <f>$L$2*G589</f>
      </c>
      <c r="I589" s="108">
        <v>584.76</v>
      </c>
      <c r="J589" s="87">
        <f>$D$586*I589</f>
      </c>
      <c r="K589" s="87">
        <f>SUM(H589,J589)</f>
      </c>
      <c r="L589" s="89"/>
      <c r="M589" s="89"/>
      <c r="N589" s="89"/>
    </row>
    <row x14ac:dyDescent="0.25" r="590" customHeight="1" ht="18.75" hidden="1">
      <c r="A590" s="6" t="s">
        <v>527</v>
      </c>
      <c r="B590" s="6"/>
      <c r="C590" s="3" t="s">
        <v>113</v>
      </c>
      <c r="D590" s="86">
        <v>0.08</v>
      </c>
      <c r="E590" s="87">
        <f>$D$586*D590</f>
      </c>
      <c r="F590" s="108">
        <v>0</v>
      </c>
      <c r="G590" s="87">
        <f>$D$586*F590</f>
      </c>
      <c r="H590" s="87">
        <f>$L$2*G590</f>
      </c>
      <c r="I590" s="108">
        <v>109.12</v>
      </c>
      <c r="J590" s="87">
        <f>$D$586*I590</f>
      </c>
      <c r="K590" s="87">
        <f>SUM(H590,J590)</f>
      </c>
      <c r="L590" s="89"/>
      <c r="M590" s="89"/>
      <c r="N590" s="89"/>
    </row>
    <row x14ac:dyDescent="0.25" r="591" customHeight="1" ht="18.75" hidden="1">
      <c r="A591" s="6" t="s">
        <v>528</v>
      </c>
      <c r="B591" s="6"/>
      <c r="C591" s="3" t="s">
        <v>113</v>
      </c>
      <c r="D591" s="86">
        <v>0</v>
      </c>
      <c r="E591" s="87">
        <f>$D$586*D591</f>
      </c>
      <c r="F591" s="108">
        <v>0</v>
      </c>
      <c r="G591" s="87">
        <f>$D$586*F591</f>
      </c>
      <c r="H591" s="87">
        <f>$L$2*G591</f>
      </c>
      <c r="I591" s="108">
        <v>0</v>
      </c>
      <c r="J591" s="87">
        <f>$D$586*I591</f>
      </c>
      <c r="K591" s="87">
        <f>SUM(H591,J591)</f>
      </c>
      <c r="L591" s="89"/>
      <c r="M591" s="89"/>
      <c r="N591" s="89"/>
    </row>
    <row x14ac:dyDescent="0.25" r="592" customHeight="1" ht="18.75" hidden="1">
      <c r="A592" s="6" t="s">
        <v>529</v>
      </c>
      <c r="B592" s="6"/>
      <c r="C592" s="3" t="s">
        <v>153</v>
      </c>
      <c r="D592" s="86">
        <v>0.5</v>
      </c>
      <c r="E592" s="87">
        <f>$D$586*D592</f>
      </c>
      <c r="F592" s="108">
        <v>0.07</v>
      </c>
      <c r="G592" s="87">
        <f>$D$586*F592</f>
      </c>
      <c r="H592" s="87">
        <f>$L$2*G592</f>
      </c>
      <c r="I592" s="108">
        <v>345</v>
      </c>
      <c r="J592" s="87">
        <f>$D$586*I592</f>
      </c>
      <c r="K592" s="87">
        <f>SUM(H592,J592)</f>
      </c>
      <c r="L592" s="89"/>
      <c r="M592" s="89"/>
      <c r="N592" s="89"/>
    </row>
    <row x14ac:dyDescent="0.25" r="593" customHeight="1" ht="18.75" hidden="1">
      <c r="A593" s="6" t="s">
        <v>530</v>
      </c>
      <c r="B593" s="6"/>
      <c r="C593" s="3" t="s">
        <v>113</v>
      </c>
      <c r="D593" s="86">
        <v>0.08</v>
      </c>
      <c r="E593" s="87">
        <f>$D$586*D593</f>
      </c>
      <c r="F593" s="108">
        <v>0.01</v>
      </c>
      <c r="G593" s="87">
        <f>$D$586*F593</f>
      </c>
      <c r="H593" s="87">
        <f>$L$2*G593</f>
      </c>
      <c r="I593" s="108">
        <v>19.78</v>
      </c>
      <c r="J593" s="87">
        <f>$D$586*I593</f>
      </c>
      <c r="K593" s="87">
        <f>SUM(H593,J593)</f>
      </c>
      <c r="L593" s="89"/>
      <c r="M593" s="89"/>
      <c r="N593" s="89"/>
    </row>
    <row x14ac:dyDescent="0.25" r="594" customHeight="1" ht="18.75" hidden="1">
      <c r="A594" s="6" t="s">
        <v>531</v>
      </c>
      <c r="B594" s="6"/>
      <c r="C594" s="3" t="s">
        <v>113</v>
      </c>
      <c r="D594" s="86">
        <v>0.2</v>
      </c>
      <c r="E594" s="87">
        <f>$D$586*D594</f>
      </c>
      <c r="F594" s="108">
        <v>0</v>
      </c>
      <c r="G594" s="87">
        <f>$D$586*F594</f>
      </c>
      <c r="H594" s="87">
        <f>$L$2*G594</f>
      </c>
      <c r="I594" s="108">
        <v>56.88</v>
      </c>
      <c r="J594" s="87">
        <f>$D$586*I594</f>
      </c>
      <c r="K594" s="87">
        <f>SUM(H594,J594)</f>
      </c>
      <c r="L594" s="89"/>
      <c r="M594" s="89"/>
      <c r="N594" s="89"/>
    </row>
    <row x14ac:dyDescent="0.25" r="595" customHeight="1" ht="12.199999999999998">
      <c r="A595" s="29" t="s">
        <v>214</v>
      </c>
      <c r="B595" s="29"/>
      <c r="C595" s="3"/>
      <c r="D595" s="109"/>
      <c r="E595" s="87"/>
      <c r="F595" s="94">
        <f>SUM(F587:F594)</f>
      </c>
      <c r="G595" s="110">
        <f>SUM(G587:G594)</f>
      </c>
      <c r="H595" s="110">
        <f>$L$2*G595</f>
      </c>
      <c r="I595" s="94">
        <v>2055.22</v>
      </c>
      <c r="J595" s="110">
        <f>SUM(J587:J594)</f>
      </c>
      <c r="K595" s="88">
        <f>SUM(H595,J595)</f>
      </c>
      <c r="L595" s="89"/>
      <c r="M595" s="89"/>
      <c r="N595" s="89"/>
    </row>
    <row x14ac:dyDescent="0.25" r="596" customHeight="1" ht="21">
      <c r="A596" s="29" t="s">
        <v>532</v>
      </c>
      <c r="B596" s="29"/>
      <c r="C596" s="93" t="s">
        <v>149</v>
      </c>
      <c r="D596" s="57">
        <v>0</v>
      </c>
      <c r="E596" s="124"/>
      <c r="F596" s="53"/>
      <c r="G596" s="53"/>
      <c r="H596" s="53"/>
      <c r="I596" s="53"/>
      <c r="J596" s="53"/>
      <c r="K596" s="53"/>
      <c r="L596" s="89"/>
      <c r="M596" s="89"/>
      <c r="N596" s="89"/>
    </row>
    <row x14ac:dyDescent="0.25" r="597" customHeight="1" ht="18.75" hidden="1">
      <c r="A597" s="6" t="s">
        <v>533</v>
      </c>
      <c r="B597" s="6"/>
      <c r="C597" s="3" t="s">
        <v>113</v>
      </c>
      <c r="D597" s="86">
        <v>0.33</v>
      </c>
      <c r="E597" s="87">
        <f>$D$596*D597</f>
      </c>
      <c r="F597" s="108">
        <v>0.03</v>
      </c>
      <c r="G597" s="87">
        <f>$D$596*F597</f>
      </c>
      <c r="H597" s="87">
        <f>$L$2*G597</f>
      </c>
      <c r="I597" s="108">
        <v>21.25</v>
      </c>
      <c r="J597" s="87">
        <f>$D$596*I597</f>
      </c>
      <c r="K597" s="87">
        <f>SUM(H597,J597)</f>
      </c>
      <c r="L597" s="89"/>
      <c r="M597" s="89"/>
      <c r="N597" s="89"/>
    </row>
    <row x14ac:dyDescent="0.25" r="598" customHeight="1" ht="18.75" hidden="1">
      <c r="A598" s="6" t="s">
        <v>534</v>
      </c>
      <c r="B598" s="6"/>
      <c r="C598" s="3" t="s">
        <v>153</v>
      </c>
      <c r="D598" s="86">
        <v>1</v>
      </c>
      <c r="E598" s="87">
        <f>$D$596*D598</f>
      </c>
      <c r="F598" s="108">
        <v>0.1</v>
      </c>
      <c r="G598" s="87">
        <f>$D$596*F598</f>
      </c>
      <c r="H598" s="87">
        <f>$L$2*G598</f>
      </c>
      <c r="I598" s="108">
        <v>4.3</v>
      </c>
      <c r="J598" s="87">
        <f>$D$596*I598</f>
      </c>
      <c r="K598" s="87">
        <f>SUM(H598,J598)</f>
      </c>
      <c r="L598" s="89"/>
      <c r="M598" s="89"/>
      <c r="N598" s="89"/>
    </row>
    <row x14ac:dyDescent="0.25" r="599" customHeight="1" ht="18.75" hidden="1">
      <c r="A599" s="6" t="s">
        <v>535</v>
      </c>
      <c r="B599" s="6"/>
      <c r="C599" s="3" t="s">
        <v>113</v>
      </c>
      <c r="D599" s="86">
        <v>0.25</v>
      </c>
      <c r="E599" s="87">
        <f>$D$596*D599</f>
      </c>
      <c r="F599" s="108">
        <v>0.01</v>
      </c>
      <c r="G599" s="87">
        <f>$D$596*F599</f>
      </c>
      <c r="H599" s="87">
        <f>$L$2*G599</f>
      </c>
      <c r="I599" s="108">
        <v>43.8</v>
      </c>
      <c r="J599" s="87">
        <f>$D$596*I599</f>
      </c>
      <c r="K599" s="87">
        <f>SUM(H599,J599)</f>
      </c>
      <c r="L599" s="89"/>
      <c r="M599" s="89"/>
      <c r="N599" s="89"/>
    </row>
    <row x14ac:dyDescent="0.25" r="600" customHeight="1" ht="18.75" hidden="1">
      <c r="A600" s="6" t="s">
        <v>536</v>
      </c>
      <c r="B600" s="6"/>
      <c r="C600" s="3" t="s">
        <v>113</v>
      </c>
      <c r="D600" s="86">
        <v>0.33</v>
      </c>
      <c r="E600" s="87">
        <f>$D$596*D600</f>
      </c>
      <c r="F600" s="108">
        <v>0.03</v>
      </c>
      <c r="G600" s="87">
        <f>$D$596*F600</f>
      </c>
      <c r="H600" s="87">
        <f>$L$2*G600</f>
      </c>
      <c r="I600" s="108">
        <v>46.2</v>
      </c>
      <c r="J600" s="87">
        <f>$D$596*I600</f>
      </c>
      <c r="K600" s="87">
        <f>SUM(H600,J600)</f>
      </c>
      <c r="L600" s="89"/>
      <c r="M600" s="89"/>
      <c r="N600" s="89"/>
    </row>
    <row x14ac:dyDescent="0.25" r="601" customHeight="1" ht="12.199999999999998">
      <c r="A601" s="29" t="s">
        <v>214</v>
      </c>
      <c r="B601" s="29"/>
      <c r="C601" s="3"/>
      <c r="D601" s="109"/>
      <c r="E601" s="87"/>
      <c r="F601" s="94">
        <f>SUM(F597:F600)</f>
      </c>
      <c r="G601" s="110">
        <f>SUM(G597:G600)</f>
      </c>
      <c r="H601" s="110">
        <f>$L$2*G601</f>
      </c>
      <c r="I601" s="94">
        <v>115.55</v>
      </c>
      <c r="J601" s="110">
        <f>SUM(J597:J600)</f>
      </c>
      <c r="K601" s="88">
        <f>SUM(H601,J601)</f>
      </c>
      <c r="L601" s="89"/>
      <c r="M601" s="89"/>
      <c r="N601" s="89"/>
    </row>
    <row x14ac:dyDescent="0.25" r="602" customHeight="1" ht="21">
      <c r="A602" s="29" t="s">
        <v>537</v>
      </c>
      <c r="B602" s="29"/>
      <c r="C602" s="93" t="s">
        <v>149</v>
      </c>
      <c r="D602" s="57">
        <v>0</v>
      </c>
      <c r="E602" s="124"/>
      <c r="F602" s="53"/>
      <c r="G602" s="53"/>
      <c r="H602" s="53"/>
      <c r="I602" s="53"/>
      <c r="J602" s="53"/>
      <c r="K602" s="53"/>
      <c r="L602" s="89"/>
      <c r="M602" s="89"/>
      <c r="N602" s="89"/>
    </row>
    <row x14ac:dyDescent="0.25" r="603" customHeight="1" ht="18.75" hidden="1">
      <c r="A603" s="6" t="s">
        <v>533</v>
      </c>
      <c r="B603" s="6"/>
      <c r="C603" s="3" t="s">
        <v>113</v>
      </c>
      <c r="D603" s="86">
        <v>0.33</v>
      </c>
      <c r="E603" s="87">
        <f>$D$602*D603</f>
      </c>
      <c r="F603" s="108">
        <v>0.03</v>
      </c>
      <c r="G603" s="87">
        <f>$D$602*F603</f>
      </c>
      <c r="H603" s="87">
        <f>$L$2*G603</f>
      </c>
      <c r="I603" s="108">
        <v>7.17</v>
      </c>
      <c r="J603" s="87">
        <f>$D$602*I603</f>
      </c>
      <c r="K603" s="87">
        <f>SUM(H603,J603)</f>
      </c>
      <c r="L603" s="89"/>
      <c r="M603" s="89"/>
      <c r="N603" s="89"/>
    </row>
    <row x14ac:dyDescent="0.25" r="604" customHeight="1" ht="18.75" hidden="1">
      <c r="A604" s="6" t="s">
        <v>534</v>
      </c>
      <c r="B604" s="6"/>
      <c r="C604" s="3" t="s">
        <v>153</v>
      </c>
      <c r="D604" s="86">
        <v>1</v>
      </c>
      <c r="E604" s="87">
        <f>$D$602*D604</f>
      </c>
      <c r="F604" s="108">
        <v>0.1</v>
      </c>
      <c r="G604" s="87">
        <f>$D$602*F604</f>
      </c>
      <c r="H604" s="87">
        <f>$L$2*G604</f>
      </c>
      <c r="I604" s="108">
        <v>105.33</v>
      </c>
      <c r="J604" s="87">
        <f>$D$602*I604</f>
      </c>
      <c r="K604" s="87">
        <f>SUM(H604,J604)</f>
      </c>
      <c r="L604" s="89"/>
      <c r="M604" s="89"/>
      <c r="N604" s="89"/>
    </row>
    <row x14ac:dyDescent="0.25" r="605" customHeight="1" ht="18.75" hidden="1">
      <c r="A605" s="6" t="s">
        <v>535</v>
      </c>
      <c r="B605" s="6"/>
      <c r="C605" s="3" t="s">
        <v>113</v>
      </c>
      <c r="D605" s="86">
        <v>0.25</v>
      </c>
      <c r="E605" s="87">
        <f>$D$602*D605</f>
      </c>
      <c r="F605" s="108">
        <v>0.01</v>
      </c>
      <c r="G605" s="87">
        <f>$D$602*F605</f>
      </c>
      <c r="H605" s="87">
        <f>$L$2*G605</f>
      </c>
      <c r="I605" s="108">
        <v>39</v>
      </c>
      <c r="J605" s="87">
        <f>$D$602*I605</f>
      </c>
      <c r="K605" s="87">
        <f>SUM(H605,J605)</f>
      </c>
      <c r="L605" s="89"/>
      <c r="M605" s="89"/>
      <c r="N605" s="89"/>
    </row>
    <row x14ac:dyDescent="0.25" r="606" customHeight="1" ht="18.75" hidden="1">
      <c r="A606" s="6" t="s">
        <v>538</v>
      </c>
      <c r="B606" s="6"/>
      <c r="C606" s="3" t="s">
        <v>113</v>
      </c>
      <c r="D606" s="86">
        <v>0.33</v>
      </c>
      <c r="E606" s="87">
        <f>$D$602*D606</f>
      </c>
      <c r="F606" s="108">
        <v>0.03</v>
      </c>
      <c r="G606" s="87">
        <f>$D$602*F606</f>
      </c>
      <c r="H606" s="87">
        <f>$L$2*G606</f>
      </c>
      <c r="I606" s="108">
        <v>34.4</v>
      </c>
      <c r="J606" s="87">
        <f>$D$602*I606</f>
      </c>
      <c r="K606" s="87">
        <f>SUM(H606,J606)</f>
      </c>
      <c r="L606" s="89"/>
      <c r="M606" s="89"/>
      <c r="N606" s="89"/>
    </row>
    <row x14ac:dyDescent="0.25" r="607" customHeight="1" ht="12.199999999999998">
      <c r="A607" s="29" t="s">
        <v>214</v>
      </c>
      <c r="B607" s="29"/>
      <c r="C607" s="3"/>
      <c r="D607" s="109"/>
      <c r="E607" s="87"/>
      <c r="F607" s="94">
        <f>SUM(F603:F606)</f>
      </c>
      <c r="G607" s="110">
        <f>SUM(G603:G606)</f>
      </c>
      <c r="H607" s="110">
        <f>$L$2*G607</f>
      </c>
      <c r="I607" s="94">
        <v>185.9</v>
      </c>
      <c r="J607" s="110">
        <f>SUM(J603:J606)</f>
      </c>
      <c r="K607" s="88">
        <f>SUM(H607,J607)</f>
      </c>
      <c r="L607" s="89"/>
      <c r="M607" s="89"/>
      <c r="N607" s="89"/>
    </row>
    <row x14ac:dyDescent="0.25" r="608" customHeight="1" ht="12.199999999999998">
      <c r="A608" s="29" t="s">
        <v>539</v>
      </c>
      <c r="B608" s="29"/>
      <c r="C608" s="93" t="s">
        <v>149</v>
      </c>
      <c r="D608" s="57">
        <v>0</v>
      </c>
      <c r="E608" s="124"/>
      <c r="F608" s="53"/>
      <c r="G608" s="53"/>
      <c r="H608" s="53"/>
      <c r="I608" s="53"/>
      <c r="J608" s="53"/>
      <c r="K608" s="53"/>
      <c r="L608" s="89"/>
      <c r="M608" s="89"/>
      <c r="N608" s="89"/>
    </row>
    <row x14ac:dyDescent="0.25" r="609" customHeight="1" ht="18.75" hidden="1">
      <c r="A609" s="6" t="s">
        <v>540</v>
      </c>
      <c r="B609" s="6"/>
      <c r="C609" s="3" t="s">
        <v>153</v>
      </c>
      <c r="D609" s="86">
        <v>1</v>
      </c>
      <c r="E609" s="87">
        <f>$D$608*D609</f>
      </c>
      <c r="F609" s="108">
        <v>0.1</v>
      </c>
      <c r="G609" s="87">
        <f>$D$608*F609</f>
      </c>
      <c r="H609" s="87">
        <f>$L$2*G609</f>
      </c>
      <c r="I609" s="108">
        <v>239.43</v>
      </c>
      <c r="J609" s="87">
        <f>$D$608*I609</f>
      </c>
      <c r="K609" s="87">
        <f>SUM(H609,J609)</f>
      </c>
      <c r="L609" s="89"/>
      <c r="M609" s="89"/>
      <c r="N609" s="89"/>
    </row>
    <row x14ac:dyDescent="0.25" r="610" customHeight="1" ht="18.75" hidden="1">
      <c r="A610" s="6" t="s">
        <v>541</v>
      </c>
      <c r="B610" s="6"/>
      <c r="C610" s="3" t="s">
        <v>113</v>
      </c>
      <c r="D610" s="86">
        <v>0.33</v>
      </c>
      <c r="E610" s="87">
        <f>$D$608*D610</f>
      </c>
      <c r="F610" s="108">
        <v>0.01</v>
      </c>
      <c r="G610" s="87">
        <f>$D$608*F610</f>
      </c>
      <c r="H610" s="87">
        <f>$L$2*G610</f>
      </c>
      <c r="I610" s="108">
        <v>9.19</v>
      </c>
      <c r="J610" s="87">
        <f>$D$608*I610</f>
      </c>
      <c r="K610" s="87">
        <f>SUM(H610,J610)</f>
      </c>
      <c r="L610" s="89"/>
      <c r="M610" s="89"/>
      <c r="N610" s="89"/>
    </row>
    <row x14ac:dyDescent="0.25" r="611" customHeight="1" ht="18.75" hidden="1">
      <c r="A611" s="6" t="s">
        <v>542</v>
      </c>
      <c r="B611" s="6"/>
      <c r="C611" s="3" t="s">
        <v>113</v>
      </c>
      <c r="D611" s="86">
        <v>0.33</v>
      </c>
      <c r="E611" s="87">
        <f>$D$608*D611</f>
      </c>
      <c r="F611" s="108">
        <v>0.02</v>
      </c>
      <c r="G611" s="87">
        <f>$D$608*F611</f>
      </c>
      <c r="H611" s="87">
        <f>$L$2*G611</f>
      </c>
      <c r="I611" s="108">
        <v>23.71</v>
      </c>
      <c r="J611" s="87">
        <f>$D$608*I611</f>
      </c>
      <c r="K611" s="87">
        <f>SUM(H611,J611)</f>
      </c>
      <c r="L611" s="89"/>
      <c r="M611" s="89"/>
      <c r="N611" s="89"/>
    </row>
    <row x14ac:dyDescent="0.25" r="612" customHeight="1" ht="18.75" hidden="1">
      <c r="A612" s="6" t="s">
        <v>543</v>
      </c>
      <c r="B612" s="6"/>
      <c r="C612" s="3" t="s">
        <v>113</v>
      </c>
      <c r="D612" s="86">
        <v>0.25</v>
      </c>
      <c r="E612" s="87">
        <f>$D$608*D612</f>
      </c>
      <c r="F612" s="108">
        <v>0.01</v>
      </c>
      <c r="G612" s="87">
        <f>$D$608*F612</f>
      </c>
      <c r="H612" s="87">
        <f>$L$2*G612</f>
      </c>
      <c r="I612" s="108">
        <v>27.14</v>
      </c>
      <c r="J612" s="87">
        <f>$D$608*I612</f>
      </c>
      <c r="K612" s="87">
        <f>SUM(H612,J612)</f>
      </c>
      <c r="L612" s="89"/>
      <c r="M612" s="89"/>
      <c r="N612" s="89"/>
    </row>
    <row x14ac:dyDescent="0.25" r="613" customHeight="1" ht="12.199999999999998">
      <c r="A613" s="29" t="s">
        <v>214</v>
      </c>
      <c r="B613" s="29"/>
      <c r="C613" s="3"/>
      <c r="D613" s="86"/>
      <c r="E613" s="87"/>
      <c r="F613" s="94">
        <f>SUM(F609:F612)</f>
      </c>
      <c r="G613" s="110">
        <f>SUM(G609:G612)</f>
      </c>
      <c r="H613" s="110">
        <f>$L$2*G613</f>
      </c>
      <c r="I613" s="94">
        <v>299.47</v>
      </c>
      <c r="J613" s="110">
        <f>SUM(J609:J612)</f>
      </c>
      <c r="K613" s="88">
        <f>SUM(H613,J613)</f>
      </c>
      <c r="L613" s="89"/>
      <c r="M613" s="89"/>
      <c r="N613" s="89"/>
    </row>
    <row x14ac:dyDescent="0.25" r="614" customHeight="1" ht="21">
      <c r="A614" s="29" t="s">
        <v>544</v>
      </c>
      <c r="B614" s="29"/>
      <c r="C614" s="93" t="s">
        <v>96</v>
      </c>
      <c r="D614" s="57">
        <v>0</v>
      </c>
      <c r="E614" s="124"/>
      <c r="F614" s="53"/>
      <c r="G614" s="53"/>
      <c r="H614" s="53"/>
      <c r="I614" s="53"/>
      <c r="J614" s="53"/>
      <c r="K614" s="53"/>
      <c r="L614" s="89"/>
      <c r="M614" s="89"/>
      <c r="N614" s="89"/>
    </row>
    <row x14ac:dyDescent="0.25" r="615" customHeight="1" ht="18.75" hidden="1">
      <c r="A615" s="6" t="s">
        <v>404</v>
      </c>
      <c r="B615" s="6"/>
      <c r="C615" s="3" t="s">
        <v>96</v>
      </c>
      <c r="D615" s="86">
        <v>1</v>
      </c>
      <c r="E615" s="87">
        <f>$D$614*D615</f>
      </c>
      <c r="F615" s="108">
        <v>0.21</v>
      </c>
      <c r="G615" s="87">
        <f>$D$614*F615</f>
      </c>
      <c r="H615" s="87">
        <f>$L$2*G615</f>
      </c>
      <c r="I615" s="108">
        <v>110.94</v>
      </c>
      <c r="J615" s="87">
        <f>$D$614*I615</f>
      </c>
      <c r="K615" s="87">
        <f>SUM(H615,J615)</f>
      </c>
      <c r="L615" s="89"/>
      <c r="M615" s="89"/>
      <c r="N615" s="89"/>
    </row>
    <row x14ac:dyDescent="0.25" r="616" customHeight="1" ht="18.75" hidden="1">
      <c r="A616" s="6" t="s">
        <v>251</v>
      </c>
      <c r="B616" s="6"/>
      <c r="C616" s="3" t="s">
        <v>96</v>
      </c>
      <c r="D616" s="86">
        <v>1</v>
      </c>
      <c r="E616" s="87">
        <f>$D$614*D616</f>
      </c>
      <c r="F616" s="108">
        <v>0.09</v>
      </c>
      <c r="G616" s="87">
        <f>$D$614*F616</f>
      </c>
      <c r="H616" s="87">
        <f>$L$2*G616</f>
      </c>
      <c r="I616" s="108">
        <v>54.8</v>
      </c>
      <c r="J616" s="87">
        <f>$D$614*I616</f>
      </c>
      <c r="K616" s="87">
        <f>SUM(H616,J616)</f>
      </c>
      <c r="L616" s="89"/>
      <c r="M616" s="89"/>
      <c r="N616" s="89"/>
    </row>
    <row x14ac:dyDescent="0.25" r="617" customHeight="1" ht="18.75" hidden="1">
      <c r="A617" s="6" t="s">
        <v>340</v>
      </c>
      <c r="B617" s="6"/>
      <c r="C617" s="3" t="s">
        <v>96</v>
      </c>
      <c r="D617" s="86">
        <v>1</v>
      </c>
      <c r="E617" s="87">
        <f>$D$614*D617</f>
      </c>
      <c r="F617" s="108">
        <v>0.06</v>
      </c>
      <c r="G617" s="87">
        <f>$D$614*F617</f>
      </c>
      <c r="H617" s="87">
        <f>$L$2*G617</f>
      </c>
      <c r="I617" s="108">
        <v>11.04</v>
      </c>
      <c r="J617" s="87">
        <f>$D$614*I617</f>
      </c>
      <c r="K617" s="87">
        <f>SUM(H617,J617)</f>
      </c>
      <c r="L617" s="89"/>
      <c r="M617" s="89"/>
      <c r="N617" s="89"/>
    </row>
    <row x14ac:dyDescent="0.25" r="618" customHeight="1" ht="18.75" hidden="1">
      <c r="A618" s="6" t="s">
        <v>545</v>
      </c>
      <c r="B618" s="6"/>
      <c r="C618" s="3" t="s">
        <v>96</v>
      </c>
      <c r="D618" s="86">
        <v>1</v>
      </c>
      <c r="E618" s="87">
        <f>$D$614*D618</f>
      </c>
      <c r="F618" s="108">
        <v>0.31</v>
      </c>
      <c r="G618" s="87">
        <f>$D$614*F618</f>
      </c>
      <c r="H618" s="87">
        <f>$L$2*G618</f>
      </c>
      <c r="I618" s="108">
        <v>216.92</v>
      </c>
      <c r="J618" s="87">
        <f>$D$614*I618</f>
      </c>
      <c r="K618" s="87">
        <f>SUM(H618,J618)</f>
      </c>
      <c r="L618" s="89"/>
      <c r="M618" s="89"/>
      <c r="N618" s="89"/>
    </row>
    <row x14ac:dyDescent="0.25" r="619" customHeight="1" ht="12.199999999999998">
      <c r="A619" s="29" t="s">
        <v>214</v>
      </c>
      <c r="B619" s="29"/>
      <c r="C619" s="3"/>
      <c r="D619" s="86"/>
      <c r="E619" s="87"/>
      <c r="F619" s="94">
        <f>SUM(F615:F618)</f>
      </c>
      <c r="G619" s="110">
        <f>SUM(G615:G618)</f>
      </c>
      <c r="H619" s="110">
        <f>$L$2*G619</f>
      </c>
      <c r="I619" s="94">
        <v>393.7</v>
      </c>
      <c r="J619" s="110">
        <f>SUM(J615:J618)</f>
      </c>
      <c r="K619" s="88">
        <f>SUM(H619,J619)</f>
      </c>
      <c r="L619" s="89"/>
      <c r="M619" s="89"/>
      <c r="N619" s="89"/>
    </row>
    <row x14ac:dyDescent="0.25" r="620" customHeight="1" ht="21">
      <c r="A620" s="29" t="s">
        <v>546</v>
      </c>
      <c r="B620" s="29"/>
      <c r="C620" s="93" t="s">
        <v>96</v>
      </c>
      <c r="D620" s="57">
        <v>0</v>
      </c>
      <c r="E620" s="124"/>
      <c r="F620" s="53"/>
      <c r="G620" s="53"/>
      <c r="H620" s="53"/>
      <c r="I620" s="53"/>
      <c r="J620" s="53"/>
      <c r="K620" s="53"/>
      <c r="L620" s="89"/>
      <c r="M620" s="89"/>
      <c r="N620" s="89"/>
    </row>
    <row x14ac:dyDescent="0.25" r="621" customHeight="1" ht="18.75" hidden="1">
      <c r="A621" s="6" t="s">
        <v>404</v>
      </c>
      <c r="B621" s="6"/>
      <c r="C621" s="3" t="s">
        <v>96</v>
      </c>
      <c r="D621" s="86">
        <v>1</v>
      </c>
      <c r="E621" s="87">
        <f>$D$620*D621</f>
      </c>
      <c r="F621" s="108">
        <v>0.21</v>
      </c>
      <c r="G621" s="87">
        <f>$D$620*F621</f>
      </c>
      <c r="H621" s="87">
        <f>$L$2*G621</f>
      </c>
      <c r="I621" s="108">
        <v>110.94</v>
      </c>
      <c r="J621" s="87">
        <f>$D$620*I621</f>
      </c>
      <c r="K621" s="87">
        <f>SUM(H621,J621)</f>
      </c>
      <c r="L621" s="89"/>
      <c r="M621" s="89"/>
      <c r="N621" s="89"/>
    </row>
    <row x14ac:dyDescent="0.25" r="622" customHeight="1" ht="18.75" hidden="1">
      <c r="A622" s="6" t="s">
        <v>251</v>
      </c>
      <c r="B622" s="6"/>
      <c r="C622" s="3" t="s">
        <v>96</v>
      </c>
      <c r="D622" s="86">
        <v>1</v>
      </c>
      <c r="E622" s="87">
        <f>$D$620*D622</f>
      </c>
      <c r="F622" s="108">
        <v>0.09</v>
      </c>
      <c r="G622" s="87">
        <f>$D$620*F622</f>
      </c>
      <c r="H622" s="87">
        <f>$L$2*G622</f>
      </c>
      <c r="I622" s="108">
        <v>54.8</v>
      </c>
      <c r="J622" s="87">
        <f>$D$620*I622</f>
      </c>
      <c r="K622" s="87">
        <f>SUM(H622,J622)</f>
      </c>
      <c r="L622" s="89"/>
      <c r="M622" s="89"/>
      <c r="N622" s="89"/>
    </row>
    <row x14ac:dyDescent="0.25" r="623" customHeight="1" ht="18.75" hidden="1">
      <c r="A623" s="6" t="s">
        <v>340</v>
      </c>
      <c r="B623" s="6"/>
      <c r="C623" s="3" t="s">
        <v>96</v>
      </c>
      <c r="D623" s="86">
        <v>1</v>
      </c>
      <c r="E623" s="87">
        <f>$D$620*D623</f>
      </c>
      <c r="F623" s="108">
        <v>0.06</v>
      </c>
      <c r="G623" s="87">
        <f>$D$620*F623</f>
      </c>
      <c r="H623" s="87">
        <f>$L$2*G623</f>
      </c>
      <c r="I623" s="108">
        <v>11.04</v>
      </c>
      <c r="J623" s="87">
        <f>$D$620*I623</f>
      </c>
      <c r="K623" s="87">
        <f>SUM(H623,J623)</f>
      </c>
      <c r="L623" s="89"/>
      <c r="M623" s="89"/>
      <c r="N623" s="89"/>
    </row>
    <row x14ac:dyDescent="0.25" r="624" customHeight="1" ht="18.75" hidden="1">
      <c r="A624" s="6" t="s">
        <v>411</v>
      </c>
      <c r="B624" s="6"/>
      <c r="C624" s="3" t="s">
        <v>96</v>
      </c>
      <c r="D624" s="86">
        <v>1</v>
      </c>
      <c r="E624" s="87">
        <f>$D$620*D624</f>
      </c>
      <c r="F624" s="108">
        <v>0.43</v>
      </c>
      <c r="G624" s="87">
        <f>$D$620*F624</f>
      </c>
      <c r="H624" s="87">
        <f>$L$2*G624</f>
      </c>
      <c r="I624" s="108">
        <v>171.74</v>
      </c>
      <c r="J624" s="87">
        <f>$D$620*I624</f>
      </c>
      <c r="K624" s="87">
        <f>SUM(H624,J624)</f>
      </c>
      <c r="L624" s="89"/>
      <c r="M624" s="89"/>
      <c r="N624" s="89"/>
    </row>
    <row x14ac:dyDescent="0.25" r="625" customHeight="1" ht="18.75" hidden="1">
      <c r="A625" s="6" t="s">
        <v>547</v>
      </c>
      <c r="B625" s="6"/>
      <c r="C625" s="3" t="s">
        <v>96</v>
      </c>
      <c r="D625" s="86">
        <v>1</v>
      </c>
      <c r="E625" s="87">
        <f>$D$620*D625</f>
      </c>
      <c r="F625" s="108">
        <v>0.29</v>
      </c>
      <c r="G625" s="87">
        <f>$D$620*F625</f>
      </c>
      <c r="H625" s="87">
        <f>$L$2*G625</f>
      </c>
      <c r="I625" s="108">
        <v>102.9</v>
      </c>
      <c r="J625" s="87">
        <f>$D$620*I625</f>
      </c>
      <c r="K625" s="87">
        <f>SUM(H625,J625)</f>
      </c>
      <c r="L625" s="89"/>
      <c r="M625" s="89"/>
      <c r="N625" s="89"/>
    </row>
    <row x14ac:dyDescent="0.25" r="626" customHeight="1" ht="12.199999999999998">
      <c r="A626" s="29" t="s">
        <v>214</v>
      </c>
      <c r="B626" s="29"/>
      <c r="C626" s="3"/>
      <c r="D626" s="86"/>
      <c r="E626" s="87"/>
      <c r="F626" s="94">
        <f>SUM(F621:F625)</f>
      </c>
      <c r="G626" s="110">
        <f>SUM(G621:G625)</f>
      </c>
      <c r="H626" s="110">
        <f>$L$2*G626</f>
      </c>
      <c r="I626" s="94">
        <v>451.42</v>
      </c>
      <c r="J626" s="110">
        <f>SUM(J621:J625)</f>
      </c>
      <c r="K626" s="88">
        <f>SUM(H626,J626)</f>
      </c>
      <c r="L626" s="89"/>
      <c r="M626" s="89"/>
      <c r="N626" s="89"/>
    </row>
    <row x14ac:dyDescent="0.25" r="627" customHeight="1" ht="21">
      <c r="A627" s="29" t="s">
        <v>548</v>
      </c>
      <c r="B627" s="29"/>
      <c r="C627" s="93" t="s">
        <v>96</v>
      </c>
      <c r="D627" s="57">
        <v>0</v>
      </c>
      <c r="E627" s="124"/>
      <c r="F627" s="53"/>
      <c r="G627" s="53"/>
      <c r="H627" s="53"/>
      <c r="I627" s="53"/>
      <c r="J627" s="53"/>
      <c r="K627" s="53"/>
      <c r="L627" s="89"/>
      <c r="M627" s="89"/>
      <c r="N627" s="89"/>
    </row>
    <row x14ac:dyDescent="0.25" r="628" customHeight="1" ht="18.75" hidden="1">
      <c r="A628" s="6" t="s">
        <v>404</v>
      </c>
      <c r="B628" s="6"/>
      <c r="C628" s="3" t="s">
        <v>96</v>
      </c>
      <c r="D628" s="86">
        <v>1</v>
      </c>
      <c r="E628" s="87">
        <f>$D$627*D628</f>
      </c>
      <c r="F628" s="108">
        <v>0.21</v>
      </c>
      <c r="G628" s="87">
        <f>$D$627*F628</f>
      </c>
      <c r="H628" s="87">
        <f>$L$2*G628</f>
      </c>
      <c r="I628" s="108">
        <v>110.94</v>
      </c>
      <c r="J628" s="87">
        <f>$D$627*I628</f>
      </c>
      <c r="K628" s="87">
        <f>SUM(H628,J628)</f>
      </c>
      <c r="L628" s="89"/>
      <c r="M628" s="89"/>
      <c r="N628" s="89"/>
    </row>
    <row x14ac:dyDescent="0.25" r="629" customHeight="1" ht="18.75" hidden="1">
      <c r="A629" s="6" t="s">
        <v>251</v>
      </c>
      <c r="B629" s="6"/>
      <c r="C629" s="3" t="s">
        <v>96</v>
      </c>
      <c r="D629" s="86">
        <v>1</v>
      </c>
      <c r="E629" s="87">
        <f>$D$627*D629</f>
      </c>
      <c r="F629" s="108">
        <v>0.09</v>
      </c>
      <c r="G629" s="87">
        <f>$D$627*F629</f>
      </c>
      <c r="H629" s="87">
        <f>$L$2*G629</f>
      </c>
      <c r="I629" s="108">
        <v>54.8</v>
      </c>
      <c r="J629" s="87">
        <f>$D$627*I629</f>
      </c>
      <c r="K629" s="87">
        <f>SUM(H629,J629)</f>
      </c>
      <c r="L629" s="89"/>
      <c r="M629" s="89"/>
      <c r="N629" s="89"/>
    </row>
    <row x14ac:dyDescent="0.25" r="630" customHeight="1" ht="18.75" hidden="1">
      <c r="A630" s="6" t="s">
        <v>340</v>
      </c>
      <c r="B630" s="6"/>
      <c r="C630" s="3" t="s">
        <v>96</v>
      </c>
      <c r="D630" s="86">
        <v>1</v>
      </c>
      <c r="E630" s="87">
        <f>$D$627*D630</f>
      </c>
      <c r="F630" s="108">
        <v>0.06</v>
      </c>
      <c r="G630" s="87">
        <f>$D$627*F630</f>
      </c>
      <c r="H630" s="87">
        <f>$L$2*G630</f>
      </c>
      <c r="I630" s="108">
        <v>11.04</v>
      </c>
      <c r="J630" s="87">
        <f>$D$627*I630</f>
      </c>
      <c r="K630" s="87">
        <f>SUM(H630,J630)</f>
      </c>
      <c r="L630" s="89"/>
      <c r="M630" s="89"/>
      <c r="N630" s="89"/>
    </row>
    <row x14ac:dyDescent="0.25" r="631" customHeight="1" ht="18.75" hidden="1">
      <c r="A631" s="6" t="s">
        <v>407</v>
      </c>
      <c r="B631" s="6"/>
      <c r="C631" s="3" t="s">
        <v>96</v>
      </c>
      <c r="D631" s="86">
        <v>1</v>
      </c>
      <c r="E631" s="87">
        <f>$D$627*D631</f>
      </c>
      <c r="F631" s="108">
        <v>0.3</v>
      </c>
      <c r="G631" s="87">
        <f>$D$627*F631</f>
      </c>
      <c r="H631" s="87">
        <f>$L$2*G631</f>
      </c>
      <c r="I631" s="108">
        <v>543.98</v>
      </c>
      <c r="J631" s="87">
        <f>$D$627*I631</f>
      </c>
      <c r="K631" s="87">
        <f>SUM(H631,J631)</f>
      </c>
      <c r="L631" s="89"/>
      <c r="M631" s="89"/>
      <c r="N631" s="89"/>
    </row>
    <row x14ac:dyDescent="0.25" r="632" customHeight="1" ht="12.199999999999998">
      <c r="A632" s="29" t="s">
        <v>214</v>
      </c>
      <c r="B632" s="29"/>
      <c r="C632" s="3"/>
      <c r="D632" s="109"/>
      <c r="E632" s="87"/>
      <c r="F632" s="94">
        <f>SUM(F628:F631)</f>
      </c>
      <c r="G632" s="110">
        <f>SUM(G628:G631)</f>
      </c>
      <c r="H632" s="110">
        <f>$L$2*G632</f>
      </c>
      <c r="I632" s="94">
        <v>720.76</v>
      </c>
      <c r="J632" s="110">
        <f>SUM(J628:J631)</f>
      </c>
      <c r="K632" s="88">
        <f>SUM(H632,J632)</f>
      </c>
      <c r="L632" s="89"/>
      <c r="M632" s="89"/>
      <c r="N632" s="89"/>
    </row>
    <row x14ac:dyDescent="0.25" r="633" customHeight="1" ht="21">
      <c r="A633" s="29" t="s">
        <v>548</v>
      </c>
      <c r="B633" s="29"/>
      <c r="C633" s="93" t="s">
        <v>96</v>
      </c>
      <c r="D633" s="57">
        <v>0</v>
      </c>
      <c r="E633" s="124"/>
      <c r="F633" s="53"/>
      <c r="G633" s="53"/>
      <c r="H633" s="53"/>
      <c r="I633" s="53"/>
      <c r="J633" s="53"/>
      <c r="K633" s="53"/>
      <c r="L633" s="89"/>
      <c r="M633" s="89"/>
      <c r="N633" s="89"/>
    </row>
    <row x14ac:dyDescent="0.25" r="634" customHeight="1" ht="18.75" hidden="1">
      <c r="A634" s="6" t="s">
        <v>404</v>
      </c>
      <c r="B634" s="6"/>
      <c r="C634" s="3" t="s">
        <v>96</v>
      </c>
      <c r="D634" s="86">
        <v>1</v>
      </c>
      <c r="E634" s="87">
        <f>$D$633*D634</f>
      </c>
      <c r="F634" s="108">
        <v>0.21</v>
      </c>
      <c r="G634" s="87">
        <f>$D$633*F634</f>
      </c>
      <c r="H634" s="87">
        <f>$L$2*G634</f>
      </c>
      <c r="I634" s="108">
        <v>110.94</v>
      </c>
      <c r="J634" s="87">
        <f>$D$633*I634</f>
      </c>
      <c r="K634" s="87">
        <f>SUM(H634,J634)</f>
      </c>
      <c r="L634" s="89"/>
      <c r="M634" s="89"/>
      <c r="N634" s="89"/>
    </row>
    <row x14ac:dyDescent="0.25" r="635" customHeight="1" ht="18.75" hidden="1">
      <c r="A635" s="6" t="s">
        <v>251</v>
      </c>
      <c r="B635" s="6"/>
      <c r="C635" s="3" t="s">
        <v>96</v>
      </c>
      <c r="D635" s="86">
        <v>1</v>
      </c>
      <c r="E635" s="87">
        <f>$D$633*D635</f>
      </c>
      <c r="F635" s="108">
        <v>0.09</v>
      </c>
      <c r="G635" s="87">
        <f>$D$633*F635</f>
      </c>
      <c r="H635" s="87">
        <f>$L$2*G635</f>
      </c>
      <c r="I635" s="108">
        <v>54.8</v>
      </c>
      <c r="J635" s="87">
        <f>$D$633*I635</f>
      </c>
      <c r="K635" s="87">
        <f>SUM(H635,J635)</f>
      </c>
      <c r="L635" s="89"/>
      <c r="M635" s="89"/>
      <c r="N635" s="89"/>
    </row>
    <row x14ac:dyDescent="0.25" r="636" customHeight="1" ht="18.75" hidden="1">
      <c r="A636" s="6" t="s">
        <v>340</v>
      </c>
      <c r="B636" s="6"/>
      <c r="C636" s="3" t="s">
        <v>96</v>
      </c>
      <c r="D636" s="86">
        <v>1</v>
      </c>
      <c r="E636" s="87">
        <f>$D$633*D636</f>
      </c>
      <c r="F636" s="108">
        <v>0.06</v>
      </c>
      <c r="G636" s="87">
        <f>$D$633*F636</f>
      </c>
      <c r="H636" s="87">
        <f>$L$2*G636</f>
      </c>
      <c r="I636" s="108">
        <v>11.04</v>
      </c>
      <c r="J636" s="87">
        <f>$D$633*I636</f>
      </c>
      <c r="K636" s="87">
        <f>SUM(H636,J636)</f>
      </c>
      <c r="L636" s="89"/>
      <c r="M636" s="89"/>
      <c r="N636" s="89"/>
    </row>
    <row x14ac:dyDescent="0.25" r="637" customHeight="1" ht="18.75" hidden="1">
      <c r="A637" s="6" t="s">
        <v>407</v>
      </c>
      <c r="B637" s="6"/>
      <c r="C637" s="3" t="s">
        <v>96</v>
      </c>
      <c r="D637" s="86">
        <v>1</v>
      </c>
      <c r="E637" s="87">
        <f>$D$633*D637</f>
      </c>
      <c r="F637" s="108">
        <v>0.3</v>
      </c>
      <c r="G637" s="87">
        <f>$D$633*F637</f>
      </c>
      <c r="H637" s="87">
        <f>$L$2*G637</f>
      </c>
      <c r="I637" s="108">
        <v>543.98</v>
      </c>
      <c r="J637" s="87">
        <f>$D$633*I637</f>
      </c>
      <c r="K637" s="87">
        <f>SUM(H637,J637)</f>
      </c>
      <c r="L637" s="89"/>
      <c r="M637" s="89"/>
      <c r="N637" s="89"/>
    </row>
    <row x14ac:dyDescent="0.25" r="638" customHeight="1" ht="12.199999999999998">
      <c r="A638" s="29" t="s">
        <v>214</v>
      </c>
      <c r="B638" s="29"/>
      <c r="C638" s="3"/>
      <c r="D638" s="109"/>
      <c r="E638" s="87"/>
      <c r="F638" s="94">
        <f>SUM(F634:F637)</f>
      </c>
      <c r="G638" s="110">
        <f>SUM(G634:G637)</f>
      </c>
      <c r="H638" s="110">
        <f>$L$2*G638</f>
      </c>
      <c r="I638" s="94">
        <v>720.76</v>
      </c>
      <c r="J638" s="110">
        <f>SUM(J634:J637)</f>
      </c>
      <c r="K638" s="88">
        <f>SUM(H638,J638)</f>
      </c>
      <c r="L638" s="89"/>
      <c r="M638" s="89"/>
      <c r="N638" s="89"/>
    </row>
    <row x14ac:dyDescent="0.25" r="639" customHeight="1" ht="12.199999999999998">
      <c r="A639" s="29" t="s">
        <v>549</v>
      </c>
      <c r="B639" s="29"/>
      <c r="C639" s="93" t="s">
        <v>149</v>
      </c>
      <c r="D639" s="57">
        <v>0</v>
      </c>
      <c r="E639" s="124"/>
      <c r="F639" s="53"/>
      <c r="G639" s="53"/>
      <c r="H639" s="53"/>
      <c r="I639" s="53"/>
      <c r="J639" s="53"/>
      <c r="K639" s="53"/>
      <c r="L639" s="89"/>
      <c r="M639" s="89"/>
      <c r="N639" s="89"/>
    </row>
    <row x14ac:dyDescent="0.25" r="640" customHeight="1" ht="18.75" hidden="1">
      <c r="A640" s="6" t="s">
        <v>550</v>
      </c>
      <c r="B640" s="6"/>
      <c r="C640" s="3" t="s">
        <v>113</v>
      </c>
      <c r="D640" s="86">
        <v>1</v>
      </c>
      <c r="E640" s="87">
        <f>$D$639*D640</f>
      </c>
      <c r="F640" s="108">
        <v>0.05</v>
      </c>
      <c r="G640" s="87">
        <f>$D$639*F640</f>
      </c>
      <c r="H640" s="87">
        <f>$L$2*G640</f>
      </c>
      <c r="I640" s="108">
        <v>366.24</v>
      </c>
      <c r="J640" s="87">
        <f>$D$639*I640</f>
      </c>
      <c r="K640" s="87">
        <f>SUM(H640,J640)</f>
      </c>
      <c r="L640" s="89"/>
      <c r="M640" s="89"/>
      <c r="N640" s="89"/>
    </row>
    <row x14ac:dyDescent="0.25" r="641" customHeight="1" ht="18.75" hidden="1">
      <c r="A641" s="6" t="s">
        <v>551</v>
      </c>
      <c r="B641" s="6"/>
      <c r="C641" s="3" t="s">
        <v>153</v>
      </c>
      <c r="D641" s="86">
        <v>1</v>
      </c>
      <c r="E641" s="87">
        <f>$D$639*D641</f>
      </c>
      <c r="F641" s="108">
        <v>0.15</v>
      </c>
      <c r="G641" s="87">
        <f>$D$639*F641</f>
      </c>
      <c r="H641" s="87">
        <f>$L$2*G641</f>
      </c>
      <c r="I641" s="108">
        <v>37.71</v>
      </c>
      <c r="J641" s="87">
        <f>$D$639*I641</f>
      </c>
      <c r="K641" s="87">
        <f>SUM(H641,J641)</f>
      </c>
      <c r="L641" s="89"/>
      <c r="M641" s="89"/>
      <c r="N641" s="89"/>
    </row>
    <row x14ac:dyDescent="0.25" r="642" customHeight="1" ht="18.75" hidden="1">
      <c r="A642" s="6" t="s">
        <v>552</v>
      </c>
      <c r="B642" s="6"/>
      <c r="C642" s="3" t="s">
        <v>153</v>
      </c>
      <c r="D642" s="86">
        <v>1</v>
      </c>
      <c r="E642" s="87">
        <f>$D$639*D642</f>
      </c>
      <c r="F642" s="108">
        <v>0.06</v>
      </c>
      <c r="G642" s="87">
        <f>$D$639*F642</f>
      </c>
      <c r="H642" s="87">
        <f>$L$2*G642</f>
      </c>
      <c r="I642" s="108">
        <v>396.72</v>
      </c>
      <c r="J642" s="87">
        <f>$D$639*I642</f>
      </c>
      <c r="K642" s="87">
        <f>SUM(H642,J642)</f>
      </c>
      <c r="L642" s="89"/>
      <c r="M642" s="89"/>
      <c r="N642" s="89"/>
    </row>
    <row x14ac:dyDescent="0.25" r="643" customHeight="1" ht="12.199999999999998">
      <c r="A643" s="29" t="s">
        <v>214</v>
      </c>
      <c r="B643" s="29"/>
      <c r="C643" s="3"/>
      <c r="D643" s="109"/>
      <c r="E643" s="87"/>
      <c r="F643" s="94">
        <f>SUM(F640:F642)</f>
      </c>
      <c r="G643" s="110">
        <f>SUM(G640:G642)</f>
      </c>
      <c r="H643" s="110">
        <f>SUM(H640:H642)</f>
      </c>
      <c r="I643" s="94">
        <v>800.67</v>
      </c>
      <c r="J643" s="110">
        <f>SUM(J640:J642)</f>
      </c>
      <c r="K643" s="88">
        <f>SUM(H643,J643)</f>
      </c>
      <c r="L643" s="89"/>
      <c r="M643" s="89"/>
      <c r="N643" s="89"/>
    </row>
    <row x14ac:dyDescent="0.25" r="644" customHeight="1" ht="12.199999999999998">
      <c r="A644" s="29" t="s">
        <v>549</v>
      </c>
      <c r="B644" s="29"/>
      <c r="C644" s="93" t="s">
        <v>149</v>
      </c>
      <c r="D644" s="57">
        <v>0</v>
      </c>
      <c r="E644" s="124"/>
      <c r="F644" s="53"/>
      <c r="G644" s="53"/>
      <c r="H644" s="53"/>
      <c r="I644" s="53"/>
      <c r="J644" s="53"/>
      <c r="K644" s="53"/>
      <c r="L644" s="89"/>
      <c r="M644" s="89"/>
      <c r="N644" s="89"/>
    </row>
    <row x14ac:dyDescent="0.25" r="645" customHeight="1" ht="18.75" hidden="1">
      <c r="A645" s="6" t="s">
        <v>551</v>
      </c>
      <c r="B645" s="6"/>
      <c r="C645" s="3" t="s">
        <v>153</v>
      </c>
      <c r="D645" s="86">
        <v>1</v>
      </c>
      <c r="E645" s="87">
        <f>$D$644*D645</f>
      </c>
      <c r="F645" s="108">
        <v>0.15</v>
      </c>
      <c r="G645" s="87">
        <f>$D$644*F645</f>
      </c>
      <c r="H645" s="87">
        <f>$L$2*G645</f>
      </c>
      <c r="I645" s="108">
        <v>37.71</v>
      </c>
      <c r="J645" s="87">
        <f>$D$644*I645</f>
      </c>
      <c r="K645" s="87">
        <f>SUM(H645,J645)</f>
      </c>
      <c r="L645" s="89"/>
      <c r="M645" s="89"/>
      <c r="N645" s="89"/>
    </row>
    <row x14ac:dyDescent="0.25" r="646" customHeight="1" ht="18.75" hidden="1">
      <c r="A646" s="6" t="s">
        <v>550</v>
      </c>
      <c r="B646" s="6"/>
      <c r="C646" s="3" t="s">
        <v>113</v>
      </c>
      <c r="D646" s="86">
        <v>1</v>
      </c>
      <c r="E646" s="87">
        <f>$D$644*D646</f>
      </c>
      <c r="F646" s="108">
        <v>0.05</v>
      </c>
      <c r="G646" s="87">
        <f>$D$644*F646</f>
      </c>
      <c r="H646" s="87">
        <f>$L$2*G646</f>
      </c>
      <c r="I646" s="108">
        <v>366.24</v>
      </c>
      <c r="J646" s="87">
        <f>$D$644*I646</f>
      </c>
      <c r="K646" s="87">
        <f>SUM(H646,J646)</f>
      </c>
      <c r="L646" s="89"/>
      <c r="M646" s="89"/>
      <c r="N646" s="89"/>
    </row>
    <row x14ac:dyDescent="0.25" r="647" customHeight="1" ht="18.75" hidden="1">
      <c r="A647" s="6" t="s">
        <v>553</v>
      </c>
      <c r="B647" s="6"/>
      <c r="C647" s="3" t="s">
        <v>153</v>
      </c>
      <c r="D647" s="86">
        <v>1</v>
      </c>
      <c r="E647" s="87">
        <f>$D$644*D647</f>
      </c>
      <c r="F647" s="108">
        <v>0.06</v>
      </c>
      <c r="G647" s="87">
        <f>$D$644*F647</f>
      </c>
      <c r="H647" s="87">
        <f>$L$2*G647</f>
      </c>
      <c r="I647" s="108">
        <v>330.72</v>
      </c>
      <c r="J647" s="87">
        <f>$D$644*I647</f>
      </c>
      <c r="K647" s="87">
        <f>SUM(H647,J647)</f>
      </c>
      <c r="L647" s="89"/>
      <c r="M647" s="89"/>
      <c r="N647" s="89"/>
    </row>
    <row x14ac:dyDescent="0.25" r="648" customHeight="1" ht="12.199999999999998">
      <c r="A648" s="29" t="s">
        <v>214</v>
      </c>
      <c r="B648" s="29"/>
      <c r="C648" s="3"/>
      <c r="D648" s="109"/>
      <c r="E648" s="87"/>
      <c r="F648" s="94">
        <f>SUM(F645:F647)</f>
      </c>
      <c r="G648" s="110">
        <f>SUM(G645:G647)</f>
      </c>
      <c r="H648" s="110">
        <f>SUM(H645:H647)</f>
      </c>
      <c r="I648" s="94">
        <v>734.67</v>
      </c>
      <c r="J648" s="110">
        <f>SUM(J645:J647)</f>
      </c>
      <c r="K648" s="88">
        <f>SUM(H648,J648)</f>
      </c>
      <c r="L648" s="89"/>
      <c r="M648" s="89"/>
      <c r="N648" s="89"/>
    </row>
    <row x14ac:dyDescent="0.25" r="649" customHeight="1" ht="12.199999999999998">
      <c r="A649" s="29" t="s">
        <v>549</v>
      </c>
      <c r="B649" s="29"/>
      <c r="C649" s="93" t="s">
        <v>149</v>
      </c>
      <c r="D649" s="57">
        <v>0</v>
      </c>
      <c r="E649" s="124"/>
      <c r="F649" s="53"/>
      <c r="G649" s="53"/>
      <c r="H649" s="53"/>
      <c r="I649" s="53"/>
      <c r="J649" s="53"/>
      <c r="K649" s="53"/>
      <c r="L649" s="89"/>
      <c r="M649" s="89"/>
      <c r="N649" s="89"/>
    </row>
    <row x14ac:dyDescent="0.25" r="650" customHeight="1" ht="18.75" hidden="1">
      <c r="A650" s="6" t="s">
        <v>554</v>
      </c>
      <c r="B650" s="6"/>
      <c r="C650" s="3" t="s">
        <v>153</v>
      </c>
      <c r="D650" s="86">
        <v>1</v>
      </c>
      <c r="E650" s="87">
        <f>$D$649*D650</f>
      </c>
      <c r="F650" s="108">
        <v>0.06</v>
      </c>
      <c r="G650" s="87">
        <f>$D$649*F650</f>
      </c>
      <c r="H650" s="87">
        <f>$L$2*G650</f>
      </c>
      <c r="I650" s="108">
        <v>194.88</v>
      </c>
      <c r="J650" s="87">
        <f>$D$649*I650</f>
      </c>
      <c r="K650" s="87">
        <f>SUM(H650,J650)</f>
      </c>
      <c r="L650" s="89"/>
      <c r="M650" s="89"/>
      <c r="N650" s="89"/>
    </row>
    <row x14ac:dyDescent="0.25" r="651" customHeight="1" ht="18.75" hidden="1">
      <c r="A651" s="6" t="s">
        <v>550</v>
      </c>
      <c r="B651" s="6"/>
      <c r="C651" s="3" t="s">
        <v>113</v>
      </c>
      <c r="D651" s="86">
        <v>1</v>
      </c>
      <c r="E651" s="87">
        <f>$D$649*D651</f>
      </c>
      <c r="F651" s="108">
        <v>0.05</v>
      </c>
      <c r="G651" s="87">
        <f>$D$649*F651</f>
      </c>
      <c r="H651" s="87">
        <f>$L$2*G651</f>
      </c>
      <c r="I651" s="108">
        <v>366.24</v>
      </c>
      <c r="J651" s="87">
        <f>$D$649*I651</f>
      </c>
      <c r="K651" s="87">
        <f>SUM(H651,J651)</f>
      </c>
      <c r="L651" s="89"/>
      <c r="M651" s="89"/>
      <c r="N651" s="89"/>
    </row>
    <row x14ac:dyDescent="0.25" r="652" customHeight="1" ht="18.75" hidden="1">
      <c r="A652" s="6" t="s">
        <v>551</v>
      </c>
      <c r="B652" s="6"/>
      <c r="C652" s="3" t="s">
        <v>153</v>
      </c>
      <c r="D652" s="86">
        <v>1</v>
      </c>
      <c r="E652" s="87">
        <f>$D$649*D652</f>
      </c>
      <c r="F652" s="108">
        <v>0.15</v>
      </c>
      <c r="G652" s="87">
        <f>$D$649*F652</f>
      </c>
      <c r="H652" s="87">
        <f>$L$2*G652</f>
      </c>
      <c r="I652" s="108">
        <v>37.71</v>
      </c>
      <c r="J652" s="87">
        <f>$D$649*I652</f>
      </c>
      <c r="K652" s="87">
        <f>SUM(H652,J652)</f>
      </c>
      <c r="L652" s="89"/>
      <c r="M652" s="89"/>
      <c r="N652" s="89"/>
    </row>
    <row x14ac:dyDescent="0.25" r="653" customHeight="1" ht="12.199999999999998">
      <c r="A653" s="29" t="s">
        <v>214</v>
      </c>
      <c r="B653" s="29"/>
      <c r="C653" s="3"/>
      <c r="D653" s="109"/>
      <c r="E653" s="87"/>
      <c r="F653" s="94">
        <f>SUM(F650:F652)</f>
      </c>
      <c r="G653" s="110">
        <f>SUM(G650:G652)</f>
      </c>
      <c r="H653" s="110">
        <f>SUM(H650:H652)</f>
      </c>
      <c r="I653" s="94">
        <v>598.83</v>
      </c>
      <c r="J653" s="110">
        <f>SUM(J650:J652)</f>
      </c>
      <c r="K653" s="88">
        <f>SUM(H653,J653)</f>
      </c>
      <c r="L653" s="89"/>
      <c r="M653" s="89"/>
      <c r="N653" s="89"/>
    </row>
    <row x14ac:dyDescent="0.25" r="654" customHeight="1" ht="16.7" customFormat="1" s="1">
      <c r="A654" s="78" t="s">
        <v>555</v>
      </c>
      <c r="B654" s="78"/>
      <c r="C654" s="102"/>
      <c r="D654" s="103"/>
      <c r="E654" s="103"/>
      <c r="F654" s="103"/>
      <c r="G654" s="103"/>
      <c r="H654" s="103"/>
      <c r="I654" s="103"/>
      <c r="J654" s="103"/>
      <c r="K654" s="103"/>
      <c r="L654" s="75"/>
      <c r="M654" s="75"/>
      <c r="N654" s="75"/>
    </row>
    <row x14ac:dyDescent="0.25" r="655" customHeight="1" ht="12.199999999999998" customFormat="1" s="1">
      <c r="A655" s="29" t="s">
        <v>87</v>
      </c>
      <c r="B655" s="29"/>
      <c r="C655" s="93" t="s">
        <v>88</v>
      </c>
      <c r="D655" s="56" t="s">
        <v>89</v>
      </c>
      <c r="E655" s="105" t="s">
        <v>89</v>
      </c>
      <c r="F655" s="105" t="s">
        <v>90</v>
      </c>
      <c r="G655" s="105" t="s">
        <v>90</v>
      </c>
      <c r="H655" s="105" t="s">
        <v>51</v>
      </c>
      <c r="I655" s="105" t="s">
        <v>92</v>
      </c>
      <c r="J655" s="105" t="s">
        <v>92</v>
      </c>
      <c r="K655" s="105" t="s">
        <v>53</v>
      </c>
      <c r="L655" s="75"/>
      <c r="M655" s="75"/>
      <c r="N655" s="75"/>
    </row>
    <row x14ac:dyDescent="0.25" r="656" customHeight="1" ht="21">
      <c r="A656" s="29" t="s">
        <v>556</v>
      </c>
      <c r="B656" s="29"/>
      <c r="C656" s="93" t="s">
        <v>96</v>
      </c>
      <c r="D656" s="57">
        <v>0</v>
      </c>
      <c r="E656" s="124"/>
      <c r="F656" s="53"/>
      <c r="G656" s="53"/>
      <c r="H656" s="53"/>
      <c r="I656" s="53"/>
      <c r="J656" s="53"/>
      <c r="K656" s="53"/>
      <c r="L656" s="89"/>
      <c r="M656" s="89"/>
      <c r="N656" s="89"/>
    </row>
    <row x14ac:dyDescent="0.25" r="657" customHeight="1" ht="18.75" hidden="1">
      <c r="A657" s="6" t="s">
        <v>409</v>
      </c>
      <c r="B657" s="6"/>
      <c r="C657" s="3" t="s">
        <v>96</v>
      </c>
      <c r="D657" s="86">
        <v>1</v>
      </c>
      <c r="E657" s="87">
        <f>$D$656*D657</f>
      </c>
      <c r="F657" s="108">
        <v>0.2</v>
      </c>
      <c r="G657" s="87">
        <f>$D$656*F657</f>
      </c>
      <c r="H657" s="87">
        <f>$L$2*G657</f>
      </c>
      <c r="I657" s="108">
        <v>352.32</v>
      </c>
      <c r="J657" s="87">
        <f>$D$656*I657</f>
      </c>
      <c r="K657" s="87">
        <f>SUM(H657,J657)</f>
      </c>
      <c r="L657" s="89"/>
      <c r="M657" s="89"/>
      <c r="N657" s="89"/>
    </row>
    <row x14ac:dyDescent="0.25" r="658" customHeight="1" ht="18.75" hidden="1">
      <c r="A658" s="6" t="s">
        <v>557</v>
      </c>
      <c r="B658" s="6"/>
      <c r="C658" s="3" t="s">
        <v>96</v>
      </c>
      <c r="D658" s="86">
        <v>1</v>
      </c>
      <c r="E658" s="87">
        <f>$D$656*D658</f>
      </c>
      <c r="F658" s="108">
        <v>0.1</v>
      </c>
      <c r="G658" s="87">
        <f>$D$656*F658</f>
      </c>
      <c r="H658" s="87">
        <f>$L$2*G658</f>
      </c>
      <c r="I658" s="108">
        <v>54.72</v>
      </c>
      <c r="J658" s="87">
        <f>$D$656*I658</f>
      </c>
      <c r="K658" s="87">
        <f>SUM(H658,J658)</f>
      </c>
      <c r="L658" s="89"/>
      <c r="M658" s="89"/>
      <c r="N658" s="89"/>
    </row>
    <row x14ac:dyDescent="0.25" r="659" customHeight="1" ht="18.75" hidden="1">
      <c r="A659" s="6" t="s">
        <v>558</v>
      </c>
      <c r="B659" s="6"/>
      <c r="C659" s="3" t="s">
        <v>96</v>
      </c>
      <c r="D659" s="86">
        <v>2</v>
      </c>
      <c r="E659" s="87">
        <f>$D$656*D659</f>
      </c>
      <c r="F659" s="108">
        <v>0.06</v>
      </c>
      <c r="G659" s="87">
        <f>$D$656*F659</f>
      </c>
      <c r="H659" s="87">
        <f>$L$2*G659</f>
      </c>
      <c r="I659" s="108">
        <v>109.44</v>
      </c>
      <c r="J659" s="87">
        <f>$D$656*I659</f>
      </c>
      <c r="K659" s="87">
        <f>SUM(H659,J659)</f>
      </c>
      <c r="L659" s="89"/>
      <c r="M659" s="89"/>
      <c r="N659" s="89"/>
    </row>
    <row x14ac:dyDescent="0.25" r="660" customHeight="1" ht="18.75" hidden="1">
      <c r="A660" s="6" t="s">
        <v>559</v>
      </c>
      <c r="B660" s="6"/>
      <c r="C660" s="3" t="s">
        <v>96</v>
      </c>
      <c r="D660" s="86">
        <v>1</v>
      </c>
      <c r="E660" s="87">
        <f>$D$656*D660</f>
      </c>
      <c r="F660" s="108">
        <v>0.04</v>
      </c>
      <c r="G660" s="87">
        <f>$D$656*F660</f>
      </c>
      <c r="H660" s="87">
        <f>$L$2*G660</f>
      </c>
      <c r="I660" s="108">
        <v>109.44</v>
      </c>
      <c r="J660" s="87">
        <f>$D$656*I660</f>
      </c>
      <c r="K660" s="87">
        <f>SUM(H660,J660)</f>
      </c>
      <c r="L660" s="89"/>
      <c r="M660" s="89"/>
      <c r="N660" s="89"/>
    </row>
    <row x14ac:dyDescent="0.25" r="661" customHeight="1" ht="18.75" hidden="1">
      <c r="A661" s="6" t="s">
        <v>560</v>
      </c>
      <c r="B661" s="6"/>
      <c r="C661" s="3" t="s">
        <v>561</v>
      </c>
      <c r="D661" s="86">
        <v>1</v>
      </c>
      <c r="E661" s="87">
        <f>$D$656*D661</f>
      </c>
      <c r="F661" s="108">
        <v>0</v>
      </c>
      <c r="G661" s="87">
        <f>$D$656*F661</f>
      </c>
      <c r="H661" s="87">
        <f>$L$2*G661</f>
      </c>
      <c r="I661" s="108">
        <v>0</v>
      </c>
      <c r="J661" s="87">
        <f>$D$656*I661</f>
      </c>
      <c r="K661" s="87">
        <f>SUM(H661,J661)</f>
      </c>
      <c r="L661" s="89"/>
      <c r="M661" s="89"/>
      <c r="N661" s="89"/>
    </row>
    <row x14ac:dyDescent="0.25" r="662" customHeight="1" ht="12.199999999999998">
      <c r="A662" s="29" t="s">
        <v>214</v>
      </c>
      <c r="B662" s="29"/>
      <c r="C662" s="3"/>
      <c r="D662" s="109"/>
      <c r="E662" s="126"/>
      <c r="F662" s="94">
        <f>SUM(F657:F661)</f>
      </c>
      <c r="G662" s="110">
        <f>SUM(G657:G661)</f>
      </c>
      <c r="H662" s="110">
        <f>SUM(H657:H661)</f>
      </c>
      <c r="I662" s="94">
        <f>SUM(I657:I661)</f>
      </c>
      <c r="J662" s="110">
        <f>SUM(J657:J661)</f>
      </c>
      <c r="K662" s="88">
        <f>SUM(H662,J662)</f>
      </c>
      <c r="L662" s="89"/>
      <c r="M662" s="89"/>
      <c r="N662" s="89"/>
    </row>
    <row x14ac:dyDescent="0.25" r="663" customHeight="1" ht="21">
      <c r="A663" s="29" t="s">
        <v>562</v>
      </c>
      <c r="B663" s="29"/>
      <c r="C663" s="93" t="s">
        <v>96</v>
      </c>
      <c r="D663" s="57">
        <v>0</v>
      </c>
      <c r="E663" s="124"/>
      <c r="F663" s="53"/>
      <c r="G663" s="53"/>
      <c r="H663" s="53"/>
      <c r="I663" s="53"/>
      <c r="J663" s="53"/>
      <c r="K663" s="53"/>
      <c r="L663" s="89"/>
      <c r="M663" s="89"/>
      <c r="N663" s="89"/>
    </row>
    <row x14ac:dyDescent="0.25" r="664" customHeight="1" ht="18.75" hidden="1">
      <c r="A664" s="6" t="s">
        <v>409</v>
      </c>
      <c r="B664" s="6"/>
      <c r="C664" s="3" t="s">
        <v>96</v>
      </c>
      <c r="D664" s="86">
        <v>1</v>
      </c>
      <c r="E664" s="87">
        <f>$D$663*D664</f>
      </c>
      <c r="F664" s="108">
        <v>0.2</v>
      </c>
      <c r="G664" s="87">
        <f>$D$663*F664</f>
      </c>
      <c r="H664" s="87">
        <f>$L$2*G664</f>
      </c>
      <c r="I664" s="108">
        <v>352.32</v>
      </c>
      <c r="J664" s="87">
        <f>$D$663*I664</f>
      </c>
      <c r="K664" s="87">
        <f>SUM(H664,J664)</f>
      </c>
      <c r="L664" s="89"/>
      <c r="M664" s="89"/>
      <c r="N664" s="89"/>
    </row>
    <row x14ac:dyDescent="0.25" r="665" customHeight="1" ht="18.75" hidden="1">
      <c r="A665" s="6" t="s">
        <v>557</v>
      </c>
      <c r="B665" s="6"/>
      <c r="C665" s="3" t="s">
        <v>96</v>
      </c>
      <c r="D665" s="86">
        <v>1</v>
      </c>
      <c r="E665" s="87">
        <f>$D$663*D665</f>
      </c>
      <c r="F665" s="108">
        <v>0.1</v>
      </c>
      <c r="G665" s="87">
        <f>$D$663*F665</f>
      </c>
      <c r="H665" s="87">
        <f>$L$2*G665</f>
      </c>
      <c r="I665" s="108">
        <v>54.72</v>
      </c>
      <c r="J665" s="87">
        <f>$D$663*I665</f>
      </c>
      <c r="K665" s="87">
        <f>SUM(H665,J665)</f>
      </c>
      <c r="L665" s="89"/>
      <c r="M665" s="89"/>
      <c r="N665" s="89"/>
    </row>
    <row x14ac:dyDescent="0.25" r="666" customHeight="1" ht="18.75" hidden="1">
      <c r="A666" s="6" t="s">
        <v>559</v>
      </c>
      <c r="B666" s="6"/>
      <c r="C666" s="3" t="s">
        <v>96</v>
      </c>
      <c r="D666" s="86">
        <v>2</v>
      </c>
      <c r="E666" s="87">
        <f>$D$663*D666</f>
      </c>
      <c r="F666" s="108">
        <v>0.08</v>
      </c>
      <c r="G666" s="87">
        <f>$D$663*F666</f>
      </c>
      <c r="H666" s="87">
        <f>$L$2*G666</f>
      </c>
      <c r="I666" s="108">
        <v>218.88</v>
      </c>
      <c r="J666" s="87">
        <f>$D$663*I666</f>
      </c>
      <c r="K666" s="87">
        <f>SUM(H666,J666)</f>
      </c>
      <c r="L666" s="89"/>
      <c r="M666" s="89"/>
      <c r="N666" s="89"/>
    </row>
    <row x14ac:dyDescent="0.25" r="667" customHeight="1" ht="18.75" hidden="1">
      <c r="A667" s="6" t="s">
        <v>560</v>
      </c>
      <c r="B667" s="6"/>
      <c r="C667" s="3" t="s">
        <v>561</v>
      </c>
      <c r="D667" s="86">
        <v>1</v>
      </c>
      <c r="E667" s="87">
        <f>$D$663*D667</f>
      </c>
      <c r="F667" s="108">
        <v>0</v>
      </c>
      <c r="G667" s="87">
        <f>$D$663*F667</f>
      </c>
      <c r="H667" s="87">
        <f>$L$2*G667</f>
      </c>
      <c r="I667" s="108">
        <v>0</v>
      </c>
      <c r="J667" s="87">
        <f>$D$663*I667</f>
      </c>
      <c r="K667" s="87">
        <f>SUM(H667,J667)</f>
      </c>
      <c r="L667" s="89"/>
      <c r="M667" s="89"/>
      <c r="N667" s="89"/>
    </row>
    <row x14ac:dyDescent="0.25" r="668" customHeight="1" ht="12.199999999999998">
      <c r="A668" s="29" t="s">
        <v>214</v>
      </c>
      <c r="B668" s="29"/>
      <c r="C668" s="3"/>
      <c r="D668" s="109"/>
      <c r="E668" s="87"/>
      <c r="F668" s="94">
        <f>SUM(F664:F667)</f>
      </c>
      <c r="G668" s="110">
        <f>SUM(G664:G667)</f>
      </c>
      <c r="H668" s="110">
        <f>SUM(H664:H667)</f>
      </c>
      <c r="I668" s="94">
        <f>SUM(I664:I667)</f>
      </c>
      <c r="J668" s="110">
        <f>SUM(J664:J667)</f>
      </c>
      <c r="K668" s="88">
        <f>SUM(H668,J668)</f>
      </c>
      <c r="L668" s="89"/>
      <c r="M668" s="89"/>
      <c r="N668" s="89"/>
    </row>
    <row x14ac:dyDescent="0.25" r="669" customHeight="1" ht="21">
      <c r="A669" s="29" t="s">
        <v>563</v>
      </c>
      <c r="B669" s="29"/>
      <c r="C669" s="93" t="s">
        <v>96</v>
      </c>
      <c r="D669" s="57">
        <v>0</v>
      </c>
      <c r="E669" s="124"/>
      <c r="F669" s="53"/>
      <c r="G669" s="53"/>
      <c r="H669" s="53"/>
      <c r="I669" s="53"/>
      <c r="J669" s="53"/>
      <c r="K669" s="53"/>
      <c r="L669" s="89"/>
      <c r="M669" s="89"/>
      <c r="N669" s="89"/>
    </row>
    <row x14ac:dyDescent="0.25" r="670" customHeight="1" ht="18.75" hidden="1">
      <c r="A670" s="6" t="s">
        <v>560</v>
      </c>
      <c r="B670" s="6"/>
      <c r="C670" s="3" t="s">
        <v>561</v>
      </c>
      <c r="D670" s="86">
        <v>1</v>
      </c>
      <c r="E670" s="87">
        <f>$D$669*D670</f>
      </c>
      <c r="F670" s="108">
        <v>0</v>
      </c>
      <c r="G670" s="87">
        <f>$D$669*F670</f>
      </c>
      <c r="H670" s="87">
        <f>$L$2*G670</f>
      </c>
      <c r="I670" s="108">
        <v>0</v>
      </c>
      <c r="J670" s="87">
        <f>$D$669*I670</f>
      </c>
      <c r="K670" s="87">
        <f>SUM(H670,J670)</f>
      </c>
      <c r="L670" s="89"/>
      <c r="M670" s="89"/>
      <c r="N670" s="89"/>
    </row>
    <row x14ac:dyDescent="0.25" r="671" customHeight="1" ht="18.75" hidden="1">
      <c r="A671" s="6" t="s">
        <v>564</v>
      </c>
      <c r="B671" s="6"/>
      <c r="C671" s="3" t="s">
        <v>96</v>
      </c>
      <c r="D671" s="86">
        <v>1</v>
      </c>
      <c r="E671" s="87">
        <f>$D$669*D671</f>
      </c>
      <c r="F671" s="108">
        <v>0.18</v>
      </c>
      <c r="G671" s="87">
        <f>$D$669*F671</f>
      </c>
      <c r="H671" s="87">
        <f>$L$2*G671</f>
      </c>
      <c r="I671" s="108">
        <v>126.31</v>
      </c>
      <c r="J671" s="87">
        <f>$D$669*I671</f>
      </c>
      <c r="K671" s="87">
        <f>SUM(H671,J671)</f>
      </c>
      <c r="L671" s="89"/>
      <c r="M671" s="89"/>
      <c r="N671" s="89"/>
    </row>
    <row x14ac:dyDescent="0.25" r="672" customHeight="1" ht="18.75" hidden="1">
      <c r="A672" s="6" t="s">
        <v>565</v>
      </c>
      <c r="B672" s="6"/>
      <c r="C672" s="3" t="s">
        <v>96</v>
      </c>
      <c r="D672" s="86">
        <v>1</v>
      </c>
      <c r="E672" s="87">
        <f>$D$669*D672</f>
      </c>
      <c r="F672" s="108">
        <v>0.08</v>
      </c>
      <c r="G672" s="87">
        <f>$D$669*F672</f>
      </c>
      <c r="H672" s="87">
        <f>$L$2*G672</f>
      </c>
      <c r="I672" s="108">
        <v>55.11</v>
      </c>
      <c r="J672" s="87">
        <f>$D$669*I672</f>
      </c>
      <c r="K672" s="87">
        <f>SUM(H672,J672)</f>
      </c>
      <c r="L672" s="89"/>
      <c r="M672" s="89"/>
      <c r="N672" s="89"/>
    </row>
    <row x14ac:dyDescent="0.25" r="673" customHeight="1" ht="18.75" hidden="1">
      <c r="A673" s="6" t="s">
        <v>566</v>
      </c>
      <c r="B673" s="6"/>
      <c r="C673" s="3" t="s">
        <v>96</v>
      </c>
      <c r="D673" s="86">
        <v>1</v>
      </c>
      <c r="E673" s="87">
        <f>$D$669*D673</f>
      </c>
      <c r="F673" s="108">
        <v>0.05</v>
      </c>
      <c r="G673" s="87">
        <f>$D$669*F673</f>
      </c>
      <c r="H673" s="87">
        <f>$L$2*G673</f>
      </c>
      <c r="I673" s="108">
        <v>10.63</v>
      </c>
      <c r="J673" s="87">
        <f>$D$669*I673</f>
      </c>
      <c r="K673" s="87">
        <f>SUM(H673,J673)</f>
      </c>
      <c r="L673" s="89"/>
      <c r="M673" s="89"/>
      <c r="N673" s="89"/>
    </row>
    <row x14ac:dyDescent="0.25" r="674" customHeight="1" ht="18.75" hidden="1">
      <c r="A674" s="6" t="s">
        <v>411</v>
      </c>
      <c r="B674" s="6"/>
      <c r="C674" s="3" t="s">
        <v>96</v>
      </c>
      <c r="D674" s="86">
        <v>1</v>
      </c>
      <c r="E674" s="87">
        <f>$D$669*D674</f>
      </c>
      <c r="F674" s="108">
        <v>0.37</v>
      </c>
      <c r="G674" s="87">
        <f>$D$669*F674</f>
      </c>
      <c r="H674" s="87">
        <f>$L$2*G674</f>
      </c>
      <c r="I674" s="108">
        <v>92.59</v>
      </c>
      <c r="J674" s="87">
        <f>$D$669*I674</f>
      </c>
      <c r="K674" s="87">
        <f>SUM(H674,J674)</f>
      </c>
      <c r="L674" s="89"/>
      <c r="M674" s="89"/>
      <c r="N674" s="89"/>
    </row>
    <row x14ac:dyDescent="0.25" r="675" customHeight="1" ht="18.75" hidden="1">
      <c r="A675" s="6" t="s">
        <v>421</v>
      </c>
      <c r="B675" s="6"/>
      <c r="C675" s="3" t="s">
        <v>96</v>
      </c>
      <c r="D675" s="86">
        <v>1</v>
      </c>
      <c r="E675" s="87">
        <f>$D$669*D675</f>
      </c>
      <c r="F675" s="108">
        <v>0.55</v>
      </c>
      <c r="G675" s="87">
        <f>$D$669*F675</f>
      </c>
      <c r="H675" s="87">
        <f>$N$2*G675</f>
      </c>
      <c r="I675" s="108">
        <v>153.21</v>
      </c>
      <c r="J675" s="87">
        <f>$D$669*I675</f>
      </c>
      <c r="K675" s="87">
        <f>SUM(H675,J675)</f>
      </c>
      <c r="L675" s="89"/>
      <c r="M675" s="89"/>
      <c r="N675" s="89"/>
    </row>
    <row x14ac:dyDescent="0.25" r="676" customHeight="1" ht="12.199999999999998">
      <c r="A676" s="29" t="s">
        <v>214</v>
      </c>
      <c r="B676" s="29"/>
      <c r="C676" s="3"/>
      <c r="D676" s="109"/>
      <c r="E676" s="87"/>
      <c r="F676" s="94">
        <f>SUM(F670:F675)</f>
      </c>
      <c r="G676" s="110">
        <f>SUM(G670:G675)</f>
      </c>
      <c r="H676" s="110">
        <f>SUM(H670:H675)</f>
      </c>
      <c r="I676" s="94">
        <f>SUM(I670:I675)</f>
      </c>
      <c r="J676" s="110">
        <f>SUM(J670:J675)</f>
      </c>
      <c r="K676" s="88">
        <f>SUM(H676,J676)</f>
      </c>
      <c r="L676" s="89"/>
      <c r="M676" s="89"/>
      <c r="N676" s="89"/>
    </row>
    <row x14ac:dyDescent="0.25" r="677" customHeight="1" ht="21">
      <c r="A677" s="29" t="s">
        <v>563</v>
      </c>
      <c r="B677" s="29"/>
      <c r="C677" s="93" t="s">
        <v>96</v>
      </c>
      <c r="D677" s="57">
        <v>0</v>
      </c>
      <c r="E677" s="124"/>
      <c r="F677" s="53"/>
      <c r="G677" s="53"/>
      <c r="H677" s="53"/>
      <c r="I677" s="53"/>
      <c r="J677" s="53"/>
      <c r="K677" s="53"/>
      <c r="L677" s="89"/>
      <c r="M677" s="89"/>
      <c r="N677" s="89"/>
    </row>
    <row x14ac:dyDescent="0.25" r="678" customHeight="1" ht="18.75" hidden="1">
      <c r="A678" s="6" t="s">
        <v>560</v>
      </c>
      <c r="B678" s="6"/>
      <c r="C678" s="3" t="s">
        <v>561</v>
      </c>
      <c r="D678" s="86">
        <v>1</v>
      </c>
      <c r="E678" s="87">
        <f>$D$677*D678</f>
      </c>
      <c r="F678" s="108">
        <v>0</v>
      </c>
      <c r="G678" s="87">
        <f>$D$677*F678</f>
      </c>
      <c r="H678" s="87">
        <f>$L$2*G678</f>
      </c>
      <c r="I678" s="108">
        <v>0</v>
      </c>
      <c r="J678" s="87">
        <f>$D$677*I678</f>
      </c>
      <c r="K678" s="87">
        <f>SUM(H678,J678)</f>
      </c>
      <c r="L678" s="89"/>
      <c r="M678" s="89"/>
      <c r="N678" s="89"/>
    </row>
    <row x14ac:dyDescent="0.25" r="679" customHeight="1" ht="18.75" hidden="1">
      <c r="A679" s="6" t="s">
        <v>564</v>
      </c>
      <c r="B679" s="6"/>
      <c r="C679" s="3" t="s">
        <v>96</v>
      </c>
      <c r="D679" s="86">
        <v>1</v>
      </c>
      <c r="E679" s="87">
        <f>$D$677*D679</f>
      </c>
      <c r="F679" s="108">
        <v>0.18</v>
      </c>
      <c r="G679" s="87">
        <f>$D$677*F679</f>
      </c>
      <c r="H679" s="87">
        <f>$L$2*G679</f>
      </c>
      <c r="I679" s="108">
        <v>126.31</v>
      </c>
      <c r="J679" s="87">
        <f>$D$677*I679</f>
      </c>
      <c r="K679" s="87">
        <f>SUM(H679,J679)</f>
      </c>
      <c r="L679" s="89"/>
      <c r="M679" s="89"/>
      <c r="N679" s="89"/>
    </row>
    <row x14ac:dyDescent="0.25" r="680" customHeight="1" ht="18.75" hidden="1">
      <c r="A680" s="6" t="s">
        <v>565</v>
      </c>
      <c r="B680" s="6"/>
      <c r="C680" s="3" t="s">
        <v>96</v>
      </c>
      <c r="D680" s="86">
        <v>1</v>
      </c>
      <c r="E680" s="87">
        <f>$D$677*D680</f>
      </c>
      <c r="F680" s="108">
        <v>0.08</v>
      </c>
      <c r="G680" s="87">
        <f>$D$677*F680</f>
      </c>
      <c r="H680" s="87">
        <f>$L$2*G680</f>
      </c>
      <c r="I680" s="108">
        <v>55.11</v>
      </c>
      <c r="J680" s="87">
        <f>$D$677*I680</f>
      </c>
      <c r="K680" s="87">
        <f>SUM(H680,J680)</f>
      </c>
      <c r="L680" s="89"/>
      <c r="M680" s="89"/>
      <c r="N680" s="89"/>
    </row>
    <row x14ac:dyDescent="0.25" r="681" customHeight="1" ht="18.75" hidden="1">
      <c r="A681" s="6" t="s">
        <v>566</v>
      </c>
      <c r="B681" s="6"/>
      <c r="C681" s="3" t="s">
        <v>96</v>
      </c>
      <c r="D681" s="86">
        <v>1</v>
      </c>
      <c r="E681" s="87">
        <f>$D$677*D681</f>
      </c>
      <c r="F681" s="108">
        <v>0.05</v>
      </c>
      <c r="G681" s="87">
        <f>$D$677*F681</f>
      </c>
      <c r="H681" s="87">
        <f>$L$2*G681</f>
      </c>
      <c r="I681" s="108">
        <v>10.63</v>
      </c>
      <c r="J681" s="87">
        <f>$D$677*I681</f>
      </c>
      <c r="K681" s="87">
        <f>SUM(H681,J681)</f>
      </c>
      <c r="L681" s="89"/>
      <c r="M681" s="89"/>
      <c r="N681" s="89"/>
    </row>
    <row x14ac:dyDescent="0.25" r="682" customHeight="1" ht="18.75" hidden="1">
      <c r="A682" s="6" t="s">
        <v>346</v>
      </c>
      <c r="B682" s="6"/>
      <c r="C682" s="3" t="s">
        <v>96</v>
      </c>
      <c r="D682" s="86">
        <v>1</v>
      </c>
      <c r="E682" s="87">
        <f>$D$677*D682</f>
      </c>
      <c r="F682" s="108">
        <v>0.27</v>
      </c>
      <c r="G682" s="87">
        <f>$D$677*F682</f>
      </c>
      <c r="H682" s="87">
        <f>$L$2*G682</f>
      </c>
      <c r="I682" s="108">
        <v>50.58</v>
      </c>
      <c r="J682" s="87">
        <f>$D$677*I682</f>
      </c>
      <c r="K682" s="87">
        <f>SUM(H682,J682)</f>
      </c>
      <c r="L682" s="89"/>
      <c r="M682" s="89"/>
      <c r="N682" s="89"/>
    </row>
    <row x14ac:dyDescent="0.25" r="683" customHeight="1" ht="18.75" hidden="1">
      <c r="A683" s="6" t="s">
        <v>421</v>
      </c>
      <c r="B683" s="6"/>
      <c r="C683" s="3" t="s">
        <v>96</v>
      </c>
      <c r="D683" s="86">
        <v>1</v>
      </c>
      <c r="E683" s="87">
        <f>$D$677*D683</f>
      </c>
      <c r="F683" s="108">
        <v>0.55</v>
      </c>
      <c r="G683" s="87">
        <f>$D$677*F683</f>
      </c>
      <c r="H683" s="87">
        <f>$N$2*G683</f>
      </c>
      <c r="I683" s="108">
        <v>153.21</v>
      </c>
      <c r="J683" s="87">
        <f>$D$677*I683</f>
      </c>
      <c r="K683" s="87">
        <f>SUM(H683,J683)</f>
      </c>
      <c r="L683" s="89"/>
      <c r="M683" s="89"/>
      <c r="N683" s="89"/>
    </row>
    <row x14ac:dyDescent="0.25" r="684" customHeight="1" ht="12.199999999999998">
      <c r="A684" s="29" t="s">
        <v>214</v>
      </c>
      <c r="B684" s="29"/>
      <c r="C684" s="3"/>
      <c r="D684" s="109"/>
      <c r="E684" s="87"/>
      <c r="F684" s="94">
        <f>SUM(F678:F683)</f>
      </c>
      <c r="G684" s="110">
        <f>SUM(G678:G683)</f>
      </c>
      <c r="H684" s="110">
        <f>SUM(H678:H683)</f>
      </c>
      <c r="I684" s="94">
        <f>SUM(I678:I683)</f>
      </c>
      <c r="J684" s="110">
        <f>SUM(J678:J683)</f>
      </c>
      <c r="K684" s="88">
        <f>SUM(H684,J684)</f>
      </c>
      <c r="L684" s="89"/>
      <c r="M684" s="89"/>
      <c r="N684" s="89"/>
    </row>
    <row x14ac:dyDescent="0.25" r="685" customHeight="1" ht="21">
      <c r="A685" s="29" t="s">
        <v>563</v>
      </c>
      <c r="B685" s="29"/>
      <c r="C685" s="93" t="s">
        <v>96</v>
      </c>
      <c r="D685" s="57">
        <v>0</v>
      </c>
      <c r="E685" s="124"/>
      <c r="F685" s="53"/>
      <c r="G685" s="53"/>
      <c r="H685" s="53"/>
      <c r="I685" s="53"/>
      <c r="J685" s="53"/>
      <c r="K685" s="53"/>
      <c r="L685" s="89"/>
      <c r="M685" s="89"/>
      <c r="N685" s="89"/>
    </row>
    <row x14ac:dyDescent="0.25" r="686" customHeight="1" ht="18.75" hidden="1">
      <c r="A686" s="6" t="s">
        <v>560</v>
      </c>
      <c r="B686" s="6"/>
      <c r="C686" s="3" t="s">
        <v>561</v>
      </c>
      <c r="D686" s="86">
        <v>1</v>
      </c>
      <c r="E686" s="87">
        <f>$D$685*D686</f>
      </c>
      <c r="F686" s="108">
        <v>0</v>
      </c>
      <c r="G686" s="87">
        <f>$D$685*F686</f>
      </c>
      <c r="H686" s="87">
        <f>$L$2*G686</f>
      </c>
      <c r="I686" s="108">
        <v>0</v>
      </c>
      <c r="J686" s="87">
        <f>$D$685*I686</f>
      </c>
      <c r="K686" s="87">
        <f>SUM(H686,J686)</f>
      </c>
      <c r="L686" s="89"/>
      <c r="M686" s="89"/>
      <c r="N686" s="89"/>
    </row>
    <row x14ac:dyDescent="0.25" r="687" customHeight="1" ht="18.75" hidden="1">
      <c r="A687" s="6" t="s">
        <v>564</v>
      </c>
      <c r="B687" s="6"/>
      <c r="C687" s="3" t="s">
        <v>96</v>
      </c>
      <c r="D687" s="86">
        <v>1</v>
      </c>
      <c r="E687" s="87">
        <f>$D$685*D687</f>
      </c>
      <c r="F687" s="108">
        <v>0.18</v>
      </c>
      <c r="G687" s="87">
        <f>$D$685*F687</f>
      </c>
      <c r="H687" s="87">
        <f>$L$2*G687</f>
      </c>
      <c r="I687" s="108">
        <v>126.31</v>
      </c>
      <c r="J687" s="87">
        <f>$D$685*I687</f>
      </c>
      <c r="K687" s="87">
        <f>SUM(H687,J687)</f>
      </c>
      <c r="L687" s="89"/>
      <c r="M687" s="89"/>
      <c r="N687" s="89"/>
    </row>
    <row x14ac:dyDescent="0.25" r="688" customHeight="1" ht="18.75" hidden="1">
      <c r="A688" s="6" t="s">
        <v>565</v>
      </c>
      <c r="B688" s="6"/>
      <c r="C688" s="3" t="s">
        <v>96</v>
      </c>
      <c r="D688" s="86">
        <v>1</v>
      </c>
      <c r="E688" s="87">
        <f>$D$685*D688</f>
      </c>
      <c r="F688" s="108">
        <v>0.08</v>
      </c>
      <c r="G688" s="87">
        <f>$D$685*F688</f>
      </c>
      <c r="H688" s="87">
        <f>$L$2*G688</f>
      </c>
      <c r="I688" s="108">
        <v>55.11</v>
      </c>
      <c r="J688" s="87">
        <f>$D$685*I688</f>
      </c>
      <c r="K688" s="87">
        <f>SUM(H688,J688)</f>
      </c>
      <c r="L688" s="89"/>
      <c r="M688" s="89"/>
      <c r="N688" s="89"/>
    </row>
    <row x14ac:dyDescent="0.25" r="689" customHeight="1" ht="18.75" hidden="1">
      <c r="A689" s="6" t="s">
        <v>566</v>
      </c>
      <c r="B689" s="6"/>
      <c r="C689" s="3" t="s">
        <v>96</v>
      </c>
      <c r="D689" s="86">
        <v>1</v>
      </c>
      <c r="E689" s="87">
        <f>$D$685*D689</f>
      </c>
      <c r="F689" s="108">
        <v>0.05</v>
      </c>
      <c r="G689" s="87">
        <f>$D$685*F689</f>
      </c>
      <c r="H689" s="87">
        <f>$L$2*G689</f>
      </c>
      <c r="I689" s="108">
        <v>10.63</v>
      </c>
      <c r="J689" s="87">
        <f>$D$685*I689</f>
      </c>
      <c r="K689" s="87">
        <f>SUM(H689,J689)</f>
      </c>
      <c r="L689" s="89"/>
      <c r="M689" s="89"/>
      <c r="N689" s="89"/>
    </row>
    <row x14ac:dyDescent="0.25" r="690" customHeight="1" ht="18.75" hidden="1">
      <c r="A690" s="6" t="s">
        <v>567</v>
      </c>
      <c r="B690" s="6"/>
      <c r="C690" s="3" t="s">
        <v>96</v>
      </c>
      <c r="D690" s="86">
        <v>1</v>
      </c>
      <c r="E690" s="87">
        <f>$D$685*D690</f>
      </c>
      <c r="F690" s="108">
        <v>0.18</v>
      </c>
      <c r="G690" s="87">
        <f>$D$685*F690</f>
      </c>
      <c r="H690" s="87">
        <f>$L$2*G690</f>
      </c>
      <c r="I690" s="108">
        <v>188.37</v>
      </c>
      <c r="J690" s="87">
        <f>$D$685*I690</f>
      </c>
      <c r="K690" s="87">
        <f>SUM(H690,J690)</f>
      </c>
      <c r="L690" s="89"/>
      <c r="M690" s="89"/>
      <c r="N690" s="89"/>
    </row>
    <row x14ac:dyDescent="0.25" r="691" customHeight="1" ht="12.199999999999998">
      <c r="A691" s="29" t="s">
        <v>214</v>
      </c>
      <c r="B691" s="29"/>
      <c r="C691" s="3"/>
      <c r="D691" s="109"/>
      <c r="E691" s="87"/>
      <c r="F691" s="94">
        <f>SUM(F686:F690)</f>
      </c>
      <c r="G691" s="110">
        <f>SUM(G686:G690)</f>
      </c>
      <c r="H691" s="110">
        <f>SUM(H686:H690)</f>
      </c>
      <c r="I691" s="94">
        <f>SUM(I686:I690)</f>
      </c>
      <c r="J691" s="110">
        <f>SUM(J686:J690)</f>
      </c>
      <c r="K691" s="88">
        <f>SUM(H691,J691)</f>
      </c>
      <c r="L691" s="89"/>
      <c r="M691" s="89"/>
      <c r="N691" s="89"/>
    </row>
    <row x14ac:dyDescent="0.25" r="692" customHeight="1" ht="21">
      <c r="A692" s="29" t="s">
        <v>568</v>
      </c>
      <c r="B692" s="29"/>
      <c r="C692" s="93" t="s">
        <v>96</v>
      </c>
      <c r="D692" s="57">
        <v>0</v>
      </c>
      <c r="E692" s="124"/>
      <c r="F692" s="53"/>
      <c r="G692" s="53"/>
      <c r="H692" s="53"/>
      <c r="I692" s="53"/>
      <c r="J692" s="53"/>
      <c r="K692" s="53"/>
      <c r="L692" s="89"/>
      <c r="M692" s="89"/>
      <c r="N692" s="89"/>
    </row>
    <row x14ac:dyDescent="0.25" r="693" customHeight="1" ht="18.75" hidden="1">
      <c r="A693" s="6" t="s">
        <v>569</v>
      </c>
      <c r="B693" s="6"/>
      <c r="C693" s="3" t="s">
        <v>96</v>
      </c>
      <c r="D693" s="86">
        <v>1</v>
      </c>
      <c r="E693" s="87">
        <f>$D$692*D693</f>
      </c>
      <c r="F693" s="108">
        <v>0.2</v>
      </c>
      <c r="G693" s="87">
        <f>$D$692*F693</f>
      </c>
      <c r="H693" s="87">
        <f>$L$2*G693</f>
      </c>
      <c r="I693" s="108">
        <v>512.35</v>
      </c>
      <c r="J693" s="87">
        <f>$D$692*I693</f>
      </c>
      <c r="K693" s="87">
        <f>SUM(H693,J693)</f>
      </c>
      <c r="L693" s="89"/>
      <c r="M693" s="89"/>
      <c r="N693" s="89"/>
    </row>
    <row x14ac:dyDescent="0.25" r="694" customHeight="1" ht="18.75" hidden="1">
      <c r="A694" s="6" t="s">
        <v>570</v>
      </c>
      <c r="B694" s="6"/>
      <c r="C694" s="3" t="s">
        <v>96</v>
      </c>
      <c r="D694" s="86">
        <v>1</v>
      </c>
      <c r="E694" s="87">
        <f>$D$692*D694</f>
      </c>
      <c r="F694" s="108">
        <v>0.16</v>
      </c>
      <c r="G694" s="87">
        <f>$D$692*F694</f>
      </c>
      <c r="H694" s="87">
        <f>$L$2*G694</f>
      </c>
      <c r="I694" s="108">
        <v>399.96</v>
      </c>
      <c r="J694" s="87">
        <f>$D$692*I694</f>
      </c>
      <c r="K694" s="87">
        <f>SUM(H694,J694)</f>
      </c>
      <c r="L694" s="89"/>
      <c r="M694" s="89"/>
      <c r="N694" s="89"/>
    </row>
    <row x14ac:dyDescent="0.25" r="695" customHeight="1" ht="18.75" hidden="1">
      <c r="A695" s="6" t="s">
        <v>571</v>
      </c>
      <c r="B695" s="6"/>
      <c r="C695" s="3" t="s">
        <v>96</v>
      </c>
      <c r="D695" s="86">
        <v>1</v>
      </c>
      <c r="E695" s="87">
        <f>$D$692*D695</f>
      </c>
      <c r="F695" s="108">
        <v>0.12</v>
      </c>
      <c r="G695" s="87">
        <f>$D$692*F695</f>
      </c>
      <c r="H695" s="87">
        <f>$L$2*G695</f>
      </c>
      <c r="I695" s="108">
        <v>110.42</v>
      </c>
      <c r="J695" s="87">
        <f>$D$692*I695</f>
      </c>
      <c r="K695" s="87">
        <f>SUM(H695,J695)</f>
      </c>
      <c r="L695" s="89"/>
      <c r="M695" s="89"/>
      <c r="N695" s="89"/>
    </row>
    <row x14ac:dyDescent="0.25" r="696" customHeight="1" ht="18.75" hidden="1">
      <c r="A696" s="6" t="s">
        <v>572</v>
      </c>
      <c r="B696" s="6"/>
      <c r="C696" s="3" t="s">
        <v>96</v>
      </c>
      <c r="D696" s="86">
        <v>1</v>
      </c>
      <c r="E696" s="87">
        <f>$D$692*D696</f>
      </c>
      <c r="F696" s="108">
        <v>0.04</v>
      </c>
      <c r="G696" s="87">
        <f>$D$692*F696</f>
      </c>
      <c r="H696" s="87">
        <f>$L$2*G696</f>
      </c>
      <c r="I696" s="108">
        <v>62.18</v>
      </c>
      <c r="J696" s="87">
        <f>$D$692*I696</f>
      </c>
      <c r="K696" s="87">
        <f>SUM(H696,J696)</f>
      </c>
      <c r="L696" s="89"/>
      <c r="M696" s="89"/>
      <c r="N696" s="89"/>
    </row>
    <row x14ac:dyDescent="0.25" r="697" customHeight="1" ht="18.75" hidden="1">
      <c r="A697" s="6" t="s">
        <v>573</v>
      </c>
      <c r="B697" s="6"/>
      <c r="C697" s="3" t="s">
        <v>96</v>
      </c>
      <c r="D697" s="86">
        <v>1</v>
      </c>
      <c r="E697" s="87">
        <f>$D$692*D697</f>
      </c>
      <c r="F697" s="108">
        <v>0.09</v>
      </c>
      <c r="G697" s="87">
        <f>$D$692*F697</f>
      </c>
      <c r="H697" s="87">
        <f>$L$2*G697</f>
      </c>
      <c r="I697" s="108">
        <v>46.12</v>
      </c>
      <c r="J697" s="87">
        <f>$D$692*I697</f>
      </c>
      <c r="K697" s="87">
        <f>SUM(H697,J697)</f>
      </c>
      <c r="L697" s="89"/>
      <c r="M697" s="89"/>
      <c r="N697" s="89"/>
    </row>
    <row x14ac:dyDescent="0.25" r="698" customHeight="1" ht="18.75" hidden="1">
      <c r="A698" s="6" t="s">
        <v>560</v>
      </c>
      <c r="B698" s="6"/>
      <c r="C698" s="3" t="s">
        <v>561</v>
      </c>
      <c r="D698" s="86">
        <v>1</v>
      </c>
      <c r="E698" s="87">
        <f>$D$692*D698</f>
      </c>
      <c r="F698" s="108">
        <v>0</v>
      </c>
      <c r="G698" s="87">
        <f>$D$692*F698</f>
      </c>
      <c r="H698" s="87">
        <f>$L$2*G698</f>
      </c>
      <c r="I698" s="108">
        <v>0</v>
      </c>
      <c r="J698" s="87">
        <f>$D$692*I698</f>
      </c>
      <c r="K698" s="87">
        <f>SUM(H698,J698)</f>
      </c>
      <c r="L698" s="89"/>
      <c r="M698" s="89"/>
      <c r="N698" s="89"/>
    </row>
    <row x14ac:dyDescent="0.25" r="699" customHeight="1" ht="12.199999999999998">
      <c r="A699" s="29" t="s">
        <v>214</v>
      </c>
      <c r="B699" s="29"/>
      <c r="C699" s="3"/>
      <c r="D699" s="109"/>
      <c r="E699" s="87"/>
      <c r="F699" s="94">
        <f>SUM(F693:F698)</f>
      </c>
      <c r="G699" s="110">
        <f>SUM(G693:G698)</f>
      </c>
      <c r="H699" s="110">
        <f>SUM(H693:H698)</f>
      </c>
      <c r="I699" s="94">
        <f>SUM(I693:I698)</f>
      </c>
      <c r="J699" s="110">
        <f>SUM(J693:J698)</f>
      </c>
      <c r="K699" s="88">
        <f>SUM(H699,J699)</f>
      </c>
      <c r="L699" s="89"/>
      <c r="M699" s="89"/>
      <c r="N699" s="89"/>
    </row>
    <row x14ac:dyDescent="0.25" r="700" customHeight="1" ht="21">
      <c r="A700" s="29" t="s">
        <v>568</v>
      </c>
      <c r="B700" s="29"/>
      <c r="C700" s="93" t="s">
        <v>96</v>
      </c>
      <c r="D700" s="57">
        <v>0</v>
      </c>
      <c r="E700" s="124"/>
      <c r="F700" s="53"/>
      <c r="G700" s="53"/>
      <c r="H700" s="53"/>
      <c r="I700" s="53"/>
      <c r="J700" s="53"/>
      <c r="K700" s="53"/>
      <c r="L700" s="89"/>
      <c r="M700" s="89"/>
      <c r="N700" s="89"/>
    </row>
    <row x14ac:dyDescent="0.25" r="701" customHeight="1" ht="18.75" hidden="1">
      <c r="A701" s="6" t="s">
        <v>574</v>
      </c>
      <c r="B701" s="6"/>
      <c r="C701" s="3" t="s">
        <v>96</v>
      </c>
      <c r="D701" s="86">
        <v>1</v>
      </c>
      <c r="E701" s="87">
        <f>$D$700*D701</f>
      </c>
      <c r="F701" s="108">
        <v>0.12</v>
      </c>
      <c r="G701" s="87">
        <f>$D$700*F701</f>
      </c>
      <c r="H701" s="87">
        <f>$L$2*G701</f>
      </c>
      <c r="I701" s="108">
        <v>124.49</v>
      </c>
      <c r="J701" s="87">
        <f>$D$700*I701</f>
      </c>
      <c r="K701" s="87">
        <f>SUM(H701,J701)</f>
      </c>
      <c r="L701" s="89"/>
      <c r="M701" s="89"/>
      <c r="N701" s="89"/>
    </row>
    <row x14ac:dyDescent="0.25" r="702" customHeight="1" ht="18.75" hidden="1">
      <c r="A702" s="6" t="s">
        <v>571</v>
      </c>
      <c r="B702" s="6"/>
      <c r="C702" s="3" t="s">
        <v>96</v>
      </c>
      <c r="D702" s="86">
        <v>1</v>
      </c>
      <c r="E702" s="87">
        <f>$D$700*D702</f>
      </c>
      <c r="F702" s="108">
        <v>0.12</v>
      </c>
      <c r="G702" s="87">
        <f>$D$700*F702</f>
      </c>
      <c r="H702" s="87">
        <f>$L$2*G702</f>
      </c>
      <c r="I702" s="108">
        <v>110.42</v>
      </c>
      <c r="J702" s="87">
        <f>$D$700*I702</f>
      </c>
      <c r="K702" s="87">
        <f>SUM(H702,J702)</f>
      </c>
      <c r="L702" s="89"/>
      <c r="M702" s="89"/>
      <c r="N702" s="89"/>
    </row>
    <row x14ac:dyDescent="0.25" r="703" customHeight="1" ht="18.75" hidden="1">
      <c r="A703" s="6" t="s">
        <v>570</v>
      </c>
      <c r="B703" s="6"/>
      <c r="C703" s="3" t="s">
        <v>96</v>
      </c>
      <c r="D703" s="86">
        <v>1</v>
      </c>
      <c r="E703" s="87">
        <f>$D$700*D703</f>
      </c>
      <c r="F703" s="108">
        <v>0.16</v>
      </c>
      <c r="G703" s="87">
        <f>$D$700*F703</f>
      </c>
      <c r="H703" s="87">
        <f>$L$2*G703</f>
      </c>
      <c r="I703" s="108">
        <v>399.96</v>
      </c>
      <c r="J703" s="87">
        <f>$D$700*I703</f>
      </c>
      <c r="K703" s="87">
        <f>SUM(H703,J703)</f>
      </c>
      <c r="L703" s="89"/>
      <c r="M703" s="89"/>
      <c r="N703" s="89"/>
    </row>
    <row x14ac:dyDescent="0.25" r="704" customHeight="1" ht="18.75" hidden="1">
      <c r="A704" s="6" t="s">
        <v>572</v>
      </c>
      <c r="B704" s="6"/>
      <c r="C704" s="3" t="s">
        <v>96</v>
      </c>
      <c r="D704" s="86">
        <v>1</v>
      </c>
      <c r="E704" s="87">
        <f>$D$700*D704</f>
      </c>
      <c r="F704" s="108">
        <v>0.04</v>
      </c>
      <c r="G704" s="87">
        <f>$D$700*F704</f>
      </c>
      <c r="H704" s="87">
        <f>$L$2*G704</f>
      </c>
      <c r="I704" s="108">
        <v>62.18</v>
      </c>
      <c r="J704" s="87">
        <f>$D$700*I704</f>
      </c>
      <c r="K704" s="87">
        <f>SUM(H704,J704)</f>
      </c>
      <c r="L704" s="89"/>
      <c r="M704" s="89"/>
      <c r="N704" s="89"/>
    </row>
    <row x14ac:dyDescent="0.25" r="705" customHeight="1" ht="18.75" hidden="1">
      <c r="A705" s="6" t="s">
        <v>573</v>
      </c>
      <c r="B705" s="6"/>
      <c r="C705" s="3" t="s">
        <v>96</v>
      </c>
      <c r="D705" s="86">
        <v>1</v>
      </c>
      <c r="E705" s="87">
        <f>$D$700*D705</f>
      </c>
      <c r="F705" s="108">
        <v>0.09</v>
      </c>
      <c r="G705" s="87">
        <f>$D$700*F705</f>
      </c>
      <c r="H705" s="87">
        <f>$L$2*G705</f>
      </c>
      <c r="I705" s="108">
        <v>46.12</v>
      </c>
      <c r="J705" s="87">
        <f>$D$700*I705</f>
      </c>
      <c r="K705" s="87">
        <f>SUM(H705,J705)</f>
      </c>
      <c r="L705" s="89"/>
      <c r="M705" s="89"/>
      <c r="N705" s="89"/>
    </row>
    <row x14ac:dyDescent="0.25" r="706" customHeight="1" ht="18.75" hidden="1">
      <c r="A706" s="6" t="s">
        <v>560</v>
      </c>
      <c r="B706" s="6"/>
      <c r="C706" s="3" t="s">
        <v>561</v>
      </c>
      <c r="D706" s="86">
        <v>1</v>
      </c>
      <c r="E706" s="87">
        <f>$D$700*D706</f>
      </c>
      <c r="F706" s="108">
        <v>0</v>
      </c>
      <c r="G706" s="87">
        <f>$D$700*F706</f>
      </c>
      <c r="H706" s="87">
        <f>$L$2*G706</f>
      </c>
      <c r="I706" s="108">
        <v>0</v>
      </c>
      <c r="J706" s="87">
        <f>$D$700*I706</f>
      </c>
      <c r="K706" s="87">
        <f>SUM(H706,J706)</f>
      </c>
      <c r="L706" s="89"/>
      <c r="M706" s="89"/>
      <c r="N706" s="89"/>
    </row>
    <row x14ac:dyDescent="0.25" r="707" customHeight="1" ht="12.199999999999998">
      <c r="A707" s="29" t="s">
        <v>214</v>
      </c>
      <c r="B707" s="29"/>
      <c r="C707" s="3"/>
      <c r="D707" s="109"/>
      <c r="E707" s="87"/>
      <c r="F707" s="94">
        <f>SUM(F701:F706)</f>
      </c>
      <c r="G707" s="110">
        <f>SUM(G701:G706)</f>
      </c>
      <c r="H707" s="110">
        <f>SUM(H701:H706)</f>
      </c>
      <c r="I707" s="94">
        <f>SUM(I701:I706)</f>
      </c>
      <c r="J707" s="110">
        <f>SUM(J701:J706)</f>
      </c>
      <c r="K707" s="88">
        <f>SUM(H707,J707)</f>
      </c>
      <c r="L707" s="89"/>
      <c r="M707" s="89"/>
      <c r="N707" s="89"/>
    </row>
    <row x14ac:dyDescent="0.25" r="708" customHeight="1" ht="21">
      <c r="A708" s="29" t="s">
        <v>568</v>
      </c>
      <c r="B708" s="29"/>
      <c r="C708" s="93" t="s">
        <v>96</v>
      </c>
      <c r="D708" s="57">
        <v>0</v>
      </c>
      <c r="E708" s="124"/>
      <c r="F708" s="53"/>
      <c r="G708" s="53"/>
      <c r="H708" s="53"/>
      <c r="I708" s="53"/>
      <c r="J708" s="53"/>
      <c r="K708" s="53"/>
      <c r="L708" s="89"/>
      <c r="M708" s="89"/>
      <c r="N708" s="89"/>
    </row>
    <row x14ac:dyDescent="0.25" r="709" customHeight="1" ht="18.75" hidden="1">
      <c r="A709" s="6" t="s">
        <v>574</v>
      </c>
      <c r="B709" s="6"/>
      <c r="C709" s="3" t="s">
        <v>96</v>
      </c>
      <c r="D709" s="86">
        <v>1</v>
      </c>
      <c r="E709" s="87">
        <f>$D$708*D709</f>
      </c>
      <c r="F709" s="108">
        <v>0.12</v>
      </c>
      <c r="G709" s="87">
        <f>$D$708*F709</f>
      </c>
      <c r="H709" s="87">
        <f>$L$2*G709</f>
      </c>
      <c r="I709" s="108">
        <v>124.49</v>
      </c>
      <c r="J709" s="87">
        <f>$D$708*I709</f>
      </c>
      <c r="K709" s="87">
        <f>SUM(H709,J709)</f>
      </c>
      <c r="L709" s="89"/>
      <c r="M709" s="89"/>
      <c r="N709" s="89"/>
    </row>
    <row x14ac:dyDescent="0.25" r="710" customHeight="1" ht="18.75" hidden="1">
      <c r="A710" s="6" t="s">
        <v>571</v>
      </c>
      <c r="B710" s="6"/>
      <c r="C710" s="3" t="s">
        <v>96</v>
      </c>
      <c r="D710" s="86">
        <v>1</v>
      </c>
      <c r="E710" s="87">
        <f>$D$708*D710</f>
      </c>
      <c r="F710" s="108">
        <v>0.12</v>
      </c>
      <c r="G710" s="87">
        <f>$D$708*F710</f>
      </c>
      <c r="H710" s="87">
        <f>$L$2*G710</f>
      </c>
      <c r="I710" s="108">
        <v>110.42</v>
      </c>
      <c r="J710" s="87">
        <f>$D$708*I710</f>
      </c>
      <c r="K710" s="87">
        <f>SUM(H710,J710)</f>
      </c>
      <c r="L710" s="89"/>
      <c r="M710" s="89"/>
      <c r="N710" s="89"/>
    </row>
    <row x14ac:dyDescent="0.25" r="711" customHeight="1" ht="18.75" hidden="1">
      <c r="A711" s="6" t="s">
        <v>572</v>
      </c>
      <c r="B711" s="6"/>
      <c r="C711" s="3" t="s">
        <v>96</v>
      </c>
      <c r="D711" s="86">
        <v>1</v>
      </c>
      <c r="E711" s="87">
        <f>$D$708*D711</f>
      </c>
      <c r="F711" s="108">
        <v>0.04</v>
      </c>
      <c r="G711" s="87">
        <f>$D$708*F711</f>
      </c>
      <c r="H711" s="87">
        <f>$L$2*G711</f>
      </c>
      <c r="I711" s="108">
        <v>62.18</v>
      </c>
      <c r="J711" s="87">
        <f>$D$708*I711</f>
      </c>
      <c r="K711" s="87">
        <f>SUM(H711,J711)</f>
      </c>
      <c r="L711" s="89"/>
      <c r="M711" s="89"/>
      <c r="N711" s="89"/>
    </row>
    <row x14ac:dyDescent="0.25" r="712" customHeight="1" ht="18.75" hidden="1">
      <c r="A712" s="6" t="s">
        <v>575</v>
      </c>
      <c r="B712" s="6"/>
      <c r="C712" s="3" t="s">
        <v>96</v>
      </c>
      <c r="D712" s="86">
        <v>1</v>
      </c>
      <c r="E712" s="87">
        <f>$D$708*D712</f>
      </c>
      <c r="F712" s="108">
        <v>0.09</v>
      </c>
      <c r="G712" s="87">
        <f>$D$708*F712</f>
      </c>
      <c r="H712" s="87">
        <f>$L$2*G712</f>
      </c>
      <c r="I712" s="108">
        <v>46.12</v>
      </c>
      <c r="J712" s="87">
        <f>$D$708*I712</f>
      </c>
      <c r="K712" s="87">
        <f>SUM(H712,J712)</f>
      </c>
      <c r="L712" s="89"/>
      <c r="M712" s="89"/>
      <c r="N712" s="89"/>
    </row>
    <row x14ac:dyDescent="0.25" r="713" customHeight="1" ht="18.75" hidden="1">
      <c r="A713" s="6" t="s">
        <v>576</v>
      </c>
      <c r="B713" s="6"/>
      <c r="C713" s="3" t="s">
        <v>96</v>
      </c>
      <c r="D713" s="86">
        <v>1</v>
      </c>
      <c r="E713" s="87">
        <f>$D$708*D713</f>
      </c>
      <c r="F713" s="108">
        <v>0.16</v>
      </c>
      <c r="G713" s="87">
        <f>$D$708*F713</f>
      </c>
      <c r="H713" s="87">
        <f>$L$2*G713</f>
      </c>
      <c r="I713" s="108">
        <v>151.51</v>
      </c>
      <c r="J713" s="87">
        <f>$D$708*I713</f>
      </c>
      <c r="K713" s="87">
        <f>SUM(H713,J713)</f>
      </c>
      <c r="L713" s="89"/>
      <c r="M713" s="89"/>
      <c r="N713" s="89"/>
    </row>
    <row x14ac:dyDescent="0.25" r="714" customHeight="1" ht="18.75" hidden="1">
      <c r="A714" s="6" t="s">
        <v>560</v>
      </c>
      <c r="B714" s="6"/>
      <c r="C714" s="3" t="s">
        <v>561</v>
      </c>
      <c r="D714" s="86">
        <v>1</v>
      </c>
      <c r="E714" s="87">
        <f>$D$708*D714</f>
      </c>
      <c r="F714" s="108">
        <v>0</v>
      </c>
      <c r="G714" s="87">
        <f>$D$708*F714</f>
      </c>
      <c r="H714" s="87">
        <f>$L$2*G714</f>
      </c>
      <c r="I714" s="108">
        <v>0</v>
      </c>
      <c r="J714" s="87">
        <f>$D$708*I714</f>
      </c>
      <c r="K714" s="87">
        <f>SUM(H714,J714)</f>
      </c>
      <c r="L714" s="89"/>
      <c r="M714" s="89"/>
      <c r="N714" s="89"/>
    </row>
    <row x14ac:dyDescent="0.25" r="715" customHeight="1" ht="12.199999999999998">
      <c r="A715" s="29" t="s">
        <v>214</v>
      </c>
      <c r="B715" s="29"/>
      <c r="C715" s="3"/>
      <c r="D715" s="109"/>
      <c r="E715" s="87"/>
      <c r="F715" s="94">
        <f>SUM(F709:F714)</f>
      </c>
      <c r="G715" s="110">
        <f>SUM(G709:G714)</f>
      </c>
      <c r="H715" s="110">
        <f>SUM(H709:H714)</f>
      </c>
      <c r="I715" s="94">
        <f>SUM(I709:I714)</f>
      </c>
      <c r="J715" s="110">
        <f>SUM(J709:J714)</f>
      </c>
      <c r="K715" s="88">
        <f>SUM(H715,J715)</f>
      </c>
      <c r="L715" s="89"/>
      <c r="M715" s="89"/>
      <c r="N715" s="89"/>
    </row>
    <row x14ac:dyDescent="0.25" r="716" customHeight="1" ht="21">
      <c r="A716" s="29" t="s">
        <v>568</v>
      </c>
      <c r="B716" s="29"/>
      <c r="C716" s="93" t="s">
        <v>96</v>
      </c>
      <c r="D716" s="57">
        <v>0</v>
      </c>
      <c r="E716" s="124"/>
      <c r="F716" s="53"/>
      <c r="G716" s="53"/>
      <c r="H716" s="53"/>
      <c r="I716" s="53"/>
      <c r="J716" s="53"/>
      <c r="K716" s="53"/>
      <c r="L716" s="89"/>
      <c r="M716" s="89"/>
      <c r="N716" s="89"/>
    </row>
    <row x14ac:dyDescent="0.25" r="717" customHeight="1" ht="18.75" hidden="1">
      <c r="A717" s="6" t="s">
        <v>577</v>
      </c>
      <c r="B717" s="6"/>
      <c r="C717" s="3" t="s">
        <v>96</v>
      </c>
      <c r="D717" s="86">
        <v>1</v>
      </c>
      <c r="E717" s="87">
        <f>$D$716*D717</f>
      </c>
      <c r="F717" s="108">
        <v>0.2</v>
      </c>
      <c r="G717" s="87">
        <f>$D$716*F717</f>
      </c>
      <c r="H717" s="87">
        <f>$L$2*G717</f>
      </c>
      <c r="I717" s="108">
        <v>512.35</v>
      </c>
      <c r="J717" s="87">
        <f>$D$716*I717</f>
      </c>
      <c r="K717" s="87">
        <f>SUM(H717,J717)</f>
      </c>
      <c r="L717" s="89"/>
      <c r="M717" s="89"/>
      <c r="N717" s="89"/>
    </row>
    <row x14ac:dyDescent="0.25" r="718" customHeight="1" ht="18.75" hidden="1">
      <c r="A718" s="6" t="s">
        <v>576</v>
      </c>
      <c r="B718" s="6"/>
      <c r="C718" s="3" t="s">
        <v>96</v>
      </c>
      <c r="D718" s="86">
        <v>1</v>
      </c>
      <c r="E718" s="87">
        <f>$D$716*D718</f>
      </c>
      <c r="F718" s="108">
        <v>0.16</v>
      </c>
      <c r="G718" s="87">
        <f>$D$716*F718</f>
      </c>
      <c r="H718" s="87">
        <f>$L$2*G718</f>
      </c>
      <c r="I718" s="108">
        <v>151.51</v>
      </c>
      <c r="J718" s="87">
        <f>$D$716*I718</f>
      </c>
      <c r="K718" s="87">
        <f>SUM(H718,J718)</f>
      </c>
      <c r="L718" s="89"/>
      <c r="M718" s="89"/>
      <c r="N718" s="89"/>
    </row>
    <row x14ac:dyDescent="0.25" r="719" customHeight="1" ht="18.75" hidden="1">
      <c r="A719" s="6" t="s">
        <v>571</v>
      </c>
      <c r="B719" s="6"/>
      <c r="C719" s="3" t="s">
        <v>96</v>
      </c>
      <c r="D719" s="86">
        <v>1</v>
      </c>
      <c r="E719" s="87">
        <f>$D$716*D719</f>
      </c>
      <c r="F719" s="108">
        <v>0.12</v>
      </c>
      <c r="G719" s="87">
        <f>$D$716*F719</f>
      </c>
      <c r="H719" s="87">
        <f>$L$2*G719</f>
      </c>
      <c r="I719" s="108">
        <v>110.42</v>
      </c>
      <c r="J719" s="87">
        <f>$D$716*I719</f>
      </c>
      <c r="K719" s="87">
        <f>SUM(H719,J719)</f>
      </c>
      <c r="L719" s="89"/>
      <c r="M719" s="89"/>
      <c r="N719" s="89"/>
    </row>
    <row x14ac:dyDescent="0.25" r="720" customHeight="1" ht="18.75" hidden="1">
      <c r="A720" s="6" t="s">
        <v>572</v>
      </c>
      <c r="B720" s="6"/>
      <c r="C720" s="3" t="s">
        <v>96</v>
      </c>
      <c r="D720" s="86">
        <v>1</v>
      </c>
      <c r="E720" s="87">
        <f>$D$716*D720</f>
      </c>
      <c r="F720" s="108">
        <v>0.04</v>
      </c>
      <c r="G720" s="87">
        <f>$D$716*F720</f>
      </c>
      <c r="H720" s="87">
        <f>$L$2*G720</f>
      </c>
      <c r="I720" s="108">
        <v>62.18</v>
      </c>
      <c r="J720" s="87">
        <f>$D$716*I720</f>
      </c>
      <c r="K720" s="87">
        <f>SUM(H720,J720)</f>
      </c>
      <c r="L720" s="89"/>
      <c r="M720" s="89"/>
      <c r="N720" s="89"/>
    </row>
    <row x14ac:dyDescent="0.25" r="721" customHeight="1" ht="18.75" hidden="1">
      <c r="A721" s="6" t="s">
        <v>575</v>
      </c>
      <c r="B721" s="6"/>
      <c r="C721" s="3" t="s">
        <v>96</v>
      </c>
      <c r="D721" s="86">
        <v>1</v>
      </c>
      <c r="E721" s="87">
        <f>$D$716*D721</f>
      </c>
      <c r="F721" s="108">
        <v>0.09</v>
      </c>
      <c r="G721" s="87">
        <f>$D$716*F721</f>
      </c>
      <c r="H721" s="87">
        <f>$L$2*G721</f>
      </c>
      <c r="I721" s="108">
        <v>46.12</v>
      </c>
      <c r="J721" s="87">
        <f>$D$716*I721</f>
      </c>
      <c r="K721" s="87">
        <f>SUM(H721,J721)</f>
      </c>
      <c r="L721" s="89"/>
      <c r="M721" s="89"/>
      <c r="N721" s="89"/>
    </row>
    <row x14ac:dyDescent="0.25" r="722" customHeight="1" ht="18.75" hidden="1">
      <c r="A722" s="6" t="s">
        <v>560</v>
      </c>
      <c r="B722" s="6"/>
      <c r="C722" s="3" t="s">
        <v>561</v>
      </c>
      <c r="D722" s="86">
        <v>1</v>
      </c>
      <c r="E722" s="87">
        <f>$D$716*D722</f>
      </c>
      <c r="F722" s="108">
        <v>0</v>
      </c>
      <c r="G722" s="87">
        <f>$D$716*F722</f>
      </c>
      <c r="H722" s="87">
        <f>$L$2*G722</f>
      </c>
      <c r="I722" s="108">
        <v>0</v>
      </c>
      <c r="J722" s="87">
        <f>$D$716*I722</f>
      </c>
      <c r="K722" s="87">
        <f>SUM(H722,J722)</f>
      </c>
      <c r="L722" s="89"/>
      <c r="M722" s="89"/>
      <c r="N722" s="89"/>
    </row>
    <row x14ac:dyDescent="0.25" r="723" customHeight="1" ht="12.199999999999998">
      <c r="A723" s="29" t="s">
        <v>214</v>
      </c>
      <c r="B723" s="29"/>
      <c r="C723" s="3"/>
      <c r="D723" s="109"/>
      <c r="E723" s="87"/>
      <c r="F723" s="94">
        <f>SUM(F717:F722)</f>
      </c>
      <c r="G723" s="110">
        <f>SUM(G717:G722)</f>
      </c>
      <c r="H723" s="110">
        <f>SUM(H717:H722)</f>
      </c>
      <c r="I723" s="94">
        <f>SUM(I717:I722)</f>
      </c>
      <c r="J723" s="110">
        <f>SUM(J717:J722)</f>
      </c>
      <c r="K723" s="88">
        <f>SUM(H723,J723)</f>
      </c>
      <c r="L723" s="89"/>
      <c r="M723" s="89"/>
      <c r="N723" s="89"/>
    </row>
    <row x14ac:dyDescent="0.25" r="724" customHeight="1" ht="21">
      <c r="A724" s="29" t="s">
        <v>568</v>
      </c>
      <c r="B724" s="29"/>
      <c r="C724" s="93" t="s">
        <v>96</v>
      </c>
      <c r="D724" s="57">
        <v>0</v>
      </c>
      <c r="E724" s="124"/>
      <c r="F724" s="53"/>
      <c r="G724" s="53"/>
      <c r="H724" s="53"/>
      <c r="I724" s="53"/>
      <c r="J724" s="53"/>
      <c r="K724" s="53"/>
      <c r="L724" s="89"/>
      <c r="M724" s="89"/>
      <c r="N724" s="89"/>
    </row>
    <row x14ac:dyDescent="0.25" r="725" customHeight="1" ht="18.75" hidden="1">
      <c r="A725" s="6" t="s">
        <v>577</v>
      </c>
      <c r="B725" s="6"/>
      <c r="C725" s="3" t="s">
        <v>96</v>
      </c>
      <c r="D725" s="86">
        <v>1</v>
      </c>
      <c r="E725" s="87">
        <f>$D$724*D725</f>
      </c>
      <c r="F725" s="108">
        <v>0.2</v>
      </c>
      <c r="G725" s="87">
        <f>$D$724*F725</f>
      </c>
      <c r="H725" s="87">
        <f>$L$2*G725</f>
      </c>
      <c r="I725" s="108">
        <v>512.35</v>
      </c>
      <c r="J725" s="87">
        <f>$D$724*I725</f>
      </c>
      <c r="K725" s="87">
        <f>SUM(H725,J725)</f>
      </c>
      <c r="L725" s="89"/>
      <c r="M725" s="89"/>
      <c r="N725" s="89"/>
    </row>
    <row x14ac:dyDescent="0.25" r="726" customHeight="1" ht="18.75" hidden="1">
      <c r="A726" s="6" t="s">
        <v>571</v>
      </c>
      <c r="B726" s="6"/>
      <c r="C726" s="3" t="s">
        <v>96</v>
      </c>
      <c r="D726" s="86">
        <v>1</v>
      </c>
      <c r="E726" s="87">
        <f>$D$724*D726</f>
      </c>
      <c r="F726" s="108">
        <v>0.12</v>
      </c>
      <c r="G726" s="87">
        <f>$D$724*F726</f>
      </c>
      <c r="H726" s="87">
        <f>$L$2*G726</f>
      </c>
      <c r="I726" s="108">
        <v>110.42</v>
      </c>
      <c r="J726" s="87">
        <f>$D$724*I726</f>
      </c>
      <c r="K726" s="87">
        <f>SUM(H726,J726)</f>
      </c>
      <c r="L726" s="89"/>
      <c r="M726" s="89"/>
      <c r="N726" s="89"/>
    </row>
    <row x14ac:dyDescent="0.25" r="727" customHeight="1" ht="18.75" hidden="1">
      <c r="A727" s="6" t="s">
        <v>572</v>
      </c>
      <c r="B727" s="6"/>
      <c r="C727" s="3" t="s">
        <v>96</v>
      </c>
      <c r="D727" s="86">
        <v>1</v>
      </c>
      <c r="E727" s="87">
        <f>$D$724*D727</f>
      </c>
      <c r="F727" s="108">
        <v>0.04</v>
      </c>
      <c r="G727" s="87">
        <f>$D$724*F727</f>
      </c>
      <c r="H727" s="87">
        <f>$L$2*G727</f>
      </c>
      <c r="I727" s="108">
        <v>62.18</v>
      </c>
      <c r="J727" s="87">
        <f>$D$724*I727</f>
      </c>
      <c r="K727" s="87">
        <f>SUM(H727,J727)</f>
      </c>
      <c r="L727" s="89"/>
      <c r="M727" s="89"/>
      <c r="N727" s="89"/>
    </row>
    <row x14ac:dyDescent="0.25" r="728" customHeight="1" ht="18.75" hidden="1">
      <c r="A728" s="6" t="s">
        <v>576</v>
      </c>
      <c r="B728" s="6"/>
      <c r="C728" s="3" t="s">
        <v>96</v>
      </c>
      <c r="D728" s="86">
        <v>1</v>
      </c>
      <c r="E728" s="87">
        <f>$D$724*D728</f>
      </c>
      <c r="F728" s="108">
        <v>0.16</v>
      </c>
      <c r="G728" s="87">
        <f>$D$724*F728</f>
      </c>
      <c r="H728" s="87">
        <f>$L$2*G728</f>
      </c>
      <c r="I728" s="108">
        <v>151.51</v>
      </c>
      <c r="J728" s="87">
        <f>$D$724*I728</f>
      </c>
      <c r="K728" s="87">
        <f>SUM(H728,J728)</f>
      </c>
      <c r="L728" s="89"/>
      <c r="M728" s="89"/>
      <c r="N728" s="89"/>
    </row>
    <row x14ac:dyDescent="0.25" r="729" customHeight="1" ht="18.75" hidden="1">
      <c r="A729" s="6" t="s">
        <v>575</v>
      </c>
      <c r="B729" s="6"/>
      <c r="C729" s="3" t="s">
        <v>96</v>
      </c>
      <c r="D729" s="86">
        <v>1</v>
      </c>
      <c r="E729" s="87">
        <f>$D$724*D729</f>
      </c>
      <c r="F729" s="108">
        <v>0.09</v>
      </c>
      <c r="G729" s="87">
        <f>$D$724*F729</f>
      </c>
      <c r="H729" s="87">
        <f>$L$2*G729</f>
      </c>
      <c r="I729" s="108">
        <v>46.12</v>
      </c>
      <c r="J729" s="87">
        <f>$D$724*I729</f>
      </c>
      <c r="K729" s="87">
        <f>SUM(H729,J729)</f>
      </c>
      <c r="L729" s="89"/>
      <c r="M729" s="89"/>
      <c r="N729" s="89"/>
    </row>
    <row x14ac:dyDescent="0.25" r="730" customHeight="1" ht="18.75" hidden="1">
      <c r="A730" s="6" t="s">
        <v>560</v>
      </c>
      <c r="B730" s="6"/>
      <c r="C730" s="3" t="s">
        <v>561</v>
      </c>
      <c r="D730" s="86">
        <v>1</v>
      </c>
      <c r="E730" s="87">
        <f>$D$724*D730</f>
      </c>
      <c r="F730" s="108">
        <v>0</v>
      </c>
      <c r="G730" s="87">
        <f>$D$724*F730</f>
      </c>
      <c r="H730" s="87">
        <f>$L$2*G730</f>
      </c>
      <c r="I730" s="108">
        <v>0</v>
      </c>
      <c r="J730" s="87">
        <f>$D$724*I730</f>
      </c>
      <c r="K730" s="87">
        <f>SUM(H730,J730)</f>
      </c>
      <c r="L730" s="89"/>
      <c r="M730" s="89"/>
      <c r="N730" s="89"/>
    </row>
    <row x14ac:dyDescent="0.25" r="731" customHeight="1" ht="12.199999999999998">
      <c r="A731" s="29" t="s">
        <v>214</v>
      </c>
      <c r="B731" s="29"/>
      <c r="C731" s="3"/>
      <c r="D731" s="109"/>
      <c r="E731" s="87"/>
      <c r="F731" s="94">
        <f>SUM(F725:F730)</f>
      </c>
      <c r="G731" s="110">
        <f>SUM(G725:G730)</f>
      </c>
      <c r="H731" s="110">
        <f>SUM(H725:H730)</f>
      </c>
      <c r="I731" s="94">
        <f>SUM(I725:I730)</f>
      </c>
      <c r="J731" s="110">
        <f>SUM(J725:J730)</f>
      </c>
      <c r="K731" s="88">
        <f>SUM(H731,J731)</f>
      </c>
      <c r="L731" s="89"/>
      <c r="M731" s="89"/>
      <c r="N731" s="89"/>
    </row>
    <row x14ac:dyDescent="0.25" r="732" customHeight="1" ht="21">
      <c r="A732" s="29" t="s">
        <v>568</v>
      </c>
      <c r="B732" s="29"/>
      <c r="C732" s="93" t="s">
        <v>96</v>
      </c>
      <c r="D732" s="57">
        <v>0</v>
      </c>
      <c r="E732" s="124"/>
      <c r="F732" s="53"/>
      <c r="G732" s="53"/>
      <c r="H732" s="53"/>
      <c r="I732" s="53"/>
      <c r="J732" s="53"/>
      <c r="K732" s="53"/>
      <c r="L732" s="89"/>
      <c r="M732" s="89"/>
      <c r="N732" s="89"/>
    </row>
    <row x14ac:dyDescent="0.25" r="733" customHeight="1" ht="18.75" hidden="1">
      <c r="A733" s="6" t="s">
        <v>576</v>
      </c>
      <c r="B733" s="6"/>
      <c r="C733" s="3" t="s">
        <v>96</v>
      </c>
      <c r="D733" s="86">
        <v>1</v>
      </c>
      <c r="E733" s="87">
        <f>$D$732*D733</f>
      </c>
      <c r="F733" s="108">
        <v>0.16</v>
      </c>
      <c r="G733" s="87">
        <f>$D$732*F733</f>
      </c>
      <c r="H733" s="87">
        <f>$L$2*G733</f>
      </c>
      <c r="I733" s="108">
        <v>151.51</v>
      </c>
      <c r="J733" s="87">
        <f>$D$732*I733</f>
      </c>
      <c r="K733" s="87">
        <f>SUM(H733,J733)</f>
      </c>
      <c r="L733" s="89"/>
      <c r="M733" s="89"/>
      <c r="N733" s="89"/>
    </row>
    <row x14ac:dyDescent="0.25" r="734" customHeight="1" ht="18.75" hidden="1">
      <c r="A734" s="6" t="s">
        <v>571</v>
      </c>
      <c r="B734" s="6"/>
      <c r="C734" s="3" t="s">
        <v>96</v>
      </c>
      <c r="D734" s="86">
        <v>1</v>
      </c>
      <c r="E734" s="87">
        <f>$D$732*D734</f>
      </c>
      <c r="F734" s="108">
        <v>0.12</v>
      </c>
      <c r="G734" s="87">
        <f>$D$732*F734</f>
      </c>
      <c r="H734" s="87">
        <f>$L$2*G734</f>
      </c>
      <c r="I734" s="108">
        <v>110.42</v>
      </c>
      <c r="J734" s="87">
        <f>$D$732*I734</f>
      </c>
      <c r="K734" s="87">
        <f>SUM(H734,J734)</f>
      </c>
      <c r="L734" s="89"/>
      <c r="M734" s="89"/>
      <c r="N734" s="89"/>
    </row>
    <row x14ac:dyDescent="0.25" r="735" customHeight="1" ht="18.75" hidden="1">
      <c r="A735" s="6" t="s">
        <v>574</v>
      </c>
      <c r="B735" s="6"/>
      <c r="C735" s="3" t="s">
        <v>96</v>
      </c>
      <c r="D735" s="86">
        <v>1</v>
      </c>
      <c r="E735" s="87">
        <f>$D$732*D735</f>
      </c>
      <c r="F735" s="108">
        <v>0.12</v>
      </c>
      <c r="G735" s="87">
        <f>$D$732*F735</f>
      </c>
      <c r="H735" s="87">
        <f>$L$2*G735</f>
      </c>
      <c r="I735" s="108">
        <v>124.49</v>
      </c>
      <c r="J735" s="87">
        <f>$D$732*I735</f>
      </c>
      <c r="K735" s="87">
        <f>SUM(H735,J735)</f>
      </c>
      <c r="L735" s="89"/>
      <c r="M735" s="89"/>
      <c r="N735" s="89"/>
    </row>
    <row x14ac:dyDescent="0.25" r="736" customHeight="1" ht="18.75" hidden="1">
      <c r="A736" s="6" t="s">
        <v>572</v>
      </c>
      <c r="B736" s="6"/>
      <c r="C736" s="3" t="s">
        <v>96</v>
      </c>
      <c r="D736" s="86">
        <v>1</v>
      </c>
      <c r="E736" s="87">
        <f>$D$732*D736</f>
      </c>
      <c r="F736" s="108">
        <v>0.04</v>
      </c>
      <c r="G736" s="87">
        <f>$D$732*F736</f>
      </c>
      <c r="H736" s="87">
        <f>$L$2*G736</f>
      </c>
      <c r="I736" s="108">
        <v>62.18</v>
      </c>
      <c r="J736" s="87">
        <f>$D$732*I736</f>
      </c>
      <c r="K736" s="87">
        <f>SUM(H736,J736)</f>
      </c>
      <c r="L736" s="89"/>
      <c r="M736" s="89"/>
      <c r="N736" s="89"/>
    </row>
    <row x14ac:dyDescent="0.25" r="737" customHeight="1" ht="18.75" hidden="1">
      <c r="A737" s="6" t="s">
        <v>575</v>
      </c>
      <c r="B737" s="6"/>
      <c r="C737" s="3" t="s">
        <v>96</v>
      </c>
      <c r="D737" s="86">
        <v>1</v>
      </c>
      <c r="E737" s="87">
        <f>$D$732*D737</f>
      </c>
      <c r="F737" s="108">
        <v>0.09</v>
      </c>
      <c r="G737" s="87">
        <f>$D$732*F737</f>
      </c>
      <c r="H737" s="87">
        <f>$L$2*G737</f>
      </c>
      <c r="I737" s="108">
        <v>46.12</v>
      </c>
      <c r="J737" s="87">
        <f>$D$732*I737</f>
      </c>
      <c r="K737" s="87">
        <f>SUM(H737,J737)</f>
      </c>
      <c r="L737" s="89"/>
      <c r="M737" s="89"/>
      <c r="N737" s="89"/>
    </row>
    <row x14ac:dyDescent="0.25" r="738" customHeight="1" ht="18.75" hidden="1">
      <c r="A738" s="6" t="s">
        <v>560</v>
      </c>
      <c r="B738" s="6"/>
      <c r="C738" s="3" t="s">
        <v>561</v>
      </c>
      <c r="D738" s="86">
        <v>1</v>
      </c>
      <c r="E738" s="87">
        <f>$D$732*D738</f>
      </c>
      <c r="F738" s="108">
        <v>0</v>
      </c>
      <c r="G738" s="87">
        <f>$D$732*F738</f>
      </c>
      <c r="H738" s="87">
        <f>$L$2*G738</f>
      </c>
      <c r="I738" s="108">
        <v>0</v>
      </c>
      <c r="J738" s="87">
        <f>$D$732*I738</f>
      </c>
      <c r="K738" s="87">
        <f>SUM(H738,J738)</f>
      </c>
      <c r="L738" s="89"/>
      <c r="M738" s="89"/>
      <c r="N738" s="89"/>
    </row>
    <row x14ac:dyDescent="0.25" r="739" customHeight="1" ht="12.199999999999998">
      <c r="A739" s="29" t="s">
        <v>214</v>
      </c>
      <c r="B739" s="29"/>
      <c r="C739" s="3"/>
      <c r="D739" s="109"/>
      <c r="E739" s="87"/>
      <c r="F739" s="94">
        <f>SUM(F733:F738)</f>
      </c>
      <c r="G739" s="110">
        <f>SUM(G733:G738)</f>
      </c>
      <c r="H739" s="110">
        <f>SUM(H733:H738)</f>
      </c>
      <c r="I739" s="94">
        <f>SUM(I733:I738)</f>
      </c>
      <c r="J739" s="110">
        <f>SUM(J733:J738)</f>
      </c>
      <c r="K739" s="88">
        <f>SUM(H739,J739)</f>
      </c>
      <c r="L739" s="89"/>
      <c r="M739" s="89"/>
      <c r="N739" s="89"/>
    </row>
    <row x14ac:dyDescent="0.25" r="740" customHeight="1" ht="21">
      <c r="A740" s="29" t="s">
        <v>578</v>
      </c>
      <c r="B740" s="29"/>
      <c r="C740" s="93" t="s">
        <v>96</v>
      </c>
      <c r="D740" s="57">
        <v>0</v>
      </c>
      <c r="E740" s="124"/>
      <c r="F740" s="53"/>
      <c r="G740" s="53"/>
      <c r="H740" s="53"/>
      <c r="I740" s="53"/>
      <c r="J740" s="53"/>
      <c r="K740" s="53"/>
      <c r="L740" s="89"/>
      <c r="M740" s="89"/>
      <c r="N740" s="89"/>
    </row>
    <row x14ac:dyDescent="0.25" r="741" customHeight="1" ht="18.75" hidden="1">
      <c r="A741" s="6" t="s">
        <v>579</v>
      </c>
      <c r="B741" s="6"/>
      <c r="C741" s="3" t="s">
        <v>153</v>
      </c>
      <c r="D741" s="86">
        <v>1</v>
      </c>
      <c r="E741" s="87">
        <f>$D$740*D741</f>
      </c>
      <c r="F741" s="108">
        <v>0.05</v>
      </c>
      <c r="G741" s="87">
        <f>$D$740*F741</f>
      </c>
      <c r="H741" s="87">
        <f>$L$2*G741</f>
      </c>
      <c r="I741" s="108">
        <v>167.78</v>
      </c>
      <c r="J741" s="87">
        <f>$D$740*I741</f>
      </c>
      <c r="K741" s="87">
        <f>SUM(H741,J741)</f>
      </c>
      <c r="L741" s="89"/>
      <c r="M741" s="89"/>
      <c r="N741" s="89"/>
    </row>
    <row x14ac:dyDescent="0.25" r="742" customHeight="1" ht="18.75" hidden="1">
      <c r="A742" s="6" t="s">
        <v>436</v>
      </c>
      <c r="B742" s="6"/>
      <c r="C742" s="3" t="s">
        <v>96</v>
      </c>
      <c r="D742" s="86">
        <v>1</v>
      </c>
      <c r="E742" s="87">
        <f>$D$740*D742</f>
      </c>
      <c r="F742" s="108">
        <v>0.25</v>
      </c>
      <c r="G742" s="87">
        <f>$D$740*F742</f>
      </c>
      <c r="H742" s="87">
        <f>$L$2*G742</f>
      </c>
      <c r="I742" s="108">
        <v>124.94</v>
      </c>
      <c r="J742" s="87">
        <f>$D$740*I742</f>
      </c>
      <c r="K742" s="87">
        <f>SUM(H742,J742)</f>
      </c>
      <c r="L742" s="89"/>
      <c r="M742" s="89"/>
      <c r="N742" s="89"/>
    </row>
    <row x14ac:dyDescent="0.25" r="743" customHeight="1" ht="18.75" hidden="1">
      <c r="A743" s="6" t="s">
        <v>580</v>
      </c>
      <c r="B743" s="6"/>
      <c r="C743" s="3" t="s">
        <v>96</v>
      </c>
      <c r="D743" s="86">
        <v>1</v>
      </c>
      <c r="E743" s="87">
        <f>$D$740*D743</f>
      </c>
      <c r="F743" s="108">
        <v>0.11</v>
      </c>
      <c r="G743" s="87">
        <f>$D$740*F743</f>
      </c>
      <c r="H743" s="87">
        <f>$L$2*G743</f>
      </c>
      <c r="I743" s="108">
        <v>32.09</v>
      </c>
      <c r="J743" s="87">
        <f>$D$740*I743</f>
      </c>
      <c r="K743" s="87">
        <f>SUM(H743,J743)</f>
      </c>
      <c r="L743" s="89"/>
      <c r="M743" s="89"/>
      <c r="N743" s="89"/>
    </row>
    <row x14ac:dyDescent="0.25" r="744" customHeight="1" ht="18.75" hidden="1">
      <c r="A744" s="6" t="s">
        <v>572</v>
      </c>
      <c r="B744" s="6"/>
      <c r="C744" s="3" t="s">
        <v>96</v>
      </c>
      <c r="D744" s="86">
        <v>1</v>
      </c>
      <c r="E744" s="87">
        <f>$D$740*D744</f>
      </c>
      <c r="F744" s="108">
        <v>0.04</v>
      </c>
      <c r="G744" s="87">
        <f>$D$740*F744</f>
      </c>
      <c r="H744" s="87">
        <f>$L$2*G744</f>
      </c>
      <c r="I744" s="108">
        <v>62.18</v>
      </c>
      <c r="J744" s="87">
        <f>$D$740*I744</f>
      </c>
      <c r="K744" s="87">
        <f>SUM(H744,J744)</f>
      </c>
      <c r="L744" s="89"/>
      <c r="M744" s="89"/>
      <c r="N744" s="89"/>
    </row>
    <row x14ac:dyDescent="0.25" r="745" customHeight="1" ht="18.75" hidden="1">
      <c r="A745" s="6" t="s">
        <v>575</v>
      </c>
      <c r="B745" s="6"/>
      <c r="C745" s="3" t="s">
        <v>96</v>
      </c>
      <c r="D745" s="86">
        <v>1</v>
      </c>
      <c r="E745" s="87">
        <f>$D$740*D745</f>
      </c>
      <c r="F745" s="108">
        <v>0.09</v>
      </c>
      <c r="G745" s="87">
        <f>$D$740*F745</f>
      </c>
      <c r="H745" s="87">
        <f>$L$2*G745</f>
      </c>
      <c r="I745" s="108">
        <v>46.12</v>
      </c>
      <c r="J745" s="87">
        <f>$D$740*I745</f>
      </c>
      <c r="K745" s="87">
        <f>SUM(H745,J745)</f>
      </c>
      <c r="L745" s="89"/>
      <c r="M745" s="89"/>
      <c r="N745" s="89"/>
    </row>
    <row x14ac:dyDescent="0.25" r="746" customHeight="1" ht="18.75" hidden="1">
      <c r="A746" s="6" t="s">
        <v>576</v>
      </c>
      <c r="B746" s="6"/>
      <c r="C746" s="3" t="s">
        <v>96</v>
      </c>
      <c r="D746" s="86">
        <v>1</v>
      </c>
      <c r="E746" s="87">
        <f>$D$740*D746</f>
      </c>
      <c r="F746" s="108">
        <v>0.16</v>
      </c>
      <c r="G746" s="87">
        <f>$D$740*F746</f>
      </c>
      <c r="H746" s="87">
        <f>$L$2*G746</f>
      </c>
      <c r="I746" s="108">
        <v>151.51</v>
      </c>
      <c r="J746" s="87">
        <f>$D$740*I746</f>
      </c>
      <c r="K746" s="87">
        <f>SUM(H746,J746)</f>
      </c>
      <c r="L746" s="89"/>
      <c r="M746" s="89"/>
      <c r="N746" s="89"/>
    </row>
    <row x14ac:dyDescent="0.25" r="747" customHeight="1" ht="18.75" hidden="1">
      <c r="A747" s="6" t="s">
        <v>560</v>
      </c>
      <c r="B747" s="6"/>
      <c r="C747" s="3" t="s">
        <v>561</v>
      </c>
      <c r="D747" s="86">
        <v>1</v>
      </c>
      <c r="E747" s="87">
        <f>$D$740*D747</f>
      </c>
      <c r="F747" s="108">
        <v>0</v>
      </c>
      <c r="G747" s="87">
        <f>$D$740*F747</f>
      </c>
      <c r="H747" s="87">
        <f>$L$2*G747</f>
      </c>
      <c r="I747" s="108">
        <v>0</v>
      </c>
      <c r="J747" s="87">
        <f>$D$740*I747</f>
      </c>
      <c r="K747" s="87">
        <f>SUM(H747,J747)</f>
      </c>
      <c r="L747" s="89"/>
      <c r="M747" s="89"/>
      <c r="N747" s="89"/>
    </row>
    <row x14ac:dyDescent="0.25" r="748" customHeight="1" ht="12.199999999999998">
      <c r="A748" s="29" t="s">
        <v>214</v>
      </c>
      <c r="B748" s="29"/>
      <c r="C748" s="3"/>
      <c r="D748" s="109"/>
      <c r="E748" s="87"/>
      <c r="F748" s="94">
        <f>SUM(F741:F747)</f>
      </c>
      <c r="G748" s="110">
        <f>SUM(G741:G747)</f>
      </c>
      <c r="H748" s="110">
        <f>SUM(H741:H747)</f>
      </c>
      <c r="I748" s="94">
        <f>SUM(I741:I747)</f>
      </c>
      <c r="J748" s="110">
        <f>SUM(J741:J747)</f>
      </c>
      <c r="K748" s="88">
        <f>SUM(H748,J748)</f>
      </c>
      <c r="L748" s="89"/>
      <c r="M748" s="89"/>
      <c r="N748" s="89"/>
    </row>
    <row x14ac:dyDescent="0.25" r="749" customHeight="1" ht="21">
      <c r="A749" s="29" t="s">
        <v>581</v>
      </c>
      <c r="B749" s="29"/>
      <c r="C749" s="93" t="s">
        <v>96</v>
      </c>
      <c r="D749" s="57">
        <v>0</v>
      </c>
      <c r="E749" s="124"/>
      <c r="F749" s="53"/>
      <c r="G749" s="53"/>
      <c r="H749" s="53"/>
      <c r="I749" s="53"/>
      <c r="J749" s="53"/>
      <c r="K749" s="53"/>
      <c r="L749" s="89"/>
      <c r="M749" s="89"/>
      <c r="N749" s="89"/>
    </row>
    <row x14ac:dyDescent="0.25" r="750" customHeight="1" ht="18.75" hidden="1">
      <c r="A750" s="6" t="s">
        <v>582</v>
      </c>
      <c r="B750" s="6"/>
      <c r="C750" s="3" t="s">
        <v>96</v>
      </c>
      <c r="D750" s="86">
        <v>1</v>
      </c>
      <c r="E750" s="87">
        <f>$D$749*D750</f>
      </c>
      <c r="F750" s="108">
        <v>0.16</v>
      </c>
      <c r="G750" s="87">
        <f>$D$749*F750</f>
      </c>
      <c r="H750" s="87">
        <f>$L$2*G750</f>
      </c>
      <c r="I750" s="108">
        <v>140.79</v>
      </c>
      <c r="J750" s="87">
        <f>$D$749*I750</f>
      </c>
      <c r="K750" s="87">
        <f>SUM(H750,J750)</f>
      </c>
      <c r="L750" s="89"/>
      <c r="M750" s="89"/>
      <c r="N750" s="89"/>
    </row>
    <row x14ac:dyDescent="0.25" r="751" customHeight="1" ht="18.75" hidden="1">
      <c r="A751" s="6" t="s">
        <v>575</v>
      </c>
      <c r="B751" s="6"/>
      <c r="C751" s="3" t="s">
        <v>96</v>
      </c>
      <c r="D751" s="86">
        <v>1</v>
      </c>
      <c r="E751" s="87">
        <f>$D$749*D751</f>
      </c>
      <c r="F751" s="108">
        <v>0.09</v>
      </c>
      <c r="G751" s="87">
        <f>$D$749*F751</f>
      </c>
      <c r="H751" s="87">
        <f>$L$2*G751</f>
      </c>
      <c r="I751" s="108">
        <v>46.12</v>
      </c>
      <c r="J751" s="87">
        <f>$D$749*I751</f>
      </c>
      <c r="K751" s="87">
        <f>SUM(H751,J751)</f>
      </c>
      <c r="L751" s="89"/>
      <c r="M751" s="89"/>
      <c r="N751" s="89"/>
    </row>
    <row x14ac:dyDescent="0.25" r="752" customHeight="1" ht="18.75" hidden="1">
      <c r="A752" s="6" t="s">
        <v>435</v>
      </c>
      <c r="B752" s="6"/>
      <c r="C752" s="3" t="s">
        <v>96</v>
      </c>
      <c r="D752" s="86">
        <v>1</v>
      </c>
      <c r="E752" s="87">
        <f>$D$749*D752</f>
      </c>
      <c r="F752" s="108">
        <v>0.25</v>
      </c>
      <c r="G752" s="87">
        <f>$D$749*F752</f>
      </c>
      <c r="H752" s="87">
        <f>$L$2*G752</f>
      </c>
      <c r="I752" s="108">
        <v>232.32</v>
      </c>
      <c r="J752" s="87">
        <f>$D$749*I752</f>
      </c>
      <c r="K752" s="87">
        <f>SUM(H752,J752)</f>
      </c>
      <c r="L752" s="89"/>
      <c r="M752" s="89"/>
      <c r="N752" s="89"/>
    </row>
    <row x14ac:dyDescent="0.25" r="753" customHeight="1" ht="18.75" hidden="1">
      <c r="A753" s="6" t="s">
        <v>554</v>
      </c>
      <c r="B753" s="6"/>
      <c r="C753" s="3" t="s">
        <v>153</v>
      </c>
      <c r="D753" s="86">
        <v>1</v>
      </c>
      <c r="E753" s="87">
        <f>$D$749*D753</f>
      </c>
      <c r="F753" s="108">
        <v>0.05</v>
      </c>
      <c r="G753" s="87">
        <f>$D$749*F753</f>
      </c>
      <c r="H753" s="87">
        <f>$L$2*G753</f>
      </c>
      <c r="I753" s="108">
        <v>218.24</v>
      </c>
      <c r="J753" s="87">
        <f>$D$749*I753</f>
      </c>
      <c r="K753" s="87">
        <f>SUM(H753,J753)</f>
      </c>
      <c r="L753" s="89"/>
      <c r="M753" s="89"/>
      <c r="N753" s="89"/>
    </row>
    <row x14ac:dyDescent="0.25" r="754" customHeight="1" ht="18.75" hidden="1">
      <c r="A754" s="6" t="s">
        <v>583</v>
      </c>
      <c r="B754" s="6"/>
      <c r="C754" s="3" t="s">
        <v>153</v>
      </c>
      <c r="D754" s="86">
        <v>1</v>
      </c>
      <c r="E754" s="87">
        <f>$D$749*D754</f>
      </c>
      <c r="F754" s="108">
        <v>0.13</v>
      </c>
      <c r="G754" s="87">
        <f>$D$749*F754</f>
      </c>
      <c r="H754" s="87">
        <f>$L$2*G754</f>
      </c>
      <c r="I754" s="108">
        <v>58.99</v>
      </c>
      <c r="J754" s="87">
        <f>$D$749*I754</f>
      </c>
      <c r="K754" s="87">
        <f>SUM(H754,J754)</f>
      </c>
      <c r="L754" s="89"/>
      <c r="M754" s="89"/>
      <c r="N754" s="89"/>
    </row>
    <row x14ac:dyDescent="0.25" r="755" customHeight="1" ht="18.75" hidden="1">
      <c r="A755" s="6" t="s">
        <v>584</v>
      </c>
      <c r="B755" s="6"/>
      <c r="C755" s="3" t="s">
        <v>113</v>
      </c>
      <c r="D755" s="86">
        <v>1</v>
      </c>
      <c r="E755" s="87">
        <f>$D$749*D755</f>
      </c>
      <c r="F755" s="108">
        <v>0.04</v>
      </c>
      <c r="G755" s="87">
        <f>$D$749*F755</f>
      </c>
      <c r="H755" s="87">
        <f>$L$2*G755</f>
      </c>
      <c r="I755" s="108">
        <v>58.14</v>
      </c>
      <c r="J755" s="87">
        <f>$D$749*I755</f>
      </c>
      <c r="K755" s="87">
        <f>SUM(H755,J755)</f>
      </c>
      <c r="L755" s="89"/>
      <c r="M755" s="89"/>
      <c r="N755" s="89"/>
    </row>
    <row x14ac:dyDescent="0.25" r="756" customHeight="1" ht="12.199999999999998">
      <c r="A756" s="29" t="s">
        <v>214</v>
      </c>
      <c r="B756" s="29"/>
      <c r="C756" s="3"/>
      <c r="D756" s="109"/>
      <c r="E756" s="87"/>
      <c r="F756" s="94">
        <f>SUM(F750:F755)</f>
      </c>
      <c r="G756" s="110">
        <f>SUM(G750:G755)</f>
      </c>
      <c r="H756" s="110">
        <f>SUM(H750:H755)</f>
      </c>
      <c r="I756" s="94">
        <f>SUM(I750:I755)</f>
      </c>
      <c r="J756" s="110">
        <f>SUM(J750:J755)</f>
      </c>
      <c r="K756" s="88">
        <f>SUM(H756,J756)</f>
      </c>
      <c r="L756" s="89"/>
      <c r="M756" s="89"/>
      <c r="N756" s="89"/>
    </row>
    <row x14ac:dyDescent="0.25" r="757" customHeight="1" ht="21">
      <c r="A757" s="29" t="s">
        <v>585</v>
      </c>
      <c r="B757" s="29"/>
      <c r="C757" s="93" t="s">
        <v>113</v>
      </c>
      <c r="D757" s="57">
        <v>0</v>
      </c>
      <c r="E757" s="124"/>
      <c r="F757" s="53"/>
      <c r="G757" s="53"/>
      <c r="H757" s="53"/>
      <c r="I757" s="53"/>
      <c r="J757" s="53"/>
      <c r="K757" s="53"/>
      <c r="L757" s="89"/>
      <c r="M757" s="89"/>
      <c r="N757" s="89"/>
    </row>
    <row x14ac:dyDescent="0.25" r="758" customHeight="1" ht="18.75" hidden="1">
      <c r="A758" s="6" t="s">
        <v>586</v>
      </c>
      <c r="B758" s="6"/>
      <c r="C758" s="3" t="s">
        <v>113</v>
      </c>
      <c r="D758" s="86">
        <v>1</v>
      </c>
      <c r="E758" s="87">
        <f>$D$757*D758</f>
      </c>
      <c r="F758" s="108">
        <v>0.52</v>
      </c>
      <c r="G758" s="87">
        <f>$D$757*F758</f>
      </c>
      <c r="H758" s="87">
        <f>$L$2*G758</f>
      </c>
      <c r="I758" s="108">
        <v>0</v>
      </c>
      <c r="J758" s="87">
        <f>$D$757*I758</f>
      </c>
      <c r="K758" s="87">
        <f>SUM(H758,J758)</f>
      </c>
      <c r="L758" s="89"/>
      <c r="M758" s="89"/>
      <c r="N758" s="89"/>
    </row>
    <row x14ac:dyDescent="0.25" r="759" customHeight="1" ht="18.75" hidden="1">
      <c r="A759" s="6" t="s">
        <v>587</v>
      </c>
      <c r="B759" s="6"/>
      <c r="C759" s="3" t="s">
        <v>113</v>
      </c>
      <c r="D759" s="86">
        <v>1</v>
      </c>
      <c r="E759" s="87">
        <f>$D$757*D759</f>
      </c>
      <c r="F759" s="108">
        <v>4.35</v>
      </c>
      <c r="G759" s="87">
        <f>$D$757*F759</f>
      </c>
      <c r="H759" s="87">
        <f>$L$2*G759</f>
      </c>
      <c r="I759" s="108">
        <v>6143.32</v>
      </c>
      <c r="J759" s="87">
        <f>$D$757*I759</f>
      </c>
      <c r="K759" s="87">
        <f>SUM(H759,J759)</f>
      </c>
      <c r="L759" s="89"/>
      <c r="M759" s="89"/>
      <c r="N759" s="89"/>
    </row>
    <row x14ac:dyDescent="0.25" r="760" customHeight="1" ht="18.75" hidden="1">
      <c r="A760" s="6" t="s">
        <v>588</v>
      </c>
      <c r="B760" s="6"/>
      <c r="C760" s="3" t="s">
        <v>113</v>
      </c>
      <c r="D760" s="86">
        <v>1</v>
      </c>
      <c r="E760" s="87">
        <f>$D$757*D760</f>
      </c>
      <c r="F760" s="108">
        <v>4</v>
      </c>
      <c r="G760" s="87">
        <f>$D$757*F760</f>
      </c>
      <c r="H760" s="87">
        <f>$L$2*G760</f>
      </c>
      <c r="I760" s="108">
        <v>2901.49</v>
      </c>
      <c r="J760" s="87">
        <f>$D$757*I760</f>
      </c>
      <c r="K760" s="87">
        <f>SUM(H760,J760)</f>
      </c>
      <c r="L760" s="89"/>
      <c r="M760" s="89"/>
      <c r="N760" s="89"/>
    </row>
    <row x14ac:dyDescent="0.25" r="761" customHeight="1" ht="12.199999999999998">
      <c r="A761" s="29" t="s">
        <v>214</v>
      </c>
      <c r="B761" s="29"/>
      <c r="C761" s="3"/>
      <c r="D761" s="109"/>
      <c r="E761" s="87"/>
      <c r="F761" s="94">
        <f>SUM(F758:F760)</f>
      </c>
      <c r="G761" s="110">
        <f>SUM(G758:G760)</f>
      </c>
      <c r="H761" s="110">
        <f>SUM(H758:H760)</f>
      </c>
      <c r="I761" s="94">
        <f>SUM(I758:I760)</f>
      </c>
      <c r="J761" s="110">
        <f>SUM(J758:J760)</f>
      </c>
      <c r="K761" s="88">
        <f>SUM(H761,J761)</f>
      </c>
      <c r="L761" s="89"/>
      <c r="M761" s="89"/>
      <c r="N761" s="89"/>
    </row>
    <row x14ac:dyDescent="0.25" r="762" customHeight="1" ht="21">
      <c r="A762" s="29" t="s">
        <v>589</v>
      </c>
      <c r="B762" s="29"/>
      <c r="C762" s="93" t="s">
        <v>113</v>
      </c>
      <c r="D762" s="57">
        <v>0</v>
      </c>
      <c r="E762" s="124"/>
      <c r="F762" s="53"/>
      <c r="G762" s="53"/>
      <c r="H762" s="53"/>
      <c r="I762" s="53"/>
      <c r="J762" s="53"/>
      <c r="K762" s="53"/>
      <c r="L762" s="89"/>
      <c r="M762" s="89"/>
      <c r="N762" s="89"/>
    </row>
    <row x14ac:dyDescent="0.25" r="763" customHeight="1" ht="18.75" hidden="1">
      <c r="A763" s="6" t="s">
        <v>586</v>
      </c>
      <c r="B763" s="6"/>
      <c r="C763" s="3" t="s">
        <v>113</v>
      </c>
      <c r="D763" s="86">
        <v>1</v>
      </c>
      <c r="E763" s="87">
        <f>$D$762*D763</f>
      </c>
      <c r="F763" s="108">
        <v>0.52</v>
      </c>
      <c r="G763" s="87">
        <f>$D$762*F763</f>
      </c>
      <c r="H763" s="87">
        <f>$L$2*G763</f>
      </c>
      <c r="I763" s="108">
        <v>0</v>
      </c>
      <c r="J763" s="87">
        <f>$D$762*I763</f>
      </c>
      <c r="K763" s="87">
        <f>SUM(H763,J763)</f>
      </c>
      <c r="L763" s="89"/>
      <c r="M763" s="89"/>
      <c r="N763" s="89"/>
    </row>
    <row x14ac:dyDescent="0.25" r="764" customHeight="1" ht="18.75" hidden="1">
      <c r="A764" s="6" t="s">
        <v>590</v>
      </c>
      <c r="B764" s="6"/>
      <c r="C764" s="3" t="s">
        <v>113</v>
      </c>
      <c r="D764" s="86">
        <v>1</v>
      </c>
      <c r="E764" s="87">
        <f>$D$762*D764</f>
      </c>
      <c r="F764" s="108">
        <v>2</v>
      </c>
      <c r="G764" s="87">
        <f>$D$762*F764</f>
      </c>
      <c r="H764" s="87">
        <f>$L$2*G764</f>
      </c>
      <c r="I764" s="108">
        <v>1636.47</v>
      </c>
      <c r="J764" s="87">
        <f>$D$762*I764</f>
      </c>
      <c r="K764" s="87">
        <f>SUM(H764,J764)</f>
      </c>
      <c r="L764" s="89"/>
      <c r="M764" s="89"/>
      <c r="N764" s="89"/>
    </row>
    <row x14ac:dyDescent="0.25" r="765" customHeight="1" ht="18.75" hidden="1">
      <c r="A765" s="6" t="s">
        <v>587</v>
      </c>
      <c r="B765" s="6"/>
      <c r="C765" s="3" t="s">
        <v>113</v>
      </c>
      <c r="D765" s="86">
        <v>1</v>
      </c>
      <c r="E765" s="87">
        <f>$D$762*D765</f>
      </c>
      <c r="F765" s="108">
        <v>4.35</v>
      </c>
      <c r="G765" s="87">
        <f>$D$762*F765</f>
      </c>
      <c r="H765" s="87">
        <f>$L$2*G765</f>
      </c>
      <c r="I765" s="108">
        <v>6143.32</v>
      </c>
      <c r="J765" s="87">
        <f>$D$762*I765</f>
      </c>
      <c r="K765" s="87">
        <f>SUM(H765,J765)</f>
      </c>
      <c r="L765" s="89"/>
      <c r="M765" s="89"/>
      <c r="N765" s="89"/>
    </row>
    <row x14ac:dyDescent="0.25" r="766" customHeight="1" ht="18.75" hidden="1">
      <c r="A766" s="6" t="s">
        <v>588</v>
      </c>
      <c r="B766" s="6"/>
      <c r="C766" s="3" t="s">
        <v>113</v>
      </c>
      <c r="D766" s="86">
        <v>1</v>
      </c>
      <c r="E766" s="87">
        <f>$D$762*D766</f>
      </c>
      <c r="F766" s="108">
        <v>4</v>
      </c>
      <c r="G766" s="87">
        <f>$D$762*F766</f>
      </c>
      <c r="H766" s="87">
        <f>$L$2*G766</f>
      </c>
      <c r="I766" s="108">
        <v>2901.49</v>
      </c>
      <c r="J766" s="87">
        <f>$D$762*I766</f>
      </c>
      <c r="K766" s="87">
        <f>SUM(H766,J766)</f>
      </c>
      <c r="L766" s="89"/>
      <c r="M766" s="89"/>
      <c r="N766" s="89"/>
    </row>
    <row x14ac:dyDescent="0.25" r="767" customHeight="1" ht="12.199999999999998">
      <c r="A767" s="29" t="s">
        <v>214</v>
      </c>
      <c r="B767" s="29"/>
      <c r="C767" s="3"/>
      <c r="D767" s="109"/>
      <c r="E767" s="87"/>
      <c r="F767" s="94">
        <f>SUM(F763:F766)</f>
      </c>
      <c r="G767" s="110">
        <f>SUM(G763:G766)</f>
      </c>
      <c r="H767" s="110">
        <f>SUM(H763:H766)</f>
      </c>
      <c r="I767" s="94">
        <f>SUM(I763:I766)</f>
      </c>
      <c r="J767" s="110">
        <f>SUM(J763:J766)</f>
      </c>
      <c r="K767" s="88">
        <f>SUM(H767,J767)</f>
      </c>
      <c r="L767" s="89"/>
      <c r="M767" s="89"/>
      <c r="N767" s="89"/>
    </row>
    <row x14ac:dyDescent="0.25" r="768" customHeight="1" ht="21">
      <c r="A768" s="29" t="s">
        <v>589</v>
      </c>
      <c r="B768" s="29"/>
      <c r="C768" s="93" t="s">
        <v>113</v>
      </c>
      <c r="D768" s="57">
        <v>0</v>
      </c>
      <c r="E768" s="124"/>
      <c r="F768" s="53"/>
      <c r="G768" s="53"/>
      <c r="H768" s="53"/>
      <c r="I768" s="53"/>
      <c r="J768" s="53"/>
      <c r="K768" s="53"/>
      <c r="L768" s="89"/>
      <c r="M768" s="89"/>
      <c r="N768" s="89"/>
    </row>
    <row x14ac:dyDescent="0.25" r="769" customHeight="1" ht="18.75" hidden="1">
      <c r="A769" s="6" t="s">
        <v>586</v>
      </c>
      <c r="B769" s="6"/>
      <c r="C769" s="3" t="s">
        <v>113</v>
      </c>
      <c r="D769" s="86">
        <v>1</v>
      </c>
      <c r="E769" s="87">
        <f>$D$768*D769</f>
      </c>
      <c r="F769" s="108">
        <v>0.52</v>
      </c>
      <c r="G769" s="87">
        <f>$D$768*F769</f>
      </c>
      <c r="H769" s="87">
        <f>$L$2*G769</f>
      </c>
      <c r="I769" s="108">
        <v>0</v>
      </c>
      <c r="J769" s="87">
        <f>$D$768*I769</f>
      </c>
      <c r="K769" s="87">
        <f>SUM(H769,J769)</f>
      </c>
      <c r="L769" s="89"/>
      <c r="M769" s="89"/>
      <c r="N769" s="89"/>
    </row>
    <row x14ac:dyDescent="0.25" r="770" customHeight="1" ht="18.75" hidden="1">
      <c r="A770" s="6" t="s">
        <v>591</v>
      </c>
      <c r="B770" s="6"/>
      <c r="C770" s="3" t="s">
        <v>113</v>
      </c>
      <c r="D770" s="86">
        <v>1</v>
      </c>
      <c r="E770" s="87">
        <f>$D$768*D770</f>
      </c>
      <c r="F770" s="108">
        <v>4</v>
      </c>
      <c r="G770" s="87">
        <f>$D$768*F770</f>
      </c>
      <c r="H770" s="87">
        <f>$L$2*G770</f>
      </c>
      <c r="I770" s="108">
        <v>3045.49</v>
      </c>
      <c r="J770" s="87">
        <f>$D$768*I770</f>
      </c>
      <c r="K770" s="87">
        <f>SUM(H770,J770)</f>
      </c>
      <c r="L770" s="89"/>
      <c r="M770" s="89"/>
      <c r="N770" s="89"/>
    </row>
    <row x14ac:dyDescent="0.25" r="771" customHeight="1" ht="18.75" hidden="1">
      <c r="A771" s="6" t="s">
        <v>592</v>
      </c>
      <c r="B771" s="6"/>
      <c r="C771" s="3" t="s">
        <v>113</v>
      </c>
      <c r="D771" s="86">
        <v>1</v>
      </c>
      <c r="E771" s="87">
        <f>$D$768*D771</f>
      </c>
      <c r="F771" s="108">
        <v>4.35</v>
      </c>
      <c r="G771" s="87">
        <f>$D$768*F771</f>
      </c>
      <c r="H771" s="87">
        <f>$L$2*G771</f>
      </c>
      <c r="I771" s="108">
        <v>9775.32</v>
      </c>
      <c r="J771" s="87">
        <f>$D$768*I771</f>
      </c>
      <c r="K771" s="87">
        <f>SUM(H771,J771)</f>
      </c>
      <c r="L771" s="89"/>
      <c r="M771" s="89"/>
      <c r="N771" s="89"/>
    </row>
    <row x14ac:dyDescent="0.25" r="772" customHeight="1" ht="18.75" hidden="1">
      <c r="A772" s="6" t="s">
        <v>590</v>
      </c>
      <c r="B772" s="6"/>
      <c r="C772" s="3" t="s">
        <v>113</v>
      </c>
      <c r="D772" s="86">
        <v>1</v>
      </c>
      <c r="E772" s="87">
        <f>$D$768*D772</f>
      </c>
      <c r="F772" s="108">
        <v>2</v>
      </c>
      <c r="G772" s="87">
        <f>$D$768*F772</f>
      </c>
      <c r="H772" s="87">
        <f>$L$2*G772</f>
      </c>
      <c r="I772" s="108">
        <v>1636.47</v>
      </c>
      <c r="J772" s="87">
        <f>$D$768*I772</f>
      </c>
      <c r="K772" s="87">
        <f>SUM(H772,J772)</f>
      </c>
      <c r="L772" s="89"/>
      <c r="M772" s="89"/>
      <c r="N772" s="89"/>
    </row>
    <row x14ac:dyDescent="0.25" r="773" customHeight="1" ht="12">
      <c r="A773" s="29" t="s">
        <v>214</v>
      </c>
      <c r="B773" s="29"/>
      <c r="C773" s="3"/>
      <c r="D773" s="109"/>
      <c r="E773" s="87"/>
      <c r="F773" s="94">
        <f>SUM(F769:F772)</f>
      </c>
      <c r="G773" s="110">
        <f>SUM(G769:G772)</f>
      </c>
      <c r="H773" s="110">
        <f>SUM(H769:H772)</f>
      </c>
      <c r="I773" s="94">
        <f>SUM(I769:I772)</f>
      </c>
      <c r="J773" s="110">
        <f>SUM(J769:J772)</f>
      </c>
      <c r="K773" s="88">
        <f>SUM(H773,J773)</f>
      </c>
      <c r="L773" s="89"/>
      <c r="M773" s="89"/>
      <c r="N773" s="89"/>
    </row>
    <row x14ac:dyDescent="0.25" r="774" customHeight="1" ht="21">
      <c r="A774" s="29" t="s">
        <v>589</v>
      </c>
      <c r="B774" s="29"/>
      <c r="C774" s="93" t="s">
        <v>113</v>
      </c>
      <c r="D774" s="57">
        <v>0</v>
      </c>
      <c r="E774" s="124"/>
      <c r="F774" s="53"/>
      <c r="G774" s="53"/>
      <c r="H774" s="53"/>
      <c r="I774" s="53"/>
      <c r="J774" s="53"/>
      <c r="K774" s="53"/>
      <c r="L774" s="89"/>
      <c r="M774" s="89"/>
      <c r="N774" s="89"/>
    </row>
    <row x14ac:dyDescent="0.25" r="775" customHeight="1" ht="18.75" hidden="1">
      <c r="A775" s="6" t="s">
        <v>586</v>
      </c>
      <c r="B775" s="6"/>
      <c r="C775" s="3" t="s">
        <v>113</v>
      </c>
      <c r="D775" s="86">
        <v>1</v>
      </c>
      <c r="E775" s="87">
        <f>$D$774*D775</f>
      </c>
      <c r="F775" s="108">
        <v>0.52</v>
      </c>
      <c r="G775" s="87">
        <f>$D$774*F775</f>
      </c>
      <c r="H775" s="87">
        <f>$L$2*G775</f>
      </c>
      <c r="I775" s="108">
        <v>0</v>
      </c>
      <c r="J775" s="87">
        <f>$D$774*I775</f>
      </c>
      <c r="K775" s="87">
        <f>SUM(H775,J775)</f>
      </c>
      <c r="L775" s="89"/>
      <c r="M775" s="89"/>
      <c r="N775" s="89"/>
    </row>
    <row x14ac:dyDescent="0.25" r="776" customHeight="1" ht="18.75" hidden="1">
      <c r="A776" s="6" t="s">
        <v>590</v>
      </c>
      <c r="B776" s="6"/>
      <c r="C776" s="3" t="s">
        <v>113</v>
      </c>
      <c r="D776" s="86">
        <v>1</v>
      </c>
      <c r="E776" s="87">
        <f>$D$774*D776</f>
      </c>
      <c r="F776" s="108">
        <v>2</v>
      </c>
      <c r="G776" s="87">
        <f>$D$774*F776</f>
      </c>
      <c r="H776" s="87">
        <f>$L$2*G776</f>
      </c>
      <c r="I776" s="108">
        <v>1636.47</v>
      </c>
      <c r="J776" s="87">
        <f>$D$774*I776</f>
      </c>
      <c r="K776" s="87">
        <f>SUM(H776,J776)</f>
      </c>
      <c r="L776" s="89"/>
      <c r="M776" s="89"/>
      <c r="N776" s="89"/>
    </row>
    <row x14ac:dyDescent="0.25" r="777" customHeight="1" ht="18.75" hidden="1">
      <c r="A777" s="6" t="s">
        <v>593</v>
      </c>
      <c r="B777" s="6"/>
      <c r="C777" s="3" t="s">
        <v>113</v>
      </c>
      <c r="D777" s="86">
        <v>1</v>
      </c>
      <c r="E777" s="87">
        <f>$D$774*D777</f>
      </c>
      <c r="F777" s="108">
        <v>4.35</v>
      </c>
      <c r="G777" s="87">
        <f>$D$774*F777</f>
      </c>
      <c r="H777" s="87">
        <f>$L$2*G777</f>
      </c>
      <c r="I777" s="108">
        <v>8274.52</v>
      </c>
      <c r="J777" s="87">
        <f>$D$774*I777</f>
      </c>
      <c r="K777" s="87">
        <f>SUM(H777,J777)</f>
      </c>
      <c r="L777" s="89"/>
      <c r="M777" s="89"/>
      <c r="N777" s="89"/>
    </row>
    <row x14ac:dyDescent="0.25" r="778" customHeight="1" ht="18.75" hidden="1">
      <c r="A778" s="6" t="s">
        <v>594</v>
      </c>
      <c r="B778" s="6"/>
      <c r="C778" s="3" t="s">
        <v>113</v>
      </c>
      <c r="D778" s="86">
        <v>1</v>
      </c>
      <c r="E778" s="87">
        <f>$D$774*D778</f>
      </c>
      <c r="F778" s="108">
        <v>4</v>
      </c>
      <c r="G778" s="87">
        <f>$D$774*F778</f>
      </c>
      <c r="H778" s="87">
        <f>$L$2*G778</f>
      </c>
      <c r="I778" s="108">
        <v>3197.49</v>
      </c>
      <c r="J778" s="87">
        <f>$D$774*I778</f>
      </c>
      <c r="K778" s="87">
        <f>SUM(H778,J778)</f>
      </c>
      <c r="L778" s="89"/>
      <c r="M778" s="89"/>
      <c r="N778" s="89"/>
    </row>
    <row x14ac:dyDescent="0.25" r="779" customHeight="1" ht="12.199999999999998">
      <c r="A779" s="29" t="s">
        <v>214</v>
      </c>
      <c r="B779" s="29"/>
      <c r="C779" s="3"/>
      <c r="D779" s="109"/>
      <c r="E779" s="87"/>
      <c r="F779" s="94">
        <f>SUM(F775:F778)</f>
      </c>
      <c r="G779" s="110">
        <f>SUM(G775:G778)</f>
      </c>
      <c r="H779" s="110">
        <f>SUM(H775:H778)</f>
      </c>
      <c r="I779" s="94">
        <f>SUM(I775:I778)</f>
      </c>
      <c r="J779" s="110">
        <f>SUM(J775:J778)</f>
      </c>
      <c r="K779" s="88">
        <f>SUM(H779,J779)</f>
      </c>
      <c r="L779" s="89"/>
      <c r="M779" s="89"/>
      <c r="N779" s="89"/>
    </row>
    <row x14ac:dyDescent="0.25" r="780" customHeight="1" ht="21">
      <c r="A780" s="29" t="s">
        <v>595</v>
      </c>
      <c r="B780" s="29"/>
      <c r="C780" s="93" t="s">
        <v>113</v>
      </c>
      <c r="D780" s="57">
        <v>0</v>
      </c>
      <c r="E780" s="124"/>
      <c r="F780" s="53"/>
      <c r="G780" s="53"/>
      <c r="H780" s="53"/>
      <c r="I780" s="53"/>
      <c r="J780" s="53"/>
      <c r="K780" s="53"/>
      <c r="L780" s="89"/>
      <c r="M780" s="89"/>
      <c r="N780" s="89"/>
    </row>
    <row x14ac:dyDescent="0.25" r="781" customHeight="1" ht="18.75" hidden="1">
      <c r="A781" s="6" t="s">
        <v>586</v>
      </c>
      <c r="B781" s="6"/>
      <c r="C781" s="3" t="s">
        <v>113</v>
      </c>
      <c r="D781" s="86">
        <v>1</v>
      </c>
      <c r="E781" s="87">
        <f>$D$780*D781</f>
      </c>
      <c r="F781" s="108">
        <v>0.52</v>
      </c>
      <c r="G781" s="87">
        <f>$D$780*F781</f>
      </c>
      <c r="H781" s="87">
        <f>$L$2*G781</f>
      </c>
      <c r="I781" s="108">
        <v>0</v>
      </c>
      <c r="J781" s="87">
        <f>$D$780*I781</f>
      </c>
      <c r="K781" s="87">
        <f>SUM(H781,J781)</f>
      </c>
      <c r="L781" s="89"/>
      <c r="M781" s="89"/>
      <c r="N781" s="89"/>
    </row>
    <row x14ac:dyDescent="0.25" r="782" customHeight="1" ht="18.75" hidden="1">
      <c r="A782" s="6" t="s">
        <v>596</v>
      </c>
      <c r="B782" s="6"/>
      <c r="C782" s="3" t="s">
        <v>113</v>
      </c>
      <c r="D782" s="86">
        <v>0</v>
      </c>
      <c r="E782" s="87">
        <f>$D$780*D782</f>
      </c>
      <c r="F782" s="108">
        <v>0</v>
      </c>
      <c r="G782" s="87">
        <f>$D$780*F782</f>
      </c>
      <c r="H782" s="87">
        <f>$L$2*G782</f>
      </c>
      <c r="I782" s="108">
        <v>0</v>
      </c>
      <c r="J782" s="87">
        <f>$D$780*I782</f>
      </c>
      <c r="K782" s="87">
        <f>SUM(H782,J782)</f>
      </c>
      <c r="L782" s="89"/>
      <c r="M782" s="89"/>
      <c r="N782" s="89"/>
    </row>
    <row x14ac:dyDescent="0.25" r="783" customHeight="1" ht="18.75" hidden="1">
      <c r="A783" s="6" t="s">
        <v>597</v>
      </c>
      <c r="B783" s="6"/>
      <c r="C783" s="3" t="s">
        <v>113</v>
      </c>
      <c r="D783" s="86">
        <v>1</v>
      </c>
      <c r="E783" s="87">
        <f>$D$780*D783</f>
      </c>
      <c r="F783" s="108">
        <v>4.35</v>
      </c>
      <c r="G783" s="87">
        <f>$D$780*F783</f>
      </c>
      <c r="H783" s="87">
        <f>$L$2*G783</f>
      </c>
      <c r="I783" s="108">
        <v>11356.12</v>
      </c>
      <c r="J783" s="87">
        <f>$D$780*I783</f>
      </c>
      <c r="K783" s="87">
        <f>SUM(H783,J783)</f>
      </c>
      <c r="L783" s="89"/>
      <c r="M783" s="89"/>
      <c r="N783" s="89"/>
    </row>
    <row x14ac:dyDescent="0.25" r="784" customHeight="1" ht="18.75" hidden="1">
      <c r="A784" s="6" t="s">
        <v>598</v>
      </c>
      <c r="B784" s="6"/>
      <c r="C784" s="3" t="s">
        <v>113</v>
      </c>
      <c r="D784" s="86">
        <v>1</v>
      </c>
      <c r="E784" s="87">
        <f>$D$780*D784</f>
      </c>
      <c r="F784" s="108">
        <v>4</v>
      </c>
      <c r="G784" s="87">
        <f>$D$780*F784</f>
      </c>
      <c r="H784" s="87">
        <f>$L$2*G784</f>
      </c>
      <c r="I784" s="108">
        <v>3264.69</v>
      </c>
      <c r="J784" s="87">
        <f>$D$780*I784</f>
      </c>
      <c r="K784" s="87">
        <f>SUM(H784,J784)</f>
      </c>
      <c r="L784" s="89"/>
      <c r="M784" s="89"/>
      <c r="N784" s="89"/>
    </row>
    <row x14ac:dyDescent="0.25" r="785" customHeight="1" ht="12.199999999999998">
      <c r="A785" s="29" t="s">
        <v>214</v>
      </c>
      <c r="B785" s="29"/>
      <c r="C785" s="3"/>
      <c r="D785" s="109"/>
      <c r="E785" s="87"/>
      <c r="F785" s="94">
        <f>SUM(F781:F784)</f>
      </c>
      <c r="G785" s="110">
        <f>SUM(G781:G784)</f>
      </c>
      <c r="H785" s="110">
        <f>SUM(H781:H784)</f>
      </c>
      <c r="I785" s="94">
        <f>SUM(I781:I784)</f>
      </c>
      <c r="J785" s="110">
        <f>SUM(J781:J784)</f>
      </c>
      <c r="K785" s="88">
        <f>SUM(H785,J785)</f>
      </c>
      <c r="L785" s="89"/>
      <c r="M785" s="89"/>
      <c r="N785" s="89"/>
    </row>
    <row x14ac:dyDescent="0.25" r="786" customHeight="1" ht="21">
      <c r="A786" s="29" t="s">
        <v>595</v>
      </c>
      <c r="B786" s="29"/>
      <c r="C786" s="93" t="s">
        <v>113</v>
      </c>
      <c r="D786" s="57">
        <v>0</v>
      </c>
      <c r="E786" s="124"/>
      <c r="F786" s="53"/>
      <c r="G786" s="53"/>
      <c r="H786" s="53"/>
      <c r="I786" s="53"/>
      <c r="J786" s="53"/>
      <c r="K786" s="53"/>
      <c r="L786" s="89"/>
      <c r="M786" s="89"/>
      <c r="N786" s="89"/>
    </row>
    <row x14ac:dyDescent="0.25" r="787" customHeight="1" ht="18.75" hidden="1">
      <c r="A787" s="6" t="s">
        <v>586</v>
      </c>
      <c r="B787" s="6"/>
      <c r="C787" s="3" t="s">
        <v>113</v>
      </c>
      <c r="D787" s="86">
        <v>1</v>
      </c>
      <c r="E787" s="87">
        <f>$D$786*D787</f>
      </c>
      <c r="F787" s="108">
        <v>0.52</v>
      </c>
      <c r="G787" s="87">
        <f>$D$786*F787</f>
      </c>
      <c r="H787" s="87">
        <f>$L$2*G787</f>
      </c>
      <c r="I787" s="108">
        <v>0</v>
      </c>
      <c r="J787" s="87">
        <f>$D$786*I787</f>
      </c>
      <c r="K787" s="87">
        <f>SUM(H787,J787)</f>
      </c>
      <c r="L787" s="89"/>
      <c r="M787" s="89"/>
      <c r="N787" s="89"/>
    </row>
    <row x14ac:dyDescent="0.25" r="788" customHeight="1" ht="18.75" hidden="1">
      <c r="A788" s="6" t="s">
        <v>599</v>
      </c>
      <c r="B788" s="6"/>
      <c r="C788" s="3" t="s">
        <v>113</v>
      </c>
      <c r="D788" s="86">
        <v>0</v>
      </c>
      <c r="E788" s="87">
        <f>$D$786*D788</f>
      </c>
      <c r="F788" s="108">
        <v>0</v>
      </c>
      <c r="G788" s="87">
        <f>$D$786*F788</f>
      </c>
      <c r="H788" s="87">
        <f>$L$2*G788</f>
      </c>
      <c r="I788" s="108">
        <v>0</v>
      </c>
      <c r="J788" s="87">
        <f>$D$786*I788</f>
      </c>
      <c r="K788" s="87">
        <f>SUM(H788,J788)</f>
      </c>
      <c r="L788" s="89"/>
      <c r="M788" s="89"/>
      <c r="N788" s="89"/>
    </row>
    <row x14ac:dyDescent="0.25" r="789" customHeight="1" ht="18.75" hidden="1">
      <c r="A789" s="6" t="s">
        <v>600</v>
      </c>
      <c r="B789" s="6"/>
      <c r="C789" s="3" t="s">
        <v>113</v>
      </c>
      <c r="D789" s="86">
        <v>1</v>
      </c>
      <c r="E789" s="87">
        <f>$D$786*D789</f>
      </c>
      <c r="F789" s="108">
        <v>4.35</v>
      </c>
      <c r="G789" s="87">
        <f>$D$786*F789</f>
      </c>
      <c r="H789" s="87">
        <f>$L$2*G789</f>
      </c>
      <c r="I789" s="108">
        <v>8978.52</v>
      </c>
      <c r="J789" s="87">
        <f>$D$786*I789</f>
      </c>
      <c r="K789" s="87">
        <f>SUM(H789,J789)</f>
      </c>
      <c r="L789" s="89"/>
      <c r="M789" s="89"/>
      <c r="N789" s="89"/>
    </row>
    <row x14ac:dyDescent="0.25" r="790" customHeight="1" ht="18.75" hidden="1">
      <c r="A790" s="6" t="s">
        <v>601</v>
      </c>
      <c r="B790" s="6"/>
      <c r="C790" s="3" t="s">
        <v>113</v>
      </c>
      <c r="D790" s="86">
        <v>1</v>
      </c>
      <c r="E790" s="87">
        <f>$D$786*D790</f>
      </c>
      <c r="F790" s="108">
        <v>4</v>
      </c>
      <c r="G790" s="87">
        <f>$D$786*F790</f>
      </c>
      <c r="H790" s="87">
        <f>$L$2*G790</f>
      </c>
      <c r="I790" s="108">
        <v>3197.49</v>
      </c>
      <c r="J790" s="87">
        <f>$D$786*I790</f>
      </c>
      <c r="K790" s="87">
        <f>SUM(H790,J790)</f>
      </c>
      <c r="L790" s="89"/>
      <c r="M790" s="89"/>
      <c r="N790" s="89"/>
    </row>
    <row x14ac:dyDescent="0.25" r="791" customHeight="1" ht="12">
      <c r="A791" s="29" t="s">
        <v>214</v>
      </c>
      <c r="B791" s="29"/>
      <c r="C791" s="3"/>
      <c r="D791" s="109"/>
      <c r="E791" s="87"/>
      <c r="F791" s="94">
        <f>SUM(F787:F790)</f>
      </c>
      <c r="G791" s="110">
        <f>SUM(G787:G790)</f>
      </c>
      <c r="H791" s="110">
        <f>SUM(H787:H790)</f>
      </c>
      <c r="I791" s="94">
        <f>SUM(I787:I790)</f>
      </c>
      <c r="J791" s="110">
        <f>SUM(J787:J790)</f>
      </c>
      <c r="K791" s="88">
        <f>SUM(H791,J791)</f>
      </c>
      <c r="L791" s="89"/>
      <c r="M791" s="89"/>
      <c r="N791" s="89"/>
    </row>
    <row x14ac:dyDescent="0.25" r="792" customHeight="1" ht="21">
      <c r="A792" s="29" t="s">
        <v>595</v>
      </c>
      <c r="B792" s="29"/>
      <c r="C792" s="93" t="s">
        <v>113</v>
      </c>
      <c r="D792" s="57">
        <v>0</v>
      </c>
      <c r="E792" s="124"/>
      <c r="F792" s="53"/>
      <c r="G792" s="53"/>
      <c r="H792" s="53"/>
      <c r="I792" s="53"/>
      <c r="J792" s="53"/>
      <c r="K792" s="53"/>
      <c r="L792" s="89"/>
      <c r="M792" s="89"/>
      <c r="N792" s="89"/>
    </row>
    <row x14ac:dyDescent="0.25" r="793" customHeight="1" ht="18.75" hidden="1">
      <c r="A793" s="6" t="s">
        <v>586</v>
      </c>
      <c r="B793" s="6"/>
      <c r="C793" s="3" t="s">
        <v>113</v>
      </c>
      <c r="D793" s="86">
        <v>1</v>
      </c>
      <c r="E793" s="87">
        <f>$D$792*D793</f>
      </c>
      <c r="F793" s="108">
        <v>0.52</v>
      </c>
      <c r="G793" s="87">
        <f>$D$792*F793</f>
      </c>
      <c r="H793" s="87">
        <f>$L$2*G793</f>
      </c>
      <c r="I793" s="108">
        <v>0</v>
      </c>
      <c r="J793" s="87">
        <f>$D$792*I793</f>
      </c>
      <c r="K793" s="87">
        <f>SUM(H793,J793)</f>
      </c>
      <c r="L793" s="89"/>
      <c r="M793" s="89"/>
      <c r="N793" s="89"/>
    </row>
    <row x14ac:dyDescent="0.25" r="794" customHeight="1" ht="18.75" hidden="1">
      <c r="A794" s="6" t="s">
        <v>599</v>
      </c>
      <c r="B794" s="6"/>
      <c r="C794" s="3" t="s">
        <v>113</v>
      </c>
      <c r="D794" s="86">
        <v>0</v>
      </c>
      <c r="E794" s="87">
        <f>$D$792*D794</f>
      </c>
      <c r="F794" s="108">
        <v>0</v>
      </c>
      <c r="G794" s="87">
        <f>$D$792*F794</f>
      </c>
      <c r="H794" s="87">
        <f>$L$2*G794</f>
      </c>
      <c r="I794" s="108">
        <v>0</v>
      </c>
      <c r="J794" s="87">
        <f>$D$792*I794</f>
      </c>
      <c r="K794" s="87">
        <f>SUM(H794,J794)</f>
      </c>
      <c r="L794" s="89"/>
      <c r="M794" s="89"/>
      <c r="N794" s="89"/>
    </row>
    <row x14ac:dyDescent="0.25" r="795" customHeight="1" ht="18.75" hidden="1">
      <c r="A795" s="6" t="s">
        <v>602</v>
      </c>
      <c r="B795" s="6"/>
      <c r="C795" s="3" t="s">
        <v>113</v>
      </c>
      <c r="D795" s="86">
        <v>1</v>
      </c>
      <c r="E795" s="87">
        <f>$D$792*D795</f>
      </c>
      <c r="F795" s="108">
        <v>5.35</v>
      </c>
      <c r="G795" s="87">
        <f>$D$792*F795</f>
      </c>
      <c r="H795" s="87">
        <f>$L$2*G795</f>
      </c>
      <c r="I795" s="108">
        <v>12513.23</v>
      </c>
      <c r="J795" s="87">
        <f>$D$792*I795</f>
      </c>
      <c r="K795" s="87">
        <f>SUM(H795,J795)</f>
      </c>
      <c r="L795" s="89"/>
      <c r="M795" s="89"/>
      <c r="N795" s="89"/>
    </row>
    <row x14ac:dyDescent="0.25" r="796" customHeight="1" ht="18.75" hidden="1">
      <c r="A796" s="6" t="s">
        <v>603</v>
      </c>
      <c r="B796" s="6"/>
      <c r="C796" s="3" t="s">
        <v>113</v>
      </c>
      <c r="D796" s="86">
        <v>1</v>
      </c>
      <c r="E796" s="87">
        <f>$D$792*D796</f>
      </c>
      <c r="F796" s="108">
        <v>4</v>
      </c>
      <c r="G796" s="87">
        <f>$D$792*F796</f>
      </c>
      <c r="H796" s="87">
        <f>$L$2*G796</f>
      </c>
      <c r="I796" s="108">
        <v>3341.49</v>
      </c>
      <c r="J796" s="87">
        <f>$D$792*I796</f>
      </c>
      <c r="K796" s="87">
        <f>SUM(H796,J796)</f>
      </c>
      <c r="L796" s="89"/>
      <c r="M796" s="89"/>
      <c r="N796" s="89"/>
    </row>
    <row x14ac:dyDescent="0.25" r="797" customHeight="1" ht="12.199999999999998">
      <c r="A797" s="29" t="s">
        <v>214</v>
      </c>
      <c r="B797" s="29"/>
      <c r="C797" s="3"/>
      <c r="D797" s="109"/>
      <c r="E797" s="87"/>
      <c r="F797" s="94">
        <f>SUM(F793:F796)</f>
      </c>
      <c r="G797" s="110">
        <f>SUM(G793:G796)</f>
      </c>
      <c r="H797" s="110">
        <f>SUM(H793:H796)</f>
      </c>
      <c r="I797" s="94">
        <f>SUM(I793:I796)</f>
      </c>
      <c r="J797" s="110">
        <f>SUM(J793:J796)</f>
      </c>
      <c r="K797" s="88">
        <f>SUM(H797,J797)</f>
      </c>
      <c r="L797" s="89"/>
      <c r="M797" s="89"/>
      <c r="N797" s="89"/>
    </row>
    <row x14ac:dyDescent="0.25" r="798" customHeight="1" ht="16.7" customFormat="1" s="1">
      <c r="A798" s="78" t="s">
        <v>604</v>
      </c>
      <c r="B798" s="78"/>
      <c r="C798" s="102"/>
      <c r="D798" s="103"/>
      <c r="E798" s="103"/>
      <c r="F798" s="103"/>
      <c r="G798" s="103"/>
      <c r="H798" s="103"/>
      <c r="I798" s="103"/>
      <c r="J798" s="103"/>
      <c r="K798" s="103"/>
      <c r="L798" s="75"/>
      <c r="M798" s="75"/>
      <c r="N798" s="75"/>
    </row>
    <row x14ac:dyDescent="0.25" r="799" customHeight="1" ht="12.199999999999998" customFormat="1" s="1">
      <c r="A799" s="29" t="s">
        <v>87</v>
      </c>
      <c r="B799" s="29"/>
      <c r="C799" s="93" t="s">
        <v>88</v>
      </c>
      <c r="D799" s="56" t="s">
        <v>89</v>
      </c>
      <c r="E799" s="56" t="s">
        <v>89</v>
      </c>
      <c r="F799" s="105" t="s">
        <v>90</v>
      </c>
      <c r="G799" s="105" t="s">
        <v>90</v>
      </c>
      <c r="H799" s="105" t="s">
        <v>51</v>
      </c>
      <c r="I799" s="105" t="s">
        <v>92</v>
      </c>
      <c r="J799" s="105" t="s">
        <v>92</v>
      </c>
      <c r="K799" s="105" t="s">
        <v>53</v>
      </c>
      <c r="L799" s="75"/>
      <c r="M799" s="75"/>
      <c r="N799" s="75"/>
    </row>
    <row x14ac:dyDescent="0.25" r="800" customHeight="1" ht="21">
      <c r="A800" s="29" t="s">
        <v>605</v>
      </c>
      <c r="B800" s="29"/>
      <c r="C800" s="93" t="s">
        <v>96</v>
      </c>
      <c r="D800" s="57">
        <v>0</v>
      </c>
      <c r="E800" s="124"/>
      <c r="F800" s="53"/>
      <c r="G800" s="53"/>
      <c r="H800" s="53"/>
      <c r="I800" s="53"/>
      <c r="J800" s="53"/>
      <c r="K800" s="53"/>
      <c r="L800" s="89"/>
      <c r="M800" s="89"/>
      <c r="N800" s="89"/>
    </row>
    <row x14ac:dyDescent="0.25" r="801" customHeight="1" ht="18.75" hidden="1">
      <c r="A801" s="6" t="s">
        <v>606</v>
      </c>
      <c r="B801" s="6"/>
      <c r="C801" s="3" t="s">
        <v>96</v>
      </c>
      <c r="D801" s="86">
        <v>1</v>
      </c>
      <c r="E801" s="87">
        <f>$D$800*D801</f>
      </c>
      <c r="F801" s="108">
        <v>0.23</v>
      </c>
      <c r="G801" s="87">
        <f>$D$800*F801</f>
      </c>
      <c r="H801" s="87">
        <f>$M$2*G801</f>
      </c>
      <c r="I801" s="108">
        <v>0</v>
      </c>
      <c r="J801" s="87">
        <f>$D$800*I801</f>
      </c>
      <c r="K801" s="87">
        <f>SUM(H801,J801)</f>
      </c>
      <c r="L801" s="89"/>
      <c r="M801" s="89"/>
      <c r="N801" s="89"/>
    </row>
    <row x14ac:dyDescent="0.25" r="802" customHeight="1" ht="18.75" hidden="1">
      <c r="A802" s="6" t="s">
        <v>607</v>
      </c>
      <c r="B802" s="6"/>
      <c r="C802" s="3" t="s">
        <v>96</v>
      </c>
      <c r="D802" s="86">
        <v>1</v>
      </c>
      <c r="E802" s="87">
        <f>$D$800*D802</f>
      </c>
      <c r="F802" s="108">
        <v>0.2</v>
      </c>
      <c r="G802" s="87">
        <f>$D$800*F802</f>
      </c>
      <c r="H802" s="87">
        <f>$M$2*G802</f>
      </c>
      <c r="I802" s="108">
        <v>0</v>
      </c>
      <c r="J802" s="87">
        <f>$D$800*I802</f>
      </c>
      <c r="K802" s="87">
        <f>SUM(H802,J802)</f>
      </c>
      <c r="L802" s="89"/>
      <c r="M802" s="89"/>
      <c r="N802" s="89"/>
    </row>
    <row x14ac:dyDescent="0.25" r="803" customHeight="1" ht="18.75" hidden="1">
      <c r="A803" s="6" t="s">
        <v>608</v>
      </c>
      <c r="B803" s="6"/>
      <c r="C803" s="3" t="s">
        <v>96</v>
      </c>
      <c r="D803" s="86">
        <v>1</v>
      </c>
      <c r="E803" s="87">
        <f>$D$800*D803</f>
      </c>
      <c r="F803" s="108">
        <v>0.1</v>
      </c>
      <c r="G803" s="87">
        <f>$D$800*F803</f>
      </c>
      <c r="H803" s="87">
        <f>$M$2*G803</f>
      </c>
      <c r="I803" s="108">
        <v>0</v>
      </c>
      <c r="J803" s="87">
        <f>$D$800*I803</f>
      </c>
      <c r="K803" s="87">
        <f>SUM(H803,J803)</f>
      </c>
      <c r="L803" s="89"/>
      <c r="M803" s="89"/>
      <c r="N803" s="89"/>
    </row>
    <row x14ac:dyDescent="0.25" r="804" customHeight="1" ht="18.75" hidden="1">
      <c r="A804" s="6" t="s">
        <v>609</v>
      </c>
      <c r="B804" s="6"/>
      <c r="C804" s="3" t="s">
        <v>96</v>
      </c>
      <c r="D804" s="86">
        <v>1</v>
      </c>
      <c r="E804" s="87">
        <f>$D$800*D804</f>
      </c>
      <c r="F804" s="108">
        <v>0.03</v>
      </c>
      <c r="G804" s="87">
        <f>$D$800*F804</f>
      </c>
      <c r="H804" s="87">
        <f>$M$2*G804</f>
      </c>
      <c r="I804" s="108">
        <v>0</v>
      </c>
      <c r="J804" s="87">
        <f>$D$800*I804</f>
      </c>
      <c r="K804" s="87">
        <f>SUM(H804,J804)</f>
      </c>
      <c r="L804" s="89"/>
      <c r="M804" s="89"/>
      <c r="N804" s="89"/>
    </row>
    <row x14ac:dyDescent="0.25" r="805" customHeight="1" ht="18.75" hidden="1">
      <c r="A805" s="6" t="s">
        <v>610</v>
      </c>
      <c r="B805" s="6"/>
      <c r="C805" s="3" t="s">
        <v>96</v>
      </c>
      <c r="D805" s="86">
        <v>1</v>
      </c>
      <c r="E805" s="87">
        <f>$D$800*D805</f>
      </c>
      <c r="F805" s="108">
        <v>0.08</v>
      </c>
      <c r="G805" s="87">
        <f>$D$800*F805</f>
      </c>
      <c r="H805" s="87">
        <f>$M$2*G805</f>
      </c>
      <c r="I805" s="108">
        <v>0</v>
      </c>
      <c r="J805" s="87">
        <f>$D$800*I805</f>
      </c>
      <c r="K805" s="87">
        <f>SUM(H805,J805)</f>
      </c>
      <c r="L805" s="89"/>
      <c r="M805" s="89"/>
      <c r="N805" s="89"/>
    </row>
    <row x14ac:dyDescent="0.25" r="806" customHeight="1" ht="18.75" hidden="1">
      <c r="A806" s="6" t="s">
        <v>611</v>
      </c>
      <c r="B806" s="6"/>
      <c r="C806" s="3" t="s">
        <v>96</v>
      </c>
      <c r="D806" s="86">
        <v>1</v>
      </c>
      <c r="E806" s="87">
        <f>$D$800*D806</f>
      </c>
      <c r="F806" s="108">
        <v>0.35</v>
      </c>
      <c r="G806" s="87">
        <f>$D$800*F806</f>
      </c>
      <c r="H806" s="87">
        <f>$M$2*G806</f>
      </c>
      <c r="I806" s="108">
        <v>0</v>
      </c>
      <c r="J806" s="87">
        <f>$D$800*I806</f>
      </c>
      <c r="K806" s="87">
        <f>SUM(H806,J806)</f>
      </c>
      <c r="L806" s="89"/>
      <c r="M806" s="89"/>
      <c r="N806" s="89"/>
    </row>
    <row x14ac:dyDescent="0.25" r="807" customHeight="1" ht="12.199999999999998">
      <c r="A807" s="29" t="s">
        <v>214</v>
      </c>
      <c r="B807" s="29"/>
      <c r="C807" s="3"/>
      <c r="D807" s="109"/>
      <c r="E807" s="87"/>
      <c r="F807" s="94">
        <f>SUM(F801:F806)</f>
      </c>
      <c r="G807" s="110">
        <f>SUM(G801:G806)</f>
      </c>
      <c r="H807" s="110">
        <f>SUM(H801:H806)</f>
      </c>
      <c r="I807" s="94">
        <f>SUM(I801:I806)</f>
      </c>
      <c r="J807" s="110">
        <f>SUM(J801:J806)</f>
      </c>
      <c r="K807" s="88">
        <f>SUM(H807,J807)</f>
      </c>
      <c r="L807" s="89"/>
      <c r="M807" s="89"/>
      <c r="N807" s="89"/>
    </row>
    <row x14ac:dyDescent="0.25" r="808" customHeight="1" ht="21">
      <c r="A808" s="29" t="s">
        <v>612</v>
      </c>
      <c r="B808" s="29"/>
      <c r="C808" s="93" t="s">
        <v>96</v>
      </c>
      <c r="D808" s="57">
        <v>0</v>
      </c>
      <c r="E808" s="124"/>
      <c r="F808" s="53"/>
      <c r="G808" s="53"/>
      <c r="H808" s="53"/>
      <c r="I808" s="53"/>
      <c r="J808" s="53"/>
      <c r="K808" s="53"/>
      <c r="L808" s="89"/>
      <c r="M808" s="89"/>
      <c r="N808" s="89"/>
    </row>
    <row x14ac:dyDescent="0.25" r="809" customHeight="1" ht="18.75" hidden="1">
      <c r="A809" s="6" t="s">
        <v>613</v>
      </c>
      <c r="B809" s="6"/>
      <c r="C809" s="3" t="s">
        <v>96</v>
      </c>
      <c r="D809" s="86">
        <v>1</v>
      </c>
      <c r="E809" s="87">
        <f>$D$808*D809</f>
      </c>
      <c r="F809" s="108">
        <v>0.1</v>
      </c>
      <c r="G809" s="87">
        <f>$D$808*F809</f>
      </c>
      <c r="H809" s="87">
        <f>$M$2*G809</f>
      </c>
      <c r="I809" s="108">
        <v>0</v>
      </c>
      <c r="J809" s="87">
        <f>$D$808*I809</f>
      </c>
      <c r="K809" s="87">
        <f>SUM(H809,J809)</f>
      </c>
      <c r="L809" s="89"/>
      <c r="M809" s="89"/>
      <c r="N809" s="89"/>
    </row>
    <row x14ac:dyDescent="0.25" r="810" customHeight="1" ht="18.75" hidden="1">
      <c r="A810" s="6" t="s">
        <v>608</v>
      </c>
      <c r="B810" s="6"/>
      <c r="C810" s="3" t="s">
        <v>96</v>
      </c>
      <c r="D810" s="86">
        <v>1</v>
      </c>
      <c r="E810" s="87">
        <f>$D$808*D810</f>
      </c>
      <c r="F810" s="108">
        <v>0.1</v>
      </c>
      <c r="G810" s="87">
        <f>$D$808*F810</f>
      </c>
      <c r="H810" s="87">
        <f>$M$2*G810</f>
      </c>
      <c r="I810" s="108">
        <v>0</v>
      </c>
      <c r="J810" s="87">
        <f>$D$808*I810</f>
      </c>
      <c r="K810" s="87">
        <f>SUM(H810,J810)</f>
      </c>
      <c r="L810" s="89"/>
      <c r="M810" s="89"/>
      <c r="N810" s="89"/>
    </row>
    <row x14ac:dyDescent="0.25" r="811" customHeight="1" ht="18.75" hidden="1">
      <c r="A811" s="6" t="s">
        <v>609</v>
      </c>
      <c r="B811" s="6"/>
      <c r="C811" s="3" t="s">
        <v>96</v>
      </c>
      <c r="D811" s="86">
        <v>1</v>
      </c>
      <c r="E811" s="87">
        <f>$D$808*D811</f>
      </c>
      <c r="F811" s="108">
        <v>0.03</v>
      </c>
      <c r="G811" s="87">
        <f>$D$808*F811</f>
      </c>
      <c r="H811" s="87">
        <f>$M$2*G811</f>
      </c>
      <c r="I811" s="108">
        <v>0</v>
      </c>
      <c r="J811" s="87">
        <f>$D$808*I811</f>
      </c>
      <c r="K811" s="87">
        <f>SUM(H811,J811)</f>
      </c>
      <c r="L811" s="89"/>
      <c r="M811" s="89"/>
      <c r="N811" s="89"/>
    </row>
    <row x14ac:dyDescent="0.25" r="812" customHeight="1" ht="18.75" hidden="1">
      <c r="A812" s="6" t="s">
        <v>610</v>
      </c>
      <c r="B812" s="6"/>
      <c r="C812" s="3" t="s">
        <v>96</v>
      </c>
      <c r="D812" s="86">
        <v>1</v>
      </c>
      <c r="E812" s="87">
        <f>$D$808*D812</f>
      </c>
      <c r="F812" s="108">
        <v>0.08</v>
      </c>
      <c r="G812" s="87">
        <f>$D$808*F812</f>
      </c>
      <c r="H812" s="87">
        <f>$M$2*G812</f>
      </c>
      <c r="I812" s="108">
        <v>0</v>
      </c>
      <c r="J812" s="87">
        <f>$D$808*I812</f>
      </c>
      <c r="K812" s="87">
        <f>SUM(H812,J812)</f>
      </c>
      <c r="L812" s="89"/>
      <c r="M812" s="89"/>
      <c r="N812" s="89"/>
    </row>
    <row x14ac:dyDescent="0.25" r="813" customHeight="1" ht="18.75" hidden="1">
      <c r="A813" s="6" t="s">
        <v>606</v>
      </c>
      <c r="B813" s="6"/>
      <c r="C813" s="3" t="s">
        <v>96</v>
      </c>
      <c r="D813" s="86">
        <v>1</v>
      </c>
      <c r="E813" s="87">
        <f>$D$808*D813</f>
      </c>
      <c r="F813" s="108">
        <v>0.23</v>
      </c>
      <c r="G813" s="87">
        <f>$D$808*F813</f>
      </c>
      <c r="H813" s="87">
        <f>$M$2*G813</f>
      </c>
      <c r="I813" s="108">
        <v>0</v>
      </c>
      <c r="J813" s="87">
        <f>$D$808*I813</f>
      </c>
      <c r="K813" s="87">
        <f>SUM(H813,J813)</f>
      </c>
      <c r="L813" s="89"/>
      <c r="M813" s="89"/>
      <c r="N813" s="89"/>
    </row>
    <row x14ac:dyDescent="0.25" r="814" customHeight="1" ht="18.75" hidden="1">
      <c r="A814" s="6" t="s">
        <v>611</v>
      </c>
      <c r="B814" s="6"/>
      <c r="C814" s="3" t="s">
        <v>96</v>
      </c>
      <c r="D814" s="86">
        <v>1</v>
      </c>
      <c r="E814" s="87">
        <f>$D$808*D814</f>
      </c>
      <c r="F814" s="108">
        <v>0.35</v>
      </c>
      <c r="G814" s="87">
        <f>$D$808*F814</f>
      </c>
      <c r="H814" s="87">
        <f>$M$2*G814</f>
      </c>
      <c r="I814" s="108">
        <v>0</v>
      </c>
      <c r="J814" s="87">
        <f>$D$808*I814</f>
      </c>
      <c r="K814" s="87">
        <f>SUM(H814,J814)</f>
      </c>
      <c r="L814" s="89"/>
      <c r="M814" s="89"/>
      <c r="N814" s="89"/>
    </row>
    <row x14ac:dyDescent="0.25" r="815" customHeight="1" ht="12.199999999999998">
      <c r="A815" s="29" t="s">
        <v>214</v>
      </c>
      <c r="B815" s="29"/>
      <c r="C815" s="3"/>
      <c r="D815" s="109"/>
      <c r="E815" s="87"/>
      <c r="F815" s="94">
        <f>SUM(F809:F814)</f>
      </c>
      <c r="G815" s="110">
        <f>SUM(G809:G814)</f>
      </c>
      <c r="H815" s="110">
        <f>SUM(H809:H814)</f>
      </c>
      <c r="I815" s="94">
        <f>SUM(I809:I814)</f>
      </c>
      <c r="J815" s="110">
        <f>SUM(J809:J814)</f>
      </c>
      <c r="K815" s="88">
        <f>SUM(H815,J815)</f>
      </c>
      <c r="L815" s="89"/>
      <c r="M815" s="89"/>
      <c r="N815" s="89"/>
    </row>
    <row x14ac:dyDescent="0.25" r="816" customHeight="1" ht="21">
      <c r="A816" s="29" t="s">
        <v>614</v>
      </c>
      <c r="B816" s="29"/>
      <c r="C816" s="93" t="s">
        <v>96</v>
      </c>
      <c r="D816" s="57">
        <v>0</v>
      </c>
      <c r="E816" s="124"/>
      <c r="F816" s="53"/>
      <c r="G816" s="53"/>
      <c r="H816" s="53"/>
      <c r="I816" s="53"/>
      <c r="J816" s="53"/>
      <c r="K816" s="53"/>
      <c r="L816" s="89"/>
      <c r="M816" s="89"/>
      <c r="N816" s="89"/>
    </row>
    <row x14ac:dyDescent="0.25" r="817" customHeight="1" ht="18.75" hidden="1">
      <c r="A817" s="6" t="s">
        <v>613</v>
      </c>
      <c r="B817" s="6"/>
      <c r="C817" s="3" t="s">
        <v>96</v>
      </c>
      <c r="D817" s="86">
        <v>1</v>
      </c>
      <c r="E817" s="87">
        <f>$D$816*D817</f>
      </c>
      <c r="F817" s="108">
        <v>0.1</v>
      </c>
      <c r="G817" s="87">
        <f>$D$816*F817</f>
      </c>
      <c r="H817" s="87">
        <f>$M$2*G817</f>
      </c>
      <c r="I817" s="108">
        <v>0</v>
      </c>
      <c r="J817" s="87">
        <f>$D$816*I817</f>
      </c>
      <c r="K817" s="87">
        <f>SUM(H817,J817)</f>
      </c>
      <c r="L817" s="89"/>
      <c r="M817" s="89"/>
      <c r="N817" s="89"/>
    </row>
    <row x14ac:dyDescent="0.25" r="818" customHeight="1" ht="18.75" hidden="1">
      <c r="A818" s="6" t="s">
        <v>608</v>
      </c>
      <c r="B818" s="6"/>
      <c r="C818" s="3" t="s">
        <v>96</v>
      </c>
      <c r="D818" s="86">
        <v>1</v>
      </c>
      <c r="E818" s="87">
        <f>$D$816*D818</f>
      </c>
      <c r="F818" s="108">
        <v>0.1</v>
      </c>
      <c r="G818" s="87">
        <f>$D$816*F818</f>
      </c>
      <c r="H818" s="87">
        <f>$M$2*G818</f>
      </c>
      <c r="I818" s="108">
        <v>0</v>
      </c>
      <c r="J818" s="87">
        <f>$D$816*I818</f>
      </c>
      <c r="K818" s="87">
        <f>SUM(H818,J818)</f>
      </c>
      <c r="L818" s="89"/>
      <c r="M818" s="89"/>
      <c r="N818" s="89"/>
    </row>
    <row x14ac:dyDescent="0.25" r="819" customHeight="1" ht="18.75" hidden="1">
      <c r="A819" s="6" t="s">
        <v>606</v>
      </c>
      <c r="B819" s="6"/>
      <c r="C819" s="3" t="s">
        <v>96</v>
      </c>
      <c r="D819" s="86">
        <v>1</v>
      </c>
      <c r="E819" s="87">
        <f>$D$816*D819</f>
      </c>
      <c r="F819" s="108">
        <v>0.23</v>
      </c>
      <c r="G819" s="87">
        <f>$D$816*F819</f>
      </c>
      <c r="H819" s="87">
        <f>$M$2*G819</f>
      </c>
      <c r="I819" s="108">
        <v>0</v>
      </c>
      <c r="J819" s="87">
        <f>$D$816*I819</f>
      </c>
      <c r="K819" s="87">
        <f>SUM(H819,J819)</f>
      </c>
      <c r="L819" s="89"/>
      <c r="M819" s="89"/>
      <c r="N819" s="89"/>
    </row>
    <row x14ac:dyDescent="0.25" r="820" customHeight="1" ht="12.199999999999998">
      <c r="A820" s="29" t="s">
        <v>214</v>
      </c>
      <c r="B820" s="29"/>
      <c r="C820" s="3"/>
      <c r="D820" s="109"/>
      <c r="E820" s="87"/>
      <c r="F820" s="94">
        <f>SUM(F817:F819)</f>
      </c>
      <c r="G820" s="110">
        <f>SUM(G817:G819)</f>
      </c>
      <c r="H820" s="110">
        <f>SUM(H817:H819)</f>
      </c>
      <c r="I820" s="94">
        <f>SUM(I817:I819)</f>
      </c>
      <c r="J820" s="110">
        <f>SUM(J817:J819)</f>
      </c>
      <c r="K820" s="88">
        <f>SUM(H820,J820)</f>
      </c>
      <c r="L820" s="89"/>
      <c r="M820" s="89"/>
      <c r="N820" s="89"/>
    </row>
    <row x14ac:dyDescent="0.25" r="821" customHeight="1" ht="21">
      <c r="A821" s="29" t="s">
        <v>615</v>
      </c>
      <c r="B821" s="29"/>
      <c r="C821" s="93" t="s">
        <v>96</v>
      </c>
      <c r="D821" s="57">
        <v>0</v>
      </c>
      <c r="E821" s="124"/>
      <c r="F821" s="53"/>
      <c r="G821" s="53"/>
      <c r="H821" s="53"/>
      <c r="I821" s="53"/>
      <c r="J821" s="53"/>
      <c r="K821" s="53"/>
      <c r="L821" s="89"/>
      <c r="M821" s="89"/>
      <c r="N821" s="89"/>
    </row>
    <row x14ac:dyDescent="0.25" r="822" customHeight="1" ht="18.75" hidden="1">
      <c r="A822" s="6" t="s">
        <v>613</v>
      </c>
      <c r="B822" s="6"/>
      <c r="C822" s="3" t="s">
        <v>96</v>
      </c>
      <c r="D822" s="86">
        <v>1</v>
      </c>
      <c r="E822" s="87">
        <f>$D$821*D822</f>
      </c>
      <c r="F822" s="108">
        <v>0.1</v>
      </c>
      <c r="G822" s="87">
        <f>$D$821*F822</f>
      </c>
      <c r="H822" s="87">
        <f>$M$2*G822</f>
      </c>
      <c r="I822" s="108">
        <v>0</v>
      </c>
      <c r="J822" s="87">
        <f>$D$821*I822</f>
      </c>
      <c r="K822" s="87">
        <f>SUM(H822,J822)</f>
      </c>
      <c r="L822" s="89"/>
      <c r="M822" s="89"/>
      <c r="N822" s="89"/>
    </row>
    <row x14ac:dyDescent="0.25" r="823" customHeight="1" ht="18.75" hidden="1">
      <c r="A823" s="6" t="s">
        <v>616</v>
      </c>
      <c r="B823" s="6"/>
      <c r="C823" s="3" t="s">
        <v>96</v>
      </c>
      <c r="D823" s="86">
        <v>1</v>
      </c>
      <c r="E823" s="87">
        <f>$D$821*D823</f>
      </c>
      <c r="F823" s="108">
        <v>0.08</v>
      </c>
      <c r="G823" s="87">
        <f>$D$821*F823</f>
      </c>
      <c r="H823" s="87">
        <f>$M$2*G823</f>
      </c>
      <c r="I823" s="108">
        <v>0</v>
      </c>
      <c r="J823" s="87">
        <f>$D$821*I823</f>
      </c>
      <c r="K823" s="87">
        <f>SUM(H823,J823)</f>
      </c>
      <c r="L823" s="89"/>
      <c r="M823" s="89"/>
      <c r="N823" s="89"/>
    </row>
    <row x14ac:dyDescent="0.25" r="824" customHeight="1" ht="18.75" hidden="1">
      <c r="A824" s="6" t="s">
        <v>617</v>
      </c>
      <c r="B824" s="6"/>
      <c r="C824" s="3" t="s">
        <v>96</v>
      </c>
      <c r="D824" s="86">
        <v>1</v>
      </c>
      <c r="E824" s="87">
        <f>$D$821*D824</f>
      </c>
      <c r="F824" s="108">
        <v>0.2</v>
      </c>
      <c r="G824" s="87">
        <f>$D$821*F824</f>
      </c>
      <c r="H824" s="87">
        <f>$M$2*G824</f>
      </c>
      <c r="I824" s="108">
        <v>0</v>
      </c>
      <c r="J824" s="87">
        <f>$D$821*I824</f>
      </c>
      <c r="K824" s="87">
        <f>SUM(H824,J824)</f>
      </c>
      <c r="L824" s="89"/>
      <c r="M824" s="89"/>
      <c r="N824" s="89"/>
    </row>
    <row x14ac:dyDescent="0.25" r="825" customHeight="1" ht="12.199999999999998">
      <c r="A825" s="29" t="s">
        <v>214</v>
      </c>
      <c r="B825" s="29"/>
      <c r="C825" s="3"/>
      <c r="D825" s="109"/>
      <c r="E825" s="87"/>
      <c r="F825" s="94">
        <f>SUM(F822:F824)</f>
      </c>
      <c r="G825" s="110">
        <f>SUM(G822:G824)</f>
      </c>
      <c r="H825" s="110">
        <f>SUM(H822:H824)</f>
      </c>
      <c r="I825" s="94">
        <f>SUM(I822:I824)</f>
      </c>
      <c r="J825" s="110">
        <f>SUM(J822:J824)</f>
      </c>
      <c r="K825" s="88">
        <f>SUM(H825,J825)</f>
      </c>
      <c r="L825" s="89"/>
      <c r="M825" s="89"/>
      <c r="N825" s="89"/>
    </row>
    <row x14ac:dyDescent="0.25" r="826" customHeight="1" ht="21">
      <c r="A826" s="29" t="s">
        <v>618</v>
      </c>
      <c r="B826" s="29"/>
      <c r="C826" s="93" t="s">
        <v>96</v>
      </c>
      <c r="D826" s="57">
        <v>0</v>
      </c>
      <c r="E826" s="124"/>
      <c r="F826" s="53"/>
      <c r="G826" s="53"/>
      <c r="H826" s="53"/>
      <c r="I826" s="53"/>
      <c r="J826" s="53"/>
      <c r="K826" s="53"/>
      <c r="L826" s="89"/>
      <c r="M826" s="89"/>
      <c r="N826" s="89"/>
    </row>
    <row x14ac:dyDescent="0.25" r="827" customHeight="1" ht="18.75" hidden="1">
      <c r="A827" s="6" t="s">
        <v>619</v>
      </c>
      <c r="B827" s="6"/>
      <c r="C827" s="3" t="s">
        <v>96</v>
      </c>
      <c r="D827" s="86">
        <v>1</v>
      </c>
      <c r="E827" s="87">
        <f>$D$826*D827</f>
      </c>
      <c r="F827" s="108">
        <v>0.16</v>
      </c>
      <c r="G827" s="87">
        <f>$D$826*F827</f>
      </c>
      <c r="H827" s="87">
        <f>$M$2*G827</f>
      </c>
      <c r="I827" s="108">
        <v>0</v>
      </c>
      <c r="J827" s="87">
        <f>$D$826*I827</f>
      </c>
      <c r="K827" s="87">
        <f>SUM(H827,J827)</f>
      </c>
      <c r="L827" s="89"/>
      <c r="M827" s="89"/>
      <c r="N827" s="89"/>
    </row>
    <row x14ac:dyDescent="0.25" r="828" customHeight="1" ht="18.75" hidden="1">
      <c r="A828" s="6" t="s">
        <v>613</v>
      </c>
      <c r="B828" s="6"/>
      <c r="C828" s="3" t="s">
        <v>96</v>
      </c>
      <c r="D828" s="86">
        <v>1</v>
      </c>
      <c r="E828" s="87">
        <f>$D$826*D828</f>
      </c>
      <c r="F828" s="108">
        <v>0.1</v>
      </c>
      <c r="G828" s="87">
        <f>$D$826*F828</f>
      </c>
      <c r="H828" s="87">
        <f>$M$2*G828</f>
      </c>
      <c r="I828" s="108">
        <v>0</v>
      </c>
      <c r="J828" s="87">
        <f>$D$826*I828</f>
      </c>
      <c r="K828" s="87">
        <f>SUM(H828,J828)</f>
      </c>
      <c r="L828" s="89"/>
      <c r="M828" s="89"/>
      <c r="N828" s="89"/>
    </row>
    <row x14ac:dyDescent="0.25" r="829" customHeight="1" ht="18.75" hidden="1">
      <c r="A829" s="6" t="s">
        <v>616</v>
      </c>
      <c r="B829" s="6"/>
      <c r="C829" s="3" t="s">
        <v>96</v>
      </c>
      <c r="D829" s="86">
        <v>1</v>
      </c>
      <c r="E829" s="87">
        <f>$D$826*D829</f>
      </c>
      <c r="F829" s="108">
        <v>0.08</v>
      </c>
      <c r="G829" s="87">
        <f>$D$826*F829</f>
      </c>
      <c r="H829" s="87">
        <f>$M$2*G829</f>
      </c>
      <c r="I829" s="108">
        <v>0</v>
      </c>
      <c r="J829" s="87">
        <f>$D$826*I829</f>
      </c>
      <c r="K829" s="87">
        <f>SUM(H829,J829)</f>
      </c>
      <c r="L829" s="89"/>
      <c r="M829" s="89"/>
      <c r="N829" s="89"/>
    </row>
    <row x14ac:dyDescent="0.25" r="830" customHeight="1" ht="12.199999999999998">
      <c r="A830" s="29" t="s">
        <v>214</v>
      </c>
      <c r="B830" s="29"/>
      <c r="C830" s="3"/>
      <c r="D830" s="109"/>
      <c r="E830" s="87"/>
      <c r="F830" s="94">
        <f>SUM(F827:F829)</f>
      </c>
      <c r="G830" s="110">
        <f>SUM(G827:G829)</f>
      </c>
      <c r="H830" s="110">
        <f>SUM(H827:H829)</f>
      </c>
      <c r="I830" s="94">
        <f>SUM(I827:I829)</f>
      </c>
      <c r="J830" s="110">
        <f>SUM(J827:J829)</f>
      </c>
      <c r="K830" s="88">
        <f>SUM(H830,J830)</f>
      </c>
      <c r="L830" s="89"/>
      <c r="M830" s="89"/>
      <c r="N830" s="89"/>
    </row>
    <row x14ac:dyDescent="0.25" r="831" customHeight="1" ht="21">
      <c r="A831" s="29" t="s">
        <v>620</v>
      </c>
      <c r="B831" s="29"/>
      <c r="C831" s="93" t="s">
        <v>149</v>
      </c>
      <c r="D831" s="57">
        <v>0</v>
      </c>
      <c r="E831" s="124"/>
      <c r="F831" s="53"/>
      <c r="G831" s="53"/>
      <c r="H831" s="53"/>
      <c r="I831" s="53"/>
      <c r="J831" s="53"/>
      <c r="K831" s="53"/>
      <c r="L831" s="89"/>
      <c r="M831" s="89"/>
      <c r="N831" s="89"/>
    </row>
    <row x14ac:dyDescent="0.25" r="832" customHeight="1" ht="18.75" hidden="1">
      <c r="A832" s="6" t="s">
        <v>621</v>
      </c>
      <c r="B832" s="6"/>
      <c r="C832" s="3" t="s">
        <v>153</v>
      </c>
      <c r="D832" s="86">
        <v>1</v>
      </c>
      <c r="E832" s="87">
        <f>$D$831*D832</f>
      </c>
      <c r="F832" s="108">
        <v>0.15</v>
      </c>
      <c r="G832" s="87">
        <f>$D$831*F832</f>
      </c>
      <c r="H832" s="87">
        <f>$M$2*G832</f>
      </c>
      <c r="I832" s="108">
        <v>0</v>
      </c>
      <c r="J832" s="87">
        <f>$D$831*I832</f>
      </c>
      <c r="K832" s="87">
        <f>SUM(H832,J832)</f>
      </c>
      <c r="L832" s="89"/>
      <c r="M832" s="89"/>
      <c r="N832" s="89"/>
    </row>
    <row x14ac:dyDescent="0.25" r="833" customHeight="1" ht="18.75" hidden="1">
      <c r="A833" s="6" t="s">
        <v>622</v>
      </c>
      <c r="B833" s="6"/>
      <c r="C833" s="3" t="s">
        <v>153</v>
      </c>
      <c r="D833" s="86">
        <v>1</v>
      </c>
      <c r="E833" s="87">
        <f>$D$831*D833</f>
      </c>
      <c r="F833" s="108">
        <v>0.1</v>
      </c>
      <c r="G833" s="87">
        <f>$D$831*F833</f>
      </c>
      <c r="H833" s="87">
        <f>$M$2*G833</f>
      </c>
      <c r="I833" s="108">
        <v>0</v>
      </c>
      <c r="J833" s="87">
        <f>$D$831*I833</f>
      </c>
      <c r="K833" s="87">
        <f>SUM(H833,J833)</f>
      </c>
      <c r="L833" s="89"/>
      <c r="M833" s="89"/>
      <c r="N833" s="89"/>
    </row>
    <row x14ac:dyDescent="0.25" r="834" customHeight="1" ht="18.75" hidden="1">
      <c r="A834" s="6" t="s">
        <v>623</v>
      </c>
      <c r="B834" s="6"/>
      <c r="C834" s="3" t="s">
        <v>96</v>
      </c>
      <c r="D834" s="86">
        <v>0.6</v>
      </c>
      <c r="E834" s="87">
        <f>$D$831*D834</f>
      </c>
      <c r="F834" s="108">
        <v>0.13</v>
      </c>
      <c r="G834" s="87">
        <f>$D$831*F834</f>
      </c>
      <c r="H834" s="87">
        <f>$M$2*G834</f>
      </c>
      <c r="I834" s="108">
        <v>0</v>
      </c>
      <c r="J834" s="87">
        <f>$D$831*I834</f>
      </c>
      <c r="K834" s="87">
        <f>SUM(H834,J834)</f>
      </c>
      <c r="L834" s="89"/>
      <c r="M834" s="89"/>
      <c r="N834" s="89"/>
    </row>
    <row x14ac:dyDescent="0.25" r="835" customHeight="1" ht="18.75" hidden="1">
      <c r="A835" s="6" t="s">
        <v>624</v>
      </c>
      <c r="B835" s="6"/>
      <c r="C835" s="3" t="s">
        <v>113</v>
      </c>
      <c r="D835" s="86">
        <v>0.3</v>
      </c>
      <c r="E835" s="87">
        <f>$D$831*D835</f>
      </c>
      <c r="F835" s="108">
        <v>0.01</v>
      </c>
      <c r="G835" s="87">
        <f>$D$831*F835</f>
      </c>
      <c r="H835" s="87">
        <f>$M$2*G835</f>
      </c>
      <c r="I835" s="108">
        <v>0</v>
      </c>
      <c r="J835" s="87">
        <f>$D$831*I835</f>
      </c>
      <c r="K835" s="87">
        <f>SUM(H835,J835)</f>
      </c>
      <c r="L835" s="89"/>
      <c r="M835" s="89"/>
      <c r="N835" s="89"/>
    </row>
    <row x14ac:dyDescent="0.25" r="836" customHeight="1" ht="18.75" hidden="1">
      <c r="A836" s="6" t="s">
        <v>625</v>
      </c>
      <c r="B836" s="6"/>
      <c r="C836" s="3" t="s">
        <v>96</v>
      </c>
      <c r="D836" s="86">
        <v>0.6</v>
      </c>
      <c r="E836" s="87">
        <f>$D$831*D836</f>
      </c>
      <c r="F836" s="108">
        <v>0.02</v>
      </c>
      <c r="G836" s="87">
        <f>$D$831*F836</f>
      </c>
      <c r="H836" s="87">
        <f>$M$2*G836</f>
      </c>
      <c r="I836" s="108">
        <v>0</v>
      </c>
      <c r="J836" s="87">
        <f>$D$831*I836</f>
      </c>
      <c r="K836" s="87">
        <f>SUM(H836,J836)</f>
      </c>
      <c r="L836" s="89"/>
      <c r="M836" s="89"/>
      <c r="N836" s="89"/>
    </row>
    <row x14ac:dyDescent="0.25" r="837" customHeight="1" ht="12.199999999999998">
      <c r="A837" s="29" t="s">
        <v>214</v>
      </c>
      <c r="B837" s="29"/>
      <c r="C837" s="3"/>
      <c r="D837" s="109"/>
      <c r="E837" s="87"/>
      <c r="F837" s="94">
        <f>SUM(F832:F836)</f>
      </c>
      <c r="G837" s="110">
        <f>SUM(G832:G836)</f>
      </c>
      <c r="H837" s="110">
        <f>SUM(H832:H836)</f>
      </c>
      <c r="I837" s="94">
        <f>SUM(I832:I836)</f>
      </c>
      <c r="J837" s="110">
        <f>SUM(J832:J836)</f>
      </c>
      <c r="K837" s="88">
        <f>SUM(H837,J837)</f>
      </c>
      <c r="L837" s="89"/>
      <c r="M837" s="89"/>
      <c r="N837" s="89"/>
    </row>
    <row x14ac:dyDescent="0.25" r="838" customHeight="1" ht="21">
      <c r="A838" s="29" t="s">
        <v>626</v>
      </c>
      <c r="B838" s="29"/>
      <c r="C838" s="93" t="s">
        <v>96</v>
      </c>
      <c r="D838" s="57">
        <v>0</v>
      </c>
      <c r="E838" s="124"/>
      <c r="F838" s="53"/>
      <c r="G838" s="53"/>
      <c r="H838" s="53"/>
      <c r="I838" s="53"/>
      <c r="J838" s="53"/>
      <c r="K838" s="53"/>
      <c r="L838" s="89"/>
      <c r="M838" s="89"/>
      <c r="N838" s="89"/>
    </row>
    <row x14ac:dyDescent="0.25" r="839" customHeight="1" ht="18.75" hidden="1">
      <c r="A839" s="6" t="s">
        <v>627</v>
      </c>
      <c r="B839" s="6"/>
      <c r="C839" s="3" t="s">
        <v>96</v>
      </c>
      <c r="D839" s="86">
        <v>1</v>
      </c>
      <c r="E839" s="87">
        <f>$D$838*D839</f>
      </c>
      <c r="F839" s="108">
        <v>0.23</v>
      </c>
      <c r="G839" s="87">
        <f>$D$838*F839</f>
      </c>
      <c r="H839" s="87">
        <f>$M$2*G839</f>
      </c>
      <c r="I839" s="108">
        <v>0</v>
      </c>
      <c r="J839" s="87">
        <f>$D$838*I839</f>
      </c>
      <c r="K839" s="87">
        <f>SUM(H839,J839)</f>
      </c>
      <c r="L839" s="89"/>
      <c r="M839" s="89"/>
      <c r="N839" s="89"/>
    </row>
    <row x14ac:dyDescent="0.25" r="840" customHeight="1" ht="18.75" hidden="1">
      <c r="A840" s="6" t="s">
        <v>608</v>
      </c>
      <c r="B840" s="6"/>
      <c r="C840" s="3" t="s">
        <v>96</v>
      </c>
      <c r="D840" s="86">
        <v>1</v>
      </c>
      <c r="E840" s="87">
        <f>$D$838*D840</f>
      </c>
      <c r="F840" s="108">
        <v>0.1</v>
      </c>
      <c r="G840" s="87">
        <f>$D$838*F840</f>
      </c>
      <c r="H840" s="87">
        <f>$M$2*G840</f>
      </c>
      <c r="I840" s="108">
        <v>0</v>
      </c>
      <c r="J840" s="87">
        <f>$D$838*I840</f>
      </c>
      <c r="K840" s="87">
        <f>SUM(H840,J840)</f>
      </c>
      <c r="L840" s="89"/>
      <c r="M840" s="89"/>
      <c r="N840" s="89"/>
    </row>
    <row x14ac:dyDescent="0.25" r="841" customHeight="1" ht="18.75" hidden="1">
      <c r="A841" s="6" t="s">
        <v>628</v>
      </c>
      <c r="B841" s="6"/>
      <c r="C841" s="3" t="s">
        <v>96</v>
      </c>
      <c r="D841" s="86">
        <v>1</v>
      </c>
      <c r="E841" s="87">
        <f>$D$838*D841</f>
      </c>
      <c r="F841" s="108">
        <v>0.1</v>
      </c>
      <c r="G841" s="87">
        <f>$D$838*F841</f>
      </c>
      <c r="H841" s="87">
        <f>$M$2*G841</f>
      </c>
      <c r="I841" s="108">
        <v>0</v>
      </c>
      <c r="J841" s="87">
        <f>$D$838*I841</f>
      </c>
      <c r="K841" s="87">
        <f>SUM(H841,J841)</f>
      </c>
      <c r="L841" s="89"/>
      <c r="M841" s="89"/>
      <c r="N841" s="89"/>
    </row>
    <row x14ac:dyDescent="0.25" r="842" customHeight="1" ht="18.75" hidden="1">
      <c r="A842" s="6" t="s">
        <v>609</v>
      </c>
      <c r="B842" s="6"/>
      <c r="C842" s="3" t="s">
        <v>96</v>
      </c>
      <c r="D842" s="86">
        <v>1</v>
      </c>
      <c r="E842" s="87">
        <f>$D$838*D842</f>
      </c>
      <c r="F842" s="108">
        <v>0.03</v>
      </c>
      <c r="G842" s="87">
        <f>$D$838*F842</f>
      </c>
      <c r="H842" s="87">
        <f>$M$2*G842</f>
      </c>
      <c r="I842" s="108">
        <v>0</v>
      </c>
      <c r="J842" s="87">
        <f>$D$838*I842</f>
      </c>
      <c r="K842" s="87">
        <f>SUM(H842,J842)</f>
      </c>
      <c r="L842" s="89"/>
      <c r="M842" s="89"/>
      <c r="N842" s="89"/>
    </row>
    <row x14ac:dyDescent="0.25" r="843" customHeight="1" ht="18.75" hidden="1">
      <c r="A843" s="6" t="s">
        <v>629</v>
      </c>
      <c r="B843" s="6"/>
      <c r="C843" s="3" t="s">
        <v>96</v>
      </c>
      <c r="D843" s="86">
        <v>1</v>
      </c>
      <c r="E843" s="87">
        <f>$D$838*D843</f>
      </c>
      <c r="F843" s="108">
        <v>0.1</v>
      </c>
      <c r="G843" s="87">
        <f>$D$838*F843</f>
      </c>
      <c r="H843" s="87">
        <f>$M$2*G843</f>
      </c>
      <c r="I843" s="108">
        <v>0</v>
      </c>
      <c r="J843" s="87">
        <f>$D$838*I843</f>
      </c>
      <c r="K843" s="87">
        <f>SUM(H843,J843)</f>
      </c>
      <c r="L843" s="89"/>
      <c r="M843" s="89"/>
      <c r="N843" s="89"/>
    </row>
    <row x14ac:dyDescent="0.25" r="844" customHeight="1" ht="18.75" hidden="1">
      <c r="A844" s="6" t="s">
        <v>630</v>
      </c>
      <c r="B844" s="6"/>
      <c r="C844" s="3" t="s">
        <v>96</v>
      </c>
      <c r="D844" s="86">
        <v>1</v>
      </c>
      <c r="E844" s="87">
        <f>$D$838*D844</f>
      </c>
      <c r="F844" s="108">
        <v>0.04</v>
      </c>
      <c r="G844" s="87">
        <f>$D$838*F844</f>
      </c>
      <c r="H844" s="87">
        <f>$M$2*G844</f>
      </c>
      <c r="I844" s="108">
        <v>0</v>
      </c>
      <c r="J844" s="87">
        <f>$D$838*I844</f>
      </c>
      <c r="K844" s="87">
        <f>SUM(H844,J844)</f>
      </c>
      <c r="L844" s="89"/>
      <c r="M844" s="89"/>
      <c r="N844" s="89"/>
    </row>
    <row x14ac:dyDescent="0.25" r="845" customHeight="1" ht="12.199999999999998">
      <c r="A845" s="29" t="s">
        <v>214</v>
      </c>
      <c r="B845" s="29"/>
      <c r="C845" s="3"/>
      <c r="D845" s="109"/>
      <c r="E845" s="87"/>
      <c r="F845" s="94">
        <f>SUM(F839:F844)</f>
      </c>
      <c r="G845" s="110">
        <f>SUM(G839:G844)</f>
      </c>
      <c r="H845" s="110">
        <f>SUM(H839:H844)</f>
      </c>
      <c r="I845" s="94">
        <f>SUM(I839:I844)</f>
      </c>
      <c r="J845" s="110">
        <f>SUM(J839:J844)</f>
      </c>
      <c r="K845" s="88">
        <f>SUM(H845,J845)</f>
      </c>
      <c r="L845" s="89"/>
      <c r="M845" s="89"/>
      <c r="N845" s="89"/>
    </row>
    <row x14ac:dyDescent="0.25" r="846" customHeight="1" ht="29.25">
      <c r="A846" s="29" t="s">
        <v>631</v>
      </c>
      <c r="B846" s="29"/>
      <c r="C846" s="93" t="s">
        <v>96</v>
      </c>
      <c r="D846" s="57">
        <v>0</v>
      </c>
      <c r="E846" s="124"/>
      <c r="F846" s="53"/>
      <c r="G846" s="53"/>
      <c r="H846" s="53"/>
      <c r="I846" s="53"/>
      <c r="J846" s="53"/>
      <c r="K846" s="53"/>
      <c r="L846" s="89"/>
      <c r="M846" s="89"/>
      <c r="N846" s="89"/>
    </row>
    <row x14ac:dyDescent="0.25" r="847" customHeight="1" ht="18.75" hidden="1">
      <c r="A847" s="6" t="s">
        <v>627</v>
      </c>
      <c r="B847" s="6"/>
      <c r="C847" s="3" t="s">
        <v>96</v>
      </c>
      <c r="D847" s="86">
        <v>1</v>
      </c>
      <c r="E847" s="87">
        <f>$D$846*D847</f>
      </c>
      <c r="F847" s="108">
        <v>0.23</v>
      </c>
      <c r="G847" s="87">
        <f>$D$846*F847</f>
      </c>
      <c r="H847" s="87">
        <f>$M$2*G847</f>
      </c>
      <c r="I847" s="108">
        <v>0</v>
      </c>
      <c r="J847" s="87">
        <f>$D$846*I847</f>
      </c>
      <c r="K847" s="87">
        <f>SUM(H847,J847)</f>
      </c>
      <c r="L847" s="89"/>
      <c r="M847" s="89"/>
      <c r="N847" s="89"/>
    </row>
    <row x14ac:dyDescent="0.25" r="848" customHeight="1" ht="18.75" hidden="1">
      <c r="A848" s="6" t="s">
        <v>608</v>
      </c>
      <c r="B848" s="6"/>
      <c r="C848" s="3" t="s">
        <v>96</v>
      </c>
      <c r="D848" s="86">
        <v>1</v>
      </c>
      <c r="E848" s="87">
        <f>$D$846*D848</f>
      </c>
      <c r="F848" s="108">
        <v>0.1</v>
      </c>
      <c r="G848" s="87">
        <f>$D$846*F848</f>
      </c>
      <c r="H848" s="87">
        <f>$M$2*G848</f>
      </c>
      <c r="I848" s="108">
        <v>0</v>
      </c>
      <c r="J848" s="87">
        <f>$D$846*I848</f>
      </c>
      <c r="K848" s="87">
        <f>SUM(H848,J848)</f>
      </c>
      <c r="L848" s="89"/>
      <c r="M848" s="89"/>
      <c r="N848" s="89"/>
    </row>
    <row x14ac:dyDescent="0.25" r="849" customHeight="1" ht="18.75" hidden="1">
      <c r="A849" s="6" t="s">
        <v>619</v>
      </c>
      <c r="B849" s="6"/>
      <c r="C849" s="3" t="s">
        <v>96</v>
      </c>
      <c r="D849" s="86">
        <v>1</v>
      </c>
      <c r="E849" s="87">
        <f>$D$846*D849</f>
      </c>
      <c r="F849" s="108">
        <v>0.16</v>
      </c>
      <c r="G849" s="87">
        <f>$D$846*F849</f>
      </c>
      <c r="H849" s="87">
        <f>$M$2*G849</f>
      </c>
      <c r="I849" s="108">
        <v>0</v>
      </c>
      <c r="J849" s="87">
        <f>$D$846*I849</f>
      </c>
      <c r="K849" s="87">
        <f>SUM(H849,J849)</f>
      </c>
      <c r="L849" s="89"/>
      <c r="M849" s="89"/>
      <c r="N849" s="89"/>
    </row>
    <row x14ac:dyDescent="0.25" r="850" customHeight="1" ht="18.75" hidden="1">
      <c r="A850" s="6" t="s">
        <v>629</v>
      </c>
      <c r="B850" s="6"/>
      <c r="C850" s="3" t="s">
        <v>96</v>
      </c>
      <c r="D850" s="86">
        <v>1</v>
      </c>
      <c r="E850" s="87">
        <f>$D$846*D850</f>
      </c>
      <c r="F850" s="108">
        <v>0.1</v>
      </c>
      <c r="G850" s="87">
        <f>$D$846*F850</f>
      </c>
      <c r="H850" s="87">
        <f>$M$2*G850</f>
      </c>
      <c r="I850" s="108">
        <v>0</v>
      </c>
      <c r="J850" s="87">
        <f>$D$846*I850</f>
      </c>
      <c r="K850" s="87">
        <f>SUM(H850,J850)</f>
      </c>
      <c r="L850" s="89"/>
      <c r="M850" s="89"/>
      <c r="N850" s="89"/>
    </row>
    <row x14ac:dyDescent="0.25" r="851" customHeight="1" ht="18.75" hidden="1">
      <c r="A851" s="6" t="s">
        <v>630</v>
      </c>
      <c r="B851" s="6"/>
      <c r="C851" s="3" t="s">
        <v>96</v>
      </c>
      <c r="D851" s="86">
        <v>1</v>
      </c>
      <c r="E851" s="87">
        <f>$D$846*D851</f>
      </c>
      <c r="F851" s="108">
        <v>0.04</v>
      </c>
      <c r="G851" s="87">
        <f>$D$846*F851</f>
      </c>
      <c r="H851" s="87">
        <f>$M$2*G851</f>
      </c>
      <c r="I851" s="108">
        <v>0</v>
      </c>
      <c r="J851" s="87">
        <f>$D$846*I851</f>
      </c>
      <c r="K851" s="87">
        <f>SUM(H851,J851)</f>
      </c>
      <c r="L851" s="89"/>
      <c r="M851" s="89"/>
      <c r="N851" s="89"/>
    </row>
    <row x14ac:dyDescent="0.25" r="852" customHeight="1" ht="18.75" hidden="1">
      <c r="A852" s="6" t="s">
        <v>609</v>
      </c>
      <c r="B852" s="6"/>
      <c r="C852" s="3" t="s">
        <v>96</v>
      </c>
      <c r="D852" s="86">
        <v>1</v>
      </c>
      <c r="E852" s="87">
        <f>$D$846*D852</f>
      </c>
      <c r="F852" s="108">
        <v>0.03</v>
      </c>
      <c r="G852" s="87">
        <f>$D$846*F852</f>
      </c>
      <c r="H852" s="87">
        <f>$M$2*G852</f>
      </c>
      <c r="I852" s="108">
        <v>0</v>
      </c>
      <c r="J852" s="87">
        <f>$D$846*I852</f>
      </c>
      <c r="K852" s="87">
        <f>SUM(H852,J852)</f>
      </c>
      <c r="L852" s="89"/>
      <c r="M852" s="89"/>
      <c r="N852" s="89"/>
    </row>
    <row x14ac:dyDescent="0.25" r="853" customHeight="1" ht="12.199999999999998">
      <c r="A853" s="29" t="s">
        <v>214</v>
      </c>
      <c r="B853" s="29"/>
      <c r="C853" s="3"/>
      <c r="D853" s="109"/>
      <c r="E853" s="87"/>
      <c r="F853" s="94">
        <f>SUM(F847:F852)</f>
      </c>
      <c r="G853" s="110">
        <f>SUM(G847:G852)</f>
      </c>
      <c r="H853" s="110">
        <f>SUM(H847:H852)</f>
      </c>
      <c r="I853" s="94">
        <f>SUM(I847:I852)</f>
      </c>
      <c r="J853" s="110">
        <f>SUM(J847:J852)</f>
      </c>
      <c r="K853" s="88">
        <f>SUM(H853,J853)</f>
      </c>
      <c r="L853" s="89"/>
      <c r="M853" s="89"/>
      <c r="N853" s="89"/>
    </row>
    <row x14ac:dyDescent="0.25" r="854" customHeight="1" ht="21">
      <c r="A854" s="29" t="s">
        <v>632</v>
      </c>
      <c r="B854" s="29"/>
      <c r="C854" s="93" t="s">
        <v>96</v>
      </c>
      <c r="D854" s="57">
        <v>0</v>
      </c>
      <c r="E854" s="124"/>
      <c r="F854" s="53"/>
      <c r="G854" s="53"/>
      <c r="H854" s="53"/>
      <c r="I854" s="53"/>
      <c r="J854" s="53"/>
      <c r="K854" s="53"/>
      <c r="L854" s="89"/>
      <c r="M854" s="89"/>
      <c r="N854" s="89"/>
    </row>
    <row x14ac:dyDescent="0.25" r="855" customHeight="1" ht="18.75" hidden="1">
      <c r="A855" s="6" t="s">
        <v>613</v>
      </c>
      <c r="B855" s="6"/>
      <c r="C855" s="3" t="s">
        <v>96</v>
      </c>
      <c r="D855" s="86">
        <v>1</v>
      </c>
      <c r="E855" s="87">
        <f>$D$854*D855</f>
      </c>
      <c r="F855" s="108">
        <v>0.1</v>
      </c>
      <c r="G855" s="87">
        <f>$D$854*F855</f>
      </c>
      <c r="H855" s="87">
        <f>$M$2*G855</f>
      </c>
      <c r="I855" s="108">
        <v>0</v>
      </c>
      <c r="J855" s="87">
        <f>$D$854*I855</f>
      </c>
      <c r="K855" s="87">
        <f>SUM(H855,J855)</f>
      </c>
      <c r="L855" s="89"/>
      <c r="M855" s="89"/>
      <c r="N855" s="89"/>
    </row>
    <row x14ac:dyDescent="0.25" r="856" customHeight="1" ht="18.75" hidden="1">
      <c r="A856" s="6" t="s">
        <v>608</v>
      </c>
      <c r="B856" s="6"/>
      <c r="C856" s="3" t="s">
        <v>96</v>
      </c>
      <c r="D856" s="86">
        <v>1</v>
      </c>
      <c r="E856" s="87">
        <f>$D$854*D856</f>
      </c>
      <c r="F856" s="108">
        <v>0.1</v>
      </c>
      <c r="G856" s="87">
        <f>$D$854*F856</f>
      </c>
      <c r="H856" s="87">
        <f>$M$2*G856</f>
      </c>
      <c r="I856" s="108">
        <v>0</v>
      </c>
      <c r="J856" s="87">
        <f>$D$854*I856</f>
      </c>
      <c r="K856" s="87">
        <f>SUM(H856,J856)</f>
      </c>
      <c r="L856" s="89"/>
      <c r="M856" s="89"/>
      <c r="N856" s="89"/>
    </row>
    <row x14ac:dyDescent="0.25" r="857" customHeight="1" ht="18.75" hidden="1">
      <c r="A857" s="6" t="s">
        <v>627</v>
      </c>
      <c r="B857" s="6"/>
      <c r="C857" s="3" t="s">
        <v>96</v>
      </c>
      <c r="D857" s="86">
        <v>1</v>
      </c>
      <c r="E857" s="87">
        <f>$D$854*D857</f>
      </c>
      <c r="F857" s="108">
        <v>0.23</v>
      </c>
      <c r="G857" s="87">
        <f>$D$854*F857</f>
      </c>
      <c r="H857" s="87">
        <f>$M$2*G857</f>
      </c>
      <c r="I857" s="108">
        <v>0</v>
      </c>
      <c r="J857" s="87">
        <f>$D$854*I857</f>
      </c>
      <c r="K857" s="87">
        <f>SUM(H857,J857)</f>
      </c>
      <c r="L857" s="89"/>
      <c r="M857" s="89"/>
      <c r="N857" s="89"/>
    </row>
    <row x14ac:dyDescent="0.25" r="858" customHeight="1" ht="12.199999999999998">
      <c r="A858" s="29" t="s">
        <v>214</v>
      </c>
      <c r="B858" s="29"/>
      <c r="C858" s="3"/>
      <c r="D858" s="109"/>
      <c r="E858" s="87"/>
      <c r="F858" s="94">
        <f>SUM(F855:F857)</f>
      </c>
      <c r="G858" s="110">
        <f>SUM(G855:G857)</f>
      </c>
      <c r="H858" s="110">
        <f>SUM(H855:H857)</f>
      </c>
      <c r="I858" s="94">
        <f>SUM(I855:I857)</f>
      </c>
      <c r="J858" s="110">
        <f>SUM(J855:J857)</f>
      </c>
      <c r="K858" s="88">
        <f>SUM(H858,J858)</f>
      </c>
      <c r="L858" s="89"/>
      <c r="M858" s="89"/>
      <c r="N858" s="89"/>
    </row>
    <row x14ac:dyDescent="0.25" r="859" customHeight="1" ht="21">
      <c r="A859" s="29" t="s">
        <v>633</v>
      </c>
      <c r="B859" s="29"/>
      <c r="C859" s="93" t="s">
        <v>96</v>
      </c>
      <c r="D859" s="57">
        <v>0</v>
      </c>
      <c r="E859" s="124"/>
      <c r="F859" s="53"/>
      <c r="G859" s="53"/>
      <c r="H859" s="53"/>
      <c r="I859" s="53"/>
      <c r="J859" s="53"/>
      <c r="K859" s="53"/>
      <c r="L859" s="89"/>
      <c r="M859" s="89"/>
      <c r="N859" s="89"/>
    </row>
    <row x14ac:dyDescent="0.25" r="860" customHeight="1" ht="18.75" hidden="1">
      <c r="A860" s="6" t="s">
        <v>609</v>
      </c>
      <c r="B860" s="6"/>
      <c r="C860" s="3" t="s">
        <v>96</v>
      </c>
      <c r="D860" s="86">
        <v>1</v>
      </c>
      <c r="E860" s="87">
        <f>$D$859*D860</f>
      </c>
      <c r="F860" s="108">
        <v>0.03</v>
      </c>
      <c r="G860" s="87">
        <f>$D$859*F860</f>
      </c>
      <c r="H860" s="87">
        <f>$M$2*G860</f>
      </c>
      <c r="I860" s="108">
        <v>0</v>
      </c>
      <c r="J860" s="87">
        <f>$D$859*I860</f>
      </c>
      <c r="K860" s="87">
        <f>SUM(H860,J860)</f>
      </c>
      <c r="L860" s="89"/>
      <c r="M860" s="89"/>
      <c r="N860" s="89"/>
    </row>
    <row x14ac:dyDescent="0.25" r="861" customHeight="1" ht="18.75" hidden="1">
      <c r="A861" s="6" t="s">
        <v>630</v>
      </c>
      <c r="B861" s="6"/>
      <c r="C861" s="3" t="s">
        <v>96</v>
      </c>
      <c r="D861" s="86">
        <v>1</v>
      </c>
      <c r="E861" s="87">
        <f>$D$859*D861</f>
      </c>
      <c r="F861" s="108">
        <v>0.04</v>
      </c>
      <c r="G861" s="87">
        <f>$D$859*F861</f>
      </c>
      <c r="H861" s="87">
        <f>$M$2*G861</f>
      </c>
      <c r="I861" s="108">
        <v>0</v>
      </c>
      <c r="J861" s="87">
        <f>$D$859*I861</f>
      </c>
      <c r="K861" s="87">
        <f>SUM(H861,J861)</f>
      </c>
      <c r="L861" s="89"/>
      <c r="M861" s="89"/>
      <c r="N861" s="89"/>
    </row>
    <row x14ac:dyDescent="0.25" r="862" customHeight="1" ht="18.75" hidden="1">
      <c r="A862" s="6" t="s">
        <v>629</v>
      </c>
      <c r="B862" s="6"/>
      <c r="C862" s="3" t="s">
        <v>96</v>
      </c>
      <c r="D862" s="86">
        <v>1</v>
      </c>
      <c r="E862" s="87">
        <f>$D$859*D862</f>
      </c>
      <c r="F862" s="108">
        <v>0.1</v>
      </c>
      <c r="G862" s="87">
        <f>$D$859*F862</f>
      </c>
      <c r="H862" s="87">
        <f>$M$2*G862</f>
      </c>
      <c r="I862" s="108">
        <v>0</v>
      </c>
      <c r="J862" s="87">
        <f>$D$859*I862</f>
      </c>
      <c r="K862" s="87">
        <f>SUM(H862,J862)</f>
      </c>
      <c r="L862" s="89"/>
      <c r="M862" s="89"/>
      <c r="N862" s="89"/>
    </row>
    <row x14ac:dyDescent="0.25" r="863" customHeight="1" ht="18.75" hidden="1">
      <c r="A863" s="6" t="s">
        <v>634</v>
      </c>
      <c r="B863" s="6"/>
      <c r="C863" s="3" t="s">
        <v>96</v>
      </c>
      <c r="D863" s="86">
        <v>1</v>
      </c>
      <c r="E863" s="87">
        <f>$D$859*D863</f>
      </c>
      <c r="F863" s="108">
        <v>0.33</v>
      </c>
      <c r="G863" s="87">
        <f>$D$859*F863</f>
      </c>
      <c r="H863" s="87">
        <f>$M$2*G863</f>
      </c>
      <c r="I863" s="108">
        <v>0</v>
      </c>
      <c r="J863" s="87">
        <f>$D$859*I863</f>
      </c>
      <c r="K863" s="87">
        <f>SUM(H863,J863)</f>
      </c>
      <c r="L863" s="89"/>
      <c r="M863" s="89"/>
      <c r="N863" s="89"/>
    </row>
    <row x14ac:dyDescent="0.25" r="864" customHeight="1" ht="12.199999999999998">
      <c r="A864" s="29" t="s">
        <v>214</v>
      </c>
      <c r="B864" s="29"/>
      <c r="C864" s="3"/>
      <c r="D864" s="109"/>
      <c r="E864" s="87"/>
      <c r="F864" s="94">
        <f>SUM(F860:F863)</f>
      </c>
      <c r="G864" s="110">
        <f>SUM(G860:G863)</f>
      </c>
      <c r="H864" s="110">
        <f>SUM(H860:H863)</f>
      </c>
      <c r="I864" s="94">
        <f>SUM(I860:I863)</f>
      </c>
      <c r="J864" s="110">
        <f>SUM(J860:J863)</f>
      </c>
      <c r="K864" s="88">
        <f>SUM(H864,J864)</f>
      </c>
      <c r="L864" s="89"/>
      <c r="M864" s="89"/>
      <c r="N864" s="89"/>
    </row>
    <row x14ac:dyDescent="0.25" r="865" customHeight="1" ht="12.199999999999998">
      <c r="A865" s="29" t="s">
        <v>635</v>
      </c>
      <c r="B865" s="29"/>
      <c r="C865" s="93" t="s">
        <v>96</v>
      </c>
      <c r="D865" s="57">
        <v>0</v>
      </c>
      <c r="E865" s="124"/>
      <c r="F865" s="53"/>
      <c r="G865" s="53"/>
      <c r="H865" s="53"/>
      <c r="I865" s="53"/>
      <c r="J865" s="53"/>
      <c r="K865" s="53"/>
      <c r="L865" s="89"/>
      <c r="M865" s="89"/>
      <c r="N865" s="89"/>
    </row>
    <row x14ac:dyDescent="0.25" r="866" customHeight="1" ht="18.75" hidden="1">
      <c r="A866" s="6" t="s">
        <v>613</v>
      </c>
      <c r="B866" s="6"/>
      <c r="C866" s="3" t="s">
        <v>96</v>
      </c>
      <c r="D866" s="86">
        <v>1</v>
      </c>
      <c r="E866" s="87">
        <f>$D$865*D866</f>
      </c>
      <c r="F866" s="108">
        <v>0.1</v>
      </c>
      <c r="G866" s="87">
        <f>$D$865*F866</f>
      </c>
      <c r="H866" s="87">
        <f>$M$2*G866</f>
      </c>
      <c r="I866" s="108">
        <v>0</v>
      </c>
      <c r="J866" s="87">
        <f>$D$865*I866</f>
      </c>
      <c r="K866" s="87">
        <f>SUM(H866,J866)</f>
      </c>
      <c r="L866" s="89"/>
      <c r="M866" s="89"/>
      <c r="N866" s="89"/>
    </row>
    <row x14ac:dyDescent="0.25" r="867" customHeight="1" ht="18.75" hidden="1">
      <c r="A867" s="6" t="s">
        <v>609</v>
      </c>
      <c r="B867" s="6"/>
      <c r="C867" s="3" t="s">
        <v>96</v>
      </c>
      <c r="D867" s="86">
        <v>1</v>
      </c>
      <c r="E867" s="87">
        <f>$D$865*D867</f>
      </c>
      <c r="F867" s="108">
        <v>0.03</v>
      </c>
      <c r="G867" s="87">
        <f>$D$865*F867</f>
      </c>
      <c r="H867" s="87">
        <f>$M$2*G867</f>
      </c>
      <c r="I867" s="108">
        <v>0</v>
      </c>
      <c r="J867" s="87">
        <f>$D$865*I867</f>
      </c>
      <c r="K867" s="87">
        <f>SUM(H867,J867)</f>
      </c>
      <c r="L867" s="89"/>
      <c r="M867" s="89"/>
      <c r="N867" s="89"/>
    </row>
    <row x14ac:dyDescent="0.25" r="868" customHeight="1" ht="12.199999999999998">
      <c r="A868" s="29" t="s">
        <v>214</v>
      </c>
      <c r="B868" s="29"/>
      <c r="C868" s="3"/>
      <c r="D868" s="109"/>
      <c r="E868" s="87"/>
      <c r="F868" s="94">
        <f>SUM(F866:F867)</f>
      </c>
      <c r="G868" s="110">
        <f>SUM(G866:G867)</f>
      </c>
      <c r="H868" s="110">
        <f>SUM(H866:H867)</f>
      </c>
      <c r="I868" s="94">
        <f>SUM(I866:I867)</f>
      </c>
      <c r="J868" s="110">
        <f>SUM(J866:J867)</f>
      </c>
      <c r="K868" s="88">
        <f>SUM(H868,J868)</f>
      </c>
      <c r="L868" s="89"/>
      <c r="M868" s="89"/>
      <c r="N868" s="89"/>
    </row>
    <row x14ac:dyDescent="0.25" r="869" customHeight="1" ht="12.199999999999998">
      <c r="A869" s="29" t="s">
        <v>636</v>
      </c>
      <c r="B869" s="29"/>
      <c r="C869" s="93" t="s">
        <v>96</v>
      </c>
      <c r="D869" s="57">
        <v>0</v>
      </c>
      <c r="E869" s="124"/>
      <c r="F869" s="53"/>
      <c r="G869" s="53"/>
      <c r="H869" s="53"/>
      <c r="I869" s="53"/>
      <c r="J869" s="53"/>
      <c r="K869" s="53"/>
      <c r="L869" s="89"/>
      <c r="M869" s="89"/>
      <c r="N869" s="89"/>
    </row>
    <row x14ac:dyDescent="0.25" r="870" customHeight="1" ht="18.75" hidden="1">
      <c r="A870" s="6" t="s">
        <v>628</v>
      </c>
      <c r="B870" s="6"/>
      <c r="C870" s="3" t="s">
        <v>96</v>
      </c>
      <c r="D870" s="86">
        <v>1</v>
      </c>
      <c r="E870" s="87">
        <f>$D$869*D870</f>
      </c>
      <c r="F870" s="108">
        <v>0.1</v>
      </c>
      <c r="G870" s="87">
        <f>$D$869*F870</f>
      </c>
      <c r="H870" s="87">
        <f>$M$2*G870</f>
      </c>
      <c r="I870" s="108">
        <v>0</v>
      </c>
      <c r="J870" s="87">
        <f>$D$869*I870</f>
      </c>
      <c r="K870" s="87">
        <f>SUM(H870,J870)</f>
      </c>
      <c r="L870" s="89"/>
      <c r="M870" s="89"/>
      <c r="N870" s="89"/>
    </row>
    <row x14ac:dyDescent="0.25" r="871" customHeight="1" ht="18.75" hidden="1">
      <c r="A871" s="6" t="s">
        <v>630</v>
      </c>
      <c r="B871" s="6"/>
      <c r="C871" s="3" t="s">
        <v>96</v>
      </c>
      <c r="D871" s="86">
        <v>1</v>
      </c>
      <c r="E871" s="87">
        <f>$D$869*D871</f>
      </c>
      <c r="F871" s="108">
        <v>0.04</v>
      </c>
      <c r="G871" s="87">
        <f>$D$869*F871</f>
      </c>
      <c r="H871" s="87">
        <f>$M$2*G871</f>
      </c>
      <c r="I871" s="108">
        <v>0</v>
      </c>
      <c r="J871" s="87">
        <f>$D$869*I871</f>
      </c>
      <c r="K871" s="87">
        <f>SUM(H871,J871)</f>
      </c>
      <c r="L871" s="89"/>
      <c r="M871" s="89"/>
      <c r="N871" s="89"/>
    </row>
    <row x14ac:dyDescent="0.25" r="872" customHeight="1" ht="18.75" hidden="1">
      <c r="A872" s="6" t="s">
        <v>629</v>
      </c>
      <c r="B872" s="6"/>
      <c r="C872" s="3" t="s">
        <v>96</v>
      </c>
      <c r="D872" s="86">
        <v>1</v>
      </c>
      <c r="E872" s="87">
        <f>$D$869*D872</f>
      </c>
      <c r="F872" s="108">
        <v>0.1</v>
      </c>
      <c r="G872" s="87">
        <f>$D$869*F872</f>
      </c>
      <c r="H872" s="87">
        <f>$M$2*G872</f>
      </c>
      <c r="I872" s="108">
        <v>0</v>
      </c>
      <c r="J872" s="87">
        <f>$D$869*I872</f>
      </c>
      <c r="K872" s="87">
        <f>SUM(H872,J872)</f>
      </c>
      <c r="L872" s="89"/>
      <c r="M872" s="89"/>
      <c r="N872" s="89"/>
    </row>
    <row x14ac:dyDescent="0.25" r="873" customHeight="1" ht="18.75" hidden="1">
      <c r="A873" s="6" t="s">
        <v>609</v>
      </c>
      <c r="B873" s="6"/>
      <c r="C873" s="3" t="s">
        <v>96</v>
      </c>
      <c r="D873" s="86">
        <v>1</v>
      </c>
      <c r="E873" s="87">
        <f>$D$869*D873</f>
      </c>
      <c r="F873" s="108">
        <v>0.03</v>
      </c>
      <c r="G873" s="87">
        <f>$D$869*F873</f>
      </c>
      <c r="H873" s="87">
        <f>$M$2*G873</f>
      </c>
      <c r="I873" s="108">
        <v>0</v>
      </c>
      <c r="J873" s="87">
        <f>$D$869*I873</f>
      </c>
      <c r="K873" s="87">
        <f>SUM(H873,J873)</f>
      </c>
      <c r="L873" s="89"/>
      <c r="M873" s="89"/>
      <c r="N873" s="89"/>
    </row>
    <row x14ac:dyDescent="0.25" r="874" customHeight="1" ht="12.199999999999998">
      <c r="A874" s="29" t="s">
        <v>214</v>
      </c>
      <c r="B874" s="29"/>
      <c r="C874" s="3"/>
      <c r="D874" s="109"/>
      <c r="E874" s="87"/>
      <c r="F874" s="94">
        <f>SUM(F870:F873)</f>
      </c>
      <c r="G874" s="110">
        <f>SUM(G870:G873)</f>
      </c>
      <c r="H874" s="110">
        <f>SUM(H870:H873)</f>
      </c>
      <c r="I874" s="94">
        <f>SUM(I870:I873)</f>
      </c>
      <c r="J874" s="110">
        <f>SUM(J870:J873)</f>
      </c>
      <c r="K874" s="88">
        <f>SUM(H874,J874)</f>
      </c>
      <c r="L874" s="89"/>
      <c r="M874" s="89"/>
      <c r="N874" s="89"/>
    </row>
    <row x14ac:dyDescent="0.25" r="875" customHeight="1" ht="21">
      <c r="A875" s="29" t="s">
        <v>637</v>
      </c>
      <c r="B875" s="29"/>
      <c r="C875" s="93" t="s">
        <v>96</v>
      </c>
      <c r="D875" s="57">
        <v>0</v>
      </c>
      <c r="E875" s="124"/>
      <c r="F875" s="53"/>
      <c r="G875" s="53"/>
      <c r="H875" s="53"/>
      <c r="I875" s="53"/>
      <c r="J875" s="53"/>
      <c r="K875" s="53"/>
      <c r="L875" s="89"/>
      <c r="M875" s="89"/>
      <c r="N875" s="89"/>
    </row>
    <row x14ac:dyDescent="0.25" r="876" customHeight="1" ht="18.75" hidden="1">
      <c r="A876" s="6" t="s">
        <v>609</v>
      </c>
      <c r="B876" s="6"/>
      <c r="C876" s="3" t="s">
        <v>96</v>
      </c>
      <c r="D876" s="86">
        <v>1</v>
      </c>
      <c r="E876" s="87">
        <f>$D$875*D876</f>
      </c>
      <c r="F876" s="108">
        <v>0.03</v>
      </c>
      <c r="G876" s="87">
        <f>$D$875*F876</f>
      </c>
      <c r="H876" s="87">
        <f>$M$2*G876</f>
      </c>
      <c r="I876" s="108">
        <v>0</v>
      </c>
      <c r="J876" s="87">
        <f>$D$875*I876</f>
      </c>
      <c r="K876" s="87">
        <f>SUM(H876,J876)</f>
      </c>
      <c r="L876" s="89"/>
      <c r="M876" s="89"/>
      <c r="N876" s="89"/>
    </row>
    <row x14ac:dyDescent="0.25" r="877" customHeight="1" ht="18.75" hidden="1">
      <c r="A877" s="6" t="s">
        <v>619</v>
      </c>
      <c r="B877" s="6"/>
      <c r="C877" s="3" t="s">
        <v>96</v>
      </c>
      <c r="D877" s="86">
        <v>1</v>
      </c>
      <c r="E877" s="87">
        <f>$D$875*D877</f>
      </c>
      <c r="F877" s="108">
        <v>0.16</v>
      </c>
      <c r="G877" s="87">
        <f>$D$875*F877</f>
      </c>
      <c r="H877" s="87">
        <f>$M$2*G877</f>
      </c>
      <c r="I877" s="108">
        <v>0</v>
      </c>
      <c r="J877" s="87">
        <f>$D$875*I877</f>
      </c>
      <c r="K877" s="87">
        <f>SUM(H877,J877)</f>
      </c>
      <c r="L877" s="89"/>
      <c r="M877" s="89"/>
      <c r="N877" s="89"/>
    </row>
    <row x14ac:dyDescent="0.25" r="878" customHeight="1" ht="18.75" hidden="1">
      <c r="A878" s="6" t="s">
        <v>630</v>
      </c>
      <c r="B878" s="6"/>
      <c r="C878" s="3" t="s">
        <v>96</v>
      </c>
      <c r="D878" s="86">
        <v>1</v>
      </c>
      <c r="E878" s="87">
        <f>$D$875*D878</f>
      </c>
      <c r="F878" s="108">
        <v>0.04</v>
      </c>
      <c r="G878" s="87">
        <f>$D$875*F878</f>
      </c>
      <c r="H878" s="87">
        <f>$M$2*G878</f>
      </c>
      <c r="I878" s="108">
        <v>0</v>
      </c>
      <c r="J878" s="87">
        <f>$D$875*I878</f>
      </c>
      <c r="K878" s="87">
        <f>SUM(H878,J878)</f>
      </c>
      <c r="L878" s="89"/>
      <c r="M878" s="89"/>
      <c r="N878" s="89"/>
    </row>
    <row x14ac:dyDescent="0.25" r="879" customHeight="1" ht="18.75" hidden="1">
      <c r="A879" s="6" t="s">
        <v>629</v>
      </c>
      <c r="B879" s="6"/>
      <c r="C879" s="3" t="s">
        <v>96</v>
      </c>
      <c r="D879" s="86">
        <v>1</v>
      </c>
      <c r="E879" s="87">
        <f>$D$875*D879</f>
      </c>
      <c r="F879" s="108">
        <v>0.1</v>
      </c>
      <c r="G879" s="87">
        <f>$D$875*F879</f>
      </c>
      <c r="H879" s="87">
        <f>$M$2*G879</f>
      </c>
      <c r="I879" s="108">
        <v>0</v>
      </c>
      <c r="J879" s="87">
        <f>$D$875*I879</f>
      </c>
      <c r="K879" s="87">
        <f>SUM(H879,J879)</f>
      </c>
      <c r="L879" s="89"/>
      <c r="M879" s="89"/>
      <c r="N879" s="89"/>
    </row>
    <row x14ac:dyDescent="0.25" r="880" customHeight="1" ht="12.199999999999998">
      <c r="A880" s="29" t="s">
        <v>214</v>
      </c>
      <c r="B880" s="29"/>
      <c r="C880" s="3"/>
      <c r="D880" s="109"/>
      <c r="E880" s="87"/>
      <c r="F880" s="94">
        <f>SUM(F876:F879)</f>
      </c>
      <c r="G880" s="110">
        <f>SUM(G876:G879)</f>
      </c>
      <c r="H880" s="110">
        <f>SUM(H876:H879)</f>
      </c>
      <c r="I880" s="94">
        <f>SUM(I876:I879)</f>
      </c>
      <c r="J880" s="110">
        <f>SUM(J876:J879)</f>
      </c>
      <c r="K880" s="88">
        <f>SUM(H880,J880)</f>
      </c>
      <c r="L880" s="89"/>
      <c r="M880" s="89"/>
      <c r="N880" s="89"/>
    </row>
    <row x14ac:dyDescent="0.25" r="881" customHeight="1" ht="21">
      <c r="A881" s="29" t="s">
        <v>638</v>
      </c>
      <c r="B881" s="29"/>
      <c r="C881" s="93" t="s">
        <v>96</v>
      </c>
      <c r="D881" s="57">
        <v>0</v>
      </c>
      <c r="E881" s="124"/>
      <c r="F881" s="53"/>
      <c r="G881" s="53"/>
      <c r="H881" s="53"/>
      <c r="I881" s="53"/>
      <c r="J881" s="53"/>
      <c r="K881" s="53"/>
      <c r="L881" s="89"/>
      <c r="M881" s="89"/>
      <c r="N881" s="89"/>
    </row>
    <row x14ac:dyDescent="0.25" r="882" customHeight="1" ht="18.75" hidden="1">
      <c r="A882" s="6" t="s">
        <v>639</v>
      </c>
      <c r="B882" s="6"/>
      <c r="C882" s="3" t="s">
        <v>153</v>
      </c>
      <c r="D882" s="86">
        <v>1</v>
      </c>
      <c r="E882" s="87">
        <f>$D$881*D882</f>
      </c>
      <c r="F882" s="108">
        <v>0.07</v>
      </c>
      <c r="G882" s="87">
        <f>$D$881*F882</f>
      </c>
      <c r="H882" s="87">
        <f>$M$2*G882</f>
      </c>
      <c r="I882" s="108">
        <v>0</v>
      </c>
      <c r="J882" s="87">
        <f>$D$881*I882</f>
      </c>
      <c r="K882" s="87">
        <f>SUM(H882,J882)</f>
      </c>
      <c r="L882" s="89"/>
      <c r="M882" s="89"/>
      <c r="N882" s="89"/>
    </row>
    <row x14ac:dyDescent="0.25" r="883" customHeight="1" ht="18.75" hidden="1">
      <c r="A883" s="6" t="s">
        <v>628</v>
      </c>
      <c r="B883" s="6"/>
      <c r="C883" s="3" t="s">
        <v>96</v>
      </c>
      <c r="D883" s="86">
        <v>1</v>
      </c>
      <c r="E883" s="87">
        <f>$D$881*D883</f>
      </c>
      <c r="F883" s="108">
        <v>0.1</v>
      </c>
      <c r="G883" s="87">
        <f>$D$881*F883</f>
      </c>
      <c r="H883" s="87">
        <f>$M$2*G883</f>
      </c>
      <c r="I883" s="108">
        <v>0</v>
      </c>
      <c r="J883" s="87">
        <f>$D$881*I883</f>
      </c>
      <c r="K883" s="87">
        <f>SUM(H883,J883)</f>
      </c>
      <c r="L883" s="89"/>
      <c r="M883" s="89"/>
      <c r="N883" s="89"/>
    </row>
    <row x14ac:dyDescent="0.25" r="884" customHeight="1" ht="18.75" hidden="1">
      <c r="A884" s="6" t="s">
        <v>630</v>
      </c>
      <c r="B884" s="6"/>
      <c r="C884" s="3" t="s">
        <v>96</v>
      </c>
      <c r="D884" s="86">
        <v>1</v>
      </c>
      <c r="E884" s="87">
        <f>$D$881*D884</f>
      </c>
      <c r="F884" s="108">
        <v>0.04</v>
      </c>
      <c r="G884" s="87">
        <f>$D$881*F884</f>
      </c>
      <c r="H884" s="87">
        <f>$M$2*G884</f>
      </c>
      <c r="I884" s="108">
        <v>0</v>
      </c>
      <c r="J884" s="87">
        <f>$D$881*I884</f>
      </c>
      <c r="K884" s="87">
        <f>SUM(H884,J884)</f>
      </c>
      <c r="L884" s="89"/>
      <c r="M884" s="89"/>
      <c r="N884" s="89"/>
    </row>
    <row x14ac:dyDescent="0.25" r="885" customHeight="1" ht="18.75" hidden="1">
      <c r="A885" s="6" t="s">
        <v>629</v>
      </c>
      <c r="B885" s="6"/>
      <c r="C885" s="3" t="s">
        <v>96</v>
      </c>
      <c r="D885" s="86">
        <v>1</v>
      </c>
      <c r="E885" s="87">
        <f>$D$881*D885</f>
      </c>
      <c r="F885" s="108">
        <v>0.1</v>
      </c>
      <c r="G885" s="87">
        <f>$D$881*F885</f>
      </c>
      <c r="H885" s="87">
        <f>$M$2*G885</f>
      </c>
      <c r="I885" s="108">
        <v>0</v>
      </c>
      <c r="J885" s="87">
        <f>$D$881*I885</f>
      </c>
      <c r="K885" s="87">
        <f>SUM(H885,J885)</f>
      </c>
      <c r="L885" s="89"/>
      <c r="M885" s="89"/>
      <c r="N885" s="89"/>
    </row>
    <row x14ac:dyDescent="0.25" r="886" customHeight="1" ht="18.75" hidden="1">
      <c r="A886" s="6" t="s">
        <v>609</v>
      </c>
      <c r="B886" s="6"/>
      <c r="C886" s="3" t="s">
        <v>96</v>
      </c>
      <c r="D886" s="86">
        <v>1</v>
      </c>
      <c r="E886" s="87">
        <f>$D$881*D886</f>
      </c>
      <c r="F886" s="108">
        <v>0.03</v>
      </c>
      <c r="G886" s="87">
        <f>$D$881*F886</f>
      </c>
      <c r="H886" s="87">
        <f>$M$2*G886</f>
      </c>
      <c r="I886" s="108">
        <v>0</v>
      </c>
      <c r="J886" s="87">
        <f>$D$881*I886</f>
      </c>
      <c r="K886" s="87">
        <f>SUM(H886,J886)</f>
      </c>
      <c r="L886" s="89"/>
      <c r="M886" s="89"/>
      <c r="N886" s="89"/>
    </row>
    <row x14ac:dyDescent="0.25" r="887" customHeight="1" ht="18.75" hidden="1">
      <c r="A887" s="6" t="s">
        <v>608</v>
      </c>
      <c r="B887" s="6"/>
      <c r="C887" s="3" t="s">
        <v>96</v>
      </c>
      <c r="D887" s="86">
        <v>1</v>
      </c>
      <c r="E887" s="87">
        <f>$D$881*D887</f>
      </c>
      <c r="F887" s="108">
        <v>0.1</v>
      </c>
      <c r="G887" s="87">
        <f>$D$881*F887</f>
      </c>
      <c r="H887" s="87">
        <f>$M$2*G887</f>
      </c>
      <c r="I887" s="108">
        <v>0</v>
      </c>
      <c r="J887" s="87">
        <f>$D$881*I887</f>
      </c>
      <c r="K887" s="87">
        <f>SUM(H887,J887)</f>
      </c>
      <c r="L887" s="89"/>
      <c r="M887" s="89"/>
      <c r="N887" s="89"/>
    </row>
    <row x14ac:dyDescent="0.25" r="888" customHeight="1" ht="18.75" hidden="1">
      <c r="A888" s="6" t="s">
        <v>640</v>
      </c>
      <c r="B888" s="6"/>
      <c r="C888" s="3" t="s">
        <v>153</v>
      </c>
      <c r="D888" s="86">
        <v>1</v>
      </c>
      <c r="E888" s="87">
        <f>$D$881*D888</f>
      </c>
      <c r="F888" s="108">
        <v>0.1</v>
      </c>
      <c r="G888" s="87">
        <f>$D$881*F888</f>
      </c>
      <c r="H888" s="87">
        <f>$M$2*G888</f>
      </c>
      <c r="I888" s="108">
        <v>0</v>
      </c>
      <c r="J888" s="87">
        <f>$D$881*I888</f>
      </c>
      <c r="K888" s="87">
        <f>SUM(H888,J888)</f>
      </c>
      <c r="L888" s="89"/>
      <c r="M888" s="89"/>
      <c r="N888" s="89"/>
    </row>
    <row x14ac:dyDescent="0.25" r="889" customHeight="1" ht="18.75" hidden="1">
      <c r="A889" s="6" t="s">
        <v>622</v>
      </c>
      <c r="B889" s="6"/>
      <c r="C889" s="3" t="s">
        <v>153</v>
      </c>
      <c r="D889" s="86">
        <v>1</v>
      </c>
      <c r="E889" s="87">
        <f>$D$881*D889</f>
      </c>
      <c r="F889" s="108">
        <v>0.1</v>
      </c>
      <c r="G889" s="87">
        <f>$D$881*F889</f>
      </c>
      <c r="H889" s="87">
        <f>$M$2*G889</f>
      </c>
      <c r="I889" s="108">
        <v>0</v>
      </c>
      <c r="J889" s="87">
        <f>$D$881*I889</f>
      </c>
      <c r="K889" s="87">
        <f>SUM(H889,J889)</f>
      </c>
      <c r="L889" s="89"/>
      <c r="M889" s="89"/>
      <c r="N889" s="89"/>
    </row>
    <row x14ac:dyDescent="0.25" r="890" customHeight="1" ht="18.75" hidden="1">
      <c r="A890" s="6" t="s">
        <v>621</v>
      </c>
      <c r="B890" s="6"/>
      <c r="C890" s="3" t="s">
        <v>153</v>
      </c>
      <c r="D890" s="86">
        <v>1</v>
      </c>
      <c r="E890" s="87">
        <f>$D$881*D890</f>
      </c>
      <c r="F890" s="108">
        <v>0.15</v>
      </c>
      <c r="G890" s="87">
        <f>$D$881*F890</f>
      </c>
      <c r="H890" s="87">
        <f>$M$2*G890</f>
      </c>
      <c r="I890" s="108">
        <v>0</v>
      </c>
      <c r="J890" s="87">
        <f>$D$881*I890</f>
      </c>
      <c r="K890" s="87">
        <f>SUM(H890,J890)</f>
      </c>
      <c r="L890" s="89"/>
      <c r="M890" s="89"/>
      <c r="N890" s="89"/>
    </row>
    <row x14ac:dyDescent="0.25" r="891" customHeight="1" ht="18.75" hidden="1">
      <c r="A891" s="6" t="s">
        <v>641</v>
      </c>
      <c r="B891" s="6"/>
      <c r="C891" s="3" t="s">
        <v>153</v>
      </c>
      <c r="D891" s="86">
        <v>1</v>
      </c>
      <c r="E891" s="87">
        <f>$D$881*D891</f>
      </c>
      <c r="F891" s="108">
        <v>0.06</v>
      </c>
      <c r="G891" s="87">
        <f>$D$881*F891</f>
      </c>
      <c r="H891" s="87">
        <f>$M$2*G891</f>
      </c>
      <c r="I891" s="108">
        <v>0</v>
      </c>
      <c r="J891" s="87">
        <f>$D$881*I891</f>
      </c>
      <c r="K891" s="87">
        <f>SUM(H891,J891)</f>
      </c>
      <c r="L891" s="89"/>
      <c r="M891" s="89"/>
      <c r="N891" s="89"/>
    </row>
    <row x14ac:dyDescent="0.25" r="892" customHeight="1" ht="12">
      <c r="A892" s="29" t="s">
        <v>214</v>
      </c>
      <c r="B892" s="29"/>
      <c r="C892" s="3"/>
      <c r="D892" s="109"/>
      <c r="E892" s="87"/>
      <c r="F892" s="94">
        <f>SUM(F882:F891)</f>
      </c>
      <c r="G892" s="110">
        <f>SUM(G882:G891)</f>
      </c>
      <c r="H892" s="110">
        <f>SUM(H882:H891)</f>
      </c>
      <c r="I892" s="94">
        <f>SUM(I882:I891)</f>
      </c>
      <c r="J892" s="110">
        <f>SUM(J882:J891)</f>
      </c>
      <c r="K892" s="88">
        <f>SUM(H892,J892)</f>
      </c>
      <c r="L892" s="89"/>
      <c r="M892" s="89"/>
      <c r="N892" s="89"/>
    </row>
    <row x14ac:dyDescent="0.25" r="893" customHeight="1" ht="21">
      <c r="A893" s="29" t="s">
        <v>642</v>
      </c>
      <c r="B893" s="29"/>
      <c r="C893" s="93" t="s">
        <v>149</v>
      </c>
      <c r="D893" s="57">
        <v>0</v>
      </c>
      <c r="E893" s="124"/>
      <c r="F893" s="53"/>
      <c r="G893" s="53"/>
      <c r="H893" s="53"/>
      <c r="I893" s="53"/>
      <c r="J893" s="53"/>
      <c r="K893" s="53"/>
      <c r="L893" s="89"/>
      <c r="M893" s="89"/>
      <c r="N893" s="89"/>
    </row>
    <row x14ac:dyDescent="0.25" r="894" customHeight="1" ht="18.75" hidden="1">
      <c r="A894" s="6" t="s">
        <v>640</v>
      </c>
      <c r="B894" s="6"/>
      <c r="C894" s="3" t="s">
        <v>153</v>
      </c>
      <c r="D894" s="86">
        <v>1</v>
      </c>
      <c r="E894" s="87">
        <f>$D$893*D894</f>
      </c>
      <c r="F894" s="108">
        <v>0.1</v>
      </c>
      <c r="G894" s="87">
        <f>$D$893*F894</f>
      </c>
      <c r="H894" s="87">
        <f>$M$2*G894</f>
      </c>
      <c r="I894" s="108">
        <v>0</v>
      </c>
      <c r="J894" s="87">
        <f>$D$893*I894</f>
      </c>
      <c r="K894" s="87">
        <f>SUM(H894,J894)</f>
      </c>
      <c r="L894" s="89"/>
      <c r="M894" s="89"/>
      <c r="N894" s="89"/>
    </row>
    <row x14ac:dyDescent="0.25" r="895" customHeight="1" ht="18.75" hidden="1">
      <c r="A895" s="6" t="s">
        <v>643</v>
      </c>
      <c r="B895" s="6"/>
      <c r="C895" s="3" t="s">
        <v>153</v>
      </c>
      <c r="D895" s="86">
        <v>1</v>
      </c>
      <c r="E895" s="87">
        <f>$D$893*D895</f>
      </c>
      <c r="F895" s="108">
        <v>0.1</v>
      </c>
      <c r="G895" s="87">
        <f>$D$893*F895</f>
      </c>
      <c r="H895" s="87">
        <f>$M$2*G895</f>
      </c>
      <c r="I895" s="108">
        <v>0</v>
      </c>
      <c r="J895" s="87">
        <f>$D$893*I895</f>
      </c>
      <c r="K895" s="87">
        <f>SUM(H895,J895)</f>
      </c>
      <c r="L895" s="89"/>
      <c r="M895" s="89"/>
      <c r="N895" s="89"/>
    </row>
    <row x14ac:dyDescent="0.25" r="896" customHeight="1" ht="18.75" hidden="1">
      <c r="A896" s="6" t="s">
        <v>623</v>
      </c>
      <c r="B896" s="6"/>
      <c r="C896" s="3" t="s">
        <v>96</v>
      </c>
      <c r="D896" s="86">
        <v>0.3</v>
      </c>
      <c r="E896" s="87">
        <f>$D$893*D896</f>
      </c>
      <c r="F896" s="108">
        <v>0.06</v>
      </c>
      <c r="G896" s="87">
        <f>$D$893*F896</f>
      </c>
      <c r="H896" s="87">
        <f>$M$2*G896</f>
      </c>
      <c r="I896" s="108">
        <v>0</v>
      </c>
      <c r="J896" s="87">
        <f>$D$893*I896</f>
      </c>
      <c r="K896" s="87">
        <f>SUM(H896,J896)</f>
      </c>
      <c r="L896" s="89"/>
      <c r="M896" s="89"/>
      <c r="N896" s="89"/>
    </row>
    <row x14ac:dyDescent="0.25" r="897" customHeight="1" ht="18.75" hidden="1">
      <c r="A897" s="6" t="s">
        <v>625</v>
      </c>
      <c r="B897" s="6"/>
      <c r="C897" s="3" t="s">
        <v>96</v>
      </c>
      <c r="D897" s="86">
        <v>0.3</v>
      </c>
      <c r="E897" s="87">
        <f>$D$893*D897</f>
      </c>
      <c r="F897" s="108">
        <v>0.01</v>
      </c>
      <c r="G897" s="87">
        <f>$D$893*F897</f>
      </c>
      <c r="H897" s="87">
        <f>$M$2*G897</f>
      </c>
      <c r="I897" s="108">
        <v>0</v>
      </c>
      <c r="J897" s="87">
        <f>$D$893*I897</f>
      </c>
      <c r="K897" s="87">
        <f>SUM(H897,J897)</f>
      </c>
      <c r="L897" s="89"/>
      <c r="M897" s="89"/>
      <c r="N897" s="89"/>
    </row>
    <row x14ac:dyDescent="0.25" r="898" customHeight="1" ht="12.199999999999998">
      <c r="A898" s="29" t="s">
        <v>214</v>
      </c>
      <c r="B898" s="29"/>
      <c r="C898" s="3"/>
      <c r="D898" s="109"/>
      <c r="E898" s="87"/>
      <c r="F898" s="94">
        <f>SUM(F894:F897)</f>
      </c>
      <c r="G898" s="110">
        <f>SUM(G894:G897)</f>
      </c>
      <c r="H898" s="110">
        <f>SUM(H894:H897)</f>
      </c>
      <c r="I898" s="94">
        <f>SUM(I894:I897)</f>
      </c>
      <c r="J898" s="110">
        <f>SUM(J894:J897)</f>
      </c>
      <c r="K898" s="88">
        <f>SUM(H898,J898)</f>
      </c>
      <c r="L898" s="89"/>
      <c r="M898" s="89"/>
      <c r="N898" s="89"/>
    </row>
    <row x14ac:dyDescent="0.25" r="899" customHeight="1" ht="21">
      <c r="A899" s="29" t="s">
        <v>644</v>
      </c>
      <c r="B899" s="29"/>
      <c r="C899" s="93" t="s">
        <v>96</v>
      </c>
      <c r="D899" s="57">
        <v>0</v>
      </c>
      <c r="E899" s="124"/>
      <c r="F899" s="53"/>
      <c r="G899" s="53"/>
      <c r="H899" s="53"/>
      <c r="I899" s="53"/>
      <c r="J899" s="53"/>
      <c r="K899" s="53"/>
      <c r="L899" s="89"/>
      <c r="M899" s="89"/>
      <c r="N899" s="89"/>
    </row>
    <row x14ac:dyDescent="0.25" r="900" customHeight="1" ht="18.75" hidden="1">
      <c r="A900" s="6" t="s">
        <v>613</v>
      </c>
      <c r="B900" s="6"/>
      <c r="C900" s="3" t="s">
        <v>96</v>
      </c>
      <c r="D900" s="86">
        <v>1</v>
      </c>
      <c r="E900" s="87">
        <f>$D$899*D900</f>
      </c>
      <c r="F900" s="108">
        <v>0.1</v>
      </c>
      <c r="G900" s="87">
        <f>$D$899*F900</f>
      </c>
      <c r="H900" s="87">
        <f>$M$2*G900</f>
      </c>
      <c r="I900" s="108">
        <v>0</v>
      </c>
      <c r="J900" s="87">
        <f>$D$899*I900</f>
      </c>
      <c r="K900" s="87">
        <f>SUM(H900,J900)</f>
      </c>
      <c r="L900" s="89"/>
      <c r="M900" s="89"/>
      <c r="N900" s="89"/>
    </row>
    <row x14ac:dyDescent="0.25" r="901" customHeight="1" ht="18.75" hidden="1">
      <c r="A901" s="6" t="s">
        <v>608</v>
      </c>
      <c r="B901" s="6"/>
      <c r="C901" s="3" t="s">
        <v>96</v>
      </c>
      <c r="D901" s="86">
        <v>1</v>
      </c>
      <c r="E901" s="87">
        <f>$D$899*D901</f>
      </c>
      <c r="F901" s="108">
        <v>0.1</v>
      </c>
      <c r="G901" s="87">
        <f>$D$899*F901</f>
      </c>
      <c r="H901" s="87">
        <f>$M$2*G901</f>
      </c>
      <c r="I901" s="108">
        <v>0</v>
      </c>
      <c r="J901" s="87">
        <f>$D$899*I901</f>
      </c>
      <c r="K901" s="87">
        <f>SUM(H901,J901)</f>
      </c>
      <c r="L901" s="89"/>
      <c r="M901" s="89"/>
      <c r="N901" s="89"/>
    </row>
    <row x14ac:dyDescent="0.25" r="902" customHeight="1" ht="18.75" hidden="1">
      <c r="A902" s="6" t="s">
        <v>645</v>
      </c>
      <c r="B902" s="6"/>
      <c r="C902" s="3" t="s">
        <v>96</v>
      </c>
      <c r="D902" s="86">
        <v>1</v>
      </c>
      <c r="E902" s="87">
        <f>$D$899*D902</f>
      </c>
      <c r="F902" s="108">
        <v>0.4</v>
      </c>
      <c r="G902" s="87">
        <f>$D$899*F902</f>
      </c>
      <c r="H902" s="87">
        <f>$M$2*G902</f>
      </c>
      <c r="I902" s="108">
        <v>0</v>
      </c>
      <c r="J902" s="87">
        <f>$D$899*I902</f>
      </c>
      <c r="K902" s="87">
        <f>SUM(H902,J902)</f>
      </c>
      <c r="L902" s="89"/>
      <c r="M902" s="89"/>
      <c r="N902" s="89"/>
    </row>
    <row x14ac:dyDescent="0.25" r="903" customHeight="1" ht="12.199999999999998">
      <c r="A903" s="29" t="s">
        <v>214</v>
      </c>
      <c r="B903" s="29"/>
      <c r="C903" s="3"/>
      <c r="D903" s="109"/>
      <c r="E903" s="87"/>
      <c r="F903" s="94">
        <f>SUM(F900:F902)</f>
      </c>
      <c r="G903" s="110">
        <f>SUM(G900:G902)</f>
      </c>
      <c r="H903" s="110">
        <f>SUM(H900:H902)</f>
      </c>
      <c r="I903" s="94">
        <f>SUM(I900:I902)</f>
      </c>
      <c r="J903" s="110">
        <f>SUM(J900:J902)</f>
      </c>
      <c r="K903" s="88">
        <f>SUM(H903,J903)</f>
      </c>
      <c r="L903" s="89"/>
      <c r="M903" s="89"/>
      <c r="N903" s="89"/>
    </row>
    <row x14ac:dyDescent="0.25" r="904" customHeight="1" ht="21">
      <c r="A904" s="29" t="s">
        <v>646</v>
      </c>
      <c r="B904" s="29"/>
      <c r="C904" s="93" t="s">
        <v>96</v>
      </c>
      <c r="D904" s="57">
        <v>0</v>
      </c>
      <c r="E904" s="124"/>
      <c r="F904" s="53"/>
      <c r="G904" s="53"/>
      <c r="H904" s="53"/>
      <c r="I904" s="53"/>
      <c r="J904" s="53"/>
      <c r="K904" s="53"/>
      <c r="L904" s="89"/>
      <c r="M904" s="89"/>
      <c r="N904" s="89"/>
    </row>
    <row x14ac:dyDescent="0.25" r="905" customHeight="1" ht="18.75" hidden="1">
      <c r="A905" s="6" t="s">
        <v>645</v>
      </c>
      <c r="B905" s="6"/>
      <c r="C905" s="3" t="s">
        <v>96</v>
      </c>
      <c r="D905" s="86">
        <v>1</v>
      </c>
      <c r="E905" s="87">
        <f>$D$904*D905</f>
      </c>
      <c r="F905" s="108">
        <v>0.4</v>
      </c>
      <c r="G905" s="87">
        <f>$D$904*F905</f>
      </c>
      <c r="H905" s="87">
        <f>$M$2*G905</f>
      </c>
      <c r="I905" s="108">
        <v>0</v>
      </c>
      <c r="J905" s="87">
        <f>$D$904*I905</f>
      </c>
      <c r="K905" s="87">
        <f>SUM(H905,J905)</f>
      </c>
      <c r="L905" s="89"/>
      <c r="M905" s="89"/>
      <c r="N905" s="89"/>
    </row>
    <row x14ac:dyDescent="0.25" r="906" customHeight="1" ht="18.75" hidden="1">
      <c r="A906" s="6" t="s">
        <v>647</v>
      </c>
      <c r="B906" s="6"/>
      <c r="C906" s="3" t="s">
        <v>96</v>
      </c>
      <c r="D906" s="86">
        <v>1</v>
      </c>
      <c r="E906" s="87">
        <f>$D$904*D906</f>
      </c>
      <c r="F906" s="108">
        <v>0.2</v>
      </c>
      <c r="G906" s="87">
        <f>$D$904*F906</f>
      </c>
      <c r="H906" s="87">
        <f>$M$2*G906</f>
      </c>
      <c r="I906" s="108">
        <v>0</v>
      </c>
      <c r="J906" s="87">
        <f>$D$904*I906</f>
      </c>
      <c r="K906" s="87">
        <f>SUM(H906,J906)</f>
      </c>
      <c r="L906" s="89"/>
      <c r="M906" s="89"/>
      <c r="N906" s="89"/>
    </row>
    <row x14ac:dyDescent="0.25" r="907" customHeight="1" ht="18.75" hidden="1">
      <c r="A907" s="6" t="s">
        <v>608</v>
      </c>
      <c r="B907" s="6"/>
      <c r="C907" s="3" t="s">
        <v>96</v>
      </c>
      <c r="D907" s="86">
        <v>1</v>
      </c>
      <c r="E907" s="87">
        <f>$D$904*D907</f>
      </c>
      <c r="F907" s="108">
        <v>0.1</v>
      </c>
      <c r="G907" s="87">
        <f>$D$904*F907</f>
      </c>
      <c r="H907" s="87">
        <f>$M$2*G907</f>
      </c>
      <c r="I907" s="108">
        <v>0</v>
      </c>
      <c r="J907" s="87">
        <f>$D$904*I907</f>
      </c>
      <c r="K907" s="87">
        <f>SUM(H907,J907)</f>
      </c>
      <c r="L907" s="89"/>
      <c r="M907" s="89"/>
      <c r="N907" s="89"/>
    </row>
    <row x14ac:dyDescent="0.25" r="908" customHeight="1" ht="12.199999999999998">
      <c r="A908" s="29" t="s">
        <v>214</v>
      </c>
      <c r="B908" s="29"/>
      <c r="C908" s="3"/>
      <c r="D908" s="109"/>
      <c r="E908" s="87"/>
      <c r="F908" s="94">
        <f>SUM(F905:F907)</f>
      </c>
      <c r="G908" s="110">
        <f>SUM(G905:G907)</f>
      </c>
      <c r="H908" s="110">
        <f>SUM(H905:H907)</f>
      </c>
      <c r="I908" s="94">
        <f>SUM(I905:I907)</f>
      </c>
      <c r="J908" s="110">
        <f>SUM(J905:J907)</f>
      </c>
      <c r="K908" s="88">
        <f>SUM(H908,J908)</f>
      </c>
      <c r="L908" s="89"/>
      <c r="M908" s="89"/>
      <c r="N908" s="89"/>
    </row>
    <row x14ac:dyDescent="0.25" r="909" customHeight="1" ht="12.4">
      <c r="A909" s="29" t="s">
        <v>206</v>
      </c>
      <c r="B909" s="29"/>
      <c r="C909" s="93"/>
      <c r="D909" s="56"/>
      <c r="E909" s="56"/>
      <c r="F909" s="94">
        <f>SUM(F25,F39,F54,F69,F83,F97,F109,F121,F133,F145,F157,F168,F183,F198,F213,F228,F242,F256,F270,F284,F295,F306,F317,F330,F343,F356,F369,F382,F395,F401,F407,F413,F429,F445,F461,F477,F486,F495,F504,F513,F520,F527,F534,F542,F550,F555,F560,F565,F570,F580,F585,F595,F601,F607,F613,F619,F626,F632,F638,F643,F648,F653,F662,F668,F676,F684,F691,F699,F707,F715,F723,F731,F739,F748,F756,F761,F767,F773,F779,F785,F791,F797,F807,F815,F820,F825,F830,F837,F845,F853,F858,F864,F868,F874,F880,F892,F898,F903,F908)</f>
      </c>
      <c r="G909" s="95">
        <f>SUM(G25,G39,G54,G69,G83,G97,G109,G121,G133,G145,G157,G168,G183,G198,G213,G228,G242,G256,G270,G284,G295,G306,G317,G330,G343,G356,G369,G382,G395,G401,G407,G413,G429,G445,G461,G477,G486,G495,G504,G513,G520,G527,G534,G542,G550,G555,G560,G565,G570,G580,G585,G595,G601,G607,G613,G619,G626,G632,G638,G643,G648,G653,G662,G668,G676,G684,G691,G699,G707,G715,G723,G731,G739,G748,G756,G761,G767,G773,G779,G785,G791,G797,G807,G815,G820,G825,G830,G837,G845,G853,G858,G864,G868,G874,G880,G892,G898,G903,G908)</f>
      </c>
      <c r="H909" s="95">
        <f>SUM(H25,H39,H54,H69,H83,H97,H109,H121,H133,H145,H157,H168,H183,H198,H213,H228,H242,H256,H270,H284,H295,H306,H317,H330,H343,H356,H369,H382,H395,H401,H407,H413,H429,H445,H461,H477,H486,H495,H504,H513,H520,H527,H534,H542,H550,H555,H560,H565,H570,H580,H585,H595,H601,H607,H613,H619,H626,H632,H638,H643,H648,H653,H662,H668,H676,H684,H691,H699,H707,H715,H723,H731,H739,H748,H756,H761,H767,H773,H779,H785,H791,H797,H807,H815,H820,H825,H830,H837,H845,H853,H858,H864,H868,H874,H880,H892,H898,H903,H908)</f>
      </c>
      <c r="I909" s="94">
        <f>SUM(I25,I39,I54,I69,I83,I97,I109,I121,I133,I145,I157,I168,I183,I198,I213,I228,I242,I256,I270,I284,I295,I306,I317,I330,I343,I356,I369,I382,I395,I401,I407,I413,I429,I445,I461,I477,I486,I495,I504,I513,I520,I527,I534,I542,I550,I555,I560,I565,I570,I580,I585,I595,I601,I607,I613,I619,I626,I632,I638,I643,I648,I653,I662,I668,I676,I684,I691,I699,I707,I715,I723,I731,I739,I748,I756,I761,I767,I773,I779,I785,I791,I797,I807,I815,I820,I825,I830,I837,I845,I853,I858,I864,I868,I874,I880,I892,I898,I903,I908)</f>
      </c>
      <c r="J909" s="95">
        <f>SUM(J25,J39,J54,J69,J83,J97,J109,J121,J133,J145,J157,J168,J183,J198,J213,J228,J242,J256,J270,J284,J295,J306,J317,J330,J343,J356,J369,J382,J395,J401,J407,J413,J429,J445,J461,J477,J486,J495,J504,J513,J520,J527,J534,J542,J550,J555,J560,J565,J570,J580,J585,J595,J601,J607,J613,J619,J626,J632,J638,J643,J648,J653,J662,J668,J676,J684,J691,J699,J707,J715,J723,J731,J739,J748,J756,J761,J767,J773,J779,J785,J791,J797,J807,J815,J820,J825,J830,J837,J845,J853,J858,J864,J868,J874,J880,J892,J898,J903,J908)</f>
      </c>
      <c r="K909" s="111">
        <f>SUM(K25,K39,K54,K69,K83,K97,K109,K121,K133,K145,K157,K168,K183,K198,K213,K228,K242,K256,K270,K284,K295,K306,K317,K330,K343,K356,K369,K382,K395,K401,K407,K413,K429,K445,K461,K477,K486,K495,K504,K513,K520,K527,K534,K542,K550,K555,K560,K565,K570,K580,K585,K595,K601,K607,K613,K619,K626,K632,K638,K643,K648,K653,K662,K668,K676,K684,K691,K699,K707,K715,K723,K731,K739,K748,K756,K761,K767,K773,K779,K785,K791,K797,K807,K815,K820,K825,K830,K837,K845,K853,K858,K864,K868,K874,K880,K892,K898,K903,K908)</f>
      </c>
      <c r="L909" s="89"/>
      <c r="M909" s="89"/>
      <c r="N909" s="89"/>
    </row>
  </sheetData>
  <mergeCells count="909">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K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K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8"/>
  <sheetViews>
    <sheetView workbookViewId="0"/>
  </sheetViews>
  <sheetFormatPr defaultRowHeight="15" x14ac:dyDescent="0.25"/>
  <cols>
    <col min="1" max="1" style="31" width="24.290714285714284" customWidth="1" bestFit="1"/>
    <col min="2" max="2" style="31" width="6.005"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62</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78" t="s">
        <v>62</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105" t="s">
        <v>90</v>
      </c>
      <c r="F11" s="105" t="s">
        <v>90</v>
      </c>
      <c r="G11" s="105" t="s">
        <v>51</v>
      </c>
      <c r="H11" s="105" t="s">
        <v>92</v>
      </c>
      <c r="I11" s="105" t="s">
        <v>92</v>
      </c>
      <c r="J11" s="105" t="s">
        <v>53</v>
      </c>
      <c r="K11" s="75"/>
    </row>
    <row x14ac:dyDescent="0.25" r="12" customHeight="1" ht="12.199999999999998">
      <c r="A12" s="122" t="s">
        <v>386</v>
      </c>
      <c r="B12" s="122"/>
      <c r="C12" s="93" t="s">
        <v>96</v>
      </c>
      <c r="D12" s="57">
        <v>0</v>
      </c>
      <c r="E12" s="53"/>
      <c r="F12" s="53"/>
      <c r="G12" s="53"/>
      <c r="H12" s="53"/>
      <c r="I12" s="53"/>
      <c r="J12" s="53"/>
      <c r="K12" s="89"/>
    </row>
    <row x14ac:dyDescent="0.25" r="13" customHeight="1" ht="12.199999999999998">
      <c r="A13" s="6" t="s">
        <v>387</v>
      </c>
      <c r="B13" s="6"/>
      <c r="C13" s="3" t="s">
        <v>96</v>
      </c>
      <c r="D13" s="86">
        <v>1</v>
      </c>
      <c r="E13" s="108">
        <v>0.36</v>
      </c>
      <c r="F13" s="87">
        <f>$D$12*E13</f>
      </c>
      <c r="G13" s="87">
        <f>$K$2*F13</f>
      </c>
      <c r="H13" s="108">
        <v>528.3</v>
      </c>
      <c r="I13" s="87">
        <f>$D$12*H13</f>
      </c>
      <c r="J13" s="87">
        <f>SUM(G13,I13)</f>
      </c>
      <c r="K13" s="89"/>
    </row>
    <row x14ac:dyDescent="0.25" r="14" customHeight="1" ht="12.199999999999998">
      <c r="A14" s="29" t="s">
        <v>214</v>
      </c>
      <c r="B14" s="29"/>
      <c r="C14" s="3"/>
      <c r="D14" s="109"/>
      <c r="E14" s="94">
        <f>SUM(E13)</f>
      </c>
      <c r="F14" s="110">
        <f>SUM(F13)</f>
      </c>
      <c r="G14" s="110">
        <f>SUM(G13)</f>
      </c>
      <c r="H14" s="94">
        <v>528.3</v>
      </c>
      <c r="I14" s="110">
        <f>SUM(I13)</f>
      </c>
      <c r="J14" s="88">
        <f>SUM(G14,I14)</f>
      </c>
      <c r="K14" s="89"/>
    </row>
    <row x14ac:dyDescent="0.25" r="15" customHeight="1" ht="12.199999999999998">
      <c r="A15" s="122" t="s">
        <v>388</v>
      </c>
      <c r="B15" s="122"/>
      <c r="C15" s="93" t="s">
        <v>96</v>
      </c>
      <c r="D15" s="57">
        <v>0</v>
      </c>
      <c r="E15" s="53"/>
      <c r="F15" s="53"/>
      <c r="G15" s="53"/>
      <c r="H15" s="53"/>
      <c r="I15" s="53"/>
      <c r="J15" s="53"/>
      <c r="K15" s="89"/>
    </row>
    <row x14ac:dyDescent="0.25" r="16" customHeight="1" ht="12.199999999999998">
      <c r="A16" s="6" t="s">
        <v>389</v>
      </c>
      <c r="B16" s="6"/>
      <c r="C16" s="3" t="s">
        <v>96</v>
      </c>
      <c r="D16" s="86">
        <v>1</v>
      </c>
      <c r="E16" s="108">
        <v>0.25</v>
      </c>
      <c r="F16" s="87">
        <f>$D$15*E16</f>
      </c>
      <c r="G16" s="87">
        <f>$K$2*F16</f>
      </c>
      <c r="H16" s="108">
        <v>0</v>
      </c>
      <c r="I16" s="87">
        <f>$D$15*H16</f>
      </c>
      <c r="J16" s="87">
        <f>SUM(G16,I16)</f>
      </c>
      <c r="K16" s="89"/>
    </row>
    <row x14ac:dyDescent="0.25" r="17" customHeight="1" ht="12.199999999999998">
      <c r="A17" s="29" t="s">
        <v>214</v>
      </c>
      <c r="B17" s="29"/>
      <c r="C17" s="3"/>
      <c r="D17" s="109"/>
      <c r="E17" s="94">
        <f>SUM(E16)</f>
      </c>
      <c r="F17" s="110">
        <f>SUM(F16)</f>
      </c>
      <c r="G17" s="110">
        <f>SUM(G16)</f>
      </c>
      <c r="H17" s="94">
        <v>528.3</v>
      </c>
      <c r="I17" s="110">
        <f>SUM(I16)</f>
      </c>
      <c r="J17" s="88">
        <f>SUM(G17,I17)</f>
      </c>
      <c r="K17" s="89"/>
    </row>
    <row x14ac:dyDescent="0.25" r="18" customHeight="1" ht="12.4">
      <c r="A18" s="29" t="s">
        <v>206</v>
      </c>
      <c r="B18" s="29"/>
      <c r="C18" s="93"/>
      <c r="D18" s="56"/>
      <c r="E18" s="94">
        <f>SUM(E14,E17)</f>
      </c>
      <c r="F18" s="95">
        <f>SUM(F14,F17)</f>
      </c>
      <c r="G18" s="95">
        <f>SUM(G14,G17)</f>
      </c>
      <c r="H18" s="94">
        <f>SUM(H14,H17)</f>
      </c>
      <c r="I18" s="95">
        <f>SUM(I14,I17)</f>
      </c>
      <c r="J18" s="111">
        <f>SUM(J14,J17)</f>
      </c>
      <c r="K18" s="89"/>
    </row>
  </sheetData>
  <mergeCells count="18">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21</vt:i4>
      </vt:variant>
    </vt:vector>
  </HeadingPairs>
  <TitlesOfParts>
    <vt:vector baseType="lpstr" size="21">
      <vt:lpstr> Grunn og fundamenter</vt:lpstr>
      <vt:lpstr>Bæresystemer</vt:lpstr>
      <vt:lpstr>Yttervegger</vt:lpstr>
      <vt:lpstr>Vinduer og ytterdører</vt:lpstr>
      <vt:lpstr>Innervegger</vt:lpstr>
      <vt:lpstr>Innedører</vt:lpstr>
      <vt:lpstr>Dekker</vt:lpstr>
      <vt:lpstr>Yttertak</vt:lpstr>
      <vt:lpstr> Parkett og laminat</vt:lpstr>
      <vt:lpstr>Kjøkken</vt:lpstr>
      <vt:lpstr>Sheet1</vt:lpstr>
      <vt:lpstr>Ventilasjon</vt:lpstr>
      <vt:lpstr>Terrasser,rekkverk og svalgang</vt:lpstr>
      <vt:lpstr>Innvendige trapper</vt:lpstr>
      <vt:lpstr>Flislegging</vt:lpstr>
      <vt:lpstr>Hulltaking</vt:lpstr>
      <vt:lpstr>Stillas monterig og demontering</vt:lpstr>
      <vt:lpstr>Avfall flytting</vt:lpstr>
      <vt:lpstr>Maling</vt:lpstr>
      <vt:lpstr>Budsjett</vt:lpstr>
      <vt:lpstr>Et tilbud</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2024-06-15T08:02:46.341Z</dcterms:created>
  <dcterms:modified xsi:type="dcterms:W3CDTF">2024-06-15T08:02:46.341Z</dcterms:modified>
</cp:coreProperties>
</file>