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enice/Desktop/qPCR/"/>
    </mc:Choice>
  </mc:AlternateContent>
  <xr:revisionPtr revIDLastSave="0" documentId="13_ncr:1_{A9C88804-1773-DE4A-A7DE-266AF48165D7}" xr6:coauthVersionLast="47" xr6:coauthVersionMax="47" xr10:uidLastSave="{00000000-0000-0000-0000-000000000000}"/>
  <bookViews>
    <workbookView xWindow="700" yWindow="460" windowWidth="23380" windowHeight="17540" xr2:uid="{57B739B1-1A7A-F94F-8340-6C1F349115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W46" i="1"/>
  <c r="S46" i="1"/>
  <c r="T46" i="1"/>
  <c r="S60" i="1"/>
  <c r="T60" i="1"/>
  <c r="S61" i="1"/>
  <c r="T61" i="1"/>
  <c r="S62" i="1"/>
  <c r="T62" i="1"/>
  <c r="S63" i="1"/>
  <c r="T63" i="1"/>
  <c r="V61" i="1"/>
  <c r="T59" i="1"/>
  <c r="S59" i="1"/>
  <c r="T48" i="1"/>
  <c r="T49" i="1"/>
  <c r="T50" i="1"/>
  <c r="T54" i="1"/>
  <c r="T55" i="1"/>
  <c r="T56" i="1"/>
  <c r="T57" i="1"/>
  <c r="T58" i="1"/>
  <c r="W54" i="1"/>
  <c r="W58" i="1"/>
  <c r="T47" i="1"/>
  <c r="S48" i="1"/>
  <c r="S49" i="1"/>
  <c r="V49" i="1" s="1"/>
  <c r="S50" i="1"/>
  <c r="S54" i="1"/>
  <c r="S55" i="1"/>
  <c r="S56" i="1"/>
  <c r="S57" i="1"/>
  <c r="S58" i="1"/>
  <c r="V55" i="1"/>
  <c r="S47" i="1"/>
  <c r="R45" i="1"/>
  <c r="R46" i="1"/>
  <c r="R47" i="1"/>
  <c r="R48" i="1"/>
  <c r="R49" i="1"/>
  <c r="R50" i="1"/>
  <c r="R51" i="1"/>
  <c r="U51" i="1" s="1"/>
  <c r="R52" i="1"/>
  <c r="U52" i="1" s="1"/>
  <c r="R53" i="1"/>
  <c r="R54" i="1"/>
  <c r="R55" i="1"/>
  <c r="R56" i="1"/>
  <c r="U56" i="1" s="1"/>
  <c r="R57" i="1"/>
  <c r="R58" i="1"/>
  <c r="U46" i="1"/>
  <c r="R44" i="1"/>
  <c r="T41" i="1"/>
  <c r="V40" i="1"/>
  <c r="W40" i="1"/>
  <c r="S40" i="1"/>
  <c r="T40" i="1"/>
  <c r="M40" i="1"/>
  <c r="N40" i="1"/>
  <c r="V63" i="1"/>
  <c r="N63" i="1"/>
  <c r="M63" i="1"/>
  <c r="W62" i="1"/>
  <c r="N62" i="1"/>
  <c r="M62" i="1"/>
  <c r="V62" i="1" s="1"/>
  <c r="N61" i="1"/>
  <c r="M61" i="1"/>
  <c r="W60" i="1"/>
  <c r="N60" i="1"/>
  <c r="M60" i="1"/>
  <c r="V60" i="1" s="1"/>
  <c r="Q59" i="1"/>
  <c r="N59" i="1"/>
  <c r="M59" i="1"/>
  <c r="N58" i="1"/>
  <c r="M58" i="1"/>
  <c r="L58" i="1"/>
  <c r="N57" i="1"/>
  <c r="M57" i="1"/>
  <c r="L57" i="1"/>
  <c r="U57" i="1" s="1"/>
  <c r="N56" i="1"/>
  <c r="W56" i="1" s="1"/>
  <c r="M56" i="1"/>
  <c r="L56" i="1"/>
  <c r="N55" i="1"/>
  <c r="W55" i="1" s="1"/>
  <c r="M55" i="1"/>
  <c r="L55" i="1"/>
  <c r="N54" i="1"/>
  <c r="M54" i="1"/>
  <c r="V54" i="1" s="1"/>
  <c r="L54" i="1"/>
  <c r="U54" i="1" s="1"/>
  <c r="L53" i="1"/>
  <c r="U53" i="1" s="1"/>
  <c r="L52" i="1"/>
  <c r="L51" i="1"/>
  <c r="O44" i="1" s="1"/>
  <c r="U50" i="1"/>
  <c r="N50" i="1"/>
  <c r="M50" i="1"/>
  <c r="L50" i="1"/>
  <c r="N49" i="1"/>
  <c r="M49" i="1"/>
  <c r="L49" i="1"/>
  <c r="U49" i="1" s="1"/>
  <c r="W48" i="1"/>
  <c r="N48" i="1"/>
  <c r="M48" i="1"/>
  <c r="V48" i="1" s="1"/>
  <c r="L48" i="1"/>
  <c r="N47" i="1"/>
  <c r="M47" i="1"/>
  <c r="V47" i="1" s="1"/>
  <c r="L47" i="1"/>
  <c r="N46" i="1"/>
  <c r="M46" i="1"/>
  <c r="L46" i="1"/>
  <c r="U45" i="1"/>
  <c r="L45" i="1"/>
  <c r="Q44" i="1"/>
  <c r="L44" i="1"/>
  <c r="N43" i="1"/>
  <c r="M43" i="1"/>
  <c r="N42" i="1"/>
  <c r="M42" i="1"/>
  <c r="N41" i="1"/>
  <c r="M41" i="1"/>
  <c r="K3" i="1"/>
  <c r="L3" i="1" s="1"/>
  <c r="K4" i="1"/>
  <c r="N4" i="1" s="1"/>
  <c r="K5" i="1"/>
  <c r="L5" i="1" s="1"/>
  <c r="K6" i="1"/>
  <c r="M6" i="1" s="1"/>
  <c r="K7" i="1"/>
  <c r="N7" i="1" s="1"/>
  <c r="K8" i="1"/>
  <c r="N8" i="1" s="1"/>
  <c r="K9" i="1"/>
  <c r="L9" i="1" s="1"/>
  <c r="K10" i="1"/>
  <c r="L10" i="1" s="1"/>
  <c r="K11" i="1"/>
  <c r="L11" i="1" s="1"/>
  <c r="K12" i="1"/>
  <c r="M12" i="1" s="1"/>
  <c r="K13" i="1"/>
  <c r="N13" i="1" s="1"/>
  <c r="K14" i="1"/>
  <c r="N14" i="1" s="1"/>
  <c r="K15" i="1"/>
  <c r="L15" i="1" s="1"/>
  <c r="K16" i="1"/>
  <c r="M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L22" i="1" s="1"/>
  <c r="K23" i="1"/>
  <c r="L23" i="1" s="1"/>
  <c r="K24" i="1"/>
  <c r="L24" i="1" s="1"/>
  <c r="K25" i="1"/>
  <c r="M25" i="1" s="1"/>
  <c r="K26" i="1"/>
  <c r="N26" i="1" s="1"/>
  <c r="K27" i="1"/>
  <c r="N27" i="1" s="1"/>
  <c r="K28" i="1"/>
  <c r="L28" i="1" s="1"/>
  <c r="K29" i="1"/>
  <c r="M29" i="1" s="1"/>
  <c r="K30" i="1"/>
  <c r="L30" i="1" s="1"/>
  <c r="K31" i="1"/>
  <c r="L31" i="1" s="1"/>
  <c r="K32" i="1"/>
  <c r="L32" i="1" s="1"/>
  <c r="K33" i="1"/>
  <c r="N33" i="1" s="1"/>
  <c r="K34" i="1"/>
  <c r="L34" i="1" s="1"/>
  <c r="K35" i="1"/>
  <c r="M35" i="1" s="1"/>
  <c r="K36" i="1"/>
  <c r="N36" i="1" s="1"/>
  <c r="K37" i="1"/>
  <c r="N37" i="1" s="1"/>
  <c r="K38" i="1"/>
  <c r="M38" i="1" s="1"/>
  <c r="K39" i="1"/>
  <c r="N39" i="1" s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  <c r="L2" i="1" s="1"/>
  <c r="W63" i="1" l="1"/>
  <c r="W61" i="1"/>
  <c r="W59" i="1"/>
  <c r="V59" i="1"/>
  <c r="W50" i="1"/>
  <c r="W49" i="1"/>
  <c r="W57" i="1"/>
  <c r="W47" i="1"/>
  <c r="V57" i="1"/>
  <c r="V56" i="1"/>
  <c r="V50" i="1"/>
  <c r="V58" i="1"/>
  <c r="U55" i="1"/>
  <c r="U47" i="1"/>
  <c r="U48" i="1"/>
  <c r="U58" i="1"/>
  <c r="U44" i="1"/>
  <c r="P44" i="1"/>
  <c r="P59" i="1"/>
  <c r="N6" i="1"/>
  <c r="M19" i="1"/>
  <c r="N29" i="1"/>
  <c r="L37" i="1"/>
  <c r="L33" i="1"/>
  <c r="N38" i="1"/>
  <c r="L14" i="1"/>
  <c r="N25" i="1"/>
  <c r="M34" i="1"/>
  <c r="M5" i="1"/>
  <c r="M15" i="1"/>
  <c r="L27" i="1"/>
  <c r="N35" i="1"/>
  <c r="Q17" i="1"/>
  <c r="T17" i="1" s="1"/>
  <c r="W17" i="1" s="1"/>
  <c r="N12" i="1"/>
  <c r="N16" i="1"/>
  <c r="M28" i="1"/>
  <c r="L4" i="1"/>
  <c r="M4" i="1"/>
  <c r="N5" i="1"/>
  <c r="L7" i="1"/>
  <c r="M8" i="1"/>
  <c r="L13" i="1"/>
  <c r="M14" i="1"/>
  <c r="N15" i="1"/>
  <c r="M17" i="1"/>
  <c r="M18" i="1"/>
  <c r="M21" i="1"/>
  <c r="L26" i="1"/>
  <c r="M27" i="1"/>
  <c r="N28" i="1"/>
  <c r="M33" i="1"/>
  <c r="N34" i="1"/>
  <c r="Q22" i="1" s="1"/>
  <c r="L36" i="1"/>
  <c r="M37" i="1"/>
  <c r="M39" i="1"/>
  <c r="L8" i="1"/>
  <c r="L6" i="1"/>
  <c r="M7" i="1"/>
  <c r="L12" i="1"/>
  <c r="M13" i="1"/>
  <c r="L16" i="1"/>
  <c r="M20" i="1"/>
  <c r="P17" i="1" s="1"/>
  <c r="S18" i="1" s="1"/>
  <c r="V18" i="1" s="1"/>
  <c r="L25" i="1"/>
  <c r="M26" i="1"/>
  <c r="L29" i="1"/>
  <c r="L35" i="1"/>
  <c r="O22" i="1" s="1"/>
  <c r="M36" i="1"/>
  <c r="Q38" i="1"/>
  <c r="T43" i="1" s="1"/>
  <c r="W43" i="1" s="1"/>
  <c r="O2" i="1"/>
  <c r="P38" i="1"/>
  <c r="S41" i="1" l="1"/>
  <c r="V41" i="1" s="1"/>
  <c r="S43" i="1"/>
  <c r="V43" i="1" s="1"/>
  <c r="T38" i="1"/>
  <c r="W38" i="1" s="1"/>
  <c r="T42" i="1"/>
  <c r="W42" i="1" s="1"/>
  <c r="W41" i="1"/>
  <c r="S42" i="1"/>
  <c r="V42" i="1" s="1"/>
  <c r="T21" i="1"/>
  <c r="W21" i="1" s="1"/>
  <c r="T19" i="1"/>
  <c r="W19" i="1" s="1"/>
  <c r="T18" i="1"/>
  <c r="W18" i="1" s="1"/>
  <c r="T20" i="1"/>
  <c r="W20" i="1" s="1"/>
  <c r="P22" i="1"/>
  <c r="S36" i="1" s="1"/>
  <c r="V36" i="1" s="1"/>
  <c r="P2" i="1"/>
  <c r="T37" i="1"/>
  <c r="W37" i="1" s="1"/>
  <c r="T35" i="1"/>
  <c r="W35" i="1" s="1"/>
  <c r="T25" i="1"/>
  <c r="W25" i="1" s="1"/>
  <c r="T27" i="1"/>
  <c r="W27" i="1" s="1"/>
  <c r="T33" i="1"/>
  <c r="W33" i="1" s="1"/>
  <c r="T36" i="1"/>
  <c r="W36" i="1" s="1"/>
  <c r="T34" i="1"/>
  <c r="W34" i="1" s="1"/>
  <c r="T26" i="1"/>
  <c r="W26" i="1" s="1"/>
  <c r="T29" i="1"/>
  <c r="W29" i="1" s="1"/>
  <c r="T28" i="1"/>
  <c r="W28" i="1" s="1"/>
  <c r="S13" i="1"/>
  <c r="V13" i="1" s="1"/>
  <c r="S8" i="1"/>
  <c r="V8" i="1" s="1"/>
  <c r="S12" i="1"/>
  <c r="V12" i="1" s="1"/>
  <c r="S16" i="1"/>
  <c r="V16" i="1" s="1"/>
  <c r="S7" i="1"/>
  <c r="V7" i="1" s="1"/>
  <c r="S15" i="1"/>
  <c r="V15" i="1" s="1"/>
  <c r="S6" i="1"/>
  <c r="V6" i="1" s="1"/>
  <c r="S5" i="1"/>
  <c r="V5" i="1" s="1"/>
  <c r="S4" i="1"/>
  <c r="V4" i="1" s="1"/>
  <c r="R30" i="1"/>
  <c r="U30" i="1" s="1"/>
  <c r="R33" i="1"/>
  <c r="U33" i="1" s="1"/>
  <c r="R31" i="1"/>
  <c r="U31" i="1" s="1"/>
  <c r="R34" i="1"/>
  <c r="U34" i="1" s="1"/>
  <c r="R32" i="1"/>
  <c r="U32" i="1" s="1"/>
  <c r="R37" i="1"/>
  <c r="U37" i="1" s="1"/>
  <c r="S14" i="1"/>
  <c r="V14" i="1" s="1"/>
  <c r="T39" i="1"/>
  <c r="W39" i="1" s="1"/>
  <c r="Q2" i="1"/>
  <c r="T16" i="1" s="1"/>
  <c r="W16" i="1" s="1"/>
  <c r="R14" i="1"/>
  <c r="U14" i="1" s="1"/>
  <c r="R9" i="1"/>
  <c r="U9" i="1" s="1"/>
  <c r="R8" i="1"/>
  <c r="U8" i="1" s="1"/>
  <c r="R4" i="1"/>
  <c r="U4" i="1" s="1"/>
  <c r="R3" i="1"/>
  <c r="U3" i="1" s="1"/>
  <c r="R13" i="1"/>
  <c r="U13" i="1" s="1"/>
  <c r="S38" i="1"/>
  <c r="V38" i="1" s="1"/>
  <c r="R36" i="1"/>
  <c r="U36" i="1" s="1"/>
  <c r="R23" i="1"/>
  <c r="U23" i="1" s="1"/>
  <c r="R29" i="1"/>
  <c r="U29" i="1" s="1"/>
  <c r="R25" i="1"/>
  <c r="U25" i="1" s="1"/>
  <c r="R35" i="1"/>
  <c r="U35" i="1" s="1"/>
  <c r="R26" i="1"/>
  <c r="U26" i="1" s="1"/>
  <c r="R22" i="1"/>
  <c r="U22" i="1" s="1"/>
  <c r="S26" i="1"/>
  <c r="V26" i="1" s="1"/>
  <c r="R15" i="1"/>
  <c r="U15" i="1" s="1"/>
  <c r="R11" i="1"/>
  <c r="U11" i="1" s="1"/>
  <c r="R24" i="1"/>
  <c r="U24" i="1" s="1"/>
  <c r="S34" i="1"/>
  <c r="V34" i="1" s="1"/>
  <c r="R12" i="1"/>
  <c r="U12" i="1" s="1"/>
  <c r="S21" i="1"/>
  <c r="V21" i="1" s="1"/>
  <c r="S19" i="1"/>
  <c r="V19" i="1" s="1"/>
  <c r="S17" i="1"/>
  <c r="V17" i="1" s="1"/>
  <c r="R10" i="1"/>
  <c r="U10" i="1" s="1"/>
  <c r="R28" i="1"/>
  <c r="U28" i="1" s="1"/>
  <c r="S39" i="1"/>
  <c r="V39" i="1" s="1"/>
  <c r="S29" i="1"/>
  <c r="V29" i="1" s="1"/>
  <c r="S25" i="1"/>
  <c r="V25" i="1" s="1"/>
  <c r="S35" i="1"/>
  <c r="V35" i="1" s="1"/>
  <c r="R27" i="1"/>
  <c r="U27" i="1" s="1"/>
  <c r="R16" i="1"/>
  <c r="U16" i="1" s="1"/>
  <c r="S20" i="1"/>
  <c r="V20" i="1" s="1"/>
  <c r="R6" i="1"/>
  <c r="U6" i="1" s="1"/>
  <c r="R5" i="1"/>
  <c r="U5" i="1" s="1"/>
  <c r="R2" i="1"/>
  <c r="U2" i="1" s="1"/>
  <c r="R7" i="1"/>
  <c r="U7" i="1" s="1"/>
  <c r="S33" i="1" l="1"/>
  <c r="V33" i="1" s="1"/>
  <c r="S28" i="1"/>
  <c r="V28" i="1" s="1"/>
  <c r="S37" i="1"/>
  <c r="V37" i="1" s="1"/>
  <c r="S27" i="1"/>
  <c r="V27" i="1" s="1"/>
  <c r="T4" i="1"/>
  <c r="W4" i="1" s="1"/>
  <c r="T12" i="1"/>
  <c r="W12" i="1" s="1"/>
  <c r="T6" i="1"/>
  <c r="W6" i="1" s="1"/>
  <c r="T8" i="1"/>
  <c r="W8" i="1" s="1"/>
  <c r="T14" i="1"/>
  <c r="W14" i="1" s="1"/>
  <c r="T7" i="1"/>
  <c r="W7" i="1" s="1"/>
  <c r="T15" i="1"/>
  <c r="W15" i="1" s="1"/>
  <c r="T13" i="1"/>
  <c r="W13" i="1" s="1"/>
  <c r="T5" i="1"/>
  <c r="W5" i="1" s="1"/>
</calcChain>
</file>

<file path=xl/sharedStrings.xml><?xml version="1.0" encoding="utf-8"?>
<sst xmlns="http://schemas.openxmlformats.org/spreadsheetml/2006/main" count="271" uniqueCount="76">
  <si>
    <t>Actin</t>
  </si>
  <si>
    <t>SDHA</t>
  </si>
  <si>
    <t>HPRT1</t>
  </si>
  <si>
    <t>NCRNA</t>
  </si>
  <si>
    <t>HPX</t>
  </si>
  <si>
    <t>Male_Liver1</t>
  </si>
  <si>
    <t>Male_Liver2</t>
  </si>
  <si>
    <t>Male_Liver4</t>
  </si>
  <si>
    <t>Male_Liver5</t>
  </si>
  <si>
    <t>Male_Liver6</t>
  </si>
  <si>
    <t>Male_Liver7</t>
  </si>
  <si>
    <t>Male_Liver8</t>
  </si>
  <si>
    <t>Female_Liver1</t>
  </si>
  <si>
    <t>Female_Liver2</t>
  </si>
  <si>
    <t>Female_Liver3</t>
  </si>
  <si>
    <t>Female_Liver4</t>
  </si>
  <si>
    <t>Female_Liver5</t>
  </si>
  <si>
    <t>Female_Liver6</t>
  </si>
  <si>
    <t>Female_Liver7</t>
  </si>
  <si>
    <t>Female_Liver8</t>
  </si>
  <si>
    <t>Male_Spleen1</t>
  </si>
  <si>
    <t>Male_Spleen2</t>
  </si>
  <si>
    <t>Male_Spleen3</t>
  </si>
  <si>
    <t>Male_Spleen4</t>
  </si>
  <si>
    <t>Male_Spleen5</t>
  </si>
  <si>
    <t>Male_Spleen6</t>
  </si>
  <si>
    <t>Male_Spleen7</t>
  </si>
  <si>
    <t>Male_Spleen8</t>
  </si>
  <si>
    <t>Female_Spleen1</t>
  </si>
  <si>
    <t>Female_Spleen2</t>
  </si>
  <si>
    <t>Female_Spleen3</t>
  </si>
  <si>
    <t>Female_Spleen4</t>
  </si>
  <si>
    <t>Female_Spleen5</t>
  </si>
  <si>
    <t>Female_Spleen6</t>
  </si>
  <si>
    <t>Female_Spleen7</t>
  </si>
  <si>
    <t>Female_Spleen8</t>
  </si>
  <si>
    <t>Male_Muscle1</t>
  </si>
  <si>
    <t>Male_Muscle2</t>
  </si>
  <si>
    <t>Male_Muscle4</t>
  </si>
  <si>
    <t>Male_Muscle5</t>
  </si>
  <si>
    <t>Male_Muscle6</t>
  </si>
  <si>
    <t>Male_Muscle7</t>
  </si>
  <si>
    <t>Male_Muscle8</t>
  </si>
  <si>
    <t>Female_Muscle1</t>
  </si>
  <si>
    <t>Female_Muscle2</t>
  </si>
  <si>
    <t>Female_Muscle3</t>
  </si>
  <si>
    <t>Female_Muscle4</t>
  </si>
  <si>
    <t>Female_Muscle5</t>
  </si>
  <si>
    <t>Female_Muscle6</t>
  </si>
  <si>
    <t>Female_Muscle7</t>
  </si>
  <si>
    <t>Female_Muscle8</t>
  </si>
  <si>
    <t>Sample</t>
  </si>
  <si>
    <t>Set2</t>
  </si>
  <si>
    <t>Liver</t>
  </si>
  <si>
    <t>Male</t>
  </si>
  <si>
    <t>Female</t>
  </si>
  <si>
    <t>Set1</t>
  </si>
  <si>
    <t>Spleen</t>
  </si>
  <si>
    <t>Muscle</t>
  </si>
  <si>
    <t>Set</t>
  </si>
  <si>
    <t>Tissue</t>
  </si>
  <si>
    <t>Sex</t>
  </si>
  <si>
    <t>LINE_R2</t>
  </si>
  <si>
    <t>HK_Geom</t>
  </si>
  <si>
    <t>LINE_Delta_Ct</t>
  </si>
  <si>
    <t>NcRNA_Delta_Ct</t>
  </si>
  <si>
    <t>HPX_Delta_Ct</t>
  </si>
  <si>
    <t>LINE_female_Set</t>
  </si>
  <si>
    <t>ncRNA_female_Set</t>
  </si>
  <si>
    <t>Hpx_male_Set</t>
  </si>
  <si>
    <t>LINE_ddct</t>
  </si>
  <si>
    <t>ncRNA_ddct</t>
  </si>
  <si>
    <t>Hpx_ddct</t>
  </si>
  <si>
    <t>LINE_exp</t>
  </si>
  <si>
    <t>ncRNA_exp</t>
  </si>
  <si>
    <t>Hpx_exp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</si>
</sst>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1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/>
    <xf numFmtId="0" fontId="0" fillId="0" borderId="4" xfId="0" applyFont="1" applyBorder="1"/>
    <xf numFmtId="0" fontId="0" fillId="2" borderId="4" xfId="0" applyFont="1" applyFill="1" applyBorder="1"/>
    <xf numFmtId="0" fontId="1" fillId="2" borderId="4" xfId="0" applyFont="1" applyFill="1" applyBorder="1"/>
    <xf numFmtId="0" fontId="3" fillId="0" borderId="4" xfId="0" applyFont="1" applyBorder="1"/>
    <xf numFmtId="0" fontId="2" fillId="0" borderId="4" xfId="0" applyFont="1" applyBorder="1"/>
    <xf numFmtId="0" fontId="0" fillId="0" borderId="11" xfId="0" applyFont="1" applyBorder="1"/>
    <xf numFmtId="0" fontId="0" fillId="2" borderId="11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/>
    <xf numFmtId="0" fontId="1" fillId="4" borderId="1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4" fillId="4" borderId="15" xfId="0" applyNumberFormat="1" applyFont="1" applyFill="1" applyBorder="1"/>
    <xf numFmtId="2" fontId="4" fillId="4" borderId="2" xfId="0" applyNumberFormat="1" applyFont="1" applyFill="1" applyBorder="1"/>
    <xf numFmtId="2" fontId="4" fillId="4" borderId="10" xfId="0" applyNumberFormat="1" applyFont="1" applyFill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4" fillId="4" borderId="16" xfId="0" applyNumberFormat="1" applyFont="1" applyFill="1" applyBorder="1"/>
    <xf numFmtId="2" fontId="4" fillId="4" borderId="4" xfId="0" applyNumberFormat="1" applyFont="1" applyFill="1" applyBorder="1"/>
    <xf numFmtId="2" fontId="4" fillId="4" borderId="11" xfId="0" applyNumberFormat="1" applyFont="1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17" xfId="0" applyNumberFormat="1" applyBorder="1"/>
    <xf numFmtId="2" fontId="0" fillId="4" borderId="16" xfId="0" applyNumberFormat="1" applyFill="1" applyBorder="1"/>
    <xf numFmtId="2" fontId="0" fillId="4" borderId="4" xfId="0" applyNumberFormat="1" applyFill="1" applyBorder="1"/>
    <xf numFmtId="2" fontId="0" fillId="4" borderId="11" xfId="0" applyNumberFormat="1" applyFill="1" applyBorder="1"/>
    <xf numFmtId="2" fontId="0" fillId="4" borderId="18" xfId="0" applyNumberFormat="1" applyFill="1" applyBorder="1"/>
    <xf numFmtId="2" fontId="0" fillId="4" borderId="6" xfId="0" applyNumberFormat="1" applyFill="1" applyBorder="1"/>
    <xf numFmtId="2" fontId="0" fillId="4" borderId="12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2" xfId="0" applyNumberFormat="1" applyBorder="1"/>
    <xf numFmtId="2" fontId="0" fillId="0" borderId="19" xfId="0" applyNumberFormat="1" applyBorder="1"/>
    <xf numFmtId="2" fontId="0" fillId="4" borderId="13" xfId="0" applyNumberForma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8005-DC79-E444-BBD5-B506AD9FD45A}">
  <dimension ref="A1:W64"/>
  <sheetViews>
    <sheetView tabSelected="1" workbookViewId="0">
      <pane xSplit="3" topLeftCell="K1" activePane="topRight" state="frozen"/>
      <selection pane="topRight" activeCell="V47" sqref="V46:W47"/>
    </sheetView>
  </sheetViews>
  <sheetFormatPr baseColWidth="10" defaultRowHeight="16" x14ac:dyDescent="0.2"/>
  <cols>
    <col min="4" max="4" width="16.33203125" customWidth="1"/>
    <col min="13" max="13" width="15.83203125" customWidth="1"/>
  </cols>
  <sheetData>
    <row r="1" spans="1:23" s="2" customFormat="1" ht="35" thickBot="1" x14ac:dyDescent="0.25">
      <c r="A1" s="13" t="s">
        <v>59</v>
      </c>
      <c r="B1" s="13" t="s">
        <v>60</v>
      </c>
      <c r="C1" s="13" t="s">
        <v>61</v>
      </c>
      <c r="D1" s="2" t="s">
        <v>51</v>
      </c>
      <c r="E1" s="2" t="s">
        <v>0</v>
      </c>
      <c r="F1" s="2" t="s">
        <v>1</v>
      </c>
      <c r="G1" s="2" t="s">
        <v>2</v>
      </c>
      <c r="H1" s="2" t="s">
        <v>62</v>
      </c>
      <c r="I1" s="2" t="s">
        <v>3</v>
      </c>
      <c r="J1" s="2" t="s">
        <v>4</v>
      </c>
      <c r="K1" s="23" t="s">
        <v>63</v>
      </c>
      <c r="L1" s="25" t="s">
        <v>64</v>
      </c>
      <c r="M1" s="26" t="s">
        <v>65</v>
      </c>
      <c r="N1" s="26" t="s">
        <v>66</v>
      </c>
      <c r="O1" s="27" t="s">
        <v>67</v>
      </c>
      <c r="P1" s="27" t="s">
        <v>68</v>
      </c>
      <c r="Q1" s="27" t="s">
        <v>69</v>
      </c>
      <c r="R1" s="13" t="s">
        <v>70</v>
      </c>
      <c r="S1" s="13" t="s">
        <v>71</v>
      </c>
      <c r="T1" s="14" t="s">
        <v>72</v>
      </c>
      <c r="U1" s="28" t="s">
        <v>73</v>
      </c>
      <c r="V1" s="29" t="s">
        <v>74</v>
      </c>
      <c r="W1" s="30" t="s">
        <v>75</v>
      </c>
    </row>
    <row r="2" spans="1:23" x14ac:dyDescent="0.2">
      <c r="A2" s="3" t="s">
        <v>52</v>
      </c>
      <c r="B2" s="4" t="s">
        <v>53</v>
      </c>
      <c r="C2" s="4" t="s">
        <v>54</v>
      </c>
      <c r="D2" s="16" t="s">
        <v>5</v>
      </c>
      <c r="E2" s="15">
        <v>13.5329781628253</v>
      </c>
      <c r="F2" s="15">
        <v>19.922834382032701</v>
      </c>
      <c r="G2" s="15">
        <v>19.0326819256994</v>
      </c>
      <c r="H2" s="16">
        <v>17.916850868263701</v>
      </c>
      <c r="I2" s="16"/>
      <c r="J2" s="21"/>
      <c r="K2" s="24">
        <f>GEOMEAN(E2:G2)</f>
        <v>17.248374184569929</v>
      </c>
      <c r="L2" s="31">
        <f>H2-$K2</f>
        <v>0.66847668369377189</v>
      </c>
      <c r="M2" s="32"/>
      <c r="N2" s="33"/>
      <c r="O2" s="34">
        <f>MEDIAN(L9:L16)</f>
        <v>0.21135953622155412</v>
      </c>
      <c r="P2" s="35">
        <f>MEDIAN(M9:M16)</f>
        <v>0.54042802367560228</v>
      </c>
      <c r="Q2" s="36">
        <f>MEDIAN(N9:N16)</f>
        <v>-0.90610504270640391</v>
      </c>
      <c r="R2" s="34">
        <f>L2-O$2</f>
        <v>0.45711714747221777</v>
      </c>
      <c r="S2" s="35"/>
      <c r="T2" s="36"/>
      <c r="U2" s="34">
        <f>2^-(R2)</f>
        <v>0.72844040486600503</v>
      </c>
      <c r="V2" s="35"/>
      <c r="W2" s="37"/>
    </row>
    <row r="3" spans="1:23" x14ac:dyDescent="0.2">
      <c r="A3" s="5" t="s">
        <v>52</v>
      </c>
      <c r="B3" s="6" t="s">
        <v>53</v>
      </c>
      <c r="C3" s="6" t="s">
        <v>54</v>
      </c>
      <c r="D3" s="16" t="s">
        <v>6</v>
      </c>
      <c r="E3" s="15">
        <v>13.065598844693399</v>
      </c>
      <c r="F3" s="15">
        <v>19.872397707804101</v>
      </c>
      <c r="G3" s="15">
        <v>17.937547863256899</v>
      </c>
      <c r="H3" s="16">
        <v>17.745508914481501</v>
      </c>
      <c r="I3" s="16"/>
      <c r="J3" s="21"/>
      <c r="K3" s="24">
        <f t="shared" ref="K3:K63" si="0">GEOMEAN(E3:G3)</f>
        <v>16.699913473793725</v>
      </c>
      <c r="L3" s="38">
        <f t="shared" ref="L3:N39" si="1">H3-$K3</f>
        <v>1.0455954406877765</v>
      </c>
      <c r="M3" s="39"/>
      <c r="N3" s="40"/>
      <c r="O3" s="41"/>
      <c r="P3" s="42"/>
      <c r="Q3" s="43"/>
      <c r="R3" s="41">
        <f t="shared" ref="R3:T16" si="2">L3-O$2</f>
        <v>0.83423590446622242</v>
      </c>
      <c r="S3" s="42"/>
      <c r="T3" s="43"/>
      <c r="U3" s="41">
        <f t="shared" ref="U3:W58" si="3">2^-(R3)</f>
        <v>0.5608800196200241</v>
      </c>
      <c r="V3" s="42"/>
      <c r="W3" s="44"/>
    </row>
    <row r="4" spans="1:23" x14ac:dyDescent="0.2">
      <c r="A4" s="5" t="s">
        <v>52</v>
      </c>
      <c r="B4" s="6" t="s">
        <v>53</v>
      </c>
      <c r="C4" s="6" t="s">
        <v>54</v>
      </c>
      <c r="D4" s="16" t="s">
        <v>7</v>
      </c>
      <c r="E4" s="16">
        <v>13.6713860674027</v>
      </c>
      <c r="F4" s="16">
        <v>20.564093564417799</v>
      </c>
      <c r="G4" s="16">
        <v>18.708083469060899</v>
      </c>
      <c r="H4" s="16">
        <v>17.999654613165902</v>
      </c>
      <c r="I4" s="16">
        <v>20.554425567206799</v>
      </c>
      <c r="J4" s="21">
        <v>9.8352750137450293</v>
      </c>
      <c r="K4" s="24">
        <f t="shared" si="0"/>
        <v>17.390703039509564</v>
      </c>
      <c r="L4" s="38">
        <f t="shared" si="1"/>
        <v>0.60895157365633779</v>
      </c>
      <c r="M4" s="39">
        <f t="shared" si="1"/>
        <v>3.1637225276972352</v>
      </c>
      <c r="N4" s="40">
        <f t="shared" si="1"/>
        <v>-7.5554280257645345</v>
      </c>
      <c r="O4" s="41"/>
      <c r="P4" s="42"/>
      <c r="Q4" s="43"/>
      <c r="R4" s="41">
        <f t="shared" si="2"/>
        <v>0.39759203743478366</v>
      </c>
      <c r="S4" s="42">
        <f t="shared" si="2"/>
        <v>2.6232945040216329</v>
      </c>
      <c r="T4" s="43">
        <f t="shared" si="2"/>
        <v>-6.6493229830581306</v>
      </c>
      <c r="U4" s="41">
        <f t="shared" si="3"/>
        <v>0.75912425985606158</v>
      </c>
      <c r="V4" s="42">
        <f t="shared" si="3"/>
        <v>0.1622966915840236</v>
      </c>
      <c r="W4" s="44">
        <f t="shared" si="3"/>
        <v>100.37964807961968</v>
      </c>
    </row>
    <row r="5" spans="1:23" x14ac:dyDescent="0.2">
      <c r="A5" s="5" t="s">
        <v>52</v>
      </c>
      <c r="B5" s="6" t="s">
        <v>53</v>
      </c>
      <c r="C5" s="6" t="s">
        <v>54</v>
      </c>
      <c r="D5" s="16" t="s">
        <v>8</v>
      </c>
      <c r="E5" s="16">
        <v>14.0247628078393</v>
      </c>
      <c r="F5" s="16">
        <v>20.627170014237301</v>
      </c>
      <c r="G5" s="16">
        <v>19.025019452576501</v>
      </c>
      <c r="H5" s="16">
        <v>18.191165742580999</v>
      </c>
      <c r="I5" s="16">
        <v>19.654111805441701</v>
      </c>
      <c r="J5" s="21">
        <v>10.017201014304399</v>
      </c>
      <c r="K5" s="24">
        <f t="shared" si="0"/>
        <v>17.655773993022255</v>
      </c>
      <c r="L5" s="38">
        <f t="shared" si="1"/>
        <v>0.53539174955874458</v>
      </c>
      <c r="M5" s="39">
        <f t="shared" si="1"/>
        <v>1.9983378124194466</v>
      </c>
      <c r="N5" s="40">
        <f t="shared" si="1"/>
        <v>-7.6385729787178551</v>
      </c>
      <c r="O5" s="41"/>
      <c r="P5" s="42"/>
      <c r="Q5" s="43"/>
      <c r="R5" s="41">
        <f t="shared" si="2"/>
        <v>0.32403221333719046</v>
      </c>
      <c r="S5" s="42">
        <f t="shared" si="2"/>
        <v>1.4579097887438444</v>
      </c>
      <c r="T5" s="43">
        <f t="shared" si="2"/>
        <v>-6.7324679360114512</v>
      </c>
      <c r="U5" s="41">
        <f t="shared" si="3"/>
        <v>0.79883407941628637</v>
      </c>
      <c r="V5" s="42">
        <f t="shared" si="3"/>
        <v>0.36402014860076048</v>
      </c>
      <c r="W5" s="44">
        <f t="shared" si="3"/>
        <v>106.3346469770503</v>
      </c>
    </row>
    <row r="6" spans="1:23" x14ac:dyDescent="0.2">
      <c r="A6" s="5" t="s">
        <v>52</v>
      </c>
      <c r="B6" s="6" t="s">
        <v>53</v>
      </c>
      <c r="C6" s="6" t="s">
        <v>54</v>
      </c>
      <c r="D6" s="16" t="s">
        <v>9</v>
      </c>
      <c r="E6" s="16">
        <v>13.331895958838301</v>
      </c>
      <c r="F6" s="16">
        <v>20.391811182523</v>
      </c>
      <c r="G6" s="16">
        <v>18.353855064830899</v>
      </c>
      <c r="H6" s="16">
        <v>18.1227873306247</v>
      </c>
      <c r="I6" s="16">
        <v>20.069178480283099</v>
      </c>
      <c r="J6" s="21">
        <v>10.001535790922899</v>
      </c>
      <c r="K6" s="24">
        <f t="shared" si="0"/>
        <v>17.08801716529171</v>
      </c>
      <c r="L6" s="38">
        <f t="shared" si="1"/>
        <v>1.0347701653329899</v>
      </c>
      <c r="M6" s="39">
        <f t="shared" si="1"/>
        <v>2.9811613149913896</v>
      </c>
      <c r="N6" s="40">
        <f t="shared" si="1"/>
        <v>-7.0864813743688106</v>
      </c>
      <c r="O6" s="41"/>
      <c r="P6" s="42"/>
      <c r="Q6" s="43"/>
      <c r="R6" s="41">
        <f t="shared" si="2"/>
        <v>0.82341062911143581</v>
      </c>
      <c r="S6" s="42">
        <f t="shared" si="2"/>
        <v>2.4407332913157873</v>
      </c>
      <c r="T6" s="43">
        <f t="shared" si="2"/>
        <v>-6.1803763316624067</v>
      </c>
      <c r="U6" s="41">
        <f t="shared" si="3"/>
        <v>0.56510441702797709</v>
      </c>
      <c r="V6" s="42">
        <f t="shared" si="3"/>
        <v>0.18419000848688449</v>
      </c>
      <c r="W6" s="44">
        <f t="shared" si="3"/>
        <v>72.523484176889852</v>
      </c>
    </row>
    <row r="7" spans="1:23" x14ac:dyDescent="0.2">
      <c r="A7" s="5" t="s">
        <v>52</v>
      </c>
      <c r="B7" s="6" t="s">
        <v>53</v>
      </c>
      <c r="C7" s="6" t="s">
        <v>54</v>
      </c>
      <c r="D7" s="16" t="s">
        <v>10</v>
      </c>
      <c r="E7" s="16">
        <v>14.1519559423429</v>
      </c>
      <c r="F7" s="16">
        <v>20.908211582951399</v>
      </c>
      <c r="G7" s="16">
        <v>19.040502879255399</v>
      </c>
      <c r="H7" s="16">
        <v>18.1360338326677</v>
      </c>
      <c r="I7" s="16">
        <v>20.2905391204553</v>
      </c>
      <c r="J7" s="21">
        <v>10.5700802567917</v>
      </c>
      <c r="K7" s="24">
        <f t="shared" si="0"/>
        <v>17.793877218630868</v>
      </c>
      <c r="L7" s="38">
        <f t="shared" si="1"/>
        <v>0.34215661403683129</v>
      </c>
      <c r="M7" s="39">
        <f t="shared" si="1"/>
        <v>2.4966619018244316</v>
      </c>
      <c r="N7" s="40">
        <f t="shared" si="1"/>
        <v>-7.2237969618391684</v>
      </c>
      <c r="O7" s="41"/>
      <c r="P7" s="42"/>
      <c r="Q7" s="43"/>
      <c r="R7" s="41">
        <f t="shared" si="2"/>
        <v>0.13079707781527716</v>
      </c>
      <c r="S7" s="42">
        <f t="shared" si="2"/>
        <v>1.9562338781488293</v>
      </c>
      <c r="T7" s="43">
        <f t="shared" si="2"/>
        <v>-6.3176919191327645</v>
      </c>
      <c r="U7" s="41">
        <f t="shared" si="3"/>
        <v>0.91332670489094514</v>
      </c>
      <c r="V7" s="42">
        <f t="shared" si="3"/>
        <v>0.25770030000655403</v>
      </c>
      <c r="W7" s="44">
        <f t="shared" si="3"/>
        <v>79.765441072975179</v>
      </c>
    </row>
    <row r="8" spans="1:23" x14ac:dyDescent="0.2">
      <c r="A8" s="5" t="s">
        <v>52</v>
      </c>
      <c r="B8" s="6" t="s">
        <v>53</v>
      </c>
      <c r="C8" s="6" t="s">
        <v>54</v>
      </c>
      <c r="D8" s="16" t="s">
        <v>11</v>
      </c>
      <c r="E8" s="16">
        <v>14.0729336702447</v>
      </c>
      <c r="F8" s="16">
        <v>20.717095192256899</v>
      </c>
      <c r="G8" s="16">
        <v>18.715867271977999</v>
      </c>
      <c r="H8" s="16">
        <v>17.9479056221608</v>
      </c>
      <c r="I8" s="16">
        <v>19.2857691260743</v>
      </c>
      <c r="J8" s="21">
        <v>10.144808967728901</v>
      </c>
      <c r="K8" s="24">
        <f t="shared" si="0"/>
        <v>17.605207695330474</v>
      </c>
      <c r="L8" s="38">
        <f t="shared" si="1"/>
        <v>0.34269792683032563</v>
      </c>
      <c r="M8" s="39">
        <f t="shared" si="1"/>
        <v>1.6805614307438255</v>
      </c>
      <c r="N8" s="40">
        <f t="shared" si="1"/>
        <v>-7.4603987276015733</v>
      </c>
      <c r="O8" s="41"/>
      <c r="P8" s="42"/>
      <c r="Q8" s="43"/>
      <c r="R8" s="41">
        <f t="shared" si="2"/>
        <v>0.1313383906087715</v>
      </c>
      <c r="S8" s="42">
        <f t="shared" si="2"/>
        <v>1.1401334070682232</v>
      </c>
      <c r="T8" s="43">
        <f t="shared" si="2"/>
        <v>-6.5542936848951694</v>
      </c>
      <c r="U8" s="41">
        <f t="shared" si="3"/>
        <v>0.91298408037455625</v>
      </c>
      <c r="V8" s="42">
        <f t="shared" si="3"/>
        <v>0.4537176201176874</v>
      </c>
      <c r="W8" s="44">
        <f t="shared" si="3"/>
        <v>93.98077012905749</v>
      </c>
    </row>
    <row r="9" spans="1:23" x14ac:dyDescent="0.2">
      <c r="A9" s="7" t="s">
        <v>52</v>
      </c>
      <c r="B9" s="8" t="s">
        <v>53</v>
      </c>
      <c r="C9" s="8" t="s">
        <v>55</v>
      </c>
      <c r="D9" s="16" t="s">
        <v>12</v>
      </c>
      <c r="E9" s="15">
        <v>13.774291420885399</v>
      </c>
      <c r="F9" s="15">
        <v>20.401425878842701</v>
      </c>
      <c r="G9" s="15">
        <v>19.419806933778698</v>
      </c>
      <c r="H9" s="16">
        <v>17.941900111350499</v>
      </c>
      <c r="I9" s="16"/>
      <c r="J9" s="21"/>
      <c r="K9" s="24">
        <f t="shared" si="0"/>
        <v>17.605900061143092</v>
      </c>
      <c r="L9" s="45">
        <f t="shared" si="1"/>
        <v>0.33600005020740653</v>
      </c>
      <c r="M9" s="46"/>
      <c r="N9" s="47"/>
      <c r="O9" s="41"/>
      <c r="P9" s="42"/>
      <c r="Q9" s="43"/>
      <c r="R9" s="41">
        <f t="shared" si="2"/>
        <v>0.12464051398585241</v>
      </c>
      <c r="S9" s="42"/>
      <c r="T9" s="43"/>
      <c r="U9" s="41">
        <f t="shared" si="3"/>
        <v>0.91723256773209005</v>
      </c>
      <c r="V9" s="42"/>
      <c r="W9" s="44"/>
    </row>
    <row r="10" spans="1:23" x14ac:dyDescent="0.2">
      <c r="A10" s="7" t="s">
        <v>52</v>
      </c>
      <c r="B10" s="8" t="s">
        <v>53</v>
      </c>
      <c r="C10" s="8" t="s">
        <v>55</v>
      </c>
      <c r="D10" s="16" t="s">
        <v>13</v>
      </c>
      <c r="E10" s="15">
        <v>13.821496344368301</v>
      </c>
      <c r="F10" s="15">
        <v>20.5375873794546</v>
      </c>
      <c r="G10" s="15">
        <v>18.6667342562329</v>
      </c>
      <c r="H10" s="16">
        <v>18.1574291080249</v>
      </c>
      <c r="I10" s="16"/>
      <c r="J10" s="21"/>
      <c r="K10" s="24">
        <f t="shared" si="0"/>
        <v>17.433755225202272</v>
      </c>
      <c r="L10" s="45">
        <f t="shared" si="1"/>
        <v>0.72367388282262723</v>
      </c>
      <c r="M10" s="46"/>
      <c r="N10" s="47"/>
      <c r="O10" s="41"/>
      <c r="P10" s="42"/>
      <c r="Q10" s="43"/>
      <c r="R10" s="41">
        <f t="shared" si="2"/>
        <v>0.51231434660107311</v>
      </c>
      <c r="S10" s="42"/>
      <c r="T10" s="43"/>
      <c r="U10" s="41">
        <f t="shared" si="3"/>
        <v>0.70109684776492442</v>
      </c>
      <c r="V10" s="42"/>
      <c r="W10" s="44"/>
    </row>
    <row r="11" spans="1:23" x14ac:dyDescent="0.2">
      <c r="A11" s="7" t="s">
        <v>52</v>
      </c>
      <c r="B11" s="8" t="s">
        <v>53</v>
      </c>
      <c r="C11" s="8" t="s">
        <v>55</v>
      </c>
      <c r="D11" s="16" t="s">
        <v>14</v>
      </c>
      <c r="E11" s="15">
        <v>13.436470458908101</v>
      </c>
      <c r="F11" s="15">
        <v>20.2497893263007</v>
      </c>
      <c r="G11" s="15">
        <v>18.709898490991801</v>
      </c>
      <c r="H11" s="16">
        <v>18.4295710157296</v>
      </c>
      <c r="I11" s="16"/>
      <c r="J11" s="21"/>
      <c r="K11" s="24">
        <f t="shared" si="0"/>
        <v>17.202532251277074</v>
      </c>
      <c r="L11" s="45">
        <f t="shared" si="1"/>
        <v>1.2270387644525265</v>
      </c>
      <c r="M11" s="46"/>
      <c r="N11" s="47"/>
      <c r="O11" s="41"/>
      <c r="P11" s="42"/>
      <c r="Q11" s="43"/>
      <c r="R11" s="41">
        <f t="shared" si="2"/>
        <v>1.0156792282309723</v>
      </c>
      <c r="S11" s="42"/>
      <c r="T11" s="43"/>
      <c r="U11" s="41">
        <f t="shared" si="3"/>
        <v>0.49459541532319623</v>
      </c>
      <c r="V11" s="42"/>
      <c r="W11" s="44"/>
    </row>
    <row r="12" spans="1:23" x14ac:dyDescent="0.2">
      <c r="A12" s="7" t="s">
        <v>52</v>
      </c>
      <c r="B12" s="8" t="s">
        <v>53</v>
      </c>
      <c r="C12" s="8" t="s">
        <v>55</v>
      </c>
      <c r="D12" s="16" t="s">
        <v>15</v>
      </c>
      <c r="E12" s="16">
        <v>14.9070051518767</v>
      </c>
      <c r="F12" s="16">
        <v>21.557723860861199</v>
      </c>
      <c r="G12" s="16">
        <v>19.892144695513299</v>
      </c>
      <c r="H12" s="16">
        <v>18.645878569286399</v>
      </c>
      <c r="I12" s="16">
        <v>19.0995875707263</v>
      </c>
      <c r="J12" s="21">
        <v>16.141216354290101</v>
      </c>
      <c r="K12" s="24">
        <f t="shared" si="0"/>
        <v>18.559159547050697</v>
      </c>
      <c r="L12" s="45">
        <f t="shared" si="1"/>
        <v>8.6719022235701715E-2</v>
      </c>
      <c r="M12" s="46">
        <f t="shared" si="1"/>
        <v>0.54042802367560228</v>
      </c>
      <c r="N12" s="47">
        <f t="shared" si="1"/>
        <v>-2.4179431927605961</v>
      </c>
      <c r="O12" s="41"/>
      <c r="P12" s="42"/>
      <c r="Q12" s="43"/>
      <c r="R12" s="41">
        <f t="shared" si="2"/>
        <v>-0.12464051398585241</v>
      </c>
      <c r="S12" s="42">
        <f t="shared" si="2"/>
        <v>0</v>
      </c>
      <c r="T12" s="43">
        <f t="shared" si="2"/>
        <v>-1.5118381500541922</v>
      </c>
      <c r="U12" s="41">
        <f t="shared" si="3"/>
        <v>1.0902360373798732</v>
      </c>
      <c r="V12" s="42">
        <f t="shared" si="3"/>
        <v>1</v>
      </c>
      <c r="W12" s="44">
        <f t="shared" si="3"/>
        <v>2.851731492907382</v>
      </c>
    </row>
    <row r="13" spans="1:23" x14ac:dyDescent="0.2">
      <c r="A13" s="7" t="s">
        <v>52</v>
      </c>
      <c r="B13" s="8" t="s">
        <v>53</v>
      </c>
      <c r="C13" s="8" t="s">
        <v>55</v>
      </c>
      <c r="D13" s="16" t="s">
        <v>16</v>
      </c>
      <c r="E13" s="16">
        <v>16.009122682465399</v>
      </c>
      <c r="F13" s="16">
        <v>22.148566539819299</v>
      </c>
      <c r="G13" s="16">
        <v>20.259169897471601</v>
      </c>
      <c r="H13" s="16">
        <v>18.898152348170999</v>
      </c>
      <c r="I13" s="16">
        <v>19.177168530084199</v>
      </c>
      <c r="J13" s="21">
        <v>18.3889016867479</v>
      </c>
      <c r="K13" s="24">
        <f t="shared" si="0"/>
        <v>19.295006729454304</v>
      </c>
      <c r="L13" s="45">
        <f t="shared" si="1"/>
        <v>-0.39685438128330475</v>
      </c>
      <c r="M13" s="46">
        <f t="shared" si="1"/>
        <v>-0.1178381993701052</v>
      </c>
      <c r="N13" s="47">
        <f t="shared" si="1"/>
        <v>-0.90610504270640391</v>
      </c>
      <c r="O13" s="41"/>
      <c r="P13" s="42"/>
      <c r="Q13" s="43"/>
      <c r="R13" s="41">
        <f t="shared" si="2"/>
        <v>-0.60821391750485887</v>
      </c>
      <c r="S13" s="42">
        <f t="shared" si="2"/>
        <v>-0.65826622304570748</v>
      </c>
      <c r="T13" s="43">
        <f t="shared" si="2"/>
        <v>0</v>
      </c>
      <c r="U13" s="41">
        <f t="shared" si="3"/>
        <v>1.5243708416749451</v>
      </c>
      <c r="V13" s="42">
        <f t="shared" si="3"/>
        <v>1.578184880059748</v>
      </c>
      <c r="W13" s="44">
        <f t="shared" si="3"/>
        <v>1</v>
      </c>
    </row>
    <row r="14" spans="1:23" x14ac:dyDescent="0.2">
      <c r="A14" s="7" t="s">
        <v>52</v>
      </c>
      <c r="B14" s="8" t="s">
        <v>53</v>
      </c>
      <c r="C14" s="8" t="s">
        <v>55</v>
      </c>
      <c r="D14" s="16" t="s">
        <v>17</v>
      </c>
      <c r="E14" s="16">
        <v>16.441037069842999</v>
      </c>
      <c r="F14" s="16">
        <v>22.918886293510599</v>
      </c>
      <c r="G14" s="16">
        <v>20.7960777865495</v>
      </c>
      <c r="H14" s="16">
        <v>19.197270135683699</v>
      </c>
      <c r="I14" s="16">
        <v>20.928643406429501</v>
      </c>
      <c r="J14" s="21">
        <v>19.250443403461102</v>
      </c>
      <c r="K14" s="24">
        <f t="shared" si="0"/>
        <v>19.862536909599822</v>
      </c>
      <c r="L14" s="45">
        <f t="shared" si="1"/>
        <v>-0.6652667739161231</v>
      </c>
      <c r="M14" s="46">
        <f t="shared" si="1"/>
        <v>1.0661064968296792</v>
      </c>
      <c r="N14" s="47">
        <f t="shared" si="1"/>
        <v>-0.61209350613872004</v>
      </c>
      <c r="O14" s="41"/>
      <c r="P14" s="42"/>
      <c r="Q14" s="43"/>
      <c r="R14" s="41">
        <f t="shared" si="2"/>
        <v>-0.87662631013767722</v>
      </c>
      <c r="S14" s="42">
        <f t="shared" si="2"/>
        <v>0.5256784731540769</v>
      </c>
      <c r="T14" s="43">
        <f t="shared" si="2"/>
        <v>0.29401153656768386</v>
      </c>
      <c r="U14" s="41">
        <f t="shared" si="3"/>
        <v>1.8360766786129159</v>
      </c>
      <c r="V14" s="42">
        <f t="shared" si="3"/>
        <v>0.6946323601703569</v>
      </c>
      <c r="W14" s="44">
        <f t="shared" si="3"/>
        <v>0.81563097108776561</v>
      </c>
    </row>
    <row r="15" spans="1:23" x14ac:dyDescent="0.2">
      <c r="A15" s="7" t="s">
        <v>52</v>
      </c>
      <c r="B15" s="8" t="s">
        <v>53</v>
      </c>
      <c r="C15" s="8" t="s">
        <v>55</v>
      </c>
      <c r="D15" s="16" t="s">
        <v>18</v>
      </c>
      <c r="E15" s="16">
        <v>16.5676174192259</v>
      </c>
      <c r="F15" s="16">
        <v>23.028057372393398</v>
      </c>
      <c r="G15" s="16">
        <v>20.574243951501401</v>
      </c>
      <c r="H15" s="16">
        <v>19.4161108654597</v>
      </c>
      <c r="I15" s="16">
        <v>20.344598059537802</v>
      </c>
      <c r="J15" s="21">
        <v>19.144029174997002</v>
      </c>
      <c r="K15" s="24">
        <f t="shared" si="0"/>
        <v>19.87377712089804</v>
      </c>
      <c r="L15" s="45">
        <f t="shared" si="1"/>
        <v>-0.45766625543834039</v>
      </c>
      <c r="M15" s="46">
        <f t="shared" si="1"/>
        <v>0.47082093863976127</v>
      </c>
      <c r="N15" s="47">
        <f t="shared" si="1"/>
        <v>-0.72974794590103897</v>
      </c>
      <c r="O15" s="41"/>
      <c r="P15" s="42"/>
      <c r="Q15" s="43"/>
      <c r="R15" s="41">
        <f t="shared" si="2"/>
        <v>-0.66902579165989451</v>
      </c>
      <c r="S15" s="42">
        <f t="shared" si="2"/>
        <v>-6.960708503584101E-2</v>
      </c>
      <c r="T15" s="43">
        <f t="shared" si="2"/>
        <v>0.17635709680536493</v>
      </c>
      <c r="U15" s="41">
        <f t="shared" si="3"/>
        <v>1.5899989267166559</v>
      </c>
      <c r="V15" s="42">
        <f t="shared" si="3"/>
        <v>1.049430834416083</v>
      </c>
      <c r="W15" s="44">
        <f t="shared" si="3"/>
        <v>0.88493469786273748</v>
      </c>
    </row>
    <row r="16" spans="1:23" ht="17" thickBot="1" x14ac:dyDescent="0.25">
      <c r="A16" s="9" t="s">
        <v>52</v>
      </c>
      <c r="B16" s="10" t="s">
        <v>53</v>
      </c>
      <c r="C16" s="10" t="s">
        <v>55</v>
      </c>
      <c r="D16" s="16" t="s">
        <v>19</v>
      </c>
      <c r="E16" s="16">
        <v>15.3585175045204</v>
      </c>
      <c r="F16" s="16">
        <v>22.226352896190001</v>
      </c>
      <c r="G16" s="16">
        <v>20.0682009690575</v>
      </c>
      <c r="H16" s="16">
        <v>19.417681776713501</v>
      </c>
      <c r="I16" s="16">
        <v>20.398159180390699</v>
      </c>
      <c r="J16" s="21">
        <v>17.218341114203799</v>
      </c>
      <c r="K16" s="24">
        <f t="shared" si="0"/>
        <v>18.99220173453411</v>
      </c>
      <c r="L16" s="48">
        <f t="shared" si="1"/>
        <v>0.42548004217939095</v>
      </c>
      <c r="M16" s="49">
        <f t="shared" si="1"/>
        <v>1.4059574458565898</v>
      </c>
      <c r="N16" s="50">
        <f t="shared" si="1"/>
        <v>-1.7738606203303107</v>
      </c>
      <c r="O16" s="51"/>
      <c r="P16" s="52"/>
      <c r="Q16" s="53"/>
      <c r="R16" s="51">
        <f t="shared" si="2"/>
        <v>0.21412050595783683</v>
      </c>
      <c r="S16" s="52">
        <f t="shared" si="2"/>
        <v>0.8655294221809875</v>
      </c>
      <c r="T16" s="53">
        <f t="shared" si="2"/>
        <v>-0.86775557762390676</v>
      </c>
      <c r="U16" s="51">
        <f t="shared" si="3"/>
        <v>0.86207153458445718</v>
      </c>
      <c r="V16" s="52">
        <f t="shared" si="3"/>
        <v>0.54884496167473718</v>
      </c>
      <c r="W16" s="54">
        <f t="shared" si="3"/>
        <v>1.8248217883463396</v>
      </c>
    </row>
    <row r="17" spans="1:23" x14ac:dyDescent="0.2">
      <c r="A17" s="3" t="s">
        <v>56</v>
      </c>
      <c r="B17" s="4" t="s">
        <v>53</v>
      </c>
      <c r="C17" s="4" t="s">
        <v>54</v>
      </c>
      <c r="D17" s="17" t="s">
        <v>5</v>
      </c>
      <c r="E17" s="18">
        <v>14.277606423106899</v>
      </c>
      <c r="F17" s="18">
        <v>20.992332000000001</v>
      </c>
      <c r="G17" s="18">
        <v>19.8651628790277</v>
      </c>
      <c r="H17" s="17"/>
      <c r="I17" s="17">
        <v>22.235833692315001</v>
      </c>
      <c r="J17" s="22">
        <v>10.0444995776711</v>
      </c>
      <c r="K17" s="24">
        <f t="shared" si="0"/>
        <v>18.124640765608977</v>
      </c>
      <c r="L17" s="31"/>
      <c r="M17" s="32">
        <f t="shared" si="1"/>
        <v>4.1111929267060248</v>
      </c>
      <c r="N17" s="33">
        <f t="shared" si="1"/>
        <v>-8.0801411879378762</v>
      </c>
      <c r="O17" s="34"/>
      <c r="P17" s="35">
        <f>MEDIAN(M19:M21)</f>
        <v>3.390486957523887</v>
      </c>
      <c r="Q17" s="36">
        <f>MEDIAN(N19:N21)</f>
        <v>-1.2097233535482133</v>
      </c>
      <c r="R17" s="34"/>
      <c r="S17" s="35">
        <f>M17-P$17</f>
        <v>0.72070596918213781</v>
      </c>
      <c r="T17" s="36">
        <f>N17-Q$17</f>
        <v>-6.8704178343896629</v>
      </c>
      <c r="U17" s="34"/>
      <c r="V17" s="35">
        <f t="shared" si="3"/>
        <v>0.60680043747652446</v>
      </c>
      <c r="W17" s="37">
        <f t="shared" si="3"/>
        <v>117.00430759554442</v>
      </c>
    </row>
    <row r="18" spans="1:23" x14ac:dyDescent="0.2">
      <c r="A18" s="5" t="s">
        <v>56</v>
      </c>
      <c r="B18" s="6" t="s">
        <v>53</v>
      </c>
      <c r="C18" s="6" t="s">
        <v>54</v>
      </c>
      <c r="D18" s="17" t="s">
        <v>6</v>
      </c>
      <c r="E18" s="18">
        <v>12.7513922056549</v>
      </c>
      <c r="F18" s="18">
        <v>20.044863100000001</v>
      </c>
      <c r="G18" s="18">
        <v>18.258474742134599</v>
      </c>
      <c r="H18" s="17"/>
      <c r="I18" s="17">
        <v>22.692871173985399</v>
      </c>
      <c r="J18" s="22">
        <v>9.5487572500392499</v>
      </c>
      <c r="K18" s="24">
        <f t="shared" si="0"/>
        <v>16.711229280348913</v>
      </c>
      <c r="L18" s="38"/>
      <c r="M18" s="39">
        <f t="shared" si="1"/>
        <v>5.9816418936364855</v>
      </c>
      <c r="N18" s="40">
        <f t="shared" si="1"/>
        <v>-7.1624720303096634</v>
      </c>
      <c r="O18" s="41"/>
      <c r="P18" s="42"/>
      <c r="Q18" s="43"/>
      <c r="R18" s="41"/>
      <c r="S18" s="42">
        <f t="shared" ref="S18:T21" si="4">M18-P$17</f>
        <v>2.5911549361125985</v>
      </c>
      <c r="T18" s="43">
        <f t="shared" si="4"/>
        <v>-5.9527486767614501</v>
      </c>
      <c r="U18" s="41"/>
      <c r="V18" s="42">
        <f t="shared" si="3"/>
        <v>0.16595282158151364</v>
      </c>
      <c r="W18" s="44">
        <f t="shared" si="3"/>
        <v>61.937818965873618</v>
      </c>
    </row>
    <row r="19" spans="1:23" x14ac:dyDescent="0.2">
      <c r="A19" s="7" t="s">
        <v>56</v>
      </c>
      <c r="B19" s="8" t="s">
        <v>53</v>
      </c>
      <c r="C19" s="8" t="s">
        <v>55</v>
      </c>
      <c r="D19" s="17" t="s">
        <v>12</v>
      </c>
      <c r="E19" s="18">
        <v>14.3167059139678</v>
      </c>
      <c r="F19" s="18">
        <v>21.268466</v>
      </c>
      <c r="G19" s="18">
        <v>20.054037781604201</v>
      </c>
      <c r="H19" s="17"/>
      <c r="I19" s="17">
        <v>20.333350259453901</v>
      </c>
      <c r="J19" s="22">
        <v>16.259120205557501</v>
      </c>
      <c r="K19" s="24">
        <f t="shared" si="0"/>
        <v>18.277930994144246</v>
      </c>
      <c r="L19" s="45"/>
      <c r="M19" s="46">
        <f t="shared" si="1"/>
        <v>2.0554192653096557</v>
      </c>
      <c r="N19" s="47">
        <f t="shared" si="1"/>
        <v>-2.0188107885867446</v>
      </c>
      <c r="O19" s="41"/>
      <c r="P19" s="42"/>
      <c r="Q19" s="43"/>
      <c r="R19" s="41"/>
      <c r="S19" s="42">
        <f t="shared" si="4"/>
        <v>-1.3350676922142313</v>
      </c>
      <c r="T19" s="43">
        <f t="shared" si="4"/>
        <v>-0.80908743503853131</v>
      </c>
      <c r="U19" s="41"/>
      <c r="V19" s="42">
        <f t="shared" si="3"/>
        <v>2.5228731897793595</v>
      </c>
      <c r="W19" s="44">
        <f t="shared" si="3"/>
        <v>1.752102813721605</v>
      </c>
    </row>
    <row r="20" spans="1:23" x14ac:dyDescent="0.2">
      <c r="A20" s="7" t="s">
        <v>56</v>
      </c>
      <c r="B20" s="8" t="s">
        <v>53</v>
      </c>
      <c r="C20" s="8" t="s">
        <v>55</v>
      </c>
      <c r="D20" s="17" t="s">
        <v>13</v>
      </c>
      <c r="E20" s="18">
        <v>14.3609069099507</v>
      </c>
      <c r="F20" s="18">
        <v>21.333249299999999</v>
      </c>
      <c r="G20" s="18">
        <v>19.709316016305301</v>
      </c>
      <c r="H20" s="17"/>
      <c r="I20" s="17">
        <v>21.600215688276599</v>
      </c>
      <c r="J20" s="22">
        <v>17.000005377204499</v>
      </c>
      <c r="K20" s="24">
        <f t="shared" si="0"/>
        <v>18.209728730752712</v>
      </c>
      <c r="L20" s="45"/>
      <c r="M20" s="46">
        <f t="shared" si="1"/>
        <v>3.390486957523887</v>
      </c>
      <c r="N20" s="47">
        <f t="shared" si="1"/>
        <v>-1.2097233535482133</v>
      </c>
      <c r="O20" s="41"/>
      <c r="P20" s="42"/>
      <c r="Q20" s="43"/>
      <c r="R20" s="41"/>
      <c r="S20" s="42">
        <f t="shared" si="4"/>
        <v>0</v>
      </c>
      <c r="T20" s="43">
        <f t="shared" si="4"/>
        <v>0</v>
      </c>
      <c r="U20" s="41"/>
      <c r="V20" s="42">
        <f t="shared" si="3"/>
        <v>1</v>
      </c>
      <c r="W20" s="44">
        <f t="shared" si="3"/>
        <v>1</v>
      </c>
    </row>
    <row r="21" spans="1:23" ht="17" thickBot="1" x14ac:dyDescent="0.25">
      <c r="A21" s="9" t="s">
        <v>56</v>
      </c>
      <c r="B21" s="10" t="s">
        <v>53</v>
      </c>
      <c r="C21" s="10" t="s">
        <v>55</v>
      </c>
      <c r="D21" s="17" t="s">
        <v>14</v>
      </c>
      <c r="E21" s="18">
        <v>13.5256800766327</v>
      </c>
      <c r="F21" s="18">
        <v>20.718056399999998</v>
      </c>
      <c r="G21" s="18">
        <v>19.458114542837698</v>
      </c>
      <c r="H21" s="17"/>
      <c r="I21" s="17">
        <v>22.378467898803098</v>
      </c>
      <c r="J21" s="22">
        <v>16.452686109903802</v>
      </c>
      <c r="K21" s="24">
        <f t="shared" si="0"/>
        <v>17.60095742717802</v>
      </c>
      <c r="L21" s="48"/>
      <c r="M21" s="49">
        <f t="shared" si="1"/>
        <v>4.777510471625078</v>
      </c>
      <c r="N21" s="50">
        <f t="shared" si="1"/>
        <v>-1.1482713172742187</v>
      </c>
      <c r="O21" s="51"/>
      <c r="P21" s="52"/>
      <c r="Q21" s="53"/>
      <c r="R21" s="51"/>
      <c r="S21" s="52">
        <f t="shared" si="4"/>
        <v>1.3870235141011911</v>
      </c>
      <c r="T21" s="53">
        <f t="shared" si="4"/>
        <v>6.1452036273994537E-2</v>
      </c>
      <c r="U21" s="51"/>
      <c r="V21" s="52">
        <f t="shared" si="3"/>
        <v>0.38235283755311628</v>
      </c>
      <c r="W21" s="54">
        <f t="shared" si="3"/>
        <v>0.95829912981553755</v>
      </c>
    </row>
    <row r="22" spans="1:23" x14ac:dyDescent="0.2">
      <c r="A22" s="3" t="s">
        <v>52</v>
      </c>
      <c r="B22" s="4" t="s">
        <v>57</v>
      </c>
      <c r="C22" s="4" t="s">
        <v>54</v>
      </c>
      <c r="D22" s="16" t="s">
        <v>20</v>
      </c>
      <c r="E22" s="15">
        <v>12.328802515846601</v>
      </c>
      <c r="F22" s="15">
        <v>20.408673761405598</v>
      </c>
      <c r="G22" s="15">
        <v>20.709494161244699</v>
      </c>
      <c r="H22" s="16">
        <v>18.2030312257254</v>
      </c>
      <c r="I22" s="16"/>
      <c r="J22" s="21"/>
      <c r="K22" s="24">
        <f t="shared" si="0"/>
        <v>17.336778087887634</v>
      </c>
      <c r="L22" s="31">
        <f t="shared" si="1"/>
        <v>0.86625313783776647</v>
      </c>
      <c r="M22" s="32"/>
      <c r="N22" s="33"/>
      <c r="O22" s="34">
        <f>MEDIAN(L30:L37)</f>
        <v>8.3190491034670799E-2</v>
      </c>
      <c r="P22" s="35">
        <f>MEDIAN(M30:M37)</f>
        <v>0.90747539053528925</v>
      </c>
      <c r="Q22" s="36">
        <f>MEDIAN(N30:N37)</f>
        <v>9.3030323645583586</v>
      </c>
      <c r="R22" s="34">
        <f>L22-O$22</f>
        <v>0.78306264680309567</v>
      </c>
      <c r="S22" s="35"/>
      <c r="T22" s="36"/>
      <c r="U22" s="34">
        <f t="shared" si="3"/>
        <v>0.58113181845982942</v>
      </c>
      <c r="V22" s="35"/>
      <c r="W22" s="37"/>
    </row>
    <row r="23" spans="1:23" x14ac:dyDescent="0.2">
      <c r="A23" s="5" t="s">
        <v>52</v>
      </c>
      <c r="B23" s="6" t="s">
        <v>57</v>
      </c>
      <c r="C23" s="6" t="s">
        <v>54</v>
      </c>
      <c r="D23" s="16" t="s">
        <v>21</v>
      </c>
      <c r="E23" s="15">
        <v>11.7936938459204</v>
      </c>
      <c r="F23" s="15">
        <v>20.742281648565399</v>
      </c>
      <c r="G23" s="15">
        <v>20.054513352318601</v>
      </c>
      <c r="H23" s="16">
        <v>17.412461046173998</v>
      </c>
      <c r="I23" s="16"/>
      <c r="J23" s="21"/>
      <c r="K23" s="24">
        <f t="shared" si="0"/>
        <v>16.991804454991641</v>
      </c>
      <c r="L23" s="38">
        <f t="shared" si="1"/>
        <v>0.42065659118235743</v>
      </c>
      <c r="M23" s="39"/>
      <c r="N23" s="40"/>
      <c r="O23" s="41"/>
      <c r="P23" s="42"/>
      <c r="Q23" s="43"/>
      <c r="R23" s="41">
        <f t="shared" ref="R23:T37" si="5">L23-O$22</f>
        <v>0.33746610014768663</v>
      </c>
      <c r="S23" s="42"/>
      <c r="T23" s="43"/>
      <c r="U23" s="41">
        <f t="shared" si="3"/>
        <v>0.7914301324787999</v>
      </c>
      <c r="V23" s="42"/>
      <c r="W23" s="44"/>
    </row>
    <row r="24" spans="1:23" x14ac:dyDescent="0.2">
      <c r="A24" s="5" t="s">
        <v>52</v>
      </c>
      <c r="B24" s="6" t="s">
        <v>57</v>
      </c>
      <c r="C24" s="6" t="s">
        <v>54</v>
      </c>
      <c r="D24" s="16" t="s">
        <v>22</v>
      </c>
      <c r="E24" s="15">
        <v>12.9184264620134</v>
      </c>
      <c r="F24" s="15">
        <v>21.459091798811599</v>
      </c>
      <c r="G24" s="15">
        <v>21.5655046789899</v>
      </c>
      <c r="H24" s="16">
        <v>18.5988602510057</v>
      </c>
      <c r="I24" s="16"/>
      <c r="J24" s="21"/>
      <c r="K24" s="24">
        <f t="shared" si="0"/>
        <v>18.149313132957531</v>
      </c>
      <c r="L24" s="38">
        <f t="shared" si="1"/>
        <v>0.44954711804816938</v>
      </c>
      <c r="M24" s="39"/>
      <c r="N24" s="40"/>
      <c r="O24" s="41"/>
      <c r="P24" s="42"/>
      <c r="Q24" s="43"/>
      <c r="R24" s="41">
        <f t="shared" si="5"/>
        <v>0.36635662701349858</v>
      </c>
      <c r="S24" s="42"/>
      <c r="T24" s="43"/>
      <c r="U24" s="41">
        <f t="shared" si="3"/>
        <v>0.77573907174523238</v>
      </c>
      <c r="V24" s="42"/>
      <c r="W24" s="44"/>
    </row>
    <row r="25" spans="1:23" x14ac:dyDescent="0.2">
      <c r="A25" s="5" t="s">
        <v>52</v>
      </c>
      <c r="B25" s="6" t="s">
        <v>57</v>
      </c>
      <c r="C25" s="6" t="s">
        <v>54</v>
      </c>
      <c r="D25" s="16" t="s">
        <v>23</v>
      </c>
      <c r="E25" s="16">
        <v>17.079032415962899</v>
      </c>
      <c r="F25" s="16">
        <v>24.453690184969499</v>
      </c>
      <c r="G25" s="16">
        <v>23.409980251249401</v>
      </c>
      <c r="H25" s="16">
        <v>20.1669142867845</v>
      </c>
      <c r="I25" s="16">
        <v>20.075395</v>
      </c>
      <c r="J25" s="21">
        <v>21.599895059530301</v>
      </c>
      <c r="K25" s="24">
        <f t="shared" si="0"/>
        <v>21.383046083666997</v>
      </c>
      <c r="L25" s="38">
        <f t="shared" si="1"/>
        <v>-1.2161317968824967</v>
      </c>
      <c r="M25" s="39">
        <f t="shared" si="1"/>
        <v>-1.3076510836669968</v>
      </c>
      <c r="N25" s="40">
        <f t="shared" si="1"/>
        <v>0.21684897586330365</v>
      </c>
      <c r="O25" s="41"/>
      <c r="P25" s="42"/>
      <c r="Q25" s="43"/>
      <c r="R25" s="41">
        <f t="shared" si="5"/>
        <v>-1.2993222879171675</v>
      </c>
      <c r="S25" s="42">
        <f t="shared" si="5"/>
        <v>-2.215126474202286</v>
      </c>
      <c r="T25" s="43">
        <f t="shared" si="5"/>
        <v>-9.0861833886950549</v>
      </c>
      <c r="U25" s="41">
        <f t="shared" si="3"/>
        <v>2.4611324277569029</v>
      </c>
      <c r="V25" s="42">
        <f t="shared" si="3"/>
        <v>4.6432226889095727</v>
      </c>
      <c r="W25" s="44">
        <f t="shared" si="3"/>
        <v>543.51776804639496</v>
      </c>
    </row>
    <row r="26" spans="1:23" x14ac:dyDescent="0.2">
      <c r="A26" s="5" t="s">
        <v>52</v>
      </c>
      <c r="B26" s="6" t="s">
        <v>57</v>
      </c>
      <c r="C26" s="6" t="s">
        <v>54</v>
      </c>
      <c r="D26" s="16" t="s">
        <v>24</v>
      </c>
      <c r="E26" s="16">
        <v>12.3727974971746</v>
      </c>
      <c r="F26" s="16">
        <v>20.748207769834998</v>
      </c>
      <c r="G26" s="16">
        <v>20.693269541329599</v>
      </c>
      <c r="H26" s="16">
        <v>18.147264024048599</v>
      </c>
      <c r="I26" s="16">
        <v>20.266612200000001</v>
      </c>
      <c r="J26" s="21">
        <v>23.392832490817501</v>
      </c>
      <c r="K26" s="24">
        <f t="shared" si="0"/>
        <v>17.448544390561686</v>
      </c>
      <c r="L26" s="38">
        <f t="shared" si="1"/>
        <v>0.69871963348691324</v>
      </c>
      <c r="M26" s="39">
        <f t="shared" si="1"/>
        <v>2.8180678094383147</v>
      </c>
      <c r="N26" s="40">
        <f t="shared" si="1"/>
        <v>5.9442881002558146</v>
      </c>
      <c r="O26" s="41"/>
      <c r="P26" s="42"/>
      <c r="Q26" s="43"/>
      <c r="R26" s="41">
        <f t="shared" si="5"/>
        <v>0.61552914245224244</v>
      </c>
      <c r="S26" s="42">
        <f t="shared" si="5"/>
        <v>1.9105924189030254</v>
      </c>
      <c r="T26" s="43">
        <f t="shared" si="5"/>
        <v>-3.358744264302544</v>
      </c>
      <c r="U26" s="41">
        <f t="shared" si="3"/>
        <v>0.65269046000921682</v>
      </c>
      <c r="V26" s="42">
        <f t="shared" si="3"/>
        <v>0.26598330153322264</v>
      </c>
      <c r="W26" s="44">
        <f t="shared" si="3"/>
        <v>10.258474218360686</v>
      </c>
    </row>
    <row r="27" spans="1:23" x14ac:dyDescent="0.2">
      <c r="A27" s="5" t="s">
        <v>52</v>
      </c>
      <c r="B27" s="6" t="s">
        <v>57</v>
      </c>
      <c r="C27" s="6" t="s">
        <v>54</v>
      </c>
      <c r="D27" s="16" t="s">
        <v>25</v>
      </c>
      <c r="E27" s="16">
        <v>12.5154362198833</v>
      </c>
      <c r="F27" s="16">
        <v>21.112306769520899</v>
      </c>
      <c r="G27" s="16">
        <v>20.978506964032299</v>
      </c>
      <c r="H27" s="16">
        <v>17.6408644900458</v>
      </c>
      <c r="I27" s="16">
        <v>19.667994100000001</v>
      </c>
      <c r="J27" s="21">
        <v>25.655590491221499</v>
      </c>
      <c r="K27" s="24">
        <f t="shared" si="0"/>
        <v>17.697778356857302</v>
      </c>
      <c r="L27" s="38">
        <f t="shared" si="1"/>
        <v>-5.6913866811502345E-2</v>
      </c>
      <c r="M27" s="39">
        <f t="shared" si="1"/>
        <v>1.970215743142699</v>
      </c>
      <c r="N27" s="40">
        <f t="shared" si="1"/>
        <v>7.9578121343641968</v>
      </c>
      <c r="O27" s="41"/>
      <c r="P27" s="42"/>
      <c r="Q27" s="43"/>
      <c r="R27" s="41">
        <f t="shared" si="5"/>
        <v>-0.14010435784617314</v>
      </c>
      <c r="S27" s="42">
        <f t="shared" si="5"/>
        <v>1.0627403526074097</v>
      </c>
      <c r="T27" s="43">
        <f t="shared" si="5"/>
        <v>-1.3452202301941618</v>
      </c>
      <c r="U27" s="41">
        <f t="shared" si="3"/>
        <v>1.1019848254482321</v>
      </c>
      <c r="V27" s="42">
        <f t="shared" si="3"/>
        <v>0.47872187876855737</v>
      </c>
      <c r="W27" s="44">
        <f t="shared" si="3"/>
        <v>2.5406897766953978</v>
      </c>
    </row>
    <row r="28" spans="1:23" x14ac:dyDescent="0.2">
      <c r="A28" s="5" t="s">
        <v>52</v>
      </c>
      <c r="B28" s="6" t="s">
        <v>57</v>
      </c>
      <c r="C28" s="6" t="s">
        <v>54</v>
      </c>
      <c r="D28" s="16" t="s">
        <v>26</v>
      </c>
      <c r="E28" s="16">
        <v>13.104668401757699</v>
      </c>
      <c r="F28" s="16">
        <v>21.5000601600495</v>
      </c>
      <c r="G28" s="16">
        <v>21.195685090165</v>
      </c>
      <c r="H28" s="16">
        <v>18.552107679685001</v>
      </c>
      <c r="I28" s="16">
        <v>21.077202700000001</v>
      </c>
      <c r="J28" s="21">
        <v>17.0602786271829</v>
      </c>
      <c r="K28" s="24">
        <f t="shared" si="0"/>
        <v>18.142803209128601</v>
      </c>
      <c r="L28" s="38">
        <f t="shared" si="1"/>
        <v>0.40930447055639974</v>
      </c>
      <c r="M28" s="39">
        <f t="shared" si="1"/>
        <v>2.9343994908713995</v>
      </c>
      <c r="N28" s="40">
        <f t="shared" si="1"/>
        <v>-1.0825245819457017</v>
      </c>
      <c r="O28" s="41"/>
      <c r="P28" s="42"/>
      <c r="Q28" s="43"/>
      <c r="R28" s="41">
        <f t="shared" si="5"/>
        <v>0.32611397952172894</v>
      </c>
      <c r="S28" s="42">
        <f t="shared" si="5"/>
        <v>2.0269241003361103</v>
      </c>
      <c r="T28" s="43">
        <f t="shared" si="5"/>
        <v>-10.38555694650406</v>
      </c>
      <c r="U28" s="41">
        <f t="shared" si="3"/>
        <v>0.79768221676770912</v>
      </c>
      <c r="V28" s="42">
        <f t="shared" si="3"/>
        <v>0.24537767485445569</v>
      </c>
      <c r="W28" s="44">
        <f t="shared" si="3"/>
        <v>1337.7167423733863</v>
      </c>
    </row>
    <row r="29" spans="1:23" x14ac:dyDescent="0.2">
      <c r="A29" s="5" t="s">
        <v>52</v>
      </c>
      <c r="B29" s="6" t="s">
        <v>57</v>
      </c>
      <c r="C29" s="6" t="s">
        <v>54</v>
      </c>
      <c r="D29" s="16" t="s">
        <v>27</v>
      </c>
      <c r="E29" s="16">
        <v>12.556069862195301</v>
      </c>
      <c r="F29" s="16">
        <v>21.327082131395699</v>
      </c>
      <c r="G29" s="16">
        <v>21.098663813295399</v>
      </c>
      <c r="H29" s="16">
        <v>17.8763210105265</v>
      </c>
      <c r="I29" s="16">
        <v>18.578799799999999</v>
      </c>
      <c r="J29" s="21">
        <v>22.600788296179001</v>
      </c>
      <c r="K29" s="24">
        <f t="shared" si="0"/>
        <v>17.810661059278665</v>
      </c>
      <c r="L29" s="38">
        <f t="shared" si="1"/>
        <v>6.5659951247834414E-2</v>
      </c>
      <c r="M29" s="39">
        <f t="shared" si="1"/>
        <v>0.76813874072133359</v>
      </c>
      <c r="N29" s="40">
        <f t="shared" si="1"/>
        <v>4.7901272369003358</v>
      </c>
      <c r="O29" s="41"/>
      <c r="P29" s="42"/>
      <c r="Q29" s="43"/>
      <c r="R29" s="41">
        <f t="shared" si="5"/>
        <v>-1.7530539786836385E-2</v>
      </c>
      <c r="S29" s="42">
        <f t="shared" si="5"/>
        <v>-0.13933664981395566</v>
      </c>
      <c r="T29" s="43">
        <f t="shared" si="5"/>
        <v>-4.5129051276580228</v>
      </c>
      <c r="U29" s="41">
        <f t="shared" si="3"/>
        <v>1.0122253705330817</v>
      </c>
      <c r="V29" s="42">
        <f t="shared" si="3"/>
        <v>1.1013985771253529</v>
      </c>
      <c r="W29" s="44">
        <f t="shared" si="3"/>
        <v>22.830730681938096</v>
      </c>
    </row>
    <row r="30" spans="1:23" x14ac:dyDescent="0.2">
      <c r="A30" s="7" t="s">
        <v>52</v>
      </c>
      <c r="B30" s="8" t="s">
        <v>57</v>
      </c>
      <c r="C30" s="8" t="s">
        <v>55</v>
      </c>
      <c r="D30" s="16" t="s">
        <v>28</v>
      </c>
      <c r="E30" s="15">
        <v>13.133272904358201</v>
      </c>
      <c r="F30" s="15">
        <v>21.433315622999199</v>
      </c>
      <c r="G30" s="15">
        <v>21.6729459687513</v>
      </c>
      <c r="H30" s="16">
        <v>18.148076267558402</v>
      </c>
      <c r="I30" s="16"/>
      <c r="J30" s="21"/>
      <c r="K30" s="24">
        <f t="shared" si="0"/>
        <v>18.27230877182928</v>
      </c>
      <c r="L30" s="45">
        <f t="shared" si="1"/>
        <v>-0.12423250427087851</v>
      </c>
      <c r="M30" s="46"/>
      <c r="N30" s="47"/>
      <c r="O30" s="41"/>
      <c r="P30" s="42"/>
      <c r="Q30" s="43"/>
      <c r="R30" s="41">
        <f t="shared" si="5"/>
        <v>-0.20742299530554931</v>
      </c>
      <c r="S30" s="42"/>
      <c r="T30" s="43"/>
      <c r="U30" s="41">
        <f t="shared" si="3"/>
        <v>1.1546239013156065</v>
      </c>
      <c r="V30" s="42"/>
      <c r="W30" s="44"/>
    </row>
    <row r="31" spans="1:23" x14ac:dyDescent="0.2">
      <c r="A31" s="7" t="s">
        <v>52</v>
      </c>
      <c r="B31" s="8" t="s">
        <v>57</v>
      </c>
      <c r="C31" s="8" t="s">
        <v>55</v>
      </c>
      <c r="D31" s="16" t="s">
        <v>29</v>
      </c>
      <c r="E31" s="15">
        <v>12.652155555680499</v>
      </c>
      <c r="F31" s="15">
        <v>20.838431273307499</v>
      </c>
      <c r="G31" s="15">
        <v>20.996108276330599</v>
      </c>
      <c r="H31" s="16">
        <v>17.899694242707799</v>
      </c>
      <c r="I31" s="16"/>
      <c r="J31" s="21"/>
      <c r="K31" s="24">
        <f t="shared" si="0"/>
        <v>17.689794298538263</v>
      </c>
      <c r="L31" s="45">
        <f t="shared" si="1"/>
        <v>0.2098999441695355</v>
      </c>
      <c r="M31" s="46"/>
      <c r="N31" s="47"/>
      <c r="O31" s="41"/>
      <c r="P31" s="42"/>
      <c r="Q31" s="43"/>
      <c r="R31" s="41">
        <f t="shared" si="5"/>
        <v>0.1267094531348647</v>
      </c>
      <c r="S31" s="42"/>
      <c r="T31" s="43"/>
      <c r="U31" s="41">
        <f t="shared" si="3"/>
        <v>0.91591812619066693</v>
      </c>
      <c r="V31" s="42"/>
      <c r="W31" s="44"/>
    </row>
    <row r="32" spans="1:23" x14ac:dyDescent="0.2">
      <c r="A32" s="7" t="s">
        <v>52</v>
      </c>
      <c r="B32" s="8" t="s">
        <v>57</v>
      </c>
      <c r="C32" s="8" t="s">
        <v>55</v>
      </c>
      <c r="D32" s="16" t="s">
        <v>30</v>
      </c>
      <c r="E32" s="15">
        <v>12.501732918071699</v>
      </c>
      <c r="F32" s="15">
        <v>20.749823061953801</v>
      </c>
      <c r="G32" s="15">
        <v>20.926379221459101</v>
      </c>
      <c r="H32" s="16">
        <v>17.6461476824899</v>
      </c>
      <c r="I32" s="16"/>
      <c r="J32" s="21"/>
      <c r="K32" s="24">
        <f t="shared" si="0"/>
        <v>17.574901588351846</v>
      </c>
      <c r="L32" s="45">
        <f t="shared" si="1"/>
        <v>7.1246094138054161E-2</v>
      </c>
      <c r="M32" s="46"/>
      <c r="N32" s="47"/>
      <c r="O32" s="41"/>
      <c r="P32" s="42"/>
      <c r="Q32" s="43"/>
      <c r="R32" s="41">
        <f t="shared" si="5"/>
        <v>-1.1944396896616638E-2</v>
      </c>
      <c r="S32" s="42"/>
      <c r="T32" s="43"/>
      <c r="U32" s="41">
        <f t="shared" si="3"/>
        <v>1.0083135925960716</v>
      </c>
      <c r="V32" s="42"/>
      <c r="W32" s="44"/>
    </row>
    <row r="33" spans="1:23" x14ac:dyDescent="0.2">
      <c r="A33" s="7" t="s">
        <v>52</v>
      </c>
      <c r="B33" s="8" t="s">
        <v>57</v>
      </c>
      <c r="C33" s="8" t="s">
        <v>55</v>
      </c>
      <c r="D33" s="16" t="s">
        <v>31</v>
      </c>
      <c r="E33" s="16">
        <v>13.7323886109564</v>
      </c>
      <c r="F33" s="16">
        <v>21.4495837895569</v>
      </c>
      <c r="G33" s="16">
        <v>21.315104761049302</v>
      </c>
      <c r="H33" s="16">
        <v>18.4231988850823</v>
      </c>
      <c r="I33" s="16">
        <v>19.275747899999999</v>
      </c>
      <c r="J33" s="21">
        <v>28.060556093252298</v>
      </c>
      <c r="K33" s="24">
        <f t="shared" si="0"/>
        <v>18.448064511632897</v>
      </c>
      <c r="L33" s="45">
        <f t="shared" si="1"/>
        <v>-2.4865626550596431E-2</v>
      </c>
      <c r="M33" s="46">
        <f t="shared" si="1"/>
        <v>0.82768338836710242</v>
      </c>
      <c r="N33" s="47">
        <f t="shared" si="1"/>
        <v>9.6124915816194019</v>
      </c>
      <c r="O33" s="41"/>
      <c r="P33" s="42"/>
      <c r="Q33" s="43"/>
      <c r="R33" s="41">
        <f t="shared" si="5"/>
        <v>-0.10805611758526723</v>
      </c>
      <c r="S33" s="42">
        <f t="shared" si="5"/>
        <v>-7.9792002168186826E-2</v>
      </c>
      <c r="T33" s="43">
        <f t="shared" si="5"/>
        <v>0.30945921706104329</v>
      </c>
      <c r="U33" s="41">
        <f t="shared" si="3"/>
        <v>1.0777750672491453</v>
      </c>
      <c r="V33" s="42">
        <f t="shared" si="3"/>
        <v>1.0568656579674238</v>
      </c>
      <c r="W33" s="44">
        <f t="shared" si="3"/>
        <v>0.80694417924545603</v>
      </c>
    </row>
    <row r="34" spans="1:23" x14ac:dyDescent="0.2">
      <c r="A34" s="7" t="s">
        <v>52</v>
      </c>
      <c r="B34" s="8" t="s">
        <v>57</v>
      </c>
      <c r="C34" s="8" t="s">
        <v>55</v>
      </c>
      <c r="D34" s="16" t="s">
        <v>32</v>
      </c>
      <c r="E34" s="16">
        <v>12.733719673408199</v>
      </c>
      <c r="F34" s="16">
        <v>21.298475039031199</v>
      </c>
      <c r="G34" s="16">
        <v>21.158779084697301</v>
      </c>
      <c r="H34" s="16">
        <v>18.095099070503199</v>
      </c>
      <c r="I34" s="16">
        <v>19.006907399999999</v>
      </c>
      <c r="J34" s="21">
        <v>27.206265460006001</v>
      </c>
      <c r="K34" s="24">
        <f t="shared" si="0"/>
        <v>17.903233095447643</v>
      </c>
      <c r="L34" s="45">
        <f t="shared" si="1"/>
        <v>0.19186597505555625</v>
      </c>
      <c r="M34" s="46">
        <f t="shared" si="1"/>
        <v>1.1036743045523565</v>
      </c>
      <c r="N34" s="47">
        <f t="shared" si="1"/>
        <v>9.3030323645583586</v>
      </c>
      <c r="O34" s="41"/>
      <c r="P34" s="42"/>
      <c r="Q34" s="43"/>
      <c r="R34" s="41">
        <f t="shared" si="5"/>
        <v>0.10867548402088545</v>
      </c>
      <c r="S34" s="42">
        <f t="shared" si="5"/>
        <v>0.19619891401706724</v>
      </c>
      <c r="T34" s="43">
        <f t="shared" si="5"/>
        <v>0</v>
      </c>
      <c r="U34" s="41">
        <f t="shared" si="3"/>
        <v>0.92743913866361816</v>
      </c>
      <c r="V34" s="42">
        <f t="shared" si="3"/>
        <v>0.87284723754889693</v>
      </c>
      <c r="W34" s="44">
        <f t="shared" si="3"/>
        <v>1</v>
      </c>
    </row>
    <row r="35" spans="1:23" x14ac:dyDescent="0.2">
      <c r="A35" s="7" t="s">
        <v>52</v>
      </c>
      <c r="B35" s="8" t="s">
        <v>57</v>
      </c>
      <c r="C35" s="8" t="s">
        <v>55</v>
      </c>
      <c r="D35" s="16" t="s">
        <v>33</v>
      </c>
      <c r="E35" s="16">
        <v>13.0677444694805</v>
      </c>
      <c r="F35" s="16">
        <v>21.844765258017201</v>
      </c>
      <c r="G35" s="16">
        <v>21.663057988761398</v>
      </c>
      <c r="H35" s="16">
        <v>18.204777750909699</v>
      </c>
      <c r="I35" s="16">
        <v>18.548839000000001</v>
      </c>
      <c r="J35" s="21">
        <v>27.938959993407099</v>
      </c>
      <c r="K35" s="24">
        <f t="shared" si="0"/>
        <v>18.355064966578325</v>
      </c>
      <c r="L35" s="45">
        <f t="shared" si="1"/>
        <v>-0.15028721566862657</v>
      </c>
      <c r="M35" s="46">
        <f t="shared" si="1"/>
        <v>0.19377403342167554</v>
      </c>
      <c r="N35" s="47">
        <f t="shared" si="1"/>
        <v>9.5838950268287739</v>
      </c>
      <c r="O35" s="41"/>
      <c r="P35" s="42"/>
      <c r="Q35" s="43"/>
      <c r="R35" s="41">
        <f t="shared" si="5"/>
        <v>-0.23347770670329737</v>
      </c>
      <c r="S35" s="42">
        <f t="shared" si="5"/>
        <v>-0.71370135711361371</v>
      </c>
      <c r="T35" s="43">
        <f t="shared" si="5"/>
        <v>0.28086266227041534</v>
      </c>
      <c r="U35" s="41">
        <f t="shared" si="3"/>
        <v>1.1756655515934331</v>
      </c>
      <c r="V35" s="42">
        <f t="shared" si="3"/>
        <v>1.6400063002508631</v>
      </c>
      <c r="W35" s="44">
        <f t="shared" si="3"/>
        <v>0.82309869664378021</v>
      </c>
    </row>
    <row r="36" spans="1:23" x14ac:dyDescent="0.2">
      <c r="A36" s="7" t="s">
        <v>52</v>
      </c>
      <c r="B36" s="8" t="s">
        <v>57</v>
      </c>
      <c r="C36" s="8" t="s">
        <v>55</v>
      </c>
      <c r="D36" s="16" t="s">
        <v>34</v>
      </c>
      <c r="E36" s="16">
        <v>12.822397164748001</v>
      </c>
      <c r="F36" s="16">
        <v>21.352011296203599</v>
      </c>
      <c r="G36" s="16">
        <v>21.445414161225099</v>
      </c>
      <c r="H36" s="16">
        <v>18.382023029904701</v>
      </c>
      <c r="I36" s="16">
        <v>19.1583939</v>
      </c>
      <c r="J36" s="21">
        <v>25.5306128322954</v>
      </c>
      <c r="K36" s="24">
        <f t="shared" si="0"/>
        <v>18.040454902902237</v>
      </c>
      <c r="L36" s="45">
        <f t="shared" si="1"/>
        <v>0.34156812700246419</v>
      </c>
      <c r="M36" s="46">
        <f t="shared" si="1"/>
        <v>1.1179389970977631</v>
      </c>
      <c r="N36" s="47">
        <f t="shared" si="1"/>
        <v>7.4901579293931633</v>
      </c>
      <c r="O36" s="41"/>
      <c r="P36" s="42"/>
      <c r="Q36" s="43"/>
      <c r="R36" s="41">
        <f t="shared" si="5"/>
        <v>0.2583776359677934</v>
      </c>
      <c r="S36" s="42">
        <f t="shared" si="5"/>
        <v>0.21046360656247387</v>
      </c>
      <c r="T36" s="43">
        <f t="shared" si="5"/>
        <v>-1.8128744351651953</v>
      </c>
      <c r="U36" s="41">
        <f t="shared" si="3"/>
        <v>0.83602753495497384</v>
      </c>
      <c r="V36" s="42">
        <f t="shared" si="3"/>
        <v>0.86425945899244372</v>
      </c>
      <c r="W36" s="44">
        <f t="shared" si="3"/>
        <v>3.5134160697901429</v>
      </c>
    </row>
    <row r="37" spans="1:23" ht="17" thickBot="1" x14ac:dyDescent="0.25">
      <c r="A37" s="11" t="s">
        <v>52</v>
      </c>
      <c r="B37" s="12" t="s">
        <v>57</v>
      </c>
      <c r="C37" s="12" t="s">
        <v>55</v>
      </c>
      <c r="D37" s="16" t="s">
        <v>35</v>
      </c>
      <c r="E37" s="16">
        <v>13.045268149329299</v>
      </c>
      <c r="F37" s="16">
        <v>21.335278656624901</v>
      </c>
      <c r="G37" s="16">
        <v>21.078599302155101</v>
      </c>
      <c r="H37" s="16">
        <v>18.130752797395999</v>
      </c>
      <c r="I37" s="16">
        <v>18.943093300000001</v>
      </c>
      <c r="J37" s="21">
        <v>23.6445339475382</v>
      </c>
      <c r="K37" s="24">
        <f t="shared" si="0"/>
        <v>18.035617909464712</v>
      </c>
      <c r="L37" s="55">
        <f t="shared" si="1"/>
        <v>9.5134887931287437E-2</v>
      </c>
      <c r="M37" s="56">
        <f t="shared" si="1"/>
        <v>0.90747539053528925</v>
      </c>
      <c r="N37" s="57">
        <f t="shared" si="1"/>
        <v>5.6089160380734882</v>
      </c>
      <c r="O37" s="58"/>
      <c r="P37" s="59"/>
      <c r="Q37" s="60"/>
      <c r="R37" s="51">
        <f t="shared" si="5"/>
        <v>1.1944396896616638E-2</v>
      </c>
      <c r="S37" s="52">
        <f t="shared" si="5"/>
        <v>0</v>
      </c>
      <c r="T37" s="53">
        <f t="shared" si="5"/>
        <v>-3.6941163264848704</v>
      </c>
      <c r="U37" s="58">
        <f t="shared" si="3"/>
        <v>0.99175495336260733</v>
      </c>
      <c r="V37" s="59">
        <f t="shared" si="3"/>
        <v>1</v>
      </c>
      <c r="W37" s="61">
        <f t="shared" si="3"/>
        <v>12.943145155305409</v>
      </c>
    </row>
    <row r="38" spans="1:23" x14ac:dyDescent="0.2">
      <c r="A38" s="3" t="s">
        <v>56</v>
      </c>
      <c r="B38" s="4" t="s">
        <v>57</v>
      </c>
      <c r="C38" s="4" t="s">
        <v>54</v>
      </c>
      <c r="D38" s="17" t="s">
        <v>20</v>
      </c>
      <c r="E38" s="18">
        <v>13.4405634065094</v>
      </c>
      <c r="F38" s="18">
        <v>21.702356066160601</v>
      </c>
      <c r="G38" s="18">
        <v>22.061670500000002</v>
      </c>
      <c r="H38" s="17"/>
      <c r="I38" s="17">
        <v>20.9657389690164</v>
      </c>
      <c r="J38" s="22">
        <v>22.951164922369799</v>
      </c>
      <c r="K38" s="24">
        <f t="shared" si="0"/>
        <v>18.600341484063538</v>
      </c>
      <c r="L38" s="31"/>
      <c r="M38" s="32">
        <f t="shared" si="1"/>
        <v>2.3653974849528616</v>
      </c>
      <c r="N38" s="33">
        <f t="shared" si="1"/>
        <v>4.3508234383062607</v>
      </c>
      <c r="O38" s="34"/>
      <c r="P38" s="35">
        <f>MEDIAN(M41:M43)</f>
        <v>0.97739889934740987</v>
      </c>
      <c r="Q38" s="36">
        <f>MEDIAN(N41:N43)</f>
        <v>9.7028302676509988</v>
      </c>
      <c r="R38" s="34"/>
      <c r="S38" s="35">
        <f t="shared" ref="S38:T43" si="6">M38-P$38</f>
        <v>1.3879985856054518</v>
      </c>
      <c r="T38" s="36">
        <f t="shared" si="6"/>
        <v>-5.352006829344738</v>
      </c>
      <c r="U38" s="34"/>
      <c r="V38" s="35">
        <f t="shared" si="3"/>
        <v>0.38209450479029167</v>
      </c>
      <c r="W38" s="37">
        <f t="shared" si="3"/>
        <v>40.84271394090046</v>
      </c>
    </row>
    <row r="39" spans="1:23" x14ac:dyDescent="0.2">
      <c r="A39" s="5" t="s">
        <v>56</v>
      </c>
      <c r="B39" s="6" t="s">
        <v>57</v>
      </c>
      <c r="C39" s="6" t="s">
        <v>54</v>
      </c>
      <c r="D39" s="17" t="s">
        <v>21</v>
      </c>
      <c r="E39" s="18">
        <v>13.1467485000913</v>
      </c>
      <c r="F39" s="18">
        <v>22.014657548892899</v>
      </c>
      <c r="G39" s="18">
        <v>21.8914218</v>
      </c>
      <c r="H39" s="17"/>
      <c r="I39" s="17">
        <v>21.268417615912899</v>
      </c>
      <c r="J39" s="22">
        <v>27.538197951473201</v>
      </c>
      <c r="K39" s="24">
        <f t="shared" si="0"/>
        <v>18.50410507898243</v>
      </c>
      <c r="L39" s="38"/>
      <c r="M39" s="39">
        <f t="shared" si="1"/>
        <v>2.7643125369304684</v>
      </c>
      <c r="N39" s="40">
        <f t="shared" si="1"/>
        <v>9.0340928724907705</v>
      </c>
      <c r="O39" s="41"/>
      <c r="P39" s="42"/>
      <c r="Q39" s="43"/>
      <c r="R39" s="41"/>
      <c r="S39" s="42">
        <f t="shared" si="6"/>
        <v>1.7869136375830585</v>
      </c>
      <c r="T39" s="43">
        <f t="shared" si="6"/>
        <v>-0.66873739516022823</v>
      </c>
      <c r="U39" s="41"/>
      <c r="V39" s="42">
        <f t="shared" si="3"/>
        <v>0.2897913349069019</v>
      </c>
      <c r="W39" s="44">
        <f t="shared" si="3"/>
        <v>1.5896811157568673</v>
      </c>
    </row>
    <row r="40" spans="1:23" x14ac:dyDescent="0.2">
      <c r="A40" s="5" t="s">
        <v>56</v>
      </c>
      <c r="B40" s="6" t="s">
        <v>57</v>
      </c>
      <c r="C40" s="6" t="s">
        <v>54</v>
      </c>
      <c r="D40" s="17" t="s">
        <v>22</v>
      </c>
      <c r="E40" s="18">
        <v>14.276490665491201</v>
      </c>
      <c r="F40" s="18">
        <v>22.980385298405501</v>
      </c>
      <c r="G40" s="18">
        <v>22.9571431</v>
      </c>
      <c r="H40" s="17"/>
      <c r="I40" s="17">
        <v>22.2853578336967</v>
      </c>
      <c r="J40" s="22">
        <v>27.494932337964499</v>
      </c>
      <c r="K40" s="24">
        <f t="shared" si="0"/>
        <v>19.601931672013109</v>
      </c>
      <c r="L40" s="38"/>
      <c r="M40" s="39">
        <f t="shared" ref="M40" si="7">I40-$K40</f>
        <v>2.6834261616835917</v>
      </c>
      <c r="N40" s="40">
        <f t="shared" ref="N40" si="8">J40-$K40</f>
        <v>7.8930006659513907</v>
      </c>
      <c r="O40" s="41"/>
      <c r="P40" s="42"/>
      <c r="Q40" s="43"/>
      <c r="R40" s="41"/>
      <c r="S40" s="42">
        <f t="shared" ref="S40" si="9">M40-P$38</f>
        <v>1.7060272623361818</v>
      </c>
      <c r="T40" s="43">
        <f t="shared" ref="T40" si="10">N40-Q$38</f>
        <v>-1.809829601699608</v>
      </c>
      <c r="U40" s="41"/>
      <c r="V40" s="42">
        <f t="shared" ref="V40" si="11">2^-(S40)</f>
        <v>0.30650292303061583</v>
      </c>
      <c r="W40" s="44">
        <f t="shared" ref="W40" si="12">2^-(T40)</f>
        <v>3.5060087622516196</v>
      </c>
    </row>
    <row r="41" spans="1:23" x14ac:dyDescent="0.2">
      <c r="A41" s="7" t="s">
        <v>56</v>
      </c>
      <c r="B41" s="8" t="s">
        <v>57</v>
      </c>
      <c r="C41" s="8" t="s">
        <v>55</v>
      </c>
      <c r="D41" s="17" t="s">
        <v>28</v>
      </c>
      <c r="E41" s="18">
        <v>13.159585541440901</v>
      </c>
      <c r="F41" s="18">
        <v>22.428878120032</v>
      </c>
      <c r="G41" s="18">
        <v>22.644978099999999</v>
      </c>
      <c r="H41" s="17"/>
      <c r="I41" s="17">
        <v>19.962060453706801</v>
      </c>
      <c r="J41" s="22">
        <v>28.539634423126301</v>
      </c>
      <c r="K41" s="24">
        <f t="shared" si="0"/>
        <v>18.836804155475303</v>
      </c>
      <c r="L41" s="45"/>
      <c r="M41" s="46">
        <f t="shared" ref="M41:N63" si="13">I41-$K41</f>
        <v>1.1252562982314984</v>
      </c>
      <c r="N41" s="47">
        <f t="shared" si="13"/>
        <v>9.7028302676509988</v>
      </c>
      <c r="O41" s="41"/>
      <c r="P41" s="42"/>
      <c r="Q41" s="43"/>
      <c r="R41" s="41"/>
      <c r="S41" s="42">
        <f t="shared" ref="S41:T44" si="14">M41-P$38</f>
        <v>0.14785739888408855</v>
      </c>
      <c r="T41" s="43">
        <f>N41-Q$38</f>
        <v>0</v>
      </c>
      <c r="U41" s="41"/>
      <c r="V41" s="42">
        <f t="shared" ref="V41:W63" si="15">2^-(S41)</f>
        <v>0.90258993825741718</v>
      </c>
      <c r="W41" s="44">
        <f t="shared" si="15"/>
        <v>1</v>
      </c>
    </row>
    <row r="42" spans="1:23" x14ac:dyDescent="0.2">
      <c r="A42" s="7" t="s">
        <v>56</v>
      </c>
      <c r="B42" s="8" t="s">
        <v>57</v>
      </c>
      <c r="C42" s="8" t="s">
        <v>55</v>
      </c>
      <c r="D42" s="17" t="s">
        <v>29</v>
      </c>
      <c r="E42" s="18">
        <v>14.1276161982936</v>
      </c>
      <c r="F42" s="18">
        <v>21.9448848827424</v>
      </c>
      <c r="G42" s="18">
        <v>22.074938400000001</v>
      </c>
      <c r="H42" s="17"/>
      <c r="I42" s="17">
        <v>19.522876285655599</v>
      </c>
      <c r="J42" s="22">
        <v>28.530710683739201</v>
      </c>
      <c r="K42" s="24">
        <f t="shared" si="0"/>
        <v>18.986018444844778</v>
      </c>
      <c r="L42" s="45"/>
      <c r="M42" s="46">
        <f t="shared" si="13"/>
        <v>0.53685784081082133</v>
      </c>
      <c r="N42" s="47">
        <f t="shared" si="13"/>
        <v>9.5446922388944238</v>
      </c>
      <c r="O42" s="41"/>
      <c r="P42" s="42"/>
      <c r="Q42" s="43"/>
      <c r="R42" s="41"/>
      <c r="S42" s="42">
        <f t="shared" si="14"/>
        <v>-0.44054105853658854</v>
      </c>
      <c r="T42" s="43">
        <f t="shared" si="14"/>
        <v>-0.15813802875657501</v>
      </c>
      <c r="U42" s="41"/>
      <c r="V42" s="42">
        <f t="shared" si="15"/>
        <v>1.3571131945236403</v>
      </c>
      <c r="W42" s="44">
        <f t="shared" si="15"/>
        <v>1.1158460749471786</v>
      </c>
    </row>
    <row r="43" spans="1:23" ht="17" thickBot="1" x14ac:dyDescent="0.25">
      <c r="A43" s="9" t="s">
        <v>56</v>
      </c>
      <c r="B43" s="10" t="s">
        <v>57</v>
      </c>
      <c r="C43" s="10" t="s">
        <v>55</v>
      </c>
      <c r="D43" s="17" t="s">
        <v>30</v>
      </c>
      <c r="E43" s="18">
        <v>13.350787177127399</v>
      </c>
      <c r="F43" s="18">
        <v>21.705322937428502</v>
      </c>
      <c r="G43" s="18">
        <v>22.108457399999999</v>
      </c>
      <c r="H43" s="17"/>
      <c r="I43" s="17">
        <v>19.550190624708101</v>
      </c>
      <c r="J43" s="22">
        <v>28.5615804389709</v>
      </c>
      <c r="K43" s="24">
        <f t="shared" si="0"/>
        <v>18.572791725360691</v>
      </c>
      <c r="L43" s="48"/>
      <c r="M43" s="49">
        <f t="shared" si="13"/>
        <v>0.97739889934740987</v>
      </c>
      <c r="N43" s="50">
        <f t="shared" si="13"/>
        <v>9.9887887136102087</v>
      </c>
      <c r="O43" s="51"/>
      <c r="P43" s="52"/>
      <c r="Q43" s="53"/>
      <c r="R43" s="51"/>
      <c r="S43" s="52">
        <f t="shared" si="14"/>
        <v>0</v>
      </c>
      <c r="T43" s="53">
        <f t="shared" si="14"/>
        <v>0.28595844595920994</v>
      </c>
      <c r="U43" s="51"/>
      <c r="V43" s="52">
        <f t="shared" si="15"/>
        <v>1</v>
      </c>
      <c r="W43" s="54">
        <f t="shared" si="15"/>
        <v>0.82019653503161261</v>
      </c>
    </row>
    <row r="44" spans="1:23" x14ac:dyDescent="0.2">
      <c r="A44" s="3" t="s">
        <v>52</v>
      </c>
      <c r="B44" s="4" t="s">
        <v>58</v>
      </c>
      <c r="C44" s="4" t="s">
        <v>54</v>
      </c>
      <c r="D44" s="16" t="s">
        <v>36</v>
      </c>
      <c r="E44" s="15">
        <v>13.602692415762</v>
      </c>
      <c r="F44" s="19">
        <v>19.2307345882245</v>
      </c>
      <c r="G44" s="19">
        <v>19.797981217047401</v>
      </c>
      <c r="H44" s="20">
        <v>17.9641298686441</v>
      </c>
      <c r="I44" s="16"/>
      <c r="J44" s="21"/>
      <c r="K44" s="24">
        <f t="shared" si="0"/>
        <v>17.301372366194627</v>
      </c>
      <c r="L44" s="31">
        <f t="shared" ref="L44:L63" si="16">H44-$K44</f>
        <v>0.66275750244947318</v>
      </c>
      <c r="M44" s="32"/>
      <c r="N44" s="33"/>
      <c r="O44" s="34">
        <f>MEDIAN(L51:L58)</f>
        <v>0.95735955366860281</v>
      </c>
      <c r="P44" s="35">
        <f>MEDIAN(M51:M58)</f>
        <v>0.41362299849024708</v>
      </c>
      <c r="Q44" s="36">
        <f>MEDIAN(N51:N58)</f>
        <v>7.6455678909037488</v>
      </c>
      <c r="R44" s="34">
        <f>L44-O$44</f>
        <v>-0.29460205121912963</v>
      </c>
      <c r="S44" s="35"/>
      <c r="T44" s="36"/>
      <c r="U44" s="34">
        <f t="shared" ref="U44:U63" si="17">2^-(R44)</f>
        <v>1.2265466035598938</v>
      </c>
      <c r="V44" s="35"/>
      <c r="W44" s="37"/>
    </row>
    <row r="45" spans="1:23" x14ac:dyDescent="0.2">
      <c r="A45" s="5" t="s">
        <v>52</v>
      </c>
      <c r="B45" s="6" t="s">
        <v>58</v>
      </c>
      <c r="C45" s="6" t="s">
        <v>54</v>
      </c>
      <c r="D45" s="16" t="s">
        <v>37</v>
      </c>
      <c r="E45" s="15">
        <v>13.675517369529</v>
      </c>
      <c r="F45" s="19">
        <v>19.394359752920799</v>
      </c>
      <c r="G45" s="19">
        <v>19.4266437432887</v>
      </c>
      <c r="H45" s="20">
        <v>18.0550417388821</v>
      </c>
      <c r="I45" s="16"/>
      <c r="J45" s="21"/>
      <c r="K45" s="24">
        <f t="shared" si="0"/>
        <v>17.271855510352125</v>
      </c>
      <c r="L45" s="38">
        <f t="shared" si="16"/>
        <v>0.78318622852997422</v>
      </c>
      <c r="M45" s="39"/>
      <c r="N45" s="40"/>
      <c r="O45" s="41"/>
      <c r="P45" s="42"/>
      <c r="Q45" s="43"/>
      <c r="R45" s="41">
        <f t="shared" ref="R45:R58" si="18">L45-O$44</f>
        <v>-0.1741733251386286</v>
      </c>
      <c r="S45" s="42"/>
      <c r="T45" s="43"/>
      <c r="U45" s="41">
        <f t="shared" si="17"/>
        <v>1.128317685210203</v>
      </c>
      <c r="V45" s="42"/>
      <c r="W45" s="44"/>
    </row>
    <row r="46" spans="1:23" x14ac:dyDescent="0.2">
      <c r="A46" s="5" t="s">
        <v>52</v>
      </c>
      <c r="B46" s="6" t="s">
        <v>58</v>
      </c>
      <c r="C46" s="6" t="s">
        <v>54</v>
      </c>
      <c r="D46" s="16" t="s">
        <v>38</v>
      </c>
      <c r="E46" s="16">
        <v>13.394049878666801</v>
      </c>
      <c r="F46" s="20">
        <v>18.7459345317063</v>
      </c>
      <c r="G46" s="20">
        <v>20.058601637061798</v>
      </c>
      <c r="H46" s="20">
        <v>18.3099368572794</v>
      </c>
      <c r="I46" s="16">
        <v>19.047916023516802</v>
      </c>
      <c r="J46" s="21">
        <v>21.468077771396999</v>
      </c>
      <c r="K46" s="24">
        <f t="shared" si="0"/>
        <v>17.141147303971344</v>
      </c>
      <c r="L46" s="38">
        <f t="shared" si="16"/>
        <v>1.1687895533080557</v>
      </c>
      <c r="M46" s="39">
        <f t="shared" si="13"/>
        <v>1.9067687195454575</v>
      </c>
      <c r="N46" s="40">
        <f t="shared" si="13"/>
        <v>4.3269304674256546</v>
      </c>
      <c r="O46" s="41"/>
      <c r="P46" s="42"/>
      <c r="Q46" s="43"/>
      <c r="R46" s="41">
        <f t="shared" si="18"/>
        <v>0.21142999963945286</v>
      </c>
      <c r="S46" s="42">
        <f>M46-P$44</f>
        <v>1.4931457210552104</v>
      </c>
      <c r="T46" s="43">
        <f>N46-Q$44</f>
        <v>-3.3186374234780942</v>
      </c>
      <c r="U46" s="41">
        <f t="shared" si="17"/>
        <v>0.86368072636954007</v>
      </c>
      <c r="V46" s="42">
        <f t="shared" ref="V46" si="19">2^-(S46)</f>
        <v>0.35523712785261158</v>
      </c>
      <c r="W46" s="44">
        <f t="shared" ref="W46" si="20">2^-(T46)</f>
        <v>9.9772167971099321</v>
      </c>
    </row>
    <row r="47" spans="1:23" x14ac:dyDescent="0.2">
      <c r="A47" s="5" t="s">
        <v>52</v>
      </c>
      <c r="B47" s="6" t="s">
        <v>58</v>
      </c>
      <c r="C47" s="6" t="s">
        <v>54</v>
      </c>
      <c r="D47" s="16" t="s">
        <v>39</v>
      </c>
      <c r="E47" s="16">
        <v>14.2330979728314</v>
      </c>
      <c r="F47" s="20">
        <v>19.5381642807581</v>
      </c>
      <c r="G47" s="20">
        <v>20.279820046370201</v>
      </c>
      <c r="H47" s="20">
        <v>18.614399416999898</v>
      </c>
      <c r="I47" s="16">
        <v>18.823212525351298</v>
      </c>
      <c r="J47" s="21">
        <v>22.071673134600999</v>
      </c>
      <c r="K47" s="24">
        <f t="shared" si="0"/>
        <v>17.799826298739244</v>
      </c>
      <c r="L47" s="38">
        <f t="shared" si="16"/>
        <v>0.81457311826065393</v>
      </c>
      <c r="M47" s="39">
        <f t="shared" si="13"/>
        <v>1.0233862266120539</v>
      </c>
      <c r="N47" s="40">
        <f t="shared" si="13"/>
        <v>4.271846835861755</v>
      </c>
      <c r="O47" s="41"/>
      <c r="P47" s="42"/>
      <c r="Q47" s="43"/>
      <c r="R47" s="41">
        <f t="shared" si="18"/>
        <v>-0.14278643540794889</v>
      </c>
      <c r="S47" s="42">
        <f>M47-P$44</f>
        <v>0.60976322812180683</v>
      </c>
      <c r="T47" s="43">
        <f>N47-Q$44</f>
        <v>-3.3737210550419938</v>
      </c>
      <c r="U47" s="41">
        <f t="shared" si="17"/>
        <v>1.1040354028340673</v>
      </c>
      <c r="V47" s="42">
        <f t="shared" si="15"/>
        <v>0.6553042401683602</v>
      </c>
      <c r="W47" s="44">
        <f t="shared" si="15"/>
        <v>10.365523356680562</v>
      </c>
    </row>
    <row r="48" spans="1:23" x14ac:dyDescent="0.2">
      <c r="A48" s="5" t="s">
        <v>52</v>
      </c>
      <c r="B48" s="6" t="s">
        <v>58</v>
      </c>
      <c r="C48" s="6" t="s">
        <v>54</v>
      </c>
      <c r="D48" s="16" t="s">
        <v>40</v>
      </c>
      <c r="E48" s="16">
        <v>15.0168102525435</v>
      </c>
      <c r="F48" s="20">
        <v>20.018685706295301</v>
      </c>
      <c r="G48" s="20">
        <v>20.671730981495301</v>
      </c>
      <c r="H48" s="20">
        <v>18.419634474493598</v>
      </c>
      <c r="I48" s="16">
        <v>18.394239577979</v>
      </c>
      <c r="J48" s="21">
        <v>24.4121349152405</v>
      </c>
      <c r="K48" s="24">
        <f t="shared" si="0"/>
        <v>18.384988658871599</v>
      </c>
      <c r="L48" s="38">
        <f t="shared" si="16"/>
        <v>3.4645815621999532E-2</v>
      </c>
      <c r="M48" s="39">
        <f t="shared" si="13"/>
        <v>9.2509191074015007E-3</v>
      </c>
      <c r="N48" s="40">
        <f t="shared" si="13"/>
        <v>6.0271462563689013</v>
      </c>
      <c r="O48" s="41"/>
      <c r="P48" s="42"/>
      <c r="Q48" s="43"/>
      <c r="R48" s="41">
        <f t="shared" si="18"/>
        <v>-0.92271373804660328</v>
      </c>
      <c r="S48" s="42">
        <f t="shared" ref="S48:S58" si="21">M48-P$44</f>
        <v>-0.40437207938284558</v>
      </c>
      <c r="T48" s="43">
        <f t="shared" ref="T48:T58" si="22">N48-Q$44</f>
        <v>-1.6184216345348474</v>
      </c>
      <c r="U48" s="41">
        <f t="shared" si="17"/>
        <v>1.8956777494002661</v>
      </c>
      <c r="V48" s="42">
        <f t="shared" si="15"/>
        <v>1.323512737473419</v>
      </c>
      <c r="W48" s="44">
        <f t="shared" si="15"/>
        <v>3.0703893968946838</v>
      </c>
    </row>
    <row r="49" spans="1:23" x14ac:dyDescent="0.2">
      <c r="A49" s="5" t="s">
        <v>52</v>
      </c>
      <c r="B49" s="6" t="s">
        <v>58</v>
      </c>
      <c r="C49" s="6" t="s">
        <v>54</v>
      </c>
      <c r="D49" s="16" t="s">
        <v>41</v>
      </c>
      <c r="E49" s="16">
        <v>14.0160568734645</v>
      </c>
      <c r="F49" s="20">
        <v>18.783454142396099</v>
      </c>
      <c r="G49" s="20">
        <v>20.8564837877496</v>
      </c>
      <c r="H49" s="20">
        <v>18.318490513110099</v>
      </c>
      <c r="I49" s="16">
        <v>18.766238030151101</v>
      </c>
      <c r="J49" s="21">
        <v>17.282935078190899</v>
      </c>
      <c r="K49" s="24">
        <f t="shared" si="0"/>
        <v>17.641985768075461</v>
      </c>
      <c r="L49" s="38">
        <f t="shared" si="16"/>
        <v>0.67650474503463798</v>
      </c>
      <c r="M49" s="39">
        <f t="shared" si="13"/>
        <v>1.1242522620756397</v>
      </c>
      <c r="N49" s="40">
        <f t="shared" si="13"/>
        <v>-0.35905068988456179</v>
      </c>
      <c r="O49" s="41"/>
      <c r="P49" s="42"/>
      <c r="Q49" s="43"/>
      <c r="R49" s="41">
        <f t="shared" si="18"/>
        <v>-0.28085480863396484</v>
      </c>
      <c r="S49" s="42">
        <f t="shared" si="21"/>
        <v>0.71062926358539258</v>
      </c>
      <c r="T49" s="43">
        <f t="shared" si="22"/>
        <v>-8.0046185807883106</v>
      </c>
      <c r="U49" s="41">
        <f t="shared" si="17"/>
        <v>1.2149145179871799</v>
      </c>
      <c r="V49" s="42">
        <f t="shared" si="15"/>
        <v>0.61105355608946776</v>
      </c>
      <c r="W49" s="44">
        <f t="shared" si="15"/>
        <v>256.82086043268862</v>
      </c>
    </row>
    <row r="50" spans="1:23" x14ac:dyDescent="0.2">
      <c r="A50" s="5" t="s">
        <v>52</v>
      </c>
      <c r="B50" s="6" t="s">
        <v>58</v>
      </c>
      <c r="C50" s="6" t="s">
        <v>54</v>
      </c>
      <c r="D50" s="16" t="s">
        <v>42</v>
      </c>
      <c r="E50" s="16">
        <v>14.0468833162653</v>
      </c>
      <c r="F50" s="20">
        <v>18.758722825765702</v>
      </c>
      <c r="G50" s="20">
        <v>19.4014754162177</v>
      </c>
      <c r="H50" s="20">
        <v>18.2990269600181</v>
      </c>
      <c r="I50" s="16">
        <v>19.313142314630198</v>
      </c>
      <c r="J50" s="21">
        <v>19.6826192836538</v>
      </c>
      <c r="K50" s="24">
        <f t="shared" si="0"/>
        <v>17.226855057949734</v>
      </c>
      <c r="L50" s="38">
        <f t="shared" si="16"/>
        <v>1.0721719020683658</v>
      </c>
      <c r="M50" s="39">
        <f t="shared" si="13"/>
        <v>2.086287256680464</v>
      </c>
      <c r="N50" s="40">
        <f t="shared" si="13"/>
        <v>2.4557642257040655</v>
      </c>
      <c r="O50" s="41"/>
      <c r="P50" s="42"/>
      <c r="Q50" s="43"/>
      <c r="R50" s="41">
        <f t="shared" si="18"/>
        <v>0.11481234839976295</v>
      </c>
      <c r="S50" s="42">
        <f t="shared" si="21"/>
        <v>1.6726642581902169</v>
      </c>
      <c r="T50" s="43">
        <f t="shared" si="22"/>
        <v>-5.1898036651996833</v>
      </c>
      <c r="U50" s="41">
        <f t="shared" si="17"/>
        <v>0.9235024230419191</v>
      </c>
      <c r="V50" s="42">
        <f t="shared" si="15"/>
        <v>0.3136735402692411</v>
      </c>
      <c r="W50" s="44">
        <f t="shared" si="15"/>
        <v>36.499471396387783</v>
      </c>
    </row>
    <row r="51" spans="1:23" x14ac:dyDescent="0.2">
      <c r="A51" s="7" t="s">
        <v>52</v>
      </c>
      <c r="B51" s="8" t="s">
        <v>58</v>
      </c>
      <c r="C51" s="8" t="s">
        <v>55</v>
      </c>
      <c r="D51" s="16" t="s">
        <v>43</v>
      </c>
      <c r="E51" s="15">
        <v>13.507604494687</v>
      </c>
      <c r="F51" s="19">
        <v>19.040090357292101</v>
      </c>
      <c r="G51" s="19">
        <v>20.2714780092955</v>
      </c>
      <c r="H51" s="20">
        <v>18.2686061636761</v>
      </c>
      <c r="I51" s="16"/>
      <c r="J51" s="21"/>
      <c r="K51" s="24">
        <f t="shared" si="0"/>
        <v>17.339806704060454</v>
      </c>
      <c r="L51" s="45">
        <f t="shared" si="16"/>
        <v>0.92879945961564658</v>
      </c>
      <c r="M51" s="46"/>
      <c r="N51" s="47"/>
      <c r="O51" s="41"/>
      <c r="P51" s="42"/>
      <c r="Q51" s="43"/>
      <c r="R51" s="41">
        <f t="shared" si="18"/>
        <v>-2.8560094052956231E-2</v>
      </c>
      <c r="S51" s="42"/>
      <c r="T51" s="43"/>
      <c r="U51" s="41">
        <f t="shared" si="17"/>
        <v>1.0199935958207216</v>
      </c>
      <c r="V51" s="42"/>
      <c r="W51" s="44"/>
    </row>
    <row r="52" spans="1:23" x14ac:dyDescent="0.2">
      <c r="A52" s="7" t="s">
        <v>52</v>
      </c>
      <c r="B52" s="8" t="s">
        <v>58</v>
      </c>
      <c r="C52" s="8" t="s">
        <v>55</v>
      </c>
      <c r="D52" s="16" t="s">
        <v>44</v>
      </c>
      <c r="E52" s="15">
        <v>13.550517408938999</v>
      </c>
      <c r="F52" s="19">
        <v>18.926621150062498</v>
      </c>
      <c r="G52" s="19">
        <v>20.246912398574501</v>
      </c>
      <c r="H52" s="20">
        <v>18.401766236538101</v>
      </c>
      <c r="I52" s="16"/>
      <c r="J52" s="21"/>
      <c r="K52" s="24">
        <f t="shared" si="0"/>
        <v>17.316598614554987</v>
      </c>
      <c r="L52" s="45">
        <f t="shared" si="16"/>
        <v>1.0851676219831141</v>
      </c>
      <c r="M52" s="46"/>
      <c r="N52" s="47"/>
      <c r="O52" s="41"/>
      <c r="P52" s="42"/>
      <c r="Q52" s="43"/>
      <c r="R52" s="41">
        <f t="shared" si="18"/>
        <v>0.1278080683145113</v>
      </c>
      <c r="S52" s="42"/>
      <c r="T52" s="43"/>
      <c r="U52" s="41">
        <f t="shared" si="17"/>
        <v>0.91522091818898643</v>
      </c>
      <c r="V52" s="42"/>
      <c r="W52" s="44"/>
    </row>
    <row r="53" spans="1:23" x14ac:dyDescent="0.2">
      <c r="A53" s="7" t="s">
        <v>52</v>
      </c>
      <c r="B53" s="8" t="s">
        <v>58</v>
      </c>
      <c r="C53" s="8" t="s">
        <v>55</v>
      </c>
      <c r="D53" s="16" t="s">
        <v>45</v>
      </c>
      <c r="E53" s="15">
        <v>13.3774431122094</v>
      </c>
      <c r="F53" s="19">
        <v>18.599281298117301</v>
      </c>
      <c r="G53" s="19">
        <v>20.280063231226801</v>
      </c>
      <c r="H53" s="20">
        <v>18.116182998743501</v>
      </c>
      <c r="I53" s="16"/>
      <c r="J53" s="21"/>
      <c r="K53" s="24">
        <f t="shared" si="0"/>
        <v>17.151924649979442</v>
      </c>
      <c r="L53" s="45">
        <f t="shared" si="16"/>
        <v>0.96425834876405858</v>
      </c>
      <c r="M53" s="46"/>
      <c r="N53" s="47"/>
      <c r="O53" s="41"/>
      <c r="P53" s="42"/>
      <c r="Q53" s="43"/>
      <c r="R53" s="41">
        <f t="shared" si="18"/>
        <v>6.8987950954557675E-3</v>
      </c>
      <c r="S53" s="42"/>
      <c r="T53" s="43"/>
      <c r="U53" s="41">
        <f t="shared" si="17"/>
        <v>0.99522953461797559</v>
      </c>
      <c r="V53" s="42"/>
      <c r="W53" s="44"/>
    </row>
    <row r="54" spans="1:23" x14ac:dyDescent="0.2">
      <c r="A54" s="7" t="s">
        <v>52</v>
      </c>
      <c r="B54" s="8" t="s">
        <v>58</v>
      </c>
      <c r="C54" s="8" t="s">
        <v>55</v>
      </c>
      <c r="D54" s="16" t="s">
        <v>46</v>
      </c>
      <c r="E54" s="16">
        <v>14.2811178113624</v>
      </c>
      <c r="F54" s="20">
        <v>18.976446622189499</v>
      </c>
      <c r="G54" s="20">
        <v>20.3117854109509</v>
      </c>
      <c r="H54" s="20">
        <v>18.552811986023499</v>
      </c>
      <c r="I54" s="16">
        <v>17.583552389127899</v>
      </c>
      <c r="J54" s="21">
        <v>25.034822639862998</v>
      </c>
      <c r="K54" s="24">
        <f t="shared" si="0"/>
        <v>17.656653657776936</v>
      </c>
      <c r="L54" s="45">
        <f t="shared" si="16"/>
        <v>0.89615832824656394</v>
      </c>
      <c r="M54" s="46">
        <f t="shared" si="13"/>
        <v>-7.3101268649036655E-2</v>
      </c>
      <c r="N54" s="47">
        <f t="shared" si="13"/>
        <v>7.3781689820860628</v>
      </c>
      <c r="O54" s="41"/>
      <c r="P54" s="42"/>
      <c r="Q54" s="43"/>
      <c r="R54" s="41">
        <f t="shared" si="18"/>
        <v>-6.1201225422038874E-2</v>
      </c>
      <c r="S54" s="42">
        <f t="shared" si="21"/>
        <v>-0.48672426713928374</v>
      </c>
      <c r="T54" s="43">
        <f t="shared" si="22"/>
        <v>-0.26739890881768602</v>
      </c>
      <c r="U54" s="41">
        <f t="shared" si="17"/>
        <v>1.0433341064062138</v>
      </c>
      <c r="V54" s="42">
        <f t="shared" si="15"/>
        <v>1.4012596099083992</v>
      </c>
      <c r="W54" s="44">
        <f t="shared" si="15"/>
        <v>1.2036357883239488</v>
      </c>
    </row>
    <row r="55" spans="1:23" x14ac:dyDescent="0.2">
      <c r="A55" s="7" t="s">
        <v>52</v>
      </c>
      <c r="B55" s="8" t="s">
        <v>58</v>
      </c>
      <c r="C55" s="8" t="s">
        <v>55</v>
      </c>
      <c r="D55" s="16" t="s">
        <v>47</v>
      </c>
      <c r="E55" s="16">
        <v>14.320478988503</v>
      </c>
      <c r="F55" s="20">
        <v>18.859309186567302</v>
      </c>
      <c r="G55" s="20">
        <v>20.185719260856501</v>
      </c>
      <c r="H55" s="20">
        <v>18.7005132372601</v>
      </c>
      <c r="I55" s="16">
        <v>17.871515345902999</v>
      </c>
      <c r="J55" s="21">
        <v>25.760228395473099</v>
      </c>
      <c r="K55" s="24">
        <f t="shared" si="0"/>
        <v>17.59985884211725</v>
      </c>
      <c r="L55" s="45">
        <f t="shared" si="16"/>
        <v>1.1006543951428505</v>
      </c>
      <c r="M55" s="46">
        <f t="shared" si="13"/>
        <v>0.27165650378574924</v>
      </c>
      <c r="N55" s="47">
        <f t="shared" si="13"/>
        <v>8.1603695533558493</v>
      </c>
      <c r="O55" s="41"/>
      <c r="P55" s="42"/>
      <c r="Q55" s="43"/>
      <c r="R55" s="41">
        <f t="shared" si="18"/>
        <v>0.14329484147424765</v>
      </c>
      <c r="S55" s="42">
        <f t="shared" si="21"/>
        <v>-0.14196649470449785</v>
      </c>
      <c r="T55" s="43">
        <f t="shared" si="22"/>
        <v>0.51480166245210057</v>
      </c>
      <c r="U55" s="41">
        <f t="shared" si="17"/>
        <v>0.90544891883732215</v>
      </c>
      <c r="V55" s="42">
        <f t="shared" si="15"/>
        <v>1.1034081140827821</v>
      </c>
      <c r="W55" s="44">
        <f t="shared" si="15"/>
        <v>0.69988914492241583</v>
      </c>
    </row>
    <row r="56" spans="1:23" x14ac:dyDescent="0.2">
      <c r="A56" s="7" t="s">
        <v>52</v>
      </c>
      <c r="B56" s="8" t="s">
        <v>58</v>
      </c>
      <c r="C56" s="8" t="s">
        <v>55</v>
      </c>
      <c r="D56" s="16" t="s">
        <v>48</v>
      </c>
      <c r="E56" s="16">
        <v>14.2656229842451</v>
      </c>
      <c r="F56" s="20">
        <v>19.1738786817163</v>
      </c>
      <c r="G56" s="20">
        <v>20.0658498774281</v>
      </c>
      <c r="H56" s="20">
        <v>18.589953502026599</v>
      </c>
      <c r="I56" s="16">
        <v>18.053115741943699</v>
      </c>
      <c r="J56" s="21">
        <v>25.285060634357201</v>
      </c>
      <c r="K56" s="24">
        <f t="shared" si="0"/>
        <v>17.639492743453452</v>
      </c>
      <c r="L56" s="45">
        <f t="shared" si="16"/>
        <v>0.95046075857314705</v>
      </c>
      <c r="M56" s="46">
        <f t="shared" si="13"/>
        <v>0.41362299849024708</v>
      </c>
      <c r="N56" s="47">
        <f t="shared" si="13"/>
        <v>7.6455678909037488</v>
      </c>
      <c r="O56" s="41"/>
      <c r="P56" s="42"/>
      <c r="Q56" s="43"/>
      <c r="R56" s="41">
        <f t="shared" si="18"/>
        <v>-6.8987950954557675E-3</v>
      </c>
      <c r="S56" s="42">
        <f t="shared" si="21"/>
        <v>0</v>
      </c>
      <c r="T56" s="43">
        <f t="shared" si="22"/>
        <v>0</v>
      </c>
      <c r="U56" s="41">
        <f t="shared" si="17"/>
        <v>1.0047933318054669</v>
      </c>
      <c r="V56" s="42">
        <f t="shared" si="15"/>
        <v>1</v>
      </c>
      <c r="W56" s="44">
        <f t="shared" si="15"/>
        <v>1</v>
      </c>
    </row>
    <row r="57" spans="1:23" x14ac:dyDescent="0.2">
      <c r="A57" s="7" t="s">
        <v>52</v>
      </c>
      <c r="B57" s="8" t="s">
        <v>58</v>
      </c>
      <c r="C57" s="8" t="s">
        <v>55</v>
      </c>
      <c r="D57" s="16" t="s">
        <v>49</v>
      </c>
      <c r="E57" s="16">
        <v>14.3452619904405</v>
      </c>
      <c r="F57" s="20">
        <v>19.131922477632699</v>
      </c>
      <c r="G57" s="20">
        <v>20.400527867210801</v>
      </c>
      <c r="H57" s="20">
        <v>18.965729609964701</v>
      </c>
      <c r="I57" s="16">
        <v>18.691745473249401</v>
      </c>
      <c r="J57" s="21">
        <v>21.086261588837399</v>
      </c>
      <c r="K57" s="24">
        <f t="shared" si="0"/>
        <v>17.756996151871956</v>
      </c>
      <c r="L57" s="45">
        <f t="shared" si="16"/>
        <v>1.2087334580927447</v>
      </c>
      <c r="M57" s="46">
        <f t="shared" si="13"/>
        <v>0.9347493213774456</v>
      </c>
      <c r="N57" s="47">
        <f t="shared" si="13"/>
        <v>3.3292654369654429</v>
      </c>
      <c r="O57" s="41"/>
      <c r="P57" s="42"/>
      <c r="Q57" s="43"/>
      <c r="R57" s="41">
        <f t="shared" si="18"/>
        <v>0.25137390442414187</v>
      </c>
      <c r="S57" s="42">
        <f t="shared" si="21"/>
        <v>0.52112632288719851</v>
      </c>
      <c r="T57" s="43">
        <f t="shared" si="22"/>
        <v>-4.3163024539383059</v>
      </c>
      <c r="U57" s="41">
        <f t="shared" si="17"/>
        <v>0.84009599566734572</v>
      </c>
      <c r="V57" s="42">
        <f t="shared" si="15"/>
        <v>0.6968276022015325</v>
      </c>
      <c r="W57" s="44">
        <f t="shared" si="15"/>
        <v>19.922163912282894</v>
      </c>
    </row>
    <row r="58" spans="1:23" ht="17" thickBot="1" x14ac:dyDescent="0.25">
      <c r="A58" s="11" t="s">
        <v>52</v>
      </c>
      <c r="B58" s="12" t="s">
        <v>58</v>
      </c>
      <c r="C58" s="12" t="s">
        <v>55</v>
      </c>
      <c r="D58" s="16" t="s">
        <v>50</v>
      </c>
      <c r="E58" s="16">
        <v>14.3394074757932</v>
      </c>
      <c r="F58" s="20">
        <v>19.106276042068401</v>
      </c>
      <c r="G58" s="20">
        <v>19.799701481996198</v>
      </c>
      <c r="H58" s="20">
        <v>18.247352649706301</v>
      </c>
      <c r="I58" s="16">
        <v>18.204410032210099</v>
      </c>
      <c r="J58" s="21">
        <v>26.608125512664799</v>
      </c>
      <c r="K58" s="24">
        <f t="shared" si="0"/>
        <v>17.570682541167876</v>
      </c>
      <c r="L58" s="55">
        <f t="shared" si="16"/>
        <v>0.67667010853842413</v>
      </c>
      <c r="M58" s="56">
        <f t="shared" si="13"/>
        <v>0.63372749104222237</v>
      </c>
      <c r="N58" s="57">
        <f t="shared" si="13"/>
        <v>9.0374429714969224</v>
      </c>
      <c r="O58" s="58"/>
      <c r="P58" s="59"/>
      <c r="Q58" s="60"/>
      <c r="R58" s="51">
        <f t="shared" si="18"/>
        <v>-0.28068944513017868</v>
      </c>
      <c r="S58" s="52">
        <f t="shared" si="21"/>
        <v>0.22010449255197528</v>
      </c>
      <c r="T58" s="53">
        <f t="shared" si="22"/>
        <v>1.3918750805931737</v>
      </c>
      <c r="U58" s="58">
        <f t="shared" si="17"/>
        <v>1.2147752709513251</v>
      </c>
      <c r="V58" s="59">
        <f t="shared" si="15"/>
        <v>0.85850325389598081</v>
      </c>
      <c r="W58" s="61">
        <f t="shared" si="15"/>
        <v>0.38106920199919719</v>
      </c>
    </row>
    <row r="59" spans="1:23" x14ac:dyDescent="0.2">
      <c r="A59" s="3" t="s">
        <v>56</v>
      </c>
      <c r="B59" s="4" t="s">
        <v>58</v>
      </c>
      <c r="C59" s="4" t="s">
        <v>54</v>
      </c>
      <c r="D59" s="17" t="s">
        <v>36</v>
      </c>
      <c r="E59" s="18">
        <v>14.405579183954799</v>
      </c>
      <c r="F59" s="18">
        <v>20.243029400000001</v>
      </c>
      <c r="G59" s="18">
        <v>20.978803500086599</v>
      </c>
      <c r="H59" s="17"/>
      <c r="I59" s="17">
        <v>20.330650800000001</v>
      </c>
      <c r="J59" s="22">
        <v>21.683340399999999</v>
      </c>
      <c r="K59" s="24">
        <f t="shared" si="0"/>
        <v>18.28923955199468</v>
      </c>
      <c r="L59" s="31"/>
      <c r="M59" s="32">
        <f t="shared" si="13"/>
        <v>2.0414112480053213</v>
      </c>
      <c r="N59" s="33">
        <f t="shared" si="13"/>
        <v>3.3941008480053192</v>
      </c>
      <c r="O59" s="34"/>
      <c r="P59" s="35">
        <f>MEDIAN(M61:M63)</f>
        <v>0.38435620316464991</v>
      </c>
      <c r="Q59" s="36">
        <f>MEDIAN(N61:N63)</f>
        <v>6.6307532031646517</v>
      </c>
      <c r="R59" s="34"/>
      <c r="S59" s="35">
        <f>M59-P$59</f>
        <v>1.6570550448406713</v>
      </c>
      <c r="T59" s="36">
        <f>N59-Q$59</f>
        <v>-3.2366523551593325</v>
      </c>
      <c r="U59" s="34"/>
      <c r="V59" s="35">
        <f t="shared" si="15"/>
        <v>0.31708575145506174</v>
      </c>
      <c r="W59" s="37">
        <f t="shared" si="15"/>
        <v>9.426043604115705</v>
      </c>
    </row>
    <row r="60" spans="1:23" x14ac:dyDescent="0.2">
      <c r="A60" s="5" t="s">
        <v>56</v>
      </c>
      <c r="B60" s="6" t="s">
        <v>58</v>
      </c>
      <c r="C60" s="6" t="s">
        <v>54</v>
      </c>
      <c r="D60" s="17" t="s">
        <v>37</v>
      </c>
      <c r="E60" s="18">
        <v>14.083535707992</v>
      </c>
      <c r="F60" s="18">
        <v>20.256838399999999</v>
      </c>
      <c r="G60" s="18">
        <v>20.4795363343604</v>
      </c>
      <c r="H60" s="17"/>
      <c r="I60" s="17">
        <v>20.127563899999998</v>
      </c>
      <c r="J60" s="22">
        <v>27.9925113</v>
      </c>
      <c r="K60" s="24">
        <f t="shared" si="0"/>
        <v>18.01086181453736</v>
      </c>
      <c r="L60" s="38"/>
      <c r="M60" s="39">
        <f t="shared" si="13"/>
        <v>2.1167020854626379</v>
      </c>
      <c r="N60" s="40">
        <f t="shared" si="13"/>
        <v>9.9816494854626399</v>
      </c>
      <c r="O60" s="41"/>
      <c r="P60" s="42"/>
      <c r="Q60" s="43"/>
      <c r="R60" s="41"/>
      <c r="S60" s="42">
        <f t="shared" ref="S60:S63" si="23">M60-P$59</f>
        <v>1.732345882297988</v>
      </c>
      <c r="T60" s="43">
        <f t="shared" ref="T60:T63" si="24">N60-Q$59</f>
        <v>3.3508962822979882</v>
      </c>
      <c r="U60" s="41"/>
      <c r="V60" s="42">
        <f t="shared" si="15"/>
        <v>0.30096218177527445</v>
      </c>
      <c r="W60" s="44">
        <f t="shared" si="15"/>
        <v>9.8012102756284011E-2</v>
      </c>
    </row>
    <row r="61" spans="1:23" x14ac:dyDescent="0.2">
      <c r="A61" s="7" t="s">
        <v>56</v>
      </c>
      <c r="B61" s="8" t="s">
        <v>58</v>
      </c>
      <c r="C61" s="8" t="s">
        <v>55</v>
      </c>
      <c r="D61" s="17" t="s">
        <v>43</v>
      </c>
      <c r="E61" s="18">
        <v>14.725771869670099</v>
      </c>
      <c r="F61" s="18">
        <v>20.1278878</v>
      </c>
      <c r="G61" s="18">
        <v>21.245670064791501</v>
      </c>
      <c r="H61" s="17"/>
      <c r="I61" s="17">
        <v>18.447646899999999</v>
      </c>
      <c r="J61" s="22">
        <v>26.140689699999999</v>
      </c>
      <c r="K61" s="24">
        <f t="shared" si="0"/>
        <v>18.466399831606392</v>
      </c>
      <c r="L61" s="45"/>
      <c r="M61" s="46">
        <f t="shared" si="13"/>
        <v>-1.875293160639302E-2</v>
      </c>
      <c r="N61" s="47">
        <f t="shared" si="13"/>
        <v>7.6742898683936076</v>
      </c>
      <c r="O61" s="41"/>
      <c r="P61" s="42"/>
      <c r="Q61" s="43"/>
      <c r="R61" s="41"/>
      <c r="S61" s="42">
        <f t="shared" si="23"/>
        <v>-0.40310913477104293</v>
      </c>
      <c r="T61" s="43">
        <f t="shared" si="24"/>
        <v>1.0435366652289559</v>
      </c>
      <c r="U61" s="41"/>
      <c r="V61" s="42">
        <f t="shared" si="15"/>
        <v>1.3223546328044726</v>
      </c>
      <c r="W61" s="44">
        <f t="shared" si="15"/>
        <v>0.48513673627562248</v>
      </c>
    </row>
    <row r="62" spans="1:23" x14ac:dyDescent="0.2">
      <c r="A62" s="7" t="s">
        <v>56</v>
      </c>
      <c r="B62" s="8" t="s">
        <v>58</v>
      </c>
      <c r="C62" s="8" t="s">
        <v>55</v>
      </c>
      <c r="D62" s="17" t="s">
        <v>44</v>
      </c>
      <c r="E62" s="18">
        <v>13.5078800817671</v>
      </c>
      <c r="F62" s="18">
        <v>19.865265999999998</v>
      </c>
      <c r="G62" s="18">
        <v>21.043313720494801</v>
      </c>
      <c r="H62" s="17"/>
      <c r="I62" s="17">
        <v>18.1916765</v>
      </c>
      <c r="J62" s="22">
        <v>24.438073500000002</v>
      </c>
      <c r="K62" s="24">
        <f t="shared" si="0"/>
        <v>17.80732029683535</v>
      </c>
      <c r="L62" s="45"/>
      <c r="M62" s="46">
        <f t="shared" si="13"/>
        <v>0.38435620316464991</v>
      </c>
      <c r="N62" s="47">
        <f t="shared" si="13"/>
        <v>6.6307532031646517</v>
      </c>
      <c r="O62" s="41"/>
      <c r="P62" s="42"/>
      <c r="Q62" s="43"/>
      <c r="R62" s="41"/>
      <c r="S62" s="42">
        <f t="shared" si="23"/>
        <v>0</v>
      </c>
      <c r="T62" s="43">
        <f t="shared" si="24"/>
        <v>0</v>
      </c>
      <c r="U62" s="41"/>
      <c r="V62" s="42">
        <f t="shared" si="15"/>
        <v>1</v>
      </c>
      <c r="W62" s="44">
        <f t="shared" si="15"/>
        <v>1</v>
      </c>
    </row>
    <row r="63" spans="1:23" ht="17" thickBot="1" x14ac:dyDescent="0.25">
      <c r="A63" s="9" t="s">
        <v>56</v>
      </c>
      <c r="B63" s="10" t="s">
        <v>58</v>
      </c>
      <c r="C63" s="10" t="s">
        <v>55</v>
      </c>
      <c r="D63" s="17" t="s">
        <v>45</v>
      </c>
      <c r="E63" s="18">
        <v>13.6214681050254</v>
      </c>
      <c r="F63" s="18">
        <v>19.852527800000001</v>
      </c>
      <c r="G63" s="18">
        <v>20.569133618835199</v>
      </c>
      <c r="H63" s="17"/>
      <c r="I63" s="17">
        <v>18.104226199999999</v>
      </c>
      <c r="J63" s="22">
        <v>23.078443799999999</v>
      </c>
      <c r="K63" s="24">
        <f t="shared" si="0"/>
        <v>17.718158266990343</v>
      </c>
      <c r="L63" s="48"/>
      <c r="M63" s="49">
        <f t="shared" si="13"/>
        <v>0.38606793300965592</v>
      </c>
      <c r="N63" s="50">
        <f t="shared" si="13"/>
        <v>5.3602855330096553</v>
      </c>
      <c r="O63" s="51"/>
      <c r="P63" s="52"/>
      <c r="Q63" s="53"/>
      <c r="R63" s="51"/>
      <c r="S63" s="52">
        <f t="shared" si="23"/>
        <v>1.7117298450060048E-3</v>
      </c>
      <c r="T63" s="53">
        <f t="shared" si="24"/>
        <v>-1.2704676701549964</v>
      </c>
      <c r="U63" s="51"/>
      <c r="V63" s="52">
        <f t="shared" si="15"/>
        <v>0.99881422287400567</v>
      </c>
      <c r="W63" s="54">
        <f>2^-(T63)</f>
        <v>2.4123975416831573</v>
      </c>
    </row>
    <row r="64" spans="1:23" x14ac:dyDescent="0.2">
      <c r="D64" s="1"/>
      <c r="E64" s="1"/>
      <c r="F64" s="1"/>
      <c r="G64" s="1"/>
      <c r="H64" s="1"/>
      <c r="I64" s="1"/>
      <c r="J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lemus</dc:creator>
  <cp:lastModifiedBy>Berenice A. Benayoun</cp:lastModifiedBy>
  <dcterms:created xsi:type="dcterms:W3CDTF">2023-04-25T18:28:45Z</dcterms:created>
  <dcterms:modified xsi:type="dcterms:W3CDTF">2023-04-25T22:25:27Z</dcterms:modified>
</cp:coreProperties>
</file>