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WB_plots_all/Cerebellum/H2B/"/>
    </mc:Choice>
  </mc:AlternateContent>
  <xr:revisionPtr revIDLastSave="0" documentId="13_ncr:1_{86CEE20C-97EC-5048-A209-FBC4333B1ACD}" xr6:coauthVersionLast="45" xr6:coauthVersionMax="45" xr10:uidLastSave="{00000000-0000-0000-0000-000000000000}"/>
  <bookViews>
    <workbookView xWindow="14680" yWindow="460" windowWidth="14120" windowHeight="16280" firstSheet="3" activeTab="3" xr2:uid="{40866BED-A862-7D41-9B9A-65DF449CE878}"/>
  </bookViews>
  <sheets>
    <sheet name="H2B_Cohort1_NG" sheetId="5" r:id="rId1"/>
    <sheet name="H2B_Cohort2_NG" sheetId="1" r:id="rId2"/>
    <sheet name="H2B_Cohort3_G" sheetId="4" r:id="rId3"/>
    <sheet name="H2B_normalizeto5m_average" sheetId="2" r:id="rId4"/>
    <sheet name="H2B_normalizeto5m_median" sheetId="7" r:id="rId5"/>
    <sheet name="H2B_combin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G4" i="6"/>
  <c r="G3" i="6"/>
  <c r="H4" i="6"/>
  <c r="J3" i="7"/>
  <c r="I3" i="7"/>
  <c r="J3" i="2"/>
  <c r="I3" i="2"/>
  <c r="L46" i="4"/>
  <c r="L41" i="4"/>
  <c r="J41" i="4"/>
  <c r="K45" i="4" s="1"/>
  <c r="J44" i="5"/>
  <c r="L44" i="1"/>
  <c r="K42" i="4"/>
  <c r="K43" i="4"/>
  <c r="K44" i="4"/>
  <c r="K46" i="4"/>
  <c r="K47" i="4"/>
  <c r="K48" i="4"/>
  <c r="K49" i="4"/>
  <c r="K50" i="4"/>
  <c r="K41" i="4"/>
  <c r="H50" i="4"/>
  <c r="H49" i="4"/>
  <c r="H48" i="4"/>
  <c r="H47" i="4"/>
  <c r="H46" i="4"/>
  <c r="H45" i="4"/>
  <c r="H44" i="4"/>
  <c r="H43" i="4"/>
  <c r="H42" i="4"/>
  <c r="H41" i="4"/>
  <c r="I44" i="5"/>
  <c r="J53" i="5"/>
  <c r="G53" i="5"/>
  <c r="G52" i="5"/>
  <c r="G51" i="5"/>
  <c r="G50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J46" i="5" l="1"/>
  <c r="J47" i="5"/>
  <c r="J50" i="5"/>
  <c r="J51" i="5"/>
  <c r="J48" i="5"/>
  <c r="J45" i="5"/>
  <c r="J49" i="5"/>
  <c r="J52" i="5"/>
  <c r="H25" i="4"/>
  <c r="H24" i="4"/>
  <c r="H23" i="4"/>
  <c r="H22" i="4"/>
  <c r="H21" i="4"/>
  <c r="H20" i="4"/>
  <c r="H19" i="4"/>
  <c r="H18" i="4"/>
  <c r="H17" i="4"/>
  <c r="H16" i="4"/>
  <c r="H13" i="4"/>
  <c r="H38" i="4" s="1"/>
  <c r="H12" i="4"/>
  <c r="H37" i="4" s="1"/>
  <c r="H11" i="4"/>
  <c r="H36" i="4" s="1"/>
  <c r="H10" i="4"/>
  <c r="H35" i="4" s="1"/>
  <c r="H9" i="4"/>
  <c r="H8" i="4"/>
  <c r="H7" i="4"/>
  <c r="H6" i="4"/>
  <c r="H5" i="4"/>
  <c r="H30" i="4" s="1"/>
  <c r="H4" i="4"/>
  <c r="H29" i="4" s="1"/>
  <c r="K49" i="5" l="1"/>
  <c r="K44" i="5"/>
  <c r="H31" i="4"/>
  <c r="H32" i="4"/>
  <c r="H34" i="4"/>
  <c r="H33" i="4"/>
  <c r="H7" i="1" l="1"/>
  <c r="G7" i="5"/>
  <c r="D23" i="7" l="1"/>
  <c r="E32" i="7" s="1"/>
  <c r="J4" i="7" s="1"/>
  <c r="D13" i="7"/>
  <c r="E21" i="7" s="1"/>
  <c r="H11" i="7" s="1"/>
  <c r="D3" i="7"/>
  <c r="E10" i="7" s="1"/>
  <c r="H5" i="7" s="1"/>
  <c r="E14" i="7" l="1"/>
  <c r="G9" i="7" s="1"/>
  <c r="E18" i="7"/>
  <c r="H8" i="7" s="1"/>
  <c r="E22" i="7"/>
  <c r="H12" i="7" s="1"/>
  <c r="E25" i="7"/>
  <c r="G15" i="7" s="1"/>
  <c r="E29" i="7"/>
  <c r="H14" i="7" s="1"/>
  <c r="E5" i="7"/>
  <c r="G5" i="7" s="1"/>
  <c r="E9" i="7"/>
  <c r="H4" i="7" s="1"/>
  <c r="E30" i="7"/>
  <c r="H15" i="7" s="1"/>
  <c r="E8" i="7"/>
  <c r="H3" i="7" s="1"/>
  <c r="E12" i="7"/>
  <c r="H7" i="7" s="1"/>
  <c r="E13" i="7"/>
  <c r="G8" i="7" s="1"/>
  <c r="E19" i="7"/>
  <c r="H9" i="7" s="1"/>
  <c r="E31" i="7"/>
  <c r="E26" i="7"/>
  <c r="E3" i="7"/>
  <c r="G3" i="7" s="1"/>
  <c r="E7" i="7"/>
  <c r="G7" i="7" s="1"/>
  <c r="E11" i="7"/>
  <c r="H6" i="7" s="1"/>
  <c r="E16" i="7"/>
  <c r="G11" i="7" s="1"/>
  <c r="E20" i="7"/>
  <c r="H10" i="7" s="1"/>
  <c r="E23" i="7"/>
  <c r="G13" i="7" s="1"/>
  <c r="E27" i="7"/>
  <c r="I4" i="7" s="1"/>
  <c r="E4" i="7"/>
  <c r="G4" i="7" s="1"/>
  <c r="E6" i="7"/>
  <c r="G6" i="7" s="1"/>
  <c r="E15" i="7"/>
  <c r="G10" i="7" s="1"/>
  <c r="E17" i="7"/>
  <c r="G12" i="7" s="1"/>
  <c r="E24" i="7"/>
  <c r="G14" i="7" s="1"/>
  <c r="E28" i="7"/>
  <c r="H13" i="7" s="1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D23" i="2" l="1"/>
  <c r="E30" i="2" s="1"/>
  <c r="H15" i="2" s="1"/>
  <c r="D13" i="2"/>
  <c r="E22" i="2" s="1"/>
  <c r="H12" i="2" s="1"/>
  <c r="D3" i="2"/>
  <c r="E10" i="2" s="1"/>
  <c r="H5" i="2" s="1"/>
  <c r="E6" i="2" l="1"/>
  <c r="G6" i="2" s="1"/>
  <c r="E18" i="2"/>
  <c r="H8" i="2" s="1"/>
  <c r="E14" i="2"/>
  <c r="G9" i="2" s="1"/>
  <c r="E26" i="2"/>
  <c r="E3" i="2"/>
  <c r="G3" i="2" s="1"/>
  <c r="E9" i="2"/>
  <c r="H4" i="2" s="1"/>
  <c r="E5" i="2"/>
  <c r="G5" i="2" s="1"/>
  <c r="E21" i="2"/>
  <c r="H11" i="2" s="1"/>
  <c r="E17" i="2"/>
  <c r="G12" i="2" s="1"/>
  <c r="E23" i="2"/>
  <c r="G13" i="2" s="1"/>
  <c r="E29" i="2"/>
  <c r="H14" i="2" s="1"/>
  <c r="E25" i="2"/>
  <c r="G15" i="2" s="1"/>
  <c r="E12" i="2"/>
  <c r="H7" i="2" s="1"/>
  <c r="E20" i="2"/>
  <c r="H10" i="2" s="1"/>
  <c r="E24" i="2"/>
  <c r="G14" i="2" s="1"/>
  <c r="E8" i="2"/>
  <c r="H3" i="2" s="1"/>
  <c r="E4" i="2"/>
  <c r="G4" i="2" s="1"/>
  <c r="E16" i="2"/>
  <c r="G11" i="2" s="1"/>
  <c r="E32" i="2"/>
  <c r="J4" i="2" s="1"/>
  <c r="E28" i="2"/>
  <c r="H13" i="2" s="1"/>
  <c r="E11" i="2"/>
  <c r="H6" i="2" s="1"/>
  <c r="E13" i="2"/>
  <c r="G8" i="2" s="1"/>
  <c r="E15" i="2"/>
  <c r="G10" i="2" s="1"/>
  <c r="E31" i="2"/>
  <c r="E27" i="2"/>
  <c r="I4" i="2" s="1"/>
  <c r="E7" i="2"/>
  <c r="G7" i="2" s="1"/>
  <c r="E19" i="2"/>
  <c r="H9" i="2" s="1"/>
  <c r="G8" i="5"/>
  <c r="G9" i="5"/>
  <c r="G10" i="5"/>
  <c r="G11" i="5"/>
  <c r="G12" i="5"/>
  <c r="G13" i="5"/>
  <c r="G14" i="5"/>
  <c r="G15" i="5"/>
  <c r="G16" i="5"/>
  <c r="G19" i="5"/>
  <c r="G20" i="5"/>
  <c r="G21" i="5"/>
  <c r="G22" i="5"/>
  <c r="G23" i="5"/>
  <c r="G24" i="5"/>
  <c r="G25" i="5"/>
  <c r="G26" i="5"/>
  <c r="G27" i="5"/>
  <c r="G28" i="5"/>
  <c r="H28" i="1" l="1"/>
  <c r="H27" i="1"/>
  <c r="H26" i="1"/>
  <c r="H25" i="1"/>
  <c r="H24" i="1"/>
  <c r="H23" i="1"/>
  <c r="H22" i="1"/>
  <c r="H21" i="1"/>
  <c r="H20" i="1"/>
  <c r="H19" i="1"/>
  <c r="H16" i="1"/>
  <c r="H15" i="1"/>
  <c r="H14" i="1"/>
  <c r="H39" i="1" s="1"/>
  <c r="H13" i="1"/>
  <c r="H12" i="1"/>
  <c r="H11" i="1"/>
  <c r="H36" i="1" s="1"/>
  <c r="H10" i="1"/>
  <c r="H9" i="1"/>
  <c r="H8" i="1"/>
  <c r="H32" i="1"/>
  <c r="H44" i="1" s="1"/>
  <c r="H40" i="1" l="1"/>
  <c r="H52" i="1" s="1"/>
  <c r="H35" i="1"/>
  <c r="H50" i="1" s="1"/>
  <c r="H33" i="1"/>
  <c r="H49" i="1" s="1"/>
  <c r="H37" i="1"/>
  <c r="H46" i="1" s="1"/>
  <c r="H41" i="1"/>
  <c r="H53" i="1" s="1"/>
  <c r="H38" i="1"/>
  <c r="H47" i="1" s="1"/>
  <c r="H34" i="1"/>
  <c r="H45" i="1" s="1"/>
  <c r="H48" i="1" l="1"/>
  <c r="H51" i="1"/>
  <c r="J44" i="1"/>
  <c r="K53" i="1" l="1"/>
  <c r="K49" i="1"/>
  <c r="K50" i="1"/>
  <c r="K44" i="1"/>
  <c r="K52" i="1"/>
  <c r="K51" i="1"/>
  <c r="K47" i="1"/>
  <c r="K46" i="1"/>
  <c r="K48" i="1"/>
  <c r="K45" i="1"/>
  <c r="L49" i="1" l="1"/>
</calcChain>
</file>

<file path=xl/sharedStrings.xml><?xml version="1.0" encoding="utf-8"?>
<sst xmlns="http://schemas.openxmlformats.org/spreadsheetml/2006/main" count="405" uniqueCount="53">
  <si>
    <t>normalized</t>
  </si>
  <si>
    <t>Vinculin</t>
  </si>
  <si>
    <t>127kDa</t>
  </si>
  <si>
    <t>extract1</t>
  </si>
  <si>
    <t>YM1</t>
  </si>
  <si>
    <t>M1</t>
  </si>
  <si>
    <t>OM1</t>
  </si>
  <si>
    <t>M6</t>
  </si>
  <si>
    <t>YM2</t>
  </si>
  <si>
    <t>M2</t>
  </si>
  <si>
    <t>OM2</t>
  </si>
  <si>
    <t>M7</t>
  </si>
  <si>
    <t>YM3</t>
  </si>
  <si>
    <t>M3</t>
  </si>
  <si>
    <t>OM3</t>
  </si>
  <si>
    <t>M8</t>
  </si>
  <si>
    <t>YM4</t>
  </si>
  <si>
    <t>M4</t>
  </si>
  <si>
    <t>OM4</t>
  </si>
  <si>
    <t>M9</t>
  </si>
  <si>
    <t>YM5</t>
  </si>
  <si>
    <t>M5</t>
  </si>
  <si>
    <t>OM5</t>
  </si>
  <si>
    <t>M10</t>
  </si>
  <si>
    <t>extract2</t>
  </si>
  <si>
    <t>Etract1&amp;2 Average</t>
  </si>
  <si>
    <t>17kD</t>
  </si>
  <si>
    <t>Average YM</t>
  </si>
  <si>
    <t>Normalize to YM</t>
  </si>
  <si>
    <t>5m</t>
  </si>
  <si>
    <t>21m</t>
  </si>
  <si>
    <t>12m</t>
  </si>
  <si>
    <t>25m</t>
  </si>
  <si>
    <t>Cohort1</t>
  </si>
  <si>
    <t>Non_Gradient_1</t>
  </si>
  <si>
    <t>Cohort2</t>
  </si>
  <si>
    <t>Non_Gradient_2</t>
  </si>
  <si>
    <t>Cohort3</t>
  </si>
  <si>
    <t>Age-Gradient</t>
  </si>
  <si>
    <t>Average</t>
  </si>
  <si>
    <t>5m vs. 21m</t>
  </si>
  <si>
    <t>NA</t>
  </si>
  <si>
    <t>H2B</t>
  </si>
  <si>
    <t>H2B/ vinculin</t>
  </si>
  <si>
    <t xml:space="preserve">Normalize H2B_17kD/vinculin protein intensity to median 5months based on cohort </t>
  </si>
  <si>
    <t xml:space="preserve">Normalize H2B_17kD/vinculin protein intensity to average 5months based on cohort </t>
  </si>
  <si>
    <t>H2B/vinculin</t>
  </si>
  <si>
    <t>normalized to 5m average</t>
  </si>
  <si>
    <t>normalized to 5m median</t>
  </si>
  <si>
    <t>H2B_17kD/vinculin protein intensity 3 cohorts</t>
  </si>
  <si>
    <t>p-value = 0.608</t>
  </si>
  <si>
    <t>p-value = 0.6074</t>
  </si>
  <si>
    <t>p-value = 0.6443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</si>
</sst>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4" borderId="0" xfId="0" applyNumberFormat="1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8579-06AB-2249-AFBF-6FF6165D4B45}">
  <dimension ref="A3:K53"/>
  <sheetViews>
    <sheetView topLeftCell="A30" zoomScale="94" zoomScaleNormal="50" workbookViewId="0">
      <selection activeCell="J53" sqref="J53"/>
    </sheetView>
  </sheetViews>
  <sheetFormatPr baseColWidth="10" defaultRowHeight="16" x14ac:dyDescent="0.2"/>
  <cols>
    <col min="10" max="11" width="10.83203125" style="1"/>
  </cols>
  <sheetData>
    <row r="3" spans="1:9" x14ac:dyDescent="0.2">
      <c r="G3" s="1" t="s">
        <v>0</v>
      </c>
      <c r="I3" s="1"/>
    </row>
    <row r="4" spans="1:9" x14ac:dyDescent="0.2">
      <c r="C4" t="s">
        <v>1</v>
      </c>
      <c r="E4" t="s">
        <v>42</v>
      </c>
      <c r="G4" s="1" t="s">
        <v>43</v>
      </c>
      <c r="I4" s="1"/>
    </row>
    <row r="5" spans="1:9" x14ac:dyDescent="0.2">
      <c r="C5" t="s">
        <v>2</v>
      </c>
      <c r="E5" t="s">
        <v>26</v>
      </c>
      <c r="G5" s="1" t="s">
        <v>26</v>
      </c>
      <c r="H5" s="1"/>
    </row>
    <row r="6" spans="1:9" x14ac:dyDescent="0.2">
      <c r="A6" t="s">
        <v>3</v>
      </c>
    </row>
    <row r="7" spans="1:9" x14ac:dyDescent="0.2">
      <c r="A7" t="s">
        <v>4</v>
      </c>
      <c r="B7" t="s">
        <v>5</v>
      </c>
      <c r="C7">
        <v>5181.7700000000004</v>
      </c>
      <c r="E7">
        <v>3050.4059999999999</v>
      </c>
      <c r="G7">
        <f t="shared" ref="G7:G16" si="0">E7/C7</f>
        <v>0.58868031579942759</v>
      </c>
    </row>
    <row r="8" spans="1:9" x14ac:dyDescent="0.2">
      <c r="A8" t="s">
        <v>6</v>
      </c>
      <c r="B8" t="s">
        <v>7</v>
      </c>
      <c r="C8">
        <v>5859.3050000000003</v>
      </c>
      <c r="E8">
        <v>2540.2840000000001</v>
      </c>
      <c r="G8">
        <f t="shared" si="0"/>
        <v>0.43354698210794623</v>
      </c>
    </row>
    <row r="9" spans="1:9" x14ac:dyDescent="0.2">
      <c r="A9" t="s">
        <v>8</v>
      </c>
      <c r="B9" t="s">
        <v>9</v>
      </c>
      <c r="C9">
        <v>5397.134</v>
      </c>
      <c r="E9">
        <v>2843.8910000000001</v>
      </c>
      <c r="G9">
        <f t="shared" si="0"/>
        <v>0.52692614265274873</v>
      </c>
    </row>
    <row r="10" spans="1:9" x14ac:dyDescent="0.2">
      <c r="A10" t="s">
        <v>10</v>
      </c>
      <c r="B10" t="s">
        <v>11</v>
      </c>
      <c r="C10">
        <v>6491.8909999999996</v>
      </c>
      <c r="E10">
        <v>3970.4769999999999</v>
      </c>
      <c r="G10">
        <f t="shared" si="0"/>
        <v>0.61160561691500981</v>
      </c>
    </row>
    <row r="11" spans="1:9" x14ac:dyDescent="0.2">
      <c r="A11" t="s">
        <v>12</v>
      </c>
      <c r="B11" t="s">
        <v>13</v>
      </c>
      <c r="C11">
        <v>5647.598</v>
      </c>
      <c r="E11">
        <v>2663.4769999999999</v>
      </c>
      <c r="G11">
        <f t="shared" si="0"/>
        <v>0.47161235626190107</v>
      </c>
    </row>
    <row r="12" spans="1:9" x14ac:dyDescent="0.2">
      <c r="A12" t="s">
        <v>14</v>
      </c>
      <c r="B12" t="s">
        <v>15</v>
      </c>
      <c r="C12">
        <v>5499.8909999999996</v>
      </c>
      <c r="E12">
        <v>2237.4059999999999</v>
      </c>
      <c r="G12">
        <f t="shared" si="0"/>
        <v>0.4068091531268529</v>
      </c>
    </row>
    <row r="13" spans="1:9" x14ac:dyDescent="0.2">
      <c r="A13" t="s">
        <v>16</v>
      </c>
      <c r="B13" t="s">
        <v>17</v>
      </c>
      <c r="C13">
        <v>5811.82</v>
      </c>
      <c r="E13">
        <v>4332.598</v>
      </c>
      <c r="G13">
        <f t="shared" si="0"/>
        <v>0.74548041749400362</v>
      </c>
    </row>
    <row r="14" spans="1:9" x14ac:dyDescent="0.2">
      <c r="A14" t="s">
        <v>18</v>
      </c>
      <c r="B14" t="s">
        <v>19</v>
      </c>
      <c r="C14">
        <v>5639.134</v>
      </c>
      <c r="E14">
        <v>743.35500000000002</v>
      </c>
      <c r="G14">
        <f t="shared" si="0"/>
        <v>0.13182077248031346</v>
      </c>
    </row>
    <row r="15" spans="1:9" x14ac:dyDescent="0.2">
      <c r="A15" t="s">
        <v>20</v>
      </c>
      <c r="B15" t="s">
        <v>21</v>
      </c>
      <c r="C15">
        <v>5750.4769999999999</v>
      </c>
      <c r="E15">
        <v>2655.5889999999999</v>
      </c>
      <c r="G15">
        <f t="shared" si="0"/>
        <v>0.46180325562557678</v>
      </c>
    </row>
    <row r="16" spans="1:9" x14ac:dyDescent="0.2">
      <c r="A16" t="s">
        <v>22</v>
      </c>
      <c r="B16" t="s">
        <v>23</v>
      </c>
      <c r="C16">
        <v>5635.1840000000002</v>
      </c>
      <c r="E16">
        <v>3019.355</v>
      </c>
      <c r="G16">
        <f t="shared" si="0"/>
        <v>0.53580415475342058</v>
      </c>
    </row>
    <row r="18" spans="1:7" x14ac:dyDescent="0.2">
      <c r="A18" t="s">
        <v>24</v>
      </c>
    </row>
    <row r="19" spans="1:7" x14ac:dyDescent="0.2">
      <c r="A19" t="s">
        <v>4</v>
      </c>
      <c r="B19" t="s">
        <v>5</v>
      </c>
      <c r="C19">
        <v>6427.1629999999996</v>
      </c>
      <c r="E19">
        <v>6624.3050000000003</v>
      </c>
      <c r="G19">
        <f t="shared" ref="G19:G28" si="1">E19/C19</f>
        <v>1.0306732535023619</v>
      </c>
    </row>
    <row r="20" spans="1:7" x14ac:dyDescent="0.2">
      <c r="A20" t="s">
        <v>6</v>
      </c>
      <c r="B20" t="s">
        <v>7</v>
      </c>
      <c r="C20">
        <v>8068.3760000000002</v>
      </c>
      <c r="E20">
        <v>5737.1540000000005</v>
      </c>
      <c r="G20">
        <f t="shared" si="1"/>
        <v>0.71106676238192179</v>
      </c>
    </row>
    <row r="21" spans="1:7" x14ac:dyDescent="0.2">
      <c r="A21" t="s">
        <v>8</v>
      </c>
      <c r="B21" t="s">
        <v>9</v>
      </c>
      <c r="C21">
        <v>8133.598</v>
      </c>
      <c r="E21">
        <v>4669.598</v>
      </c>
      <c r="G21">
        <f t="shared" si="1"/>
        <v>0.57411221946302238</v>
      </c>
    </row>
    <row r="22" spans="1:7" x14ac:dyDescent="0.2">
      <c r="A22" t="s">
        <v>10</v>
      </c>
      <c r="B22" t="s">
        <v>11</v>
      </c>
      <c r="C22">
        <v>8411.2049999999999</v>
      </c>
      <c r="E22">
        <v>6742.4179999999997</v>
      </c>
      <c r="G22">
        <f t="shared" si="1"/>
        <v>0.80159953300389175</v>
      </c>
    </row>
    <row r="23" spans="1:7" x14ac:dyDescent="0.2">
      <c r="A23" t="s">
        <v>12</v>
      </c>
      <c r="B23" t="s">
        <v>13</v>
      </c>
      <c r="C23">
        <v>7401.2550000000001</v>
      </c>
      <c r="E23">
        <v>7343.3050000000003</v>
      </c>
      <c r="G23">
        <f t="shared" si="1"/>
        <v>0.99217024680273824</v>
      </c>
    </row>
    <row r="24" spans="1:7" x14ac:dyDescent="0.2">
      <c r="A24" t="s">
        <v>14</v>
      </c>
      <c r="B24" t="s">
        <v>15</v>
      </c>
      <c r="C24">
        <v>4991.6480000000001</v>
      </c>
      <c r="E24">
        <v>3446.355</v>
      </c>
      <c r="G24">
        <f t="shared" si="1"/>
        <v>0.69042428472520501</v>
      </c>
    </row>
    <row r="25" spans="1:7" x14ac:dyDescent="0.2">
      <c r="A25" t="s">
        <v>16</v>
      </c>
      <c r="B25" t="s">
        <v>17</v>
      </c>
      <c r="C25">
        <v>7167.9620000000004</v>
      </c>
      <c r="E25">
        <v>4073.953</v>
      </c>
      <c r="G25">
        <f t="shared" si="1"/>
        <v>0.56835583112745292</v>
      </c>
    </row>
    <row r="26" spans="1:7" x14ac:dyDescent="0.2">
      <c r="A26" t="s">
        <v>18</v>
      </c>
      <c r="B26" t="s">
        <v>19</v>
      </c>
      <c r="C26">
        <v>5994.2340000000004</v>
      </c>
      <c r="E26">
        <v>980.06200000000001</v>
      </c>
      <c r="G26">
        <f t="shared" si="1"/>
        <v>0.16350079092674727</v>
      </c>
    </row>
    <row r="27" spans="1:7" x14ac:dyDescent="0.2">
      <c r="A27" t="s">
        <v>20</v>
      </c>
      <c r="B27" t="s">
        <v>21</v>
      </c>
      <c r="C27">
        <v>4382.3969999999999</v>
      </c>
      <c r="E27">
        <v>2345.8820000000001</v>
      </c>
      <c r="G27">
        <f t="shared" si="1"/>
        <v>0.53529655117963981</v>
      </c>
    </row>
    <row r="28" spans="1:7" x14ac:dyDescent="0.2">
      <c r="A28" t="s">
        <v>22</v>
      </c>
      <c r="B28" t="s">
        <v>23</v>
      </c>
      <c r="C28">
        <v>5916.3549999999996</v>
      </c>
      <c r="E28">
        <v>4807.598</v>
      </c>
      <c r="G28">
        <f t="shared" si="1"/>
        <v>0.81259457892570686</v>
      </c>
    </row>
    <row r="31" spans="1:7" x14ac:dyDescent="0.2">
      <c r="A31" t="s">
        <v>25</v>
      </c>
    </row>
    <row r="32" spans="1:7" x14ac:dyDescent="0.2">
      <c r="A32" t="s">
        <v>4</v>
      </c>
      <c r="B32" t="s">
        <v>5</v>
      </c>
      <c r="G32">
        <f t="shared" ref="G32:G41" si="2">AVERAGE(G7,G19)</f>
        <v>0.80967678465089477</v>
      </c>
    </row>
    <row r="33" spans="1:11" x14ac:dyDescent="0.2">
      <c r="A33" t="s">
        <v>6</v>
      </c>
      <c r="B33" t="s">
        <v>7</v>
      </c>
      <c r="G33">
        <f t="shared" si="2"/>
        <v>0.57230687224493404</v>
      </c>
    </row>
    <row r="34" spans="1:11" x14ac:dyDescent="0.2">
      <c r="A34" t="s">
        <v>8</v>
      </c>
      <c r="B34" t="s">
        <v>9</v>
      </c>
      <c r="G34">
        <f t="shared" si="2"/>
        <v>0.55051918105788555</v>
      </c>
    </row>
    <row r="35" spans="1:11" x14ac:dyDescent="0.2">
      <c r="A35" t="s">
        <v>10</v>
      </c>
      <c r="B35" t="s">
        <v>11</v>
      </c>
      <c r="G35">
        <f t="shared" si="2"/>
        <v>0.70660257495945078</v>
      </c>
    </row>
    <row r="36" spans="1:11" x14ac:dyDescent="0.2">
      <c r="A36" t="s">
        <v>12</v>
      </c>
      <c r="B36" t="s">
        <v>13</v>
      </c>
      <c r="G36">
        <f t="shared" si="2"/>
        <v>0.73189130153231963</v>
      </c>
    </row>
    <row r="37" spans="1:11" x14ac:dyDescent="0.2">
      <c r="A37" t="s">
        <v>14</v>
      </c>
      <c r="B37" t="s">
        <v>15</v>
      </c>
      <c r="G37">
        <f t="shared" si="2"/>
        <v>0.54861671892602892</v>
      </c>
    </row>
    <row r="38" spans="1:11" x14ac:dyDescent="0.2">
      <c r="A38" t="s">
        <v>16</v>
      </c>
      <c r="B38" t="s">
        <v>17</v>
      </c>
      <c r="G38">
        <f t="shared" si="2"/>
        <v>0.65691812431072827</v>
      </c>
    </row>
    <row r="39" spans="1:11" x14ac:dyDescent="0.2">
      <c r="A39" t="s">
        <v>18</v>
      </c>
      <c r="B39" t="s">
        <v>19</v>
      </c>
      <c r="G39">
        <f t="shared" si="2"/>
        <v>0.14766078170353036</v>
      </c>
    </row>
    <row r="40" spans="1:11" x14ac:dyDescent="0.2">
      <c r="A40" t="s">
        <v>20</v>
      </c>
      <c r="B40" t="s">
        <v>21</v>
      </c>
      <c r="G40">
        <f t="shared" si="2"/>
        <v>0.4985499034026083</v>
      </c>
    </row>
    <row r="41" spans="1:11" x14ac:dyDescent="0.2">
      <c r="A41" t="s">
        <v>22</v>
      </c>
      <c r="B41" t="s">
        <v>23</v>
      </c>
      <c r="G41">
        <f t="shared" si="2"/>
        <v>0.67419936683956372</v>
      </c>
    </row>
    <row r="43" spans="1:11" x14ac:dyDescent="0.2">
      <c r="I43" t="s">
        <v>27</v>
      </c>
      <c r="J43" t="s">
        <v>28</v>
      </c>
      <c r="K43"/>
    </row>
    <row r="44" spans="1:11" x14ac:dyDescent="0.2">
      <c r="A44" t="s">
        <v>4</v>
      </c>
      <c r="B44" t="s">
        <v>5</v>
      </c>
      <c r="G44">
        <f>G32</f>
        <v>0.80967678465089477</v>
      </c>
      <c r="I44">
        <f>AVERAGE(G44:G48)</f>
        <v>0.64951105899088724</v>
      </c>
      <c r="J44">
        <f>G44/I$44</f>
        <v>1.2465943011175959</v>
      </c>
      <c r="K44">
        <f>AVERAGE(J44:J48)</f>
        <v>1</v>
      </c>
    </row>
    <row r="45" spans="1:11" x14ac:dyDescent="0.2">
      <c r="A45" t="s">
        <v>8</v>
      </c>
      <c r="B45" t="s">
        <v>9</v>
      </c>
      <c r="G45">
        <f>G34</f>
        <v>0.55051918105788555</v>
      </c>
      <c r="J45">
        <f t="shared" ref="J45:J52" si="3">G45/I$44</f>
        <v>0.84759015791540115</v>
      </c>
      <c r="K45"/>
    </row>
    <row r="46" spans="1:11" x14ac:dyDescent="0.2">
      <c r="A46" t="s">
        <v>12</v>
      </c>
      <c r="B46" t="s">
        <v>13</v>
      </c>
      <c r="G46">
        <f>G36</f>
        <v>0.73189130153231963</v>
      </c>
      <c r="J46">
        <f t="shared" si="3"/>
        <v>1.1268342415438197</v>
      </c>
      <c r="K46"/>
    </row>
    <row r="47" spans="1:11" x14ac:dyDescent="0.2">
      <c r="A47" t="s">
        <v>16</v>
      </c>
      <c r="B47" t="s">
        <v>17</v>
      </c>
      <c r="G47">
        <f>G38</f>
        <v>0.65691812431072827</v>
      </c>
      <c r="J47">
        <f t="shared" si="3"/>
        <v>1.0114040634371169</v>
      </c>
      <c r="K47"/>
    </row>
    <row r="48" spans="1:11" x14ac:dyDescent="0.2">
      <c r="A48" t="s">
        <v>20</v>
      </c>
      <c r="B48" t="s">
        <v>21</v>
      </c>
      <c r="G48">
        <f>G40</f>
        <v>0.4985499034026083</v>
      </c>
      <c r="J48">
        <f t="shared" si="3"/>
        <v>0.76757723598606664</v>
      </c>
      <c r="K48"/>
    </row>
    <row r="49" spans="1:11" x14ac:dyDescent="0.2">
      <c r="A49" t="s">
        <v>6</v>
      </c>
      <c r="B49" t="s">
        <v>7</v>
      </c>
      <c r="G49">
        <f>G33</f>
        <v>0.57230687224493404</v>
      </c>
      <c r="J49">
        <f t="shared" si="3"/>
        <v>0.8811349157535493</v>
      </c>
      <c r="K49">
        <f>AVERAGE(J49:J53)</f>
        <v>0.81580945481966904</v>
      </c>
    </row>
    <row r="50" spans="1:11" x14ac:dyDescent="0.2">
      <c r="A50" t="s">
        <v>10</v>
      </c>
      <c r="B50" t="s">
        <v>11</v>
      </c>
      <c r="G50">
        <f>G35</f>
        <v>0.70660257495945078</v>
      </c>
      <c r="J50">
        <f t="shared" si="3"/>
        <v>1.0878992207727205</v>
      </c>
      <c r="K50"/>
    </row>
    <row r="51" spans="1:11" x14ac:dyDescent="0.2">
      <c r="A51" t="s">
        <v>14</v>
      </c>
      <c r="B51" t="s">
        <v>15</v>
      </c>
      <c r="G51">
        <f>G37</f>
        <v>0.54861671892602892</v>
      </c>
      <c r="J51">
        <f t="shared" si="3"/>
        <v>0.84466108980251575</v>
      </c>
      <c r="K51"/>
    </row>
    <row r="52" spans="1:11" x14ac:dyDescent="0.2">
      <c r="A52" t="s">
        <v>18</v>
      </c>
      <c r="B52" t="s">
        <v>19</v>
      </c>
      <c r="G52">
        <f>G39</f>
        <v>0.14766078170353036</v>
      </c>
      <c r="J52">
        <f t="shared" si="3"/>
        <v>0.22734144347433208</v>
      </c>
      <c r="K52"/>
    </row>
    <row r="53" spans="1:11" x14ac:dyDescent="0.2">
      <c r="A53" t="s">
        <v>22</v>
      </c>
      <c r="B53" t="s">
        <v>23</v>
      </c>
      <c r="G53">
        <f>G41</f>
        <v>0.67419936683956372</v>
      </c>
      <c r="J53">
        <f>G53/I$44</f>
        <v>1.0380106042952271</v>
      </c>
      <c r="K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1289-80D4-754A-91DF-9C3EBBBFDD36}">
  <dimension ref="A3:O53"/>
  <sheetViews>
    <sheetView topLeftCell="A27" workbookViewId="0">
      <selection activeCell="H44" sqref="H44:H53"/>
    </sheetView>
  </sheetViews>
  <sheetFormatPr baseColWidth="10" defaultRowHeight="16" x14ac:dyDescent="0.2"/>
  <cols>
    <col min="7" max="7" width="10.83203125" style="2"/>
  </cols>
  <sheetData>
    <row r="3" spans="1:15" x14ac:dyDescent="0.2">
      <c r="H3" s="1" t="s">
        <v>0</v>
      </c>
      <c r="M3" s="1"/>
      <c r="N3" s="1"/>
    </row>
    <row r="4" spans="1:15" x14ac:dyDescent="0.2">
      <c r="D4" t="s">
        <v>1</v>
      </c>
      <c r="F4" t="s">
        <v>42</v>
      </c>
      <c r="G4" s="3"/>
      <c r="H4" t="s">
        <v>46</v>
      </c>
      <c r="K4" s="1"/>
      <c r="L4" s="1"/>
    </row>
    <row r="5" spans="1:15" x14ac:dyDescent="0.2">
      <c r="D5" t="s">
        <v>2</v>
      </c>
      <c r="F5" t="s">
        <v>26</v>
      </c>
      <c r="H5" s="1" t="s">
        <v>26</v>
      </c>
      <c r="I5" s="1"/>
      <c r="N5" s="1"/>
      <c r="O5" s="1"/>
    </row>
    <row r="6" spans="1:15" x14ac:dyDescent="0.2">
      <c r="A6" t="s">
        <v>3</v>
      </c>
    </row>
    <row r="7" spans="1:15" x14ac:dyDescent="0.2">
      <c r="A7" t="s">
        <v>4</v>
      </c>
      <c r="B7" t="s">
        <v>5</v>
      </c>
      <c r="D7">
        <v>4232.3050000000003</v>
      </c>
      <c r="F7">
        <v>1932.991</v>
      </c>
      <c r="H7">
        <f t="shared" ref="H7:H16" si="0">F7/D7</f>
        <v>0.45672299137231365</v>
      </c>
    </row>
    <row r="8" spans="1:15" x14ac:dyDescent="0.2">
      <c r="A8" t="s">
        <v>6</v>
      </c>
      <c r="B8" t="s">
        <v>7</v>
      </c>
      <c r="D8">
        <v>4842.6899999999996</v>
      </c>
      <c r="F8">
        <v>4633.1130000000003</v>
      </c>
      <c r="H8">
        <f t="shared" si="0"/>
        <v>0.95672301964404094</v>
      </c>
    </row>
    <row r="9" spans="1:15" x14ac:dyDescent="0.2">
      <c r="A9" t="s">
        <v>8</v>
      </c>
      <c r="B9" t="s">
        <v>9</v>
      </c>
      <c r="D9">
        <v>5063.0119999999997</v>
      </c>
      <c r="F9">
        <v>3607.2339999999999</v>
      </c>
      <c r="H9">
        <f t="shared" si="0"/>
        <v>0.71246799336047395</v>
      </c>
    </row>
    <row r="10" spans="1:15" x14ac:dyDescent="0.2">
      <c r="A10" t="s">
        <v>10</v>
      </c>
      <c r="B10" t="s">
        <v>11</v>
      </c>
      <c r="D10">
        <v>5019.7190000000001</v>
      </c>
      <c r="F10">
        <v>1911.77</v>
      </c>
      <c r="H10">
        <f t="shared" si="0"/>
        <v>0.38085199589857521</v>
      </c>
    </row>
    <row r="11" spans="1:15" x14ac:dyDescent="0.2">
      <c r="A11" t="s">
        <v>12</v>
      </c>
      <c r="B11" t="s">
        <v>13</v>
      </c>
      <c r="D11">
        <v>5449.0619999999999</v>
      </c>
      <c r="F11">
        <v>2276.355</v>
      </c>
      <c r="H11">
        <f t="shared" si="0"/>
        <v>0.41775171579989362</v>
      </c>
    </row>
    <row r="12" spans="1:15" x14ac:dyDescent="0.2">
      <c r="A12" t="s">
        <v>14</v>
      </c>
      <c r="B12" t="s">
        <v>15</v>
      </c>
      <c r="D12">
        <v>3874.3049999999998</v>
      </c>
      <c r="F12">
        <v>1612.87</v>
      </c>
      <c r="H12">
        <f t="shared" si="0"/>
        <v>0.41629918140156752</v>
      </c>
    </row>
    <row r="13" spans="1:15" x14ac:dyDescent="0.2">
      <c r="A13" t="s">
        <v>16</v>
      </c>
      <c r="B13" t="s">
        <v>17</v>
      </c>
      <c r="D13">
        <v>4106.4679999999998</v>
      </c>
      <c r="F13">
        <v>2343.6979999999999</v>
      </c>
      <c r="H13">
        <f t="shared" si="0"/>
        <v>0.57073329196769584</v>
      </c>
    </row>
    <row r="14" spans="1:15" x14ac:dyDescent="0.2">
      <c r="A14" t="s">
        <v>18</v>
      </c>
      <c r="B14" t="s">
        <v>19</v>
      </c>
      <c r="D14">
        <v>3945.4969999999998</v>
      </c>
      <c r="F14">
        <v>1388.6479999999999</v>
      </c>
      <c r="H14">
        <f t="shared" si="0"/>
        <v>0.3519576874599068</v>
      </c>
    </row>
    <row r="15" spans="1:15" x14ac:dyDescent="0.2">
      <c r="A15" t="s">
        <v>20</v>
      </c>
      <c r="B15" t="s">
        <v>21</v>
      </c>
      <c r="D15">
        <v>3186.518</v>
      </c>
      <c r="F15">
        <v>1118.2550000000001</v>
      </c>
      <c r="H15">
        <f t="shared" si="0"/>
        <v>0.35093321299299113</v>
      </c>
    </row>
    <row r="16" spans="1:15" x14ac:dyDescent="0.2">
      <c r="A16" t="s">
        <v>22</v>
      </c>
      <c r="B16" t="s">
        <v>23</v>
      </c>
      <c r="D16">
        <v>5582.9409999999998</v>
      </c>
      <c r="F16">
        <v>1557.4059999999999</v>
      </c>
      <c r="H16">
        <f t="shared" si="0"/>
        <v>0.27895799006294353</v>
      </c>
    </row>
    <row r="18" spans="1:8" x14ac:dyDescent="0.2">
      <c r="A18" t="s">
        <v>24</v>
      </c>
    </row>
    <row r="19" spans="1:8" x14ac:dyDescent="0.2">
      <c r="A19" t="s">
        <v>4</v>
      </c>
      <c r="B19" t="s">
        <v>5</v>
      </c>
      <c r="D19">
        <v>5435.6480000000001</v>
      </c>
      <c r="F19">
        <v>2204.4059999999999</v>
      </c>
      <c r="H19">
        <f t="shared" ref="H19:H28" si="1">F19/D19</f>
        <v>0.4055461280789337</v>
      </c>
    </row>
    <row r="20" spans="1:8" x14ac:dyDescent="0.2">
      <c r="A20" t="s">
        <v>6</v>
      </c>
      <c r="B20" t="s">
        <v>7</v>
      </c>
      <c r="D20">
        <v>4261.6189999999997</v>
      </c>
      <c r="F20">
        <v>2857.2339999999999</v>
      </c>
      <c r="H20">
        <f t="shared" si="1"/>
        <v>0.67045740128340903</v>
      </c>
    </row>
    <row r="21" spans="1:8" x14ac:dyDescent="0.2">
      <c r="A21" t="s">
        <v>8</v>
      </c>
      <c r="B21" t="s">
        <v>9</v>
      </c>
      <c r="D21">
        <v>4160.3050000000003</v>
      </c>
      <c r="F21">
        <v>1156.4559999999999</v>
      </c>
      <c r="H21">
        <f t="shared" si="1"/>
        <v>0.27797385047490503</v>
      </c>
    </row>
    <row r="22" spans="1:8" x14ac:dyDescent="0.2">
      <c r="A22" t="s">
        <v>10</v>
      </c>
      <c r="B22" t="s">
        <v>11</v>
      </c>
      <c r="D22">
        <v>3514.4769999999999</v>
      </c>
      <c r="F22">
        <v>3347.79</v>
      </c>
      <c r="H22">
        <f t="shared" si="1"/>
        <v>0.95257132142278922</v>
      </c>
    </row>
    <row r="23" spans="1:8" x14ac:dyDescent="0.2">
      <c r="A23" t="s">
        <v>12</v>
      </c>
      <c r="B23" t="s">
        <v>13</v>
      </c>
      <c r="D23">
        <v>6367.0619999999999</v>
      </c>
      <c r="F23">
        <v>3629.2339999999999</v>
      </c>
      <c r="H23">
        <f t="shared" si="1"/>
        <v>0.57000136012496816</v>
      </c>
    </row>
    <row r="24" spans="1:8" x14ac:dyDescent="0.2">
      <c r="A24" t="s">
        <v>14</v>
      </c>
      <c r="B24" t="s">
        <v>15</v>
      </c>
      <c r="D24">
        <v>5791.3549999999996</v>
      </c>
      <c r="F24">
        <v>4681.6980000000003</v>
      </c>
      <c r="H24">
        <f t="shared" si="1"/>
        <v>0.80839423589125525</v>
      </c>
    </row>
    <row r="25" spans="1:8" x14ac:dyDescent="0.2">
      <c r="A25" t="s">
        <v>16</v>
      </c>
      <c r="B25" t="s">
        <v>17</v>
      </c>
      <c r="D25">
        <v>6590.0330000000004</v>
      </c>
      <c r="F25">
        <v>5785.79</v>
      </c>
      <c r="H25">
        <f t="shared" si="1"/>
        <v>0.87796070216947319</v>
      </c>
    </row>
    <row r="26" spans="1:8" x14ac:dyDescent="0.2">
      <c r="A26" t="s">
        <v>18</v>
      </c>
      <c r="B26" t="s">
        <v>19</v>
      </c>
      <c r="D26">
        <v>3776.5479999999998</v>
      </c>
      <c r="F26">
        <v>2440.527</v>
      </c>
      <c r="H26">
        <f t="shared" si="1"/>
        <v>0.64623222053579099</v>
      </c>
    </row>
    <row r="27" spans="1:8" x14ac:dyDescent="0.2">
      <c r="A27" t="s">
        <v>20</v>
      </c>
      <c r="B27" t="s">
        <v>21</v>
      </c>
      <c r="D27">
        <v>4484.7700000000004</v>
      </c>
      <c r="F27">
        <v>3393.0830000000001</v>
      </c>
      <c r="H27">
        <f t="shared" si="1"/>
        <v>0.75657904418732724</v>
      </c>
    </row>
    <row r="28" spans="1:8" x14ac:dyDescent="0.2">
      <c r="A28" t="s">
        <v>22</v>
      </c>
      <c r="B28" t="s">
        <v>23</v>
      </c>
      <c r="D28">
        <v>4045.4059999999999</v>
      </c>
      <c r="F28">
        <v>2037.4259999999999</v>
      </c>
      <c r="H28">
        <f t="shared" si="1"/>
        <v>0.50363943693167013</v>
      </c>
    </row>
    <row r="31" spans="1:8" x14ac:dyDescent="0.2">
      <c r="A31" t="s">
        <v>25</v>
      </c>
    </row>
    <row r="32" spans="1:8" x14ac:dyDescent="0.2">
      <c r="A32" t="s">
        <v>4</v>
      </c>
      <c r="B32" t="s">
        <v>5</v>
      </c>
      <c r="H32">
        <f>AVERAGE(H7,H19)</f>
        <v>0.43113455972562365</v>
      </c>
    </row>
    <row r="33" spans="1:12" x14ac:dyDescent="0.2">
      <c r="A33" t="s">
        <v>6</v>
      </c>
      <c r="B33" t="s">
        <v>7</v>
      </c>
      <c r="H33">
        <f t="shared" ref="H33:H40" si="2">AVERAGE(H8,H20)</f>
        <v>0.81359021046372493</v>
      </c>
    </row>
    <row r="34" spans="1:12" x14ac:dyDescent="0.2">
      <c r="A34" t="s">
        <v>8</v>
      </c>
      <c r="B34" t="s">
        <v>9</v>
      </c>
      <c r="H34">
        <f t="shared" si="2"/>
        <v>0.49522092191768952</v>
      </c>
    </row>
    <row r="35" spans="1:12" x14ac:dyDescent="0.2">
      <c r="A35" t="s">
        <v>10</v>
      </c>
      <c r="B35" t="s">
        <v>11</v>
      </c>
      <c r="H35">
        <f t="shared" si="2"/>
        <v>0.66671165866068227</v>
      </c>
    </row>
    <row r="36" spans="1:12" x14ac:dyDescent="0.2">
      <c r="A36" t="s">
        <v>12</v>
      </c>
      <c r="B36" t="s">
        <v>13</v>
      </c>
      <c r="H36">
        <f t="shared" si="2"/>
        <v>0.49387653796243092</v>
      </c>
    </row>
    <row r="37" spans="1:12" x14ac:dyDescent="0.2">
      <c r="A37" t="s">
        <v>14</v>
      </c>
      <c r="B37" t="s">
        <v>15</v>
      </c>
      <c r="H37">
        <f t="shared" si="2"/>
        <v>0.61234670864641139</v>
      </c>
    </row>
    <row r="38" spans="1:12" x14ac:dyDescent="0.2">
      <c r="A38" t="s">
        <v>16</v>
      </c>
      <c r="B38" t="s">
        <v>17</v>
      </c>
      <c r="H38">
        <f t="shared" si="2"/>
        <v>0.72434699706858452</v>
      </c>
    </row>
    <row r="39" spans="1:12" x14ac:dyDescent="0.2">
      <c r="A39" t="s">
        <v>18</v>
      </c>
      <c r="B39" t="s">
        <v>19</v>
      </c>
      <c r="H39">
        <f t="shared" si="2"/>
        <v>0.49909495399784887</v>
      </c>
    </row>
    <row r="40" spans="1:12" x14ac:dyDescent="0.2">
      <c r="A40" t="s">
        <v>20</v>
      </c>
      <c r="B40" t="s">
        <v>21</v>
      </c>
      <c r="H40">
        <f t="shared" si="2"/>
        <v>0.55375612859015921</v>
      </c>
    </row>
    <row r="41" spans="1:12" x14ac:dyDescent="0.2">
      <c r="A41" t="s">
        <v>22</v>
      </c>
      <c r="B41" t="s">
        <v>23</v>
      </c>
      <c r="H41">
        <f>AVERAGE(H16,H28)</f>
        <v>0.39129871349730683</v>
      </c>
    </row>
    <row r="43" spans="1:12" x14ac:dyDescent="0.2">
      <c r="A43" t="s">
        <v>25</v>
      </c>
      <c r="H43" t="s">
        <v>39</v>
      </c>
      <c r="J43" t="s">
        <v>27</v>
      </c>
      <c r="K43" t="s">
        <v>28</v>
      </c>
    </row>
    <row r="44" spans="1:12" x14ac:dyDescent="0.2">
      <c r="A44" t="s">
        <v>4</v>
      </c>
      <c r="B44" t="s">
        <v>5</v>
      </c>
      <c r="H44">
        <f>H32</f>
        <v>0.43113455972562365</v>
      </c>
      <c r="J44">
        <f>AVERAGE(H44:H48)</f>
        <v>0.5633610631896937</v>
      </c>
      <c r="K44">
        <f>H44/J$44</f>
        <v>0.76528994972528475</v>
      </c>
      <c r="L44">
        <f>AVERAGE(K44:K48)</f>
        <v>1</v>
      </c>
    </row>
    <row r="45" spans="1:12" x14ac:dyDescent="0.2">
      <c r="A45" t="s">
        <v>8</v>
      </c>
      <c r="B45" t="s">
        <v>9</v>
      </c>
      <c r="H45">
        <f>H34</f>
        <v>0.49522092191768952</v>
      </c>
      <c r="K45">
        <f t="shared" ref="K45:K52" si="3">H45/J$44</f>
        <v>0.87904712319626499</v>
      </c>
    </row>
    <row r="46" spans="1:12" x14ac:dyDescent="0.2">
      <c r="A46" t="s">
        <v>12</v>
      </c>
      <c r="B46" t="s">
        <v>13</v>
      </c>
      <c r="H46">
        <f>H37</f>
        <v>0.61234670864641139</v>
      </c>
      <c r="K46">
        <f t="shared" si="3"/>
        <v>1.0869524868817981</v>
      </c>
    </row>
    <row r="47" spans="1:12" x14ac:dyDescent="0.2">
      <c r="A47" t="s">
        <v>16</v>
      </c>
      <c r="B47" t="s">
        <v>17</v>
      </c>
      <c r="H47">
        <f>H38</f>
        <v>0.72434699706858452</v>
      </c>
      <c r="K47">
        <f t="shared" si="3"/>
        <v>1.2857597807122214</v>
      </c>
    </row>
    <row r="48" spans="1:12" x14ac:dyDescent="0.2">
      <c r="A48" t="s">
        <v>20</v>
      </c>
      <c r="B48" t="s">
        <v>21</v>
      </c>
      <c r="H48">
        <f>H40</f>
        <v>0.55375612859015921</v>
      </c>
      <c r="K48">
        <f t="shared" si="3"/>
        <v>0.98295065948443028</v>
      </c>
    </row>
    <row r="49" spans="1:12" x14ac:dyDescent="0.2">
      <c r="A49" t="s">
        <v>6</v>
      </c>
      <c r="B49" t="s">
        <v>7</v>
      </c>
      <c r="H49">
        <f>H33</f>
        <v>0.81359021046372493</v>
      </c>
      <c r="K49">
        <f t="shared" si="3"/>
        <v>1.4441718883752082</v>
      </c>
      <c r="L49">
        <f>AVERAGE(K49:K53)</f>
        <v>1.0784215020680035</v>
      </c>
    </row>
    <row r="50" spans="1:12" x14ac:dyDescent="0.2">
      <c r="A50" t="s">
        <v>10</v>
      </c>
      <c r="B50" t="s">
        <v>11</v>
      </c>
      <c r="H50">
        <f>H35</f>
        <v>0.66671165866068227</v>
      </c>
      <c r="K50">
        <f t="shared" si="3"/>
        <v>1.1834535650828049</v>
      </c>
    </row>
    <row r="51" spans="1:12" x14ac:dyDescent="0.2">
      <c r="A51" t="s">
        <v>14</v>
      </c>
      <c r="B51" t="s">
        <v>15</v>
      </c>
      <c r="H51">
        <f>H37</f>
        <v>0.61234670864641139</v>
      </c>
      <c r="K51">
        <f t="shared" si="3"/>
        <v>1.0869524868817981</v>
      </c>
    </row>
    <row r="52" spans="1:12" x14ac:dyDescent="0.2">
      <c r="A52" t="s">
        <v>18</v>
      </c>
      <c r="B52" t="s">
        <v>19</v>
      </c>
      <c r="H52">
        <f>H40</f>
        <v>0.55375612859015921</v>
      </c>
      <c r="K52">
        <f t="shared" si="3"/>
        <v>0.98295065948443028</v>
      </c>
    </row>
    <row r="53" spans="1:12" x14ac:dyDescent="0.2">
      <c r="A53" t="s">
        <v>22</v>
      </c>
      <c r="B53" t="s">
        <v>23</v>
      </c>
      <c r="H53">
        <f>H41</f>
        <v>0.39129871349730683</v>
      </c>
      <c r="K53">
        <f>H53/J$44</f>
        <v>0.69457891051577625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5197-F582-3841-90D5-5EC8FDDE087F}">
  <dimension ref="A1:O50"/>
  <sheetViews>
    <sheetView topLeftCell="A26" workbookViewId="0">
      <selection activeCell="L47" sqref="L47"/>
    </sheetView>
  </sheetViews>
  <sheetFormatPr baseColWidth="10" defaultRowHeight="16" x14ac:dyDescent="0.2"/>
  <sheetData>
    <row r="1" spans="1:15" x14ac:dyDescent="0.2">
      <c r="A1" s="5"/>
      <c r="B1" s="5"/>
      <c r="C1" s="5"/>
      <c r="D1" s="5" t="s">
        <v>1</v>
      </c>
      <c r="E1" s="5"/>
      <c r="F1" s="5" t="s">
        <v>42</v>
      </c>
      <c r="G1" s="10"/>
      <c r="H1" s="5" t="s">
        <v>46</v>
      </c>
      <c r="I1" s="5"/>
      <c r="J1" s="5"/>
      <c r="K1" s="10"/>
      <c r="L1" s="10"/>
      <c r="M1" s="5"/>
      <c r="N1" s="5"/>
      <c r="O1" s="5"/>
    </row>
    <row r="2" spans="1:15" x14ac:dyDescent="0.2">
      <c r="A2" s="5"/>
      <c r="B2" s="5"/>
      <c r="C2" s="5"/>
      <c r="D2" s="5" t="s">
        <v>2</v>
      </c>
      <c r="E2" s="5"/>
      <c r="F2" s="5" t="s">
        <v>26</v>
      </c>
      <c r="G2" s="5"/>
      <c r="H2" s="10" t="s">
        <v>26</v>
      </c>
      <c r="I2" s="10"/>
      <c r="J2" s="5"/>
      <c r="K2" s="5"/>
      <c r="L2" s="5"/>
      <c r="M2" s="5"/>
      <c r="N2" s="10"/>
      <c r="O2" s="10"/>
    </row>
    <row r="3" spans="1:15" x14ac:dyDescent="0.2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A4" t="s">
        <v>29</v>
      </c>
      <c r="B4" t="s">
        <v>5</v>
      </c>
      <c r="D4" s="5">
        <v>5995.0619999999999</v>
      </c>
      <c r="E4" s="5"/>
      <c r="F4" s="5">
        <v>2167.4560000000001</v>
      </c>
      <c r="G4" s="5"/>
      <c r="H4" s="5">
        <f t="shared" ref="H4:H13" si="0">F4/D4</f>
        <v>0.36154021426300514</v>
      </c>
      <c r="I4" s="5"/>
      <c r="J4" s="5"/>
      <c r="K4" s="5"/>
      <c r="L4" s="5"/>
      <c r="M4" s="5"/>
      <c r="N4" s="5"/>
      <c r="O4" s="5"/>
    </row>
    <row r="5" spans="1:15" x14ac:dyDescent="0.2">
      <c r="A5" t="s">
        <v>31</v>
      </c>
      <c r="B5" t="s">
        <v>17</v>
      </c>
      <c r="D5" s="5">
        <v>5370.5389999999998</v>
      </c>
      <c r="E5" s="5"/>
      <c r="F5" s="5">
        <v>2607.7399999999998</v>
      </c>
      <c r="G5" s="5"/>
      <c r="H5" s="5">
        <f t="shared" si="0"/>
        <v>0.4855639257065259</v>
      </c>
      <c r="I5" s="5"/>
      <c r="J5" s="5"/>
      <c r="K5" s="5"/>
      <c r="L5" s="5"/>
      <c r="M5" s="5"/>
      <c r="N5" s="5"/>
      <c r="O5" s="5"/>
    </row>
    <row r="6" spans="1:15" x14ac:dyDescent="0.2">
      <c r="A6" t="s">
        <v>30</v>
      </c>
      <c r="B6" t="s">
        <v>7</v>
      </c>
      <c r="D6" s="5">
        <v>8274.7189999999991</v>
      </c>
      <c r="E6" s="5"/>
      <c r="F6" s="5">
        <v>1731.87</v>
      </c>
      <c r="G6" s="5"/>
      <c r="H6" s="5">
        <f t="shared" si="0"/>
        <v>0.20929653321158098</v>
      </c>
      <c r="I6" s="5"/>
      <c r="J6" s="5"/>
      <c r="K6" s="5"/>
      <c r="L6" s="5"/>
      <c r="M6" s="5"/>
      <c r="N6" s="5"/>
      <c r="O6" s="5"/>
    </row>
    <row r="7" spans="1:15" x14ac:dyDescent="0.2">
      <c r="A7" t="s">
        <v>32</v>
      </c>
      <c r="B7" t="s">
        <v>19</v>
      </c>
      <c r="D7" s="5">
        <v>6310.4970000000003</v>
      </c>
      <c r="E7" s="5"/>
      <c r="F7" s="5">
        <v>1883.761</v>
      </c>
      <c r="G7" s="5"/>
      <c r="H7" s="5">
        <f t="shared" si="0"/>
        <v>0.29851230418142977</v>
      </c>
      <c r="I7" s="5"/>
      <c r="J7" s="5"/>
      <c r="K7" s="5"/>
      <c r="L7" s="5"/>
      <c r="M7" s="5"/>
      <c r="N7" s="5"/>
      <c r="O7" s="5"/>
    </row>
    <row r="8" spans="1:15" x14ac:dyDescent="0.2">
      <c r="A8" t="s">
        <v>29</v>
      </c>
      <c r="B8" t="s">
        <v>9</v>
      </c>
      <c r="D8" s="5">
        <v>8203.9619999999995</v>
      </c>
      <c r="E8" s="5"/>
      <c r="F8" s="5">
        <v>5961.82</v>
      </c>
      <c r="G8" s="5"/>
      <c r="H8" s="5">
        <f t="shared" si="0"/>
        <v>0.72670009929348767</v>
      </c>
      <c r="I8" s="5"/>
      <c r="J8" s="5"/>
      <c r="K8" s="5"/>
      <c r="L8" s="5"/>
      <c r="M8" s="5"/>
      <c r="N8" s="5"/>
      <c r="O8" s="5"/>
    </row>
    <row r="9" spans="1:15" x14ac:dyDescent="0.2">
      <c r="A9" t="s">
        <v>31</v>
      </c>
      <c r="B9" t="s">
        <v>21</v>
      </c>
      <c r="D9" s="5">
        <v>6689.8909999999996</v>
      </c>
      <c r="E9" s="5"/>
      <c r="F9" s="5">
        <v>7131.3549999999996</v>
      </c>
      <c r="G9" s="5"/>
      <c r="H9" s="5">
        <f t="shared" si="0"/>
        <v>1.0659897149295856</v>
      </c>
      <c r="I9" s="5"/>
      <c r="J9" s="5"/>
      <c r="K9" s="5"/>
      <c r="L9" s="5"/>
      <c r="M9" s="5"/>
      <c r="N9" s="5"/>
      <c r="O9" s="5"/>
    </row>
    <row r="10" spans="1:15" x14ac:dyDescent="0.2">
      <c r="A10" t="s">
        <v>30</v>
      </c>
      <c r="B10" t="s">
        <v>11</v>
      </c>
      <c r="D10" s="5">
        <v>5084.4970000000003</v>
      </c>
      <c r="E10" s="5"/>
      <c r="F10" s="5">
        <v>1977.6780000000001</v>
      </c>
      <c r="G10" s="5"/>
      <c r="H10" s="5">
        <f t="shared" si="0"/>
        <v>0.38896236933564915</v>
      </c>
      <c r="I10" s="5"/>
      <c r="J10" s="5"/>
      <c r="K10" s="5"/>
      <c r="L10" s="5"/>
      <c r="M10" s="5"/>
      <c r="N10" s="5"/>
      <c r="O10" s="5"/>
    </row>
    <row r="11" spans="1:15" x14ac:dyDescent="0.2">
      <c r="A11" t="s">
        <v>32</v>
      </c>
      <c r="B11" t="s">
        <v>23</v>
      </c>
      <c r="D11" s="5">
        <v>5172.0619999999999</v>
      </c>
      <c r="E11" s="5"/>
      <c r="F11" s="5">
        <v>1970.92</v>
      </c>
      <c r="G11" s="5"/>
      <c r="H11" s="5">
        <f t="shared" si="0"/>
        <v>0.38107045120495464</v>
      </c>
      <c r="I11" s="5"/>
      <c r="J11" s="5"/>
      <c r="K11" s="5"/>
      <c r="L11" s="5"/>
      <c r="M11" s="5"/>
      <c r="N11" s="5"/>
      <c r="O11" s="5"/>
    </row>
    <row r="12" spans="1:15" x14ac:dyDescent="0.2">
      <c r="A12" t="s">
        <v>29</v>
      </c>
      <c r="B12" t="s">
        <v>13</v>
      </c>
      <c r="D12" s="5">
        <v>5787.6689999999999</v>
      </c>
      <c r="E12" s="5"/>
      <c r="F12" s="5">
        <v>2387.4059999999999</v>
      </c>
      <c r="G12" s="5"/>
      <c r="H12" s="5">
        <f t="shared" si="0"/>
        <v>0.41249871062080434</v>
      </c>
      <c r="I12" s="5"/>
      <c r="J12" s="5"/>
      <c r="K12" s="5"/>
      <c r="L12" s="5"/>
      <c r="M12" s="5"/>
      <c r="N12" s="5"/>
      <c r="O12" s="5"/>
    </row>
    <row r="13" spans="1:15" x14ac:dyDescent="0.2">
      <c r="A13" t="s">
        <v>30</v>
      </c>
      <c r="B13" t="s">
        <v>15</v>
      </c>
      <c r="D13" s="5">
        <v>6478.9409999999998</v>
      </c>
      <c r="E13" s="5"/>
      <c r="F13" s="5">
        <v>2018.4059999999999</v>
      </c>
      <c r="G13" s="5"/>
      <c r="H13" s="5">
        <f t="shared" si="0"/>
        <v>0.31153332002868989</v>
      </c>
      <c r="I13" s="5"/>
      <c r="J13" s="5"/>
      <c r="K13" s="5"/>
      <c r="L13" s="5"/>
      <c r="M13" s="5"/>
      <c r="N13" s="5"/>
      <c r="O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">
      <c r="A15" s="5" t="s">
        <v>24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t="s">
        <v>29</v>
      </c>
      <c r="B16" t="s">
        <v>5</v>
      </c>
      <c r="D16" s="5">
        <v>6552.8909999999996</v>
      </c>
      <c r="E16" s="5"/>
      <c r="F16" s="5">
        <v>4324.991</v>
      </c>
      <c r="G16" s="5"/>
      <c r="H16" s="5">
        <f t="shared" ref="H16:H25" si="1">F16/D16</f>
        <v>0.66001265700894463</v>
      </c>
      <c r="I16" s="5"/>
      <c r="J16" s="5"/>
      <c r="K16" s="5"/>
      <c r="L16" s="5"/>
      <c r="M16" s="5"/>
      <c r="N16" s="5"/>
      <c r="O16" s="5"/>
    </row>
    <row r="17" spans="1:15" x14ac:dyDescent="0.2">
      <c r="A17" t="s">
        <v>31</v>
      </c>
      <c r="B17" t="s">
        <v>17</v>
      </c>
      <c r="D17" s="5">
        <v>4016.527</v>
      </c>
      <c r="E17" s="5"/>
      <c r="F17" s="5">
        <v>1346.74</v>
      </c>
      <c r="G17" s="5"/>
      <c r="H17" s="5">
        <f t="shared" si="1"/>
        <v>0.33529962577121974</v>
      </c>
      <c r="I17" s="5"/>
      <c r="J17" s="5"/>
      <c r="K17" s="5"/>
      <c r="L17" s="5"/>
      <c r="M17" s="5"/>
      <c r="N17" s="5"/>
      <c r="O17" s="5"/>
    </row>
    <row r="18" spans="1:15" x14ac:dyDescent="0.2">
      <c r="A18" t="s">
        <v>30</v>
      </c>
      <c r="B18" t="s">
        <v>7</v>
      </c>
      <c r="D18" s="5">
        <v>6842.8410000000003</v>
      </c>
      <c r="E18" s="5"/>
      <c r="F18" s="5">
        <v>6001.8109999999997</v>
      </c>
      <c r="G18" s="5"/>
      <c r="H18" s="5">
        <f t="shared" si="1"/>
        <v>0.87709344700541769</v>
      </c>
      <c r="I18" s="5"/>
      <c r="J18" s="5"/>
      <c r="K18" s="5"/>
      <c r="L18" s="5"/>
      <c r="M18" s="5"/>
      <c r="N18" s="5"/>
      <c r="O18" s="5"/>
    </row>
    <row r="19" spans="1:15" x14ac:dyDescent="0.2">
      <c r="A19" t="s">
        <v>32</v>
      </c>
      <c r="B19" t="s">
        <v>19</v>
      </c>
      <c r="D19" s="5">
        <v>5714.518</v>
      </c>
      <c r="E19" s="5"/>
      <c r="F19" s="5">
        <v>2236.569</v>
      </c>
      <c r="G19" s="5"/>
      <c r="H19" s="5">
        <f t="shared" si="1"/>
        <v>0.39138366525400742</v>
      </c>
      <c r="I19" s="5"/>
      <c r="J19" s="5"/>
      <c r="K19" s="5"/>
      <c r="L19" s="5"/>
      <c r="M19" s="5"/>
      <c r="N19" s="5"/>
      <c r="O19" s="5"/>
    </row>
    <row r="20" spans="1:15" x14ac:dyDescent="0.2">
      <c r="A20" t="s">
        <v>29</v>
      </c>
      <c r="B20" t="s">
        <v>9</v>
      </c>
      <c r="D20" s="5">
        <v>3610.2550000000001</v>
      </c>
      <c r="E20" s="5"/>
      <c r="F20" s="5">
        <v>3439.1129999999998</v>
      </c>
      <c r="G20" s="5"/>
      <c r="H20" s="5">
        <f t="shared" si="1"/>
        <v>0.95259559227810775</v>
      </c>
      <c r="I20" s="5"/>
      <c r="J20" s="5"/>
      <c r="K20" s="5"/>
      <c r="L20" s="5"/>
      <c r="M20" s="5"/>
      <c r="N20" s="5"/>
      <c r="O20" s="5"/>
    </row>
    <row r="21" spans="1:15" x14ac:dyDescent="0.2">
      <c r="A21" t="s">
        <v>31</v>
      </c>
      <c r="B21" t="s">
        <v>21</v>
      </c>
      <c r="D21" s="5">
        <v>5722.598</v>
      </c>
      <c r="E21" s="5"/>
      <c r="F21" s="5">
        <v>1827.4259999999999</v>
      </c>
      <c r="G21" s="5"/>
      <c r="H21" s="5">
        <f t="shared" si="1"/>
        <v>0.31933502929962926</v>
      </c>
      <c r="I21" s="5"/>
      <c r="J21" s="5"/>
      <c r="K21" s="5"/>
      <c r="L21" s="5"/>
      <c r="M21" s="5"/>
      <c r="N21" s="5"/>
      <c r="O21" s="5"/>
    </row>
    <row r="22" spans="1:15" x14ac:dyDescent="0.2">
      <c r="A22" t="s">
        <v>30</v>
      </c>
      <c r="B22" t="s">
        <v>11</v>
      </c>
      <c r="D22" s="5">
        <v>7989.3969999999999</v>
      </c>
      <c r="E22" s="5"/>
      <c r="F22" s="5">
        <v>5241.5690000000004</v>
      </c>
      <c r="G22" s="5"/>
      <c r="H22" s="5">
        <f t="shared" si="1"/>
        <v>0.6560656580215003</v>
      </c>
      <c r="I22" s="5"/>
      <c r="J22" s="5"/>
      <c r="K22" s="5"/>
      <c r="L22" s="5"/>
      <c r="M22" s="5"/>
      <c r="N22" s="5"/>
      <c r="O22" s="5"/>
    </row>
    <row r="23" spans="1:15" x14ac:dyDescent="0.2">
      <c r="A23" t="s">
        <v>32</v>
      </c>
      <c r="B23" t="s">
        <v>23</v>
      </c>
      <c r="D23" s="5">
        <v>3226.4969999999998</v>
      </c>
      <c r="E23" s="5"/>
      <c r="F23" s="5">
        <v>1150.2339999999999</v>
      </c>
      <c r="G23" s="5"/>
      <c r="H23" s="5">
        <f t="shared" si="1"/>
        <v>0.35649622485314569</v>
      </c>
      <c r="I23" s="5"/>
      <c r="J23" s="5"/>
      <c r="K23" s="5"/>
      <c r="L23" s="5"/>
      <c r="M23" s="5"/>
      <c r="N23" s="5"/>
      <c r="O23" s="5"/>
    </row>
    <row r="24" spans="1:15" x14ac:dyDescent="0.2">
      <c r="A24" t="s">
        <v>29</v>
      </c>
      <c r="B24" t="s">
        <v>13</v>
      </c>
      <c r="D24" s="5">
        <v>6433.3680000000004</v>
      </c>
      <c r="E24" s="5"/>
      <c r="F24" s="5">
        <v>3925.1750000000002</v>
      </c>
      <c r="G24" s="5"/>
      <c r="H24" s="5">
        <f t="shared" si="1"/>
        <v>0.61012754128164282</v>
      </c>
      <c r="I24" s="5"/>
      <c r="J24" s="5"/>
      <c r="K24" s="5"/>
      <c r="L24" s="5"/>
      <c r="M24" s="5"/>
      <c r="N24" s="5"/>
      <c r="O24" s="5"/>
    </row>
    <row r="25" spans="1:15" x14ac:dyDescent="0.2">
      <c r="A25" t="s">
        <v>30</v>
      </c>
      <c r="B25" t="s">
        <v>15</v>
      </c>
      <c r="D25" s="5">
        <v>6000.8410000000003</v>
      </c>
      <c r="E25" s="5"/>
      <c r="F25" s="5">
        <v>2164.8409999999999</v>
      </c>
      <c r="G25" s="5"/>
      <c r="H25" s="5">
        <f t="shared" si="1"/>
        <v>0.36075626732986255</v>
      </c>
      <c r="I25" s="5"/>
      <c r="J25" s="5"/>
      <c r="K25" s="5"/>
      <c r="L25" s="5"/>
      <c r="M25" s="5"/>
      <c r="N25" s="5"/>
      <c r="O25" s="5"/>
    </row>
    <row r="26" spans="1:1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29</v>
      </c>
      <c r="B29" s="5" t="s">
        <v>5</v>
      </c>
      <c r="C29" s="5"/>
      <c r="D29" s="5"/>
      <c r="E29" s="5"/>
      <c r="F29" s="5"/>
      <c r="G29" s="5"/>
      <c r="H29" s="5">
        <f>AVERAGE(H4,H16)</f>
        <v>0.51077643563597486</v>
      </c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31</v>
      </c>
      <c r="B30" s="5" t="s">
        <v>17</v>
      </c>
      <c r="C30" s="5"/>
      <c r="D30" s="5"/>
      <c r="E30" s="5"/>
      <c r="F30" s="5"/>
      <c r="G30" s="5"/>
      <c r="H30" s="5">
        <f>AVERAGE(H5,H17)</f>
        <v>0.41043177573887279</v>
      </c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30</v>
      </c>
      <c r="B31" s="5" t="s">
        <v>7</v>
      </c>
      <c r="C31" s="5"/>
      <c r="D31" s="5"/>
      <c r="E31" s="5"/>
      <c r="F31" s="5"/>
      <c r="G31" s="5"/>
      <c r="H31" s="5">
        <f t="shared" ref="H31:H38" si="2">AVERAGE(H6,H18)</f>
        <v>0.54319499010849936</v>
      </c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32</v>
      </c>
      <c r="B32" s="5" t="s">
        <v>19</v>
      </c>
      <c r="C32" s="5"/>
      <c r="D32" s="5"/>
      <c r="E32" s="5"/>
      <c r="F32" s="5"/>
      <c r="G32" s="5"/>
      <c r="H32" s="5">
        <f t="shared" si="2"/>
        <v>0.34494798471771859</v>
      </c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29</v>
      </c>
      <c r="B33" s="5" t="s">
        <v>9</v>
      </c>
      <c r="C33" s="5"/>
      <c r="D33" s="5"/>
      <c r="E33" s="5"/>
      <c r="F33" s="5"/>
      <c r="G33" s="5"/>
      <c r="H33" s="5">
        <f t="shared" si="2"/>
        <v>0.83964784578579765</v>
      </c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31</v>
      </c>
      <c r="B34" s="5" t="s">
        <v>21</v>
      </c>
      <c r="C34" s="5"/>
      <c r="D34" s="5"/>
      <c r="E34" s="5"/>
      <c r="F34" s="5"/>
      <c r="G34" s="5"/>
      <c r="H34" s="5">
        <f t="shared" si="2"/>
        <v>0.69266237211460746</v>
      </c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30</v>
      </c>
      <c r="B35" s="5" t="s">
        <v>11</v>
      </c>
      <c r="C35" s="5"/>
      <c r="D35" s="5"/>
      <c r="E35" s="5"/>
      <c r="F35" s="5"/>
      <c r="G35" s="5"/>
      <c r="H35" s="5">
        <f t="shared" si="2"/>
        <v>0.52251401367857475</v>
      </c>
      <c r="I35" s="5"/>
      <c r="J35" s="5"/>
      <c r="K35" s="5"/>
      <c r="L35" s="5"/>
      <c r="M35" s="5"/>
      <c r="N35" s="5"/>
      <c r="O35" s="5"/>
    </row>
    <row r="36" spans="1:15" x14ac:dyDescent="0.2">
      <c r="A36" s="5" t="s">
        <v>32</v>
      </c>
      <c r="B36" s="5" t="s">
        <v>23</v>
      </c>
      <c r="C36" s="5"/>
      <c r="D36" s="5"/>
      <c r="E36" s="5"/>
      <c r="F36" s="5"/>
      <c r="G36" s="5"/>
      <c r="H36" s="5">
        <f t="shared" si="2"/>
        <v>0.36878333802905017</v>
      </c>
      <c r="I36" s="5"/>
      <c r="J36" s="5"/>
      <c r="K36" s="5"/>
      <c r="L36" s="5"/>
      <c r="M36" s="5"/>
      <c r="N36" s="5"/>
      <c r="O36" s="5"/>
    </row>
    <row r="37" spans="1:15" x14ac:dyDescent="0.2">
      <c r="A37" s="5" t="s">
        <v>29</v>
      </c>
      <c r="B37" s="5" t="s">
        <v>13</v>
      </c>
      <c r="C37" s="5"/>
      <c r="D37" s="5"/>
      <c r="E37" s="5"/>
      <c r="F37" s="5"/>
      <c r="G37" s="5"/>
      <c r="H37" s="5">
        <f t="shared" si="2"/>
        <v>0.51131312595122358</v>
      </c>
      <c r="I37" s="5"/>
      <c r="J37" s="5"/>
      <c r="K37" s="5"/>
      <c r="L37" s="5"/>
      <c r="M37" s="5"/>
      <c r="N37" s="5"/>
      <c r="O37" s="5"/>
    </row>
    <row r="38" spans="1:15" x14ac:dyDescent="0.2">
      <c r="A38" s="5" t="s">
        <v>30</v>
      </c>
      <c r="B38" s="5" t="s">
        <v>15</v>
      </c>
      <c r="C38" s="5"/>
      <c r="D38" s="5"/>
      <c r="E38" s="5"/>
      <c r="F38" s="5"/>
      <c r="G38" s="5"/>
      <c r="H38" s="5">
        <f t="shared" si="2"/>
        <v>0.33614479367927619</v>
      </c>
      <c r="I38" s="5"/>
      <c r="J38" s="5"/>
      <c r="K38" s="5"/>
      <c r="L38" s="5"/>
      <c r="M38" s="5"/>
      <c r="N38" s="5"/>
      <c r="O38" s="5"/>
    </row>
    <row r="39" spans="1:1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">
      <c r="A40" s="5" t="s">
        <v>25</v>
      </c>
      <c r="B40" s="5"/>
      <c r="C40" s="5"/>
      <c r="D40" s="5"/>
      <c r="E40" s="5"/>
      <c r="F40" s="5"/>
      <c r="G40" s="5"/>
      <c r="H40" s="5"/>
      <c r="I40" s="5"/>
      <c r="J40" t="s">
        <v>27</v>
      </c>
      <c r="K40" t="s">
        <v>28</v>
      </c>
      <c r="M40" s="5"/>
      <c r="N40" s="5"/>
      <c r="O40" s="5"/>
    </row>
    <row r="41" spans="1:15" x14ac:dyDescent="0.2">
      <c r="A41" s="5" t="s">
        <v>29</v>
      </c>
      <c r="B41" s="5" t="s">
        <v>5</v>
      </c>
      <c r="C41" s="5"/>
      <c r="D41" s="5"/>
      <c r="E41" s="5"/>
      <c r="F41" s="5"/>
      <c r="G41" s="5"/>
      <c r="H41" s="5">
        <f>H29</f>
        <v>0.51077643563597486</v>
      </c>
      <c r="I41" s="5"/>
      <c r="J41">
        <f>AVERAGE(H41:H43)</f>
        <v>0.62057913579099866</v>
      </c>
      <c r="K41">
        <f>H41/J$41</f>
        <v>0.82306414472818556</v>
      </c>
      <c r="L41">
        <f>AVERAGE(K41:K43)</f>
        <v>1</v>
      </c>
      <c r="M41" s="5"/>
      <c r="N41" s="5"/>
      <c r="O41" s="5"/>
    </row>
    <row r="42" spans="1:15" x14ac:dyDescent="0.2">
      <c r="A42" s="5" t="s">
        <v>29</v>
      </c>
      <c r="B42" s="5" t="s">
        <v>9</v>
      </c>
      <c r="C42" s="5"/>
      <c r="D42" s="5"/>
      <c r="E42" s="5"/>
      <c r="F42" s="5"/>
      <c r="G42" s="5"/>
      <c r="H42" s="5">
        <f>H33</f>
        <v>0.83964784578579765</v>
      </c>
      <c r="I42" s="5"/>
      <c r="K42">
        <f t="shared" ref="K42:K50" si="3">H42/J$41</f>
        <v>1.3530068888242126</v>
      </c>
      <c r="M42" s="5"/>
      <c r="N42" s="5"/>
      <c r="O42" s="5"/>
    </row>
    <row r="43" spans="1:15" x14ac:dyDescent="0.2">
      <c r="A43" s="5" t="s">
        <v>29</v>
      </c>
      <c r="B43" s="5" t="s">
        <v>13</v>
      </c>
      <c r="C43" s="5"/>
      <c r="D43" s="5"/>
      <c r="E43" s="5"/>
      <c r="F43" s="5"/>
      <c r="G43" s="5"/>
      <c r="H43" s="5">
        <f>H37</f>
        <v>0.51131312595122358</v>
      </c>
      <c r="I43" s="5"/>
      <c r="K43">
        <f t="shared" si="3"/>
        <v>0.82392896644760205</v>
      </c>
      <c r="M43" s="5"/>
      <c r="N43" s="5"/>
      <c r="O43" s="5"/>
    </row>
    <row r="44" spans="1:15" x14ac:dyDescent="0.2">
      <c r="A44" s="5" t="s">
        <v>31</v>
      </c>
      <c r="B44" s="5" t="s">
        <v>17</v>
      </c>
      <c r="C44" s="5"/>
      <c r="D44" s="5"/>
      <c r="E44" s="5"/>
      <c r="F44" s="5"/>
      <c r="G44" s="5"/>
      <c r="H44" s="5">
        <f>H30</f>
        <v>0.41043177573887279</v>
      </c>
      <c r="I44" s="5"/>
      <c r="K44">
        <f t="shared" si="3"/>
        <v>0.66136895694330888</v>
      </c>
      <c r="M44" s="5"/>
      <c r="N44" s="5"/>
      <c r="O44" s="5"/>
    </row>
    <row r="45" spans="1:15" x14ac:dyDescent="0.2">
      <c r="A45" s="5" t="s">
        <v>31</v>
      </c>
      <c r="B45" s="5" t="s">
        <v>21</v>
      </c>
      <c r="C45" s="5"/>
      <c r="D45" s="5"/>
      <c r="E45" s="5"/>
      <c r="F45" s="5"/>
      <c r="G45" s="5"/>
      <c r="H45" s="5">
        <f>H34</f>
        <v>0.69266237211460746</v>
      </c>
      <c r="I45" s="5"/>
      <c r="K45">
        <f t="shared" si="3"/>
        <v>1.1161547853711364</v>
      </c>
      <c r="M45" s="5"/>
      <c r="N45" s="5"/>
      <c r="O45" s="5"/>
    </row>
    <row r="46" spans="1:15" x14ac:dyDescent="0.2">
      <c r="A46" s="5" t="s">
        <v>30</v>
      </c>
      <c r="B46" s="5" t="s">
        <v>7</v>
      </c>
      <c r="C46" s="5"/>
      <c r="D46" s="5"/>
      <c r="E46" s="5"/>
      <c r="F46" s="5"/>
      <c r="G46" s="5"/>
      <c r="H46" s="5">
        <f>H31</f>
        <v>0.54319499010849936</v>
      </c>
      <c r="I46" s="5"/>
      <c r="K46">
        <f t="shared" si="3"/>
        <v>0.87530333970402596</v>
      </c>
      <c r="L46">
        <f>AVERAGE(K46:K48)</f>
        <v>0.75298148488321759</v>
      </c>
      <c r="M46" s="5"/>
      <c r="N46" s="5"/>
      <c r="O46" s="5"/>
    </row>
    <row r="47" spans="1:15" x14ac:dyDescent="0.2">
      <c r="A47" s="5" t="s">
        <v>30</v>
      </c>
      <c r="B47" s="5" t="s">
        <v>11</v>
      </c>
      <c r="C47" s="5"/>
      <c r="D47" s="5"/>
      <c r="E47" s="5"/>
      <c r="F47" s="5"/>
      <c r="G47" s="5"/>
      <c r="H47" s="5">
        <f>H35</f>
        <v>0.52251401367857475</v>
      </c>
      <c r="I47" s="5"/>
      <c r="K47">
        <f t="shared" si="3"/>
        <v>0.8419780549221515</v>
      </c>
      <c r="M47" s="5"/>
      <c r="N47" s="5"/>
      <c r="O47" s="5"/>
    </row>
    <row r="48" spans="1:15" x14ac:dyDescent="0.2">
      <c r="A48" s="5" t="s">
        <v>30</v>
      </c>
      <c r="B48" s="5" t="s">
        <v>15</v>
      </c>
      <c r="C48" s="5"/>
      <c r="D48" s="5"/>
      <c r="E48" s="5"/>
      <c r="F48" s="5"/>
      <c r="G48" s="5"/>
      <c r="H48" s="5">
        <f>H38</f>
        <v>0.33614479367927619</v>
      </c>
      <c r="I48" s="5"/>
      <c r="K48">
        <f t="shared" si="3"/>
        <v>0.54166306002347542</v>
      </c>
      <c r="M48" s="5"/>
      <c r="N48" s="5"/>
      <c r="O48" s="5"/>
    </row>
    <row r="49" spans="1:15" x14ac:dyDescent="0.2">
      <c r="A49" s="5" t="s">
        <v>32</v>
      </c>
      <c r="B49" s="5" t="s">
        <v>19</v>
      </c>
      <c r="C49" s="5"/>
      <c r="D49" s="5"/>
      <c r="E49" s="5"/>
      <c r="F49" s="5"/>
      <c r="G49" s="5"/>
      <c r="H49" s="5">
        <f>H32</f>
        <v>0.34494798471771859</v>
      </c>
      <c r="I49" s="5"/>
      <c r="K49">
        <f t="shared" si="3"/>
        <v>0.555848504764897</v>
      </c>
      <c r="M49" s="5"/>
      <c r="N49" s="5"/>
      <c r="O49" s="5"/>
    </row>
    <row r="50" spans="1:15" x14ac:dyDescent="0.2">
      <c r="A50" s="5" t="s">
        <v>32</v>
      </c>
      <c r="B50" s="5" t="s">
        <v>23</v>
      </c>
      <c r="C50" s="5"/>
      <c r="D50" s="5"/>
      <c r="E50" s="5"/>
      <c r="F50" s="5"/>
      <c r="G50" s="5"/>
      <c r="H50" s="5">
        <f>H36</f>
        <v>0.36878333802905017</v>
      </c>
      <c r="I50" s="5"/>
      <c r="K50">
        <f t="shared" si="3"/>
        <v>0.59425674625524416</v>
      </c>
      <c r="M50" s="5"/>
      <c r="N50" s="5"/>
      <c r="O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00F1-C961-D34A-BD93-E4404B61222F}">
  <dimension ref="A1:J32"/>
  <sheetViews>
    <sheetView tabSelected="1" zoomScale="114" zoomScaleNormal="75"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45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47</v>
      </c>
      <c r="E2" s="4"/>
      <c r="F2" s="4"/>
      <c r="G2" s="4" t="s">
        <v>29</v>
      </c>
      <c r="H2" s="4" t="s">
        <v>30</v>
      </c>
      <c r="I2" s="4" t="s">
        <v>31</v>
      </c>
      <c r="J2" s="4" t="s">
        <v>32</v>
      </c>
    </row>
    <row r="3" spans="1:10" x14ac:dyDescent="0.2">
      <c r="A3" s="4" t="s">
        <v>33</v>
      </c>
      <c r="B3" s="4" t="s">
        <v>29</v>
      </c>
      <c r="C3">
        <v>0.80967678465089477</v>
      </c>
      <c r="D3" s="6">
        <f>AVERAGE(C3:C7)</f>
        <v>0.64951105899088724</v>
      </c>
      <c r="E3" s="4">
        <f>C3/D$3</f>
        <v>1.2465943011175959</v>
      </c>
      <c r="F3" s="4"/>
      <c r="G3" s="6">
        <f>E3</f>
        <v>1.2465943011175959</v>
      </c>
      <c r="H3" s="6">
        <f>E8</f>
        <v>0.8811349157535493</v>
      </c>
      <c r="I3" s="8">
        <f>E26</f>
        <v>0.66136895694330888</v>
      </c>
      <c r="J3" s="8">
        <f>E31</f>
        <v>0.555848504764897</v>
      </c>
    </row>
    <row r="4" spans="1:10" x14ac:dyDescent="0.2">
      <c r="A4" s="4" t="s">
        <v>34</v>
      </c>
      <c r="B4" s="4"/>
      <c r="C4">
        <v>0.55051918105788555</v>
      </c>
      <c r="D4" s="6"/>
      <c r="E4" s="4">
        <f t="shared" ref="E4:E12" si="0">C4/D$3</f>
        <v>0.84759015791540115</v>
      </c>
      <c r="F4" s="4"/>
      <c r="G4" s="6">
        <f t="shared" ref="G4:G7" si="1">E4</f>
        <v>0.84759015791540115</v>
      </c>
      <c r="H4" s="6">
        <f t="shared" ref="H4:H7" si="2">E9</f>
        <v>1.0878992207727205</v>
      </c>
      <c r="I4" s="8">
        <f>E27</f>
        <v>1.1161547853711364</v>
      </c>
      <c r="J4" s="8">
        <f>E32</f>
        <v>0.59425674625524416</v>
      </c>
    </row>
    <row r="5" spans="1:10" x14ac:dyDescent="0.2">
      <c r="A5" s="4"/>
      <c r="B5" s="4"/>
      <c r="C5">
        <v>0.73189130153231963</v>
      </c>
      <c r="D5" s="6"/>
      <c r="E5" s="4">
        <f t="shared" si="0"/>
        <v>1.1268342415438197</v>
      </c>
      <c r="F5" s="4"/>
      <c r="G5" s="6">
        <f t="shared" si="1"/>
        <v>1.1268342415438197</v>
      </c>
      <c r="H5" s="6">
        <f t="shared" si="2"/>
        <v>0.84466108980251575</v>
      </c>
      <c r="I5" s="4" t="s">
        <v>41</v>
      </c>
      <c r="J5" s="4" t="s">
        <v>41</v>
      </c>
    </row>
    <row r="6" spans="1:10" x14ac:dyDescent="0.2">
      <c r="A6" s="4"/>
      <c r="B6" s="4"/>
      <c r="C6">
        <v>0.65691812431072827</v>
      </c>
      <c r="D6" s="6"/>
      <c r="E6" s="4">
        <f t="shared" si="0"/>
        <v>1.0114040634371169</v>
      </c>
      <c r="F6" s="4"/>
      <c r="G6" s="6">
        <f t="shared" si="1"/>
        <v>1.0114040634371169</v>
      </c>
      <c r="H6" s="6">
        <f t="shared" si="2"/>
        <v>0.22734144347433208</v>
      </c>
      <c r="I6" s="4" t="s">
        <v>41</v>
      </c>
      <c r="J6" s="4" t="s">
        <v>41</v>
      </c>
    </row>
    <row r="7" spans="1:10" x14ac:dyDescent="0.2">
      <c r="A7" s="4"/>
      <c r="B7" s="4"/>
      <c r="C7">
        <v>0.4985499034026083</v>
      </c>
      <c r="D7" s="6"/>
      <c r="E7" s="4">
        <f t="shared" si="0"/>
        <v>0.76757723598606664</v>
      </c>
      <c r="F7" s="4"/>
      <c r="G7" s="6">
        <f t="shared" si="1"/>
        <v>0.76757723598606664</v>
      </c>
      <c r="H7" s="6">
        <f t="shared" si="2"/>
        <v>1.0380106042952271</v>
      </c>
      <c r="I7" s="4" t="s">
        <v>41</v>
      </c>
      <c r="J7" s="4" t="s">
        <v>41</v>
      </c>
    </row>
    <row r="8" spans="1:10" x14ac:dyDescent="0.2">
      <c r="A8" s="4"/>
      <c r="B8" s="4" t="s">
        <v>30</v>
      </c>
      <c r="C8" s="5">
        <v>0.57230687224493404</v>
      </c>
      <c r="D8" s="6"/>
      <c r="E8" s="4">
        <f t="shared" si="0"/>
        <v>0.8811349157535493</v>
      </c>
      <c r="F8" s="4"/>
      <c r="G8" s="7">
        <f>E13</f>
        <v>0.76528994972528475</v>
      </c>
      <c r="H8" s="7">
        <f>E18</f>
        <v>1.4441718883752082</v>
      </c>
      <c r="I8" s="4" t="s">
        <v>41</v>
      </c>
      <c r="J8" s="4" t="s">
        <v>41</v>
      </c>
    </row>
    <row r="9" spans="1:10" x14ac:dyDescent="0.2">
      <c r="A9" s="4"/>
      <c r="B9" s="4"/>
      <c r="C9" s="5">
        <v>0.70660257495945078</v>
      </c>
      <c r="D9" s="6"/>
      <c r="E9" s="4">
        <f t="shared" si="0"/>
        <v>1.0878992207727205</v>
      </c>
      <c r="F9" s="4"/>
      <c r="G9" s="7">
        <f t="shared" ref="G9:G12" si="3">E14</f>
        <v>0.87904712319626499</v>
      </c>
      <c r="H9" s="7">
        <f t="shared" ref="H9:H12" si="4">E19</f>
        <v>1.1834535650828049</v>
      </c>
      <c r="I9" s="4" t="s">
        <v>41</v>
      </c>
      <c r="J9" s="4" t="s">
        <v>41</v>
      </c>
    </row>
    <row r="10" spans="1:10" x14ac:dyDescent="0.2">
      <c r="A10" s="4"/>
      <c r="B10" s="4"/>
      <c r="C10" s="5">
        <v>0.54861671892602892</v>
      </c>
      <c r="D10" s="6"/>
      <c r="E10" s="4">
        <f t="shared" si="0"/>
        <v>0.84466108980251575</v>
      </c>
      <c r="F10" s="4"/>
      <c r="G10" s="7">
        <f t="shared" si="3"/>
        <v>1.0869524868817981</v>
      </c>
      <c r="H10" s="7">
        <f t="shared" si="4"/>
        <v>1.0869524868817981</v>
      </c>
      <c r="I10" s="4" t="s">
        <v>41</v>
      </c>
      <c r="J10" s="4" t="s">
        <v>41</v>
      </c>
    </row>
    <row r="11" spans="1:10" x14ac:dyDescent="0.2">
      <c r="A11" s="4"/>
      <c r="B11" s="4"/>
      <c r="C11" s="5">
        <v>0.14766078170353036</v>
      </c>
      <c r="D11" s="6"/>
      <c r="E11" s="4">
        <f t="shared" si="0"/>
        <v>0.22734144347433208</v>
      </c>
      <c r="F11" s="4"/>
      <c r="G11" s="7">
        <f t="shared" si="3"/>
        <v>1.2857597807122214</v>
      </c>
      <c r="H11" s="7">
        <f t="shared" si="4"/>
        <v>0.98295065948443028</v>
      </c>
      <c r="I11" s="4" t="s">
        <v>41</v>
      </c>
      <c r="J11" s="4" t="s">
        <v>41</v>
      </c>
    </row>
    <row r="12" spans="1:10" x14ac:dyDescent="0.2">
      <c r="A12" s="4"/>
      <c r="B12" s="4"/>
      <c r="C12" s="5">
        <v>0.67419936683956372</v>
      </c>
      <c r="D12" s="6"/>
      <c r="E12" s="4">
        <f t="shared" si="0"/>
        <v>1.0380106042952271</v>
      </c>
      <c r="F12" s="4"/>
      <c r="G12" s="7">
        <f t="shared" si="3"/>
        <v>0.98295065948443028</v>
      </c>
      <c r="H12" s="7">
        <f t="shared" si="4"/>
        <v>0.69457891051577625</v>
      </c>
      <c r="I12" s="4" t="s">
        <v>41</v>
      </c>
      <c r="J12" s="4" t="s">
        <v>41</v>
      </c>
    </row>
    <row r="13" spans="1:10" x14ac:dyDescent="0.2">
      <c r="A13" s="4" t="s">
        <v>35</v>
      </c>
      <c r="B13" s="4" t="s">
        <v>29</v>
      </c>
      <c r="C13">
        <v>0.43113455972562365</v>
      </c>
      <c r="D13" s="7">
        <f>AVERAGE(C13:C17)</f>
        <v>0.5633610631896937</v>
      </c>
      <c r="E13" s="4">
        <f>C13/D$13</f>
        <v>0.76528994972528475</v>
      </c>
      <c r="F13" s="4"/>
      <c r="G13" s="8">
        <f>E23</f>
        <v>0.82306414472818556</v>
      </c>
      <c r="H13" s="8">
        <f>E28</f>
        <v>0.87530333970402596</v>
      </c>
      <c r="I13" s="4" t="s">
        <v>41</v>
      </c>
      <c r="J13" s="4" t="s">
        <v>41</v>
      </c>
    </row>
    <row r="14" spans="1:10" x14ac:dyDescent="0.2">
      <c r="A14" s="4" t="s">
        <v>36</v>
      </c>
      <c r="B14" s="4"/>
      <c r="C14">
        <v>0.49522092191768952</v>
      </c>
      <c r="D14" s="7"/>
      <c r="E14" s="4">
        <f t="shared" ref="E14:E22" si="5">C14/D$13</f>
        <v>0.87904712319626499</v>
      </c>
      <c r="F14" s="4"/>
      <c r="G14" s="8">
        <f t="shared" ref="G14:G15" si="6">E24</f>
        <v>1.3530068888242126</v>
      </c>
      <c r="H14" s="8">
        <f t="shared" ref="H14:H15" si="7">E29</f>
        <v>0.8419780549221515</v>
      </c>
      <c r="I14" s="4" t="s">
        <v>41</v>
      </c>
      <c r="J14" s="4" t="s">
        <v>41</v>
      </c>
    </row>
    <row r="15" spans="1:10" x14ac:dyDescent="0.2">
      <c r="A15" s="4"/>
      <c r="B15" s="4"/>
      <c r="C15">
        <v>0.61234670864641139</v>
      </c>
      <c r="D15" s="7"/>
      <c r="E15" s="4">
        <f t="shared" si="5"/>
        <v>1.0869524868817981</v>
      </c>
      <c r="F15" s="4"/>
      <c r="G15" s="8">
        <f t="shared" si="6"/>
        <v>0.82392896644760205</v>
      </c>
      <c r="H15" s="8">
        <f t="shared" si="7"/>
        <v>0.54166306002347542</v>
      </c>
      <c r="I15" s="4" t="s">
        <v>41</v>
      </c>
      <c r="J15" s="4" t="s">
        <v>41</v>
      </c>
    </row>
    <row r="16" spans="1:10" x14ac:dyDescent="0.2">
      <c r="A16" s="4"/>
      <c r="B16" s="4"/>
      <c r="C16">
        <v>0.72434699706858452</v>
      </c>
      <c r="D16" s="7"/>
      <c r="E16" s="4">
        <f t="shared" si="5"/>
        <v>1.2857597807122214</v>
      </c>
      <c r="F16" s="4"/>
      <c r="G16" s="4"/>
      <c r="H16" s="4"/>
      <c r="I16" s="4"/>
      <c r="J16" s="5"/>
    </row>
    <row r="17" spans="1:10" x14ac:dyDescent="0.2">
      <c r="A17" s="4"/>
      <c r="B17" s="4"/>
      <c r="C17">
        <v>0.55375612859015921</v>
      </c>
      <c r="D17" s="7"/>
      <c r="E17" s="4">
        <f t="shared" si="5"/>
        <v>0.98295065948443028</v>
      </c>
      <c r="F17" s="4"/>
      <c r="G17" s="4" t="s">
        <v>40</v>
      </c>
      <c r="H17" s="4"/>
      <c r="I17" s="4"/>
      <c r="J17" s="5"/>
    </row>
    <row r="18" spans="1:10" x14ac:dyDescent="0.2">
      <c r="A18" s="4"/>
      <c r="B18" s="4" t="s">
        <v>30</v>
      </c>
      <c r="C18">
        <v>0.81359021046372493</v>
      </c>
      <c r="D18" s="7"/>
      <c r="E18" s="4">
        <f t="shared" si="5"/>
        <v>1.4441718883752082</v>
      </c>
      <c r="F18" s="4"/>
      <c r="G18" s="5" t="s">
        <v>50</v>
      </c>
      <c r="H18" s="4"/>
      <c r="I18" s="4"/>
      <c r="J18" s="5"/>
    </row>
    <row r="19" spans="1:10" x14ac:dyDescent="0.2">
      <c r="A19" s="4"/>
      <c r="B19" s="4"/>
      <c r="C19">
        <v>0.66671165866068227</v>
      </c>
      <c r="D19" s="7"/>
      <c r="E19" s="4">
        <f t="shared" si="5"/>
        <v>1.1834535650828049</v>
      </c>
      <c r="F19" s="4"/>
      <c r="G19" s="9"/>
      <c r="H19" s="4"/>
      <c r="I19" s="4"/>
      <c r="J19" s="5"/>
    </row>
    <row r="20" spans="1:10" x14ac:dyDescent="0.2">
      <c r="A20" s="4"/>
      <c r="B20" s="4"/>
      <c r="C20">
        <v>0.61234670864641139</v>
      </c>
      <c r="D20" s="7"/>
      <c r="E20" s="4">
        <f t="shared" si="5"/>
        <v>1.0869524868817981</v>
      </c>
      <c r="F20" s="4"/>
      <c r="G20" s="5"/>
      <c r="H20" s="4"/>
      <c r="I20" s="4"/>
      <c r="J20" s="5"/>
    </row>
    <row r="21" spans="1:10" x14ac:dyDescent="0.2">
      <c r="A21" s="4"/>
      <c r="B21" s="4"/>
      <c r="C21">
        <v>0.55375612859015921</v>
      </c>
      <c r="D21" s="7"/>
      <c r="E21" s="4">
        <f t="shared" si="5"/>
        <v>0.98295065948443028</v>
      </c>
      <c r="F21" s="4"/>
      <c r="G21" s="5"/>
      <c r="H21" s="5"/>
      <c r="I21" s="4"/>
      <c r="J21" s="5"/>
    </row>
    <row r="22" spans="1:10" x14ac:dyDescent="0.2">
      <c r="A22" s="4"/>
      <c r="B22" s="4"/>
      <c r="C22">
        <v>0.39129871349730683</v>
      </c>
      <c r="D22" s="7"/>
      <c r="E22" s="4">
        <f t="shared" si="5"/>
        <v>0.69457891051577625</v>
      </c>
      <c r="F22" s="4"/>
      <c r="G22" s="5"/>
      <c r="H22" s="4"/>
      <c r="I22" s="4"/>
      <c r="J22" s="5"/>
    </row>
    <row r="23" spans="1:10" x14ac:dyDescent="0.2">
      <c r="A23" s="4" t="s">
        <v>37</v>
      </c>
      <c r="B23" s="5" t="s">
        <v>29</v>
      </c>
      <c r="C23" s="4">
        <v>0.51077643563597486</v>
      </c>
      <c r="D23" s="8">
        <f>AVERAGE(C23:C25)</f>
        <v>0.62057913579099866</v>
      </c>
      <c r="E23" s="4">
        <f>C23/D$23</f>
        <v>0.82306414472818556</v>
      </c>
      <c r="F23" s="4"/>
      <c r="G23" s="5"/>
      <c r="H23" s="5"/>
      <c r="I23" s="4"/>
      <c r="J23" s="5"/>
    </row>
    <row r="24" spans="1:10" x14ac:dyDescent="0.2">
      <c r="A24" s="4" t="s">
        <v>38</v>
      </c>
      <c r="B24" s="5" t="s">
        <v>29</v>
      </c>
      <c r="C24" s="4">
        <v>0.83964784578579765</v>
      </c>
      <c r="D24" s="8"/>
      <c r="E24" s="4">
        <f t="shared" ref="E24:E32" si="8">C24/D$23</f>
        <v>1.3530068888242126</v>
      </c>
      <c r="F24" s="4"/>
      <c r="G24" s="5"/>
      <c r="H24" s="4"/>
      <c r="I24" s="4"/>
      <c r="J24" s="5"/>
    </row>
    <row r="25" spans="1:10" x14ac:dyDescent="0.2">
      <c r="A25" s="4"/>
      <c r="B25" s="5" t="s">
        <v>29</v>
      </c>
      <c r="C25" s="4">
        <v>0.51131312595122358</v>
      </c>
      <c r="D25" s="8"/>
      <c r="E25" s="4">
        <f t="shared" si="8"/>
        <v>0.82392896644760205</v>
      </c>
      <c r="F25" s="4"/>
      <c r="G25" s="5"/>
      <c r="H25" s="5"/>
      <c r="I25" s="4"/>
      <c r="J25" s="5"/>
    </row>
    <row r="26" spans="1:10" x14ac:dyDescent="0.2">
      <c r="A26" s="4"/>
      <c r="B26" s="5" t="s">
        <v>31</v>
      </c>
      <c r="C26" s="4">
        <v>0.41043177573887279</v>
      </c>
      <c r="D26" s="8"/>
      <c r="E26" s="4">
        <f t="shared" si="8"/>
        <v>0.66136895694330888</v>
      </c>
      <c r="F26" s="4"/>
      <c r="G26" s="4"/>
      <c r="H26" s="4"/>
      <c r="I26" s="4"/>
      <c r="J26" s="5"/>
    </row>
    <row r="27" spans="1:10" x14ac:dyDescent="0.2">
      <c r="A27" s="4"/>
      <c r="B27" s="5" t="s">
        <v>31</v>
      </c>
      <c r="C27" s="4">
        <v>0.69266237211460746</v>
      </c>
      <c r="D27" s="8"/>
      <c r="E27" s="4">
        <f t="shared" si="8"/>
        <v>1.1161547853711364</v>
      </c>
      <c r="F27" s="4"/>
      <c r="G27" s="4"/>
      <c r="H27" s="4"/>
      <c r="I27" s="4"/>
      <c r="J27" s="5"/>
    </row>
    <row r="28" spans="1:10" x14ac:dyDescent="0.2">
      <c r="A28" s="4"/>
      <c r="B28" s="5" t="s">
        <v>30</v>
      </c>
      <c r="C28" s="4">
        <v>0.54319499010849936</v>
      </c>
      <c r="D28" s="8"/>
      <c r="E28" s="4">
        <f t="shared" si="8"/>
        <v>0.87530333970402596</v>
      </c>
      <c r="F28" s="4"/>
      <c r="G28" s="4"/>
      <c r="H28" s="4"/>
      <c r="I28" s="4"/>
      <c r="J28" s="5"/>
    </row>
    <row r="29" spans="1:10" x14ac:dyDescent="0.2">
      <c r="A29" s="4"/>
      <c r="B29" s="5" t="s">
        <v>30</v>
      </c>
      <c r="C29" s="4">
        <v>0.52251401367857475</v>
      </c>
      <c r="D29" s="8"/>
      <c r="E29" s="4">
        <f t="shared" si="8"/>
        <v>0.8419780549221515</v>
      </c>
      <c r="F29" s="4"/>
      <c r="G29" s="4"/>
      <c r="H29" s="4"/>
      <c r="I29" s="4"/>
      <c r="J29" s="5"/>
    </row>
    <row r="30" spans="1:10" x14ac:dyDescent="0.2">
      <c r="A30" s="4"/>
      <c r="B30" s="5" t="s">
        <v>30</v>
      </c>
      <c r="C30" s="4">
        <v>0.33614479367927619</v>
      </c>
      <c r="D30" s="8"/>
      <c r="E30" s="4">
        <f t="shared" si="8"/>
        <v>0.54166306002347542</v>
      </c>
      <c r="F30" s="4"/>
      <c r="G30" s="4"/>
      <c r="H30" s="4"/>
      <c r="I30" s="4"/>
      <c r="J30" s="5"/>
    </row>
    <row r="31" spans="1:10" x14ac:dyDescent="0.2">
      <c r="A31" s="4"/>
      <c r="B31" s="5" t="s">
        <v>32</v>
      </c>
      <c r="C31" s="4">
        <v>0.34494798471771859</v>
      </c>
      <c r="D31" s="8"/>
      <c r="E31" s="4">
        <f t="shared" si="8"/>
        <v>0.555848504764897</v>
      </c>
      <c r="F31" s="4"/>
      <c r="G31" s="4"/>
      <c r="H31" s="4"/>
      <c r="I31" s="4"/>
      <c r="J31" s="5"/>
    </row>
    <row r="32" spans="1:10" x14ac:dyDescent="0.2">
      <c r="A32" s="4"/>
      <c r="B32" s="5" t="s">
        <v>32</v>
      </c>
      <c r="C32" s="4">
        <v>0.36878333802905017</v>
      </c>
      <c r="D32" s="8"/>
      <c r="E32" s="4">
        <f t="shared" si="8"/>
        <v>0.59425674625524416</v>
      </c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A10-7669-7943-8E0D-42A675FB5C6D}">
  <dimension ref="A1:J32"/>
  <sheetViews>
    <sheetView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44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48</v>
      </c>
      <c r="E2" s="4"/>
      <c r="F2" s="4"/>
      <c r="G2" s="4" t="s">
        <v>29</v>
      </c>
      <c r="H2" s="4" t="s">
        <v>30</v>
      </c>
      <c r="I2" s="4" t="s">
        <v>31</v>
      </c>
      <c r="J2" s="4" t="s">
        <v>32</v>
      </c>
    </row>
    <row r="3" spans="1:10" x14ac:dyDescent="0.2">
      <c r="A3" s="4" t="s">
        <v>33</v>
      </c>
      <c r="B3" s="4" t="s">
        <v>29</v>
      </c>
      <c r="C3">
        <v>0.80967678465089477</v>
      </c>
      <c r="D3" s="6">
        <f>MEDIAN(C3:C7)</f>
        <v>0.65691812431072827</v>
      </c>
      <c r="E3" s="4">
        <f>C3/D$3</f>
        <v>1.2325383555225373</v>
      </c>
      <c r="F3" s="4"/>
      <c r="G3" s="6">
        <f>E3</f>
        <v>1.2325383555225373</v>
      </c>
      <c r="H3" s="6">
        <f>E8</f>
        <v>0.87119969911840589</v>
      </c>
      <c r="I3" s="8">
        <f>E26</f>
        <v>0.80270142679268064</v>
      </c>
      <c r="J3" s="8">
        <f>E31</f>
        <v>0.67463158524630695</v>
      </c>
    </row>
    <row r="4" spans="1:10" x14ac:dyDescent="0.2">
      <c r="A4" s="4" t="s">
        <v>34</v>
      </c>
      <c r="B4" s="4"/>
      <c r="C4">
        <v>0.55051918105788555</v>
      </c>
      <c r="D4" s="6"/>
      <c r="E4" s="4">
        <f t="shared" ref="E4:E12" si="0">C4/D$3</f>
        <v>0.83803317443177283</v>
      </c>
      <c r="F4" s="4"/>
      <c r="G4" s="6">
        <f t="shared" ref="G4:G7" si="1">E4</f>
        <v>0.83803317443177283</v>
      </c>
      <c r="H4" s="6">
        <f t="shared" ref="H4:H7" si="2">E9</f>
        <v>1.0756326379346801</v>
      </c>
      <c r="I4" s="8">
        <f>E27</f>
        <v>1.3546735590368622</v>
      </c>
      <c r="J4" s="8">
        <f>E32</f>
        <v>0.72124754736734464</v>
      </c>
    </row>
    <row r="5" spans="1:10" x14ac:dyDescent="0.2">
      <c r="A5" s="4"/>
      <c r="B5" s="4"/>
      <c r="C5">
        <v>0.73189130153231963</v>
      </c>
      <c r="D5" s="6"/>
      <c r="E5" s="4">
        <f t="shared" si="0"/>
        <v>1.1141286477675691</v>
      </c>
      <c r="F5" s="4"/>
      <c r="G5" s="6">
        <f t="shared" si="1"/>
        <v>1.1141286477675691</v>
      </c>
      <c r="H5" s="6">
        <f t="shared" si="2"/>
        <v>0.83513713295955316</v>
      </c>
      <c r="I5" s="4" t="s">
        <v>41</v>
      </c>
      <c r="J5" s="4" t="s">
        <v>41</v>
      </c>
    </row>
    <row r="6" spans="1:10" x14ac:dyDescent="0.2">
      <c r="A6" s="4"/>
      <c r="B6" s="4"/>
      <c r="C6">
        <v>0.65691812431072827</v>
      </c>
      <c r="D6" s="6"/>
      <c r="E6" s="4">
        <f t="shared" si="0"/>
        <v>1</v>
      </c>
      <c r="F6" s="4"/>
      <c r="G6" s="6">
        <f t="shared" si="1"/>
        <v>1</v>
      </c>
      <c r="H6" s="6">
        <f t="shared" si="2"/>
        <v>0.22477806021635272</v>
      </c>
      <c r="I6" s="4" t="s">
        <v>41</v>
      </c>
      <c r="J6" s="4" t="s">
        <v>41</v>
      </c>
    </row>
    <row r="7" spans="1:10" x14ac:dyDescent="0.2">
      <c r="A7" s="4"/>
      <c r="B7" s="4"/>
      <c r="C7">
        <v>0.4985499034026083</v>
      </c>
      <c r="D7" s="6"/>
      <c r="E7" s="4">
        <f t="shared" si="0"/>
        <v>0.75892243637776335</v>
      </c>
      <c r="F7" s="4"/>
      <c r="G7" s="6">
        <f t="shared" si="1"/>
        <v>0.75892243637776335</v>
      </c>
      <c r="H7" s="6">
        <f t="shared" si="2"/>
        <v>1.026306539413824</v>
      </c>
      <c r="I7" s="4" t="s">
        <v>41</v>
      </c>
      <c r="J7" s="4" t="s">
        <v>41</v>
      </c>
    </row>
    <row r="8" spans="1:10" x14ac:dyDescent="0.2">
      <c r="A8" s="4"/>
      <c r="B8" s="4" t="s">
        <v>30</v>
      </c>
      <c r="C8" s="5">
        <v>0.57230687224493404</v>
      </c>
      <c r="D8" s="6"/>
      <c r="E8" s="4">
        <f t="shared" si="0"/>
        <v>0.87119969911840589</v>
      </c>
      <c r="F8" s="4"/>
      <c r="G8" s="7">
        <f>E13</f>
        <v>0.77856395165011516</v>
      </c>
      <c r="H8" s="7">
        <f>E18</f>
        <v>1.4692211398817252</v>
      </c>
      <c r="I8" s="4" t="s">
        <v>41</v>
      </c>
      <c r="J8" s="4" t="s">
        <v>41</v>
      </c>
    </row>
    <row r="9" spans="1:10" x14ac:dyDescent="0.2">
      <c r="A9" s="4"/>
      <c r="B9" s="4"/>
      <c r="C9" s="5">
        <v>0.70660257495945078</v>
      </c>
      <c r="D9" s="6"/>
      <c r="E9" s="4">
        <f t="shared" si="0"/>
        <v>1.0756326379346801</v>
      </c>
      <c r="F9" s="4"/>
      <c r="G9" s="7">
        <f t="shared" ref="G9:G12" si="3">E14</f>
        <v>0.89429425039231991</v>
      </c>
      <c r="H9" s="7">
        <f t="shared" ref="H9:H12" si="4">E19</f>
        <v>1.2039806410054608</v>
      </c>
      <c r="I9" s="4" t="s">
        <v>41</v>
      </c>
      <c r="J9" s="4" t="s">
        <v>41</v>
      </c>
    </row>
    <row r="10" spans="1:10" x14ac:dyDescent="0.2">
      <c r="A10" s="4"/>
      <c r="B10" s="4"/>
      <c r="C10" s="5">
        <v>0.54861671892602892</v>
      </c>
      <c r="D10" s="6"/>
      <c r="E10" s="4">
        <f t="shared" si="0"/>
        <v>0.83513713295955316</v>
      </c>
      <c r="F10" s="4"/>
      <c r="G10" s="7">
        <f t="shared" si="3"/>
        <v>1.1058057455823043</v>
      </c>
      <c r="H10" s="7">
        <f t="shared" si="4"/>
        <v>1.1058057455823043</v>
      </c>
      <c r="I10" s="4" t="s">
        <v>41</v>
      </c>
      <c r="J10" s="4" t="s">
        <v>41</v>
      </c>
    </row>
    <row r="11" spans="1:10" x14ac:dyDescent="0.2">
      <c r="A11" s="4"/>
      <c r="B11" s="4"/>
      <c r="C11" s="5">
        <v>0.14766078170353036</v>
      </c>
      <c r="D11" s="6"/>
      <c r="E11" s="4">
        <f t="shared" si="0"/>
        <v>0.22477806021635272</v>
      </c>
      <c r="F11" s="4"/>
      <c r="G11" s="7">
        <f t="shared" si="3"/>
        <v>1.3080613643279086</v>
      </c>
      <c r="H11" s="7">
        <f t="shared" si="4"/>
        <v>1</v>
      </c>
      <c r="I11" s="4" t="s">
        <v>41</v>
      </c>
      <c r="J11" s="4" t="s">
        <v>41</v>
      </c>
    </row>
    <row r="12" spans="1:10" x14ac:dyDescent="0.2">
      <c r="A12" s="4"/>
      <c r="B12" s="4"/>
      <c r="C12" s="5">
        <v>0.67419936683956372</v>
      </c>
      <c r="D12" s="6"/>
      <c r="E12" s="4">
        <f t="shared" si="0"/>
        <v>1.026306539413824</v>
      </c>
      <c r="F12" s="4"/>
      <c r="G12" s="7">
        <f t="shared" si="3"/>
        <v>1</v>
      </c>
      <c r="H12" s="7">
        <f t="shared" si="4"/>
        <v>0.70662642505381856</v>
      </c>
      <c r="I12" s="4" t="s">
        <v>41</v>
      </c>
      <c r="J12" s="4" t="s">
        <v>41</v>
      </c>
    </row>
    <row r="13" spans="1:10" x14ac:dyDescent="0.2">
      <c r="A13" s="4" t="s">
        <v>35</v>
      </c>
      <c r="B13" s="4" t="s">
        <v>29</v>
      </c>
      <c r="C13" s="4">
        <v>0.43113455972562365</v>
      </c>
      <c r="D13" s="7">
        <f>MEDIAN(C13:C17)</f>
        <v>0.55375612859015921</v>
      </c>
      <c r="E13" s="4">
        <f>C13/D$13</f>
        <v>0.77856395165011516</v>
      </c>
      <c r="F13" s="4"/>
      <c r="G13" s="8">
        <f>E23</f>
        <v>0.99895036859409725</v>
      </c>
      <c r="H13" s="8">
        <f>E28</f>
        <v>1.0623529155406761</v>
      </c>
      <c r="I13" s="4" t="s">
        <v>41</v>
      </c>
      <c r="J13" s="4" t="s">
        <v>41</v>
      </c>
    </row>
    <row r="14" spans="1:10" x14ac:dyDescent="0.2">
      <c r="A14" s="4" t="s">
        <v>36</v>
      </c>
      <c r="B14" s="4"/>
      <c r="C14" s="4">
        <v>0.49522092191768952</v>
      </c>
      <c r="D14" s="7"/>
      <c r="E14" s="4">
        <f t="shared" ref="E14:E22" si="5">C14/D$13</f>
        <v>0.89429425039231991</v>
      </c>
      <c r="F14" s="4"/>
      <c r="G14" s="8">
        <f t="shared" ref="G14:G15" si="6">E24</f>
        <v>1.6421402134430936</v>
      </c>
      <c r="H14" s="8">
        <f t="shared" ref="H14:H15" si="7">E29</f>
        <v>1.0219061220196792</v>
      </c>
      <c r="I14" s="4" t="s">
        <v>41</v>
      </c>
      <c r="J14" s="4" t="s">
        <v>41</v>
      </c>
    </row>
    <row r="15" spans="1:10" x14ac:dyDescent="0.2">
      <c r="A15" s="4"/>
      <c r="B15" s="4"/>
      <c r="C15" s="4">
        <v>0.61234670864641139</v>
      </c>
      <c r="D15" s="7"/>
      <c r="E15" s="4">
        <f t="shared" si="5"/>
        <v>1.1058057455823043</v>
      </c>
      <c r="F15" s="4"/>
      <c r="G15" s="8">
        <f t="shared" si="6"/>
        <v>1</v>
      </c>
      <c r="H15" s="8">
        <f t="shared" si="7"/>
        <v>0.65741475549630723</v>
      </c>
      <c r="I15" s="4" t="s">
        <v>41</v>
      </c>
      <c r="J15" s="4" t="s">
        <v>41</v>
      </c>
    </row>
    <row r="16" spans="1:10" x14ac:dyDescent="0.2">
      <c r="A16" s="4"/>
      <c r="B16" s="4"/>
      <c r="C16" s="4">
        <v>0.72434699706858452</v>
      </c>
      <c r="D16" s="7"/>
      <c r="E16" s="4">
        <f t="shared" si="5"/>
        <v>1.3080613643279086</v>
      </c>
      <c r="F16" s="4"/>
      <c r="G16" s="4"/>
      <c r="H16" s="4"/>
      <c r="I16" s="4"/>
      <c r="J16" s="5"/>
    </row>
    <row r="17" spans="1:10" x14ac:dyDescent="0.2">
      <c r="A17" s="4"/>
      <c r="B17" s="4"/>
      <c r="C17" s="4">
        <v>0.55375612859015921</v>
      </c>
      <c r="D17" s="7"/>
      <c r="E17" s="4">
        <f t="shared" si="5"/>
        <v>1</v>
      </c>
      <c r="F17" s="4"/>
      <c r="G17" s="4" t="s">
        <v>40</v>
      </c>
      <c r="H17" s="4"/>
      <c r="I17" s="4"/>
      <c r="J17" s="5"/>
    </row>
    <row r="18" spans="1:10" x14ac:dyDescent="0.2">
      <c r="A18" s="4"/>
      <c r="B18" s="4" t="s">
        <v>30</v>
      </c>
      <c r="C18" s="4">
        <v>0.81359021046372493</v>
      </c>
      <c r="D18" s="7"/>
      <c r="E18" s="4">
        <f t="shared" si="5"/>
        <v>1.4692211398817252</v>
      </c>
      <c r="F18" s="4"/>
      <c r="G18" s="5" t="s">
        <v>51</v>
      </c>
      <c r="H18" s="4"/>
      <c r="I18" s="4"/>
      <c r="J18" s="5"/>
    </row>
    <row r="19" spans="1:10" x14ac:dyDescent="0.2">
      <c r="A19" s="4"/>
      <c r="B19" s="4"/>
      <c r="C19" s="4">
        <v>0.66671165866068227</v>
      </c>
      <c r="D19" s="7"/>
      <c r="E19" s="4">
        <f t="shared" si="5"/>
        <v>1.2039806410054608</v>
      </c>
      <c r="F19" s="4"/>
      <c r="G19" s="9"/>
      <c r="H19" s="4"/>
      <c r="I19" s="4"/>
      <c r="J19" s="5"/>
    </row>
    <row r="20" spans="1:10" x14ac:dyDescent="0.2">
      <c r="A20" s="4"/>
      <c r="B20" s="4"/>
      <c r="C20" s="4">
        <v>0.61234670864641139</v>
      </c>
      <c r="D20" s="7"/>
      <c r="E20" s="4">
        <f t="shared" si="5"/>
        <v>1.1058057455823043</v>
      </c>
      <c r="F20" s="4"/>
      <c r="G20" s="5"/>
      <c r="H20" s="4"/>
      <c r="I20" s="4"/>
      <c r="J20" s="5"/>
    </row>
    <row r="21" spans="1:10" x14ac:dyDescent="0.2">
      <c r="A21" s="4"/>
      <c r="B21" s="4"/>
      <c r="C21" s="4">
        <v>0.55375612859015921</v>
      </c>
      <c r="D21" s="7"/>
      <c r="E21" s="4">
        <f t="shared" si="5"/>
        <v>1</v>
      </c>
      <c r="F21" s="4"/>
      <c r="G21" s="5"/>
      <c r="H21" s="5"/>
      <c r="I21" s="4"/>
      <c r="J21" s="5"/>
    </row>
    <row r="22" spans="1:10" x14ac:dyDescent="0.2">
      <c r="A22" s="4"/>
      <c r="B22" s="4"/>
      <c r="C22" s="4">
        <v>0.39129871349730683</v>
      </c>
      <c r="D22" s="7"/>
      <c r="E22" s="4">
        <f t="shared" si="5"/>
        <v>0.70662642505381856</v>
      </c>
      <c r="F22" s="4"/>
      <c r="G22" s="5"/>
      <c r="H22" s="4"/>
      <c r="I22" s="4"/>
      <c r="J22" s="5"/>
    </row>
    <row r="23" spans="1:10" x14ac:dyDescent="0.2">
      <c r="A23" s="4" t="s">
        <v>37</v>
      </c>
      <c r="B23" s="5" t="s">
        <v>29</v>
      </c>
      <c r="C23" s="4">
        <v>0.51077643563597486</v>
      </c>
      <c r="D23" s="8">
        <f>MEDIAN(C23:C25)</f>
        <v>0.51131312595122358</v>
      </c>
      <c r="E23" s="4">
        <f>C23/D$23</f>
        <v>0.99895036859409725</v>
      </c>
      <c r="F23" s="4"/>
      <c r="G23" s="5"/>
      <c r="H23" s="5"/>
      <c r="I23" s="4"/>
      <c r="J23" s="5"/>
    </row>
    <row r="24" spans="1:10" x14ac:dyDescent="0.2">
      <c r="A24" s="4" t="s">
        <v>38</v>
      </c>
      <c r="B24" s="5" t="s">
        <v>29</v>
      </c>
      <c r="C24" s="4">
        <v>0.83964784578579765</v>
      </c>
      <c r="D24" s="8"/>
      <c r="E24" s="4">
        <f t="shared" ref="E24:E32" si="8">C24/D$23</f>
        <v>1.6421402134430936</v>
      </c>
      <c r="F24" s="4"/>
      <c r="G24" s="5"/>
      <c r="H24" s="4"/>
      <c r="I24" s="4"/>
      <c r="J24" s="5"/>
    </row>
    <row r="25" spans="1:10" x14ac:dyDescent="0.2">
      <c r="A25" s="4"/>
      <c r="B25" s="5" t="s">
        <v>29</v>
      </c>
      <c r="C25" s="4">
        <v>0.51131312595122358</v>
      </c>
      <c r="D25" s="8"/>
      <c r="E25" s="4">
        <f t="shared" si="8"/>
        <v>1</v>
      </c>
      <c r="F25" s="4"/>
      <c r="G25" s="5"/>
      <c r="H25" s="5"/>
      <c r="I25" s="4"/>
      <c r="J25" s="5"/>
    </row>
    <row r="26" spans="1:10" x14ac:dyDescent="0.2">
      <c r="A26" s="4"/>
      <c r="B26" s="5" t="s">
        <v>31</v>
      </c>
      <c r="C26" s="4">
        <v>0.41043177573887279</v>
      </c>
      <c r="D26" s="8"/>
      <c r="E26" s="4">
        <f t="shared" si="8"/>
        <v>0.80270142679268064</v>
      </c>
      <c r="F26" s="4"/>
      <c r="G26" s="4"/>
      <c r="H26" s="4"/>
      <c r="I26" s="4"/>
      <c r="J26" s="5"/>
    </row>
    <row r="27" spans="1:10" x14ac:dyDescent="0.2">
      <c r="A27" s="4"/>
      <c r="B27" s="5" t="s">
        <v>31</v>
      </c>
      <c r="C27" s="4">
        <v>0.69266237211460746</v>
      </c>
      <c r="D27" s="8"/>
      <c r="E27" s="4">
        <f t="shared" si="8"/>
        <v>1.3546735590368622</v>
      </c>
      <c r="F27" s="4"/>
      <c r="G27" s="4"/>
      <c r="H27" s="4"/>
      <c r="I27" s="4"/>
      <c r="J27" s="5"/>
    </row>
    <row r="28" spans="1:10" x14ac:dyDescent="0.2">
      <c r="A28" s="4"/>
      <c r="B28" s="5" t="s">
        <v>30</v>
      </c>
      <c r="C28" s="4">
        <v>0.54319499010849936</v>
      </c>
      <c r="D28" s="8"/>
      <c r="E28" s="4">
        <f t="shared" si="8"/>
        <v>1.0623529155406761</v>
      </c>
      <c r="F28" s="4"/>
      <c r="G28" s="4"/>
      <c r="H28" s="4"/>
      <c r="I28" s="4"/>
      <c r="J28" s="5"/>
    </row>
    <row r="29" spans="1:10" x14ac:dyDescent="0.2">
      <c r="A29" s="4"/>
      <c r="B29" s="5" t="s">
        <v>30</v>
      </c>
      <c r="C29" s="4">
        <v>0.52251401367857475</v>
      </c>
      <c r="D29" s="8"/>
      <c r="E29" s="4">
        <f t="shared" si="8"/>
        <v>1.0219061220196792</v>
      </c>
      <c r="F29" s="4"/>
      <c r="G29" s="4"/>
      <c r="H29" s="4"/>
      <c r="I29" s="4"/>
      <c r="J29" s="5"/>
    </row>
    <row r="30" spans="1:10" x14ac:dyDescent="0.2">
      <c r="A30" s="4"/>
      <c r="B30" s="5" t="s">
        <v>30</v>
      </c>
      <c r="C30" s="4">
        <v>0.33614479367927619</v>
      </c>
      <c r="D30" s="8"/>
      <c r="E30" s="4">
        <f t="shared" si="8"/>
        <v>0.65741475549630723</v>
      </c>
      <c r="F30" s="4"/>
      <c r="G30" s="4"/>
      <c r="H30" s="4"/>
      <c r="I30" s="4"/>
      <c r="J30" s="5"/>
    </row>
    <row r="31" spans="1:10" x14ac:dyDescent="0.2">
      <c r="A31" s="4"/>
      <c r="B31" s="5" t="s">
        <v>32</v>
      </c>
      <c r="C31" s="4">
        <v>0.34494798471771859</v>
      </c>
      <c r="D31" s="8"/>
      <c r="E31" s="4">
        <f t="shared" si="8"/>
        <v>0.67463158524630695</v>
      </c>
      <c r="F31" s="4"/>
      <c r="G31" s="4"/>
      <c r="H31" s="4"/>
      <c r="I31" s="4"/>
      <c r="J31" s="5"/>
    </row>
    <row r="32" spans="1:10" x14ac:dyDescent="0.2">
      <c r="A32" s="4"/>
      <c r="B32" s="5" t="s">
        <v>32</v>
      </c>
      <c r="C32" s="4">
        <v>0.36878333802905017</v>
      </c>
      <c r="D32" s="8"/>
      <c r="E32" s="4">
        <f t="shared" si="8"/>
        <v>0.72124754736734464</v>
      </c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119B-6994-9449-8A08-F1EDB5BB2E43}">
  <dimension ref="A1:H32"/>
  <sheetViews>
    <sheetView workbookViewId="0">
      <selection activeCell="E18" sqref="E18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4" t="s">
        <v>49</v>
      </c>
      <c r="B1" s="4"/>
      <c r="C1" s="4"/>
    </row>
    <row r="2" spans="1:8" x14ac:dyDescent="0.2">
      <c r="A2" s="4"/>
      <c r="B2" s="4"/>
      <c r="C2" s="4"/>
      <c r="E2" s="4" t="s">
        <v>29</v>
      </c>
      <c r="F2" s="4" t="s">
        <v>30</v>
      </c>
      <c r="G2" s="4" t="s">
        <v>31</v>
      </c>
      <c r="H2" s="4" t="s">
        <v>32</v>
      </c>
    </row>
    <row r="3" spans="1:8" x14ac:dyDescent="0.2">
      <c r="A3" s="4" t="s">
        <v>33</v>
      </c>
      <c r="B3" s="4" t="s">
        <v>29</v>
      </c>
      <c r="C3" s="5">
        <v>0.80967677999999998</v>
      </c>
      <c r="E3" s="6">
        <f>C3</f>
        <v>0.80967677999999998</v>
      </c>
      <c r="F3" s="6">
        <f>C8</f>
        <v>0.57230687000000002</v>
      </c>
      <c r="G3" s="8">
        <f>C26</f>
        <v>0.41039999999999999</v>
      </c>
      <c r="H3" s="8">
        <f>C31</f>
        <v>0.34489999999999998</v>
      </c>
    </row>
    <row r="4" spans="1:8" x14ac:dyDescent="0.2">
      <c r="A4" s="4" t="s">
        <v>34</v>
      </c>
      <c r="B4" s="4"/>
      <c r="C4" s="5">
        <v>0.55051918</v>
      </c>
      <c r="E4" s="6">
        <f t="shared" ref="E4:E7" si="0">C4</f>
        <v>0.55051918</v>
      </c>
      <c r="F4" s="6">
        <f t="shared" ref="F4:F7" si="1">C9</f>
        <v>0.70660257000000004</v>
      </c>
      <c r="G4" s="8">
        <f>C27</f>
        <v>0.69269999999999998</v>
      </c>
      <c r="H4" s="8">
        <f>C32</f>
        <v>0.36880000000000002</v>
      </c>
    </row>
    <row r="5" spans="1:8" x14ac:dyDescent="0.2">
      <c r="A5" s="4"/>
      <c r="B5" s="4"/>
      <c r="C5" s="5">
        <v>0.73189130000000002</v>
      </c>
      <c r="E5" s="6">
        <f t="shared" si="0"/>
        <v>0.73189130000000002</v>
      </c>
      <c r="F5" s="6">
        <f t="shared" si="1"/>
        <v>0.54861671999999995</v>
      </c>
    </row>
    <row r="6" spans="1:8" x14ac:dyDescent="0.2">
      <c r="A6" s="4"/>
      <c r="B6" s="4"/>
      <c r="C6" s="5">
        <v>0.65691812000000005</v>
      </c>
      <c r="E6" s="6">
        <f t="shared" si="0"/>
        <v>0.65691812000000005</v>
      </c>
      <c r="F6" s="6">
        <f t="shared" si="1"/>
        <v>0.14766077999999999</v>
      </c>
    </row>
    <row r="7" spans="1:8" x14ac:dyDescent="0.2">
      <c r="A7" s="4"/>
      <c r="B7" s="4"/>
      <c r="C7" s="5">
        <v>0.49854989999999999</v>
      </c>
      <c r="E7" s="6">
        <f t="shared" si="0"/>
        <v>0.49854989999999999</v>
      </c>
      <c r="F7" s="6">
        <f t="shared" si="1"/>
        <v>0.67419936999999996</v>
      </c>
    </row>
    <row r="8" spans="1:8" x14ac:dyDescent="0.2">
      <c r="A8" s="4"/>
      <c r="B8" s="4" t="s">
        <v>30</v>
      </c>
      <c r="C8" s="5">
        <v>0.57230687000000002</v>
      </c>
      <c r="E8" s="7">
        <f>C13</f>
        <v>0.43113456</v>
      </c>
      <c r="F8" s="7">
        <f>C18</f>
        <v>0.81359020999999998</v>
      </c>
    </row>
    <row r="9" spans="1:8" x14ac:dyDescent="0.2">
      <c r="A9" s="4"/>
      <c r="B9" s="4"/>
      <c r="C9" s="5">
        <v>0.70660257000000004</v>
      </c>
      <c r="E9" s="7">
        <f t="shared" ref="E9:E12" si="2">C14</f>
        <v>0.49522092000000001</v>
      </c>
      <c r="F9" s="7">
        <f t="shared" ref="F9:F12" si="3">C19</f>
        <v>0.66671166000000004</v>
      </c>
    </row>
    <row r="10" spans="1:8" x14ac:dyDescent="0.2">
      <c r="A10" s="4"/>
      <c r="B10" s="4"/>
      <c r="C10" s="5">
        <v>0.54861671999999995</v>
      </c>
      <c r="E10" s="7">
        <f t="shared" si="2"/>
        <v>0.61234670999999996</v>
      </c>
      <c r="F10" s="7">
        <f t="shared" si="3"/>
        <v>0.61234670999999996</v>
      </c>
    </row>
    <row r="11" spans="1:8" x14ac:dyDescent="0.2">
      <c r="A11" s="4"/>
      <c r="B11" s="4"/>
      <c r="C11" s="5">
        <v>0.14766077999999999</v>
      </c>
      <c r="E11" s="7">
        <f t="shared" si="2"/>
        <v>0.72434699999999996</v>
      </c>
      <c r="F11" s="7">
        <f t="shared" si="3"/>
        <v>0.55375613000000001</v>
      </c>
    </row>
    <row r="12" spans="1:8" x14ac:dyDescent="0.2">
      <c r="A12" s="4"/>
      <c r="B12" s="4"/>
      <c r="C12" s="5">
        <v>0.67419936999999996</v>
      </c>
      <c r="E12" s="7">
        <f t="shared" si="2"/>
        <v>0.55375613000000001</v>
      </c>
      <c r="F12" s="7">
        <f t="shared" si="3"/>
        <v>0.39129870999999999</v>
      </c>
    </row>
    <row r="13" spans="1:8" x14ac:dyDescent="0.2">
      <c r="A13" s="4" t="s">
        <v>35</v>
      </c>
      <c r="B13" s="4" t="s">
        <v>29</v>
      </c>
      <c r="C13" s="5">
        <v>0.43113456</v>
      </c>
      <c r="E13" s="8">
        <f>C23</f>
        <v>0.51080000000000003</v>
      </c>
      <c r="F13" s="8">
        <f>C28</f>
        <v>0.54320000000000002</v>
      </c>
    </row>
    <row r="14" spans="1:8" x14ac:dyDescent="0.2">
      <c r="A14" s="4" t="s">
        <v>36</v>
      </c>
      <c r="B14" s="4"/>
      <c r="C14" s="5">
        <v>0.49522092000000001</v>
      </c>
      <c r="E14" s="8">
        <f t="shared" ref="E14:E15" si="4">C24</f>
        <v>0.83960000000000001</v>
      </c>
      <c r="F14" s="8">
        <f t="shared" ref="F14:F15" si="5">C29</f>
        <v>0.52249999999999996</v>
      </c>
    </row>
    <row r="15" spans="1:8" x14ac:dyDescent="0.2">
      <c r="A15" s="4"/>
      <c r="B15" s="4"/>
      <c r="C15" s="5">
        <v>0.61234670999999996</v>
      </c>
      <c r="E15" s="8">
        <f t="shared" si="4"/>
        <v>0.51129999999999998</v>
      </c>
      <c r="F15" s="8">
        <f t="shared" si="5"/>
        <v>0.33610000000000001</v>
      </c>
    </row>
    <row r="16" spans="1:8" x14ac:dyDescent="0.2">
      <c r="A16" s="4"/>
      <c r="B16" s="4"/>
      <c r="C16" s="5">
        <v>0.72434699999999996</v>
      </c>
    </row>
    <row r="17" spans="1:6" x14ac:dyDescent="0.2">
      <c r="A17" s="4"/>
      <c r="B17" s="4"/>
      <c r="C17" s="5">
        <v>0.55375613000000001</v>
      </c>
      <c r="E17" s="4" t="s">
        <v>40</v>
      </c>
      <c r="F17" s="4"/>
    </row>
    <row r="18" spans="1:6" x14ac:dyDescent="0.2">
      <c r="A18" s="4"/>
      <c r="B18" s="4" t="s">
        <v>30</v>
      </c>
      <c r="C18" s="5">
        <v>0.81359020999999998</v>
      </c>
      <c r="E18" t="s">
        <v>52</v>
      </c>
    </row>
    <row r="19" spans="1:6" x14ac:dyDescent="0.2">
      <c r="A19" s="4"/>
      <c r="B19" s="4"/>
      <c r="C19" s="5">
        <v>0.66671166000000004</v>
      </c>
    </row>
    <row r="20" spans="1:6" x14ac:dyDescent="0.2">
      <c r="A20" s="4"/>
      <c r="B20" s="4"/>
      <c r="C20" s="5">
        <v>0.61234670999999996</v>
      </c>
    </row>
    <row r="21" spans="1:6" x14ac:dyDescent="0.2">
      <c r="A21" s="4"/>
      <c r="B21" s="4"/>
      <c r="C21" s="5">
        <v>0.55375613000000001</v>
      </c>
    </row>
    <row r="22" spans="1:6" x14ac:dyDescent="0.2">
      <c r="A22" s="4"/>
      <c r="B22" s="4"/>
      <c r="C22" s="5">
        <v>0.39129870999999999</v>
      </c>
    </row>
    <row r="23" spans="1:6" x14ac:dyDescent="0.2">
      <c r="A23" s="4" t="s">
        <v>37</v>
      </c>
      <c r="B23" s="5" t="s">
        <v>29</v>
      </c>
      <c r="C23" s="4">
        <v>0.51080000000000003</v>
      </c>
    </row>
    <row r="24" spans="1:6" x14ac:dyDescent="0.2">
      <c r="A24" s="4" t="s">
        <v>38</v>
      </c>
      <c r="B24" s="5" t="s">
        <v>29</v>
      </c>
      <c r="C24" s="4">
        <v>0.83960000000000001</v>
      </c>
    </row>
    <row r="25" spans="1:6" x14ac:dyDescent="0.2">
      <c r="A25" s="4"/>
      <c r="B25" s="5" t="s">
        <v>29</v>
      </c>
      <c r="C25" s="4">
        <v>0.51129999999999998</v>
      </c>
    </row>
    <row r="26" spans="1:6" x14ac:dyDescent="0.2">
      <c r="A26" s="4"/>
      <c r="B26" s="5" t="s">
        <v>31</v>
      </c>
      <c r="C26" s="4">
        <v>0.41039999999999999</v>
      </c>
    </row>
    <row r="27" spans="1:6" x14ac:dyDescent="0.2">
      <c r="A27" s="4"/>
      <c r="B27" s="5" t="s">
        <v>31</v>
      </c>
      <c r="C27" s="4">
        <v>0.69269999999999998</v>
      </c>
    </row>
    <row r="28" spans="1:6" x14ac:dyDescent="0.2">
      <c r="A28" s="4"/>
      <c r="B28" s="5" t="s">
        <v>30</v>
      </c>
      <c r="C28" s="4">
        <v>0.54320000000000002</v>
      </c>
    </row>
    <row r="29" spans="1:6" x14ac:dyDescent="0.2">
      <c r="A29" s="4"/>
      <c r="B29" s="5" t="s">
        <v>30</v>
      </c>
      <c r="C29" s="4">
        <v>0.52249999999999996</v>
      </c>
    </row>
    <row r="30" spans="1:6" x14ac:dyDescent="0.2">
      <c r="A30" s="4"/>
      <c r="B30" s="5" t="s">
        <v>30</v>
      </c>
      <c r="C30" s="4">
        <v>0.33610000000000001</v>
      </c>
    </row>
    <row r="31" spans="1:6" x14ac:dyDescent="0.2">
      <c r="A31" s="4"/>
      <c r="B31" s="5" t="s">
        <v>32</v>
      </c>
      <c r="C31" s="4">
        <v>0.34489999999999998</v>
      </c>
    </row>
    <row r="32" spans="1:6" x14ac:dyDescent="0.2">
      <c r="A32" s="4"/>
      <c r="B32" s="5" t="s">
        <v>32</v>
      </c>
      <c r="C32" s="4">
        <v>0.36880000000000002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H2B_Cohort1_NG</vt:lpstr>
      <vt:lpstr>H2B_Cohort2_NG</vt:lpstr>
      <vt:lpstr>H2B_Cohort3_G</vt:lpstr>
      <vt:lpstr>H2B_normalizeto5m_average</vt:lpstr>
      <vt:lpstr>H2B_normalizeto5m_median</vt:lpstr>
      <vt:lpstr>H2B_combined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2019-11-14T19:11:45Z</dcterms:created>
  <dcterms:modified xsi:type="dcterms:W3CDTF">2019-12-10T02:25:18Z</dcterms:modified>
</cp:coreProperties>
</file>