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/Desktop/H3_Nucleosome/H3-3cohorts/"/>
    </mc:Choice>
  </mc:AlternateContent>
  <xr:revisionPtr revIDLastSave="0" documentId="13_ncr:1_{822D1A5E-8FC6-284D-A997-99F3C35BA50F}" xr6:coauthVersionLast="45" xr6:coauthVersionMax="45" xr10:uidLastSave="{00000000-0000-0000-0000-000000000000}"/>
  <bookViews>
    <workbookView xWindow="6400" yWindow="460" windowWidth="22400" windowHeight="16120" activeTab="2" xr2:uid="{40866BED-A862-7D41-9B9A-65DF449CE878}"/>
  </bookViews>
  <sheets>
    <sheet name="H3_NG1" sheetId="5" r:id="rId1"/>
    <sheet name="H3_NG2" sheetId="1" r:id="rId2"/>
    <sheet name="H3_G1" sheetId="4" r:id="rId3"/>
    <sheet name="H3_combined" sheetId="6" r:id="rId4"/>
    <sheet name="H3_normalizeto5m_average" sheetId="2" r:id="rId5"/>
    <sheet name="H3_normalizeto5m_medi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7" l="1"/>
  <c r="E32" i="7" s="1"/>
  <c r="J4" i="7" s="1"/>
  <c r="D13" i="7"/>
  <c r="D3" i="7"/>
  <c r="E10" i="7" s="1"/>
  <c r="H5" i="7" s="1"/>
  <c r="E21" i="7"/>
  <c r="H11" i="7" s="1"/>
  <c r="E14" i="7" l="1"/>
  <c r="G9" i="7" s="1"/>
  <c r="E18" i="7"/>
  <c r="H8" i="7" s="1"/>
  <c r="E22" i="7"/>
  <c r="H12" i="7" s="1"/>
  <c r="E25" i="7"/>
  <c r="G15" i="7" s="1"/>
  <c r="E29" i="7"/>
  <c r="H14" i="7" s="1"/>
  <c r="E5" i="7"/>
  <c r="G5" i="7" s="1"/>
  <c r="E9" i="7"/>
  <c r="H4" i="7" s="1"/>
  <c r="E30" i="7"/>
  <c r="H15" i="7" s="1"/>
  <c r="E8" i="7"/>
  <c r="H3" i="7" s="1"/>
  <c r="E12" i="7"/>
  <c r="H7" i="7" s="1"/>
  <c r="E13" i="7"/>
  <c r="G8" i="7" s="1"/>
  <c r="E19" i="7"/>
  <c r="H9" i="7" s="1"/>
  <c r="E31" i="7"/>
  <c r="J3" i="7" s="1"/>
  <c r="E26" i="7"/>
  <c r="I3" i="7" s="1"/>
  <c r="E3" i="7"/>
  <c r="G3" i="7" s="1"/>
  <c r="E7" i="7"/>
  <c r="G7" i="7" s="1"/>
  <c r="E11" i="7"/>
  <c r="H6" i="7" s="1"/>
  <c r="E16" i="7"/>
  <c r="G11" i="7" s="1"/>
  <c r="E20" i="7"/>
  <c r="H10" i="7" s="1"/>
  <c r="E23" i="7"/>
  <c r="G13" i="7" s="1"/>
  <c r="E27" i="7"/>
  <c r="I4" i="7" s="1"/>
  <c r="E4" i="7"/>
  <c r="G4" i="7" s="1"/>
  <c r="E6" i="7"/>
  <c r="G6" i="7" s="1"/>
  <c r="E15" i="7"/>
  <c r="G10" i="7" s="1"/>
  <c r="E17" i="7"/>
  <c r="G12" i="7" s="1"/>
  <c r="E24" i="7"/>
  <c r="G14" i="7" s="1"/>
  <c r="E28" i="7"/>
  <c r="H13" i="7" s="1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J4" i="2"/>
  <c r="J3" i="2"/>
  <c r="I4" i="2"/>
  <c r="I3" i="2"/>
  <c r="D16" i="4"/>
  <c r="B16" i="4"/>
  <c r="E15" i="4"/>
  <c r="D15" i="4"/>
  <c r="C15" i="4"/>
  <c r="B15" i="4"/>
  <c r="E14" i="4"/>
  <c r="D14" i="4"/>
  <c r="C14" i="4"/>
  <c r="B14" i="4"/>
  <c r="D23" i="2" l="1"/>
  <c r="E30" i="2" s="1"/>
  <c r="H15" i="2" s="1"/>
  <c r="D13" i="2"/>
  <c r="E22" i="2" s="1"/>
  <c r="H12" i="2" s="1"/>
  <c r="D3" i="2"/>
  <c r="E10" i="2" s="1"/>
  <c r="H5" i="2" s="1"/>
  <c r="E6" i="2" l="1"/>
  <c r="G6" i="2" s="1"/>
  <c r="E18" i="2"/>
  <c r="H8" i="2" s="1"/>
  <c r="E14" i="2"/>
  <c r="G9" i="2" s="1"/>
  <c r="E26" i="2"/>
  <c r="E3" i="2"/>
  <c r="G3" i="2" s="1"/>
  <c r="E9" i="2"/>
  <c r="H4" i="2" s="1"/>
  <c r="E5" i="2"/>
  <c r="G5" i="2" s="1"/>
  <c r="E21" i="2"/>
  <c r="H11" i="2" s="1"/>
  <c r="E17" i="2"/>
  <c r="G12" i="2" s="1"/>
  <c r="E23" i="2"/>
  <c r="G13" i="2" s="1"/>
  <c r="E29" i="2"/>
  <c r="H14" i="2" s="1"/>
  <c r="E25" i="2"/>
  <c r="G15" i="2" s="1"/>
  <c r="E12" i="2"/>
  <c r="H7" i="2" s="1"/>
  <c r="E20" i="2"/>
  <c r="H10" i="2" s="1"/>
  <c r="E24" i="2"/>
  <c r="G14" i="2" s="1"/>
  <c r="E8" i="2"/>
  <c r="H3" i="2" s="1"/>
  <c r="E4" i="2"/>
  <c r="G4" i="2" s="1"/>
  <c r="E16" i="2"/>
  <c r="G11" i="2" s="1"/>
  <c r="E32" i="2"/>
  <c r="E28" i="2"/>
  <c r="H13" i="2" s="1"/>
  <c r="E11" i="2"/>
  <c r="H6" i="2" s="1"/>
  <c r="E13" i="2"/>
  <c r="G8" i="2" s="1"/>
  <c r="E15" i="2"/>
  <c r="G10" i="2" s="1"/>
  <c r="E31" i="2"/>
  <c r="E27" i="2"/>
  <c r="E7" i="2"/>
  <c r="G7" i="2" s="1"/>
  <c r="E19" i="2"/>
  <c r="H9" i="2" s="1"/>
  <c r="N8" i="5"/>
  <c r="H7" i="5"/>
  <c r="N7" i="5"/>
  <c r="O7" i="5"/>
  <c r="H8" i="5"/>
  <c r="O8" i="5"/>
  <c r="H9" i="5"/>
  <c r="N9" i="5"/>
  <c r="O9" i="5"/>
  <c r="H10" i="5"/>
  <c r="N10" i="5"/>
  <c r="O10" i="5"/>
  <c r="H11" i="5"/>
  <c r="N11" i="5"/>
  <c r="O11" i="5"/>
  <c r="H12" i="5"/>
  <c r="N12" i="5"/>
  <c r="O12" i="5"/>
  <c r="H13" i="5"/>
  <c r="N13" i="5"/>
  <c r="O13" i="5"/>
  <c r="H14" i="5"/>
  <c r="N14" i="5"/>
  <c r="O14" i="5"/>
  <c r="H15" i="5"/>
  <c r="N15" i="5"/>
  <c r="O15" i="5"/>
  <c r="H16" i="5"/>
  <c r="N16" i="5"/>
  <c r="O16" i="5"/>
  <c r="H19" i="5"/>
  <c r="H32" i="5" s="1"/>
  <c r="H45" i="5" s="1"/>
  <c r="N19" i="5"/>
  <c r="N32" i="5" s="1"/>
  <c r="N45" i="5" s="1"/>
  <c r="O19" i="5"/>
  <c r="H20" i="5"/>
  <c r="N20" i="5"/>
  <c r="N33" i="5" s="1"/>
  <c r="N46" i="5" s="1"/>
  <c r="O20" i="5"/>
  <c r="O33" i="5" s="1"/>
  <c r="O46" i="5" s="1"/>
  <c r="H21" i="5"/>
  <c r="N21" i="5"/>
  <c r="O21" i="5"/>
  <c r="O34" i="5" s="1"/>
  <c r="O47" i="5" s="1"/>
  <c r="H22" i="5"/>
  <c r="H35" i="5" s="1"/>
  <c r="H48" i="5" s="1"/>
  <c r="N22" i="5"/>
  <c r="O22" i="5"/>
  <c r="H23" i="5"/>
  <c r="H36" i="5" s="1"/>
  <c r="N23" i="5"/>
  <c r="N36" i="5" s="1"/>
  <c r="O23" i="5"/>
  <c r="H24" i="5"/>
  <c r="N24" i="5"/>
  <c r="N37" i="5" s="1"/>
  <c r="N50" i="5" s="1"/>
  <c r="O24" i="5"/>
  <c r="O37" i="5" s="1"/>
  <c r="O50" i="5" s="1"/>
  <c r="H25" i="5"/>
  <c r="N25" i="5"/>
  <c r="O25" i="5"/>
  <c r="O38" i="5" s="1"/>
  <c r="O51" i="5" s="1"/>
  <c r="H26" i="5"/>
  <c r="H51" i="5" s="1"/>
  <c r="N26" i="5"/>
  <c r="O26" i="5"/>
  <c r="H27" i="5"/>
  <c r="H40" i="5" s="1"/>
  <c r="H53" i="5" s="1"/>
  <c r="N27" i="5"/>
  <c r="N52" i="5" s="1"/>
  <c r="O27" i="5"/>
  <c r="H28" i="5"/>
  <c r="N28" i="5"/>
  <c r="N41" i="5" s="1"/>
  <c r="N54" i="5" s="1"/>
  <c r="O28" i="5"/>
  <c r="O53" i="5" s="1"/>
  <c r="O32" i="5"/>
  <c r="H33" i="5"/>
  <c r="H46" i="5" s="1"/>
  <c r="H34" i="5"/>
  <c r="N34" i="5"/>
  <c r="N47" i="5" s="1"/>
  <c r="N35" i="5"/>
  <c r="O35" i="5"/>
  <c r="O48" i="5" s="1"/>
  <c r="O36" i="5"/>
  <c r="H37" i="5"/>
  <c r="H50" i="5" s="1"/>
  <c r="H38" i="5"/>
  <c r="N38" i="5"/>
  <c r="N51" i="5" s="1"/>
  <c r="N39" i="5"/>
  <c r="O39" i="5"/>
  <c r="O52" i="5" s="1"/>
  <c r="O40" i="5"/>
  <c r="H41" i="5"/>
  <c r="H54" i="5" s="1"/>
  <c r="H44" i="5"/>
  <c r="N44" i="5"/>
  <c r="O44" i="5"/>
  <c r="O45" i="5"/>
  <c r="H47" i="5"/>
  <c r="N48" i="5"/>
  <c r="O41" i="5" l="1"/>
  <c r="O54" i="5" s="1"/>
  <c r="H39" i="5"/>
  <c r="H52" i="5" s="1"/>
  <c r="N40" i="5"/>
  <c r="N53" i="5" s="1"/>
  <c r="H28" i="1" l="1"/>
  <c r="H27" i="1"/>
  <c r="H26" i="1"/>
  <c r="H25" i="1"/>
  <c r="H24" i="1"/>
  <c r="H23" i="1"/>
  <c r="H22" i="1"/>
  <c r="H21" i="1"/>
  <c r="H20" i="1"/>
  <c r="H19" i="1"/>
  <c r="H16" i="1"/>
  <c r="H15" i="1"/>
  <c r="H40" i="1" s="1"/>
  <c r="H14" i="1"/>
  <c r="H39" i="1" s="1"/>
  <c r="H13" i="1"/>
  <c r="H12" i="1"/>
  <c r="H11" i="1"/>
  <c r="H36" i="1" s="1"/>
  <c r="H10" i="1"/>
  <c r="H35" i="1" s="1"/>
  <c r="H51" i="1" s="1"/>
  <c r="H9" i="1"/>
  <c r="H8" i="1"/>
  <c r="H7" i="1"/>
  <c r="H32" i="1" s="1"/>
  <c r="H44" i="1" s="1"/>
  <c r="H33" i="1" l="1"/>
  <c r="H50" i="1" s="1"/>
  <c r="H37" i="1"/>
  <c r="H46" i="1" s="1"/>
  <c r="H41" i="1"/>
  <c r="H54" i="1" s="1"/>
  <c r="H53" i="1"/>
  <c r="H48" i="1"/>
  <c r="H38" i="1"/>
  <c r="H47" i="1" s="1"/>
  <c r="H34" i="1"/>
  <c r="H45" i="1" s="1"/>
  <c r="H52" i="1" l="1"/>
  <c r="J44" i="1"/>
  <c r="K54" i="1" l="1"/>
  <c r="K50" i="1"/>
  <c r="K51" i="1"/>
  <c r="K44" i="1"/>
  <c r="K53" i="1"/>
  <c r="K52" i="1"/>
  <c r="K47" i="1"/>
  <c r="K46" i="1"/>
  <c r="K48" i="1"/>
  <c r="K45" i="1"/>
  <c r="L44" i="1" l="1"/>
  <c r="L50" i="1"/>
</calcChain>
</file>

<file path=xl/sharedStrings.xml><?xml version="1.0" encoding="utf-8"?>
<sst xmlns="http://schemas.openxmlformats.org/spreadsheetml/2006/main" count="332" uniqueCount="58">
  <si>
    <t>normalized</t>
  </si>
  <si>
    <t>Vinculin</t>
  </si>
  <si>
    <t>H4/vinculin</t>
  </si>
  <si>
    <t>127kDa</t>
  </si>
  <si>
    <t>extract1</t>
  </si>
  <si>
    <t>YM1</t>
  </si>
  <si>
    <t>M1</t>
  </si>
  <si>
    <t>OM1</t>
  </si>
  <si>
    <t>M6</t>
  </si>
  <si>
    <t>YM2</t>
  </si>
  <si>
    <t>M2</t>
  </si>
  <si>
    <t>OM2</t>
  </si>
  <si>
    <t>M7</t>
  </si>
  <si>
    <t>YM3</t>
  </si>
  <si>
    <t>M3</t>
  </si>
  <si>
    <t>OM3</t>
  </si>
  <si>
    <t>M8</t>
  </si>
  <si>
    <t>YM4</t>
  </si>
  <si>
    <t>M4</t>
  </si>
  <si>
    <t>OM4</t>
  </si>
  <si>
    <t>M9</t>
  </si>
  <si>
    <t>YM5</t>
  </si>
  <si>
    <t>M5</t>
  </si>
  <si>
    <t>OM5</t>
  </si>
  <si>
    <t>M10</t>
  </si>
  <si>
    <t>extract2</t>
  </si>
  <si>
    <t>Etract1&amp;2 Average</t>
  </si>
  <si>
    <t>Total H3</t>
  </si>
  <si>
    <t>17kD</t>
  </si>
  <si>
    <t>Average YM</t>
  </si>
  <si>
    <t>Normalize to YM</t>
  </si>
  <si>
    <t>15kDa</t>
  </si>
  <si>
    <t>17 kDa</t>
  </si>
  <si>
    <t>40kDa</t>
  </si>
  <si>
    <t>H3/vinculin</t>
  </si>
  <si>
    <t>MacroH2A1.1/ vinculin</t>
  </si>
  <si>
    <t>Macro H2A1.1</t>
  </si>
  <si>
    <t>5m</t>
  </si>
  <si>
    <t>21m</t>
  </si>
  <si>
    <t>12m</t>
  </si>
  <si>
    <t>25m</t>
  </si>
  <si>
    <t>Cohort1</t>
  </si>
  <si>
    <t>Non_Gradient_1</t>
  </si>
  <si>
    <t>Cohort2</t>
  </si>
  <si>
    <t>Non_Gradient_2</t>
  </si>
  <si>
    <t>Cohort3</t>
  </si>
  <si>
    <t>Age-Gradient</t>
  </si>
  <si>
    <t xml:space="preserve">Normalize H3_17kD/vinculin protein intensity to average 5months based on cohort </t>
  </si>
  <si>
    <t>average 5m</t>
  </si>
  <si>
    <t>normalized to 5m</t>
  </si>
  <si>
    <t>Average</t>
  </si>
  <si>
    <t>average</t>
  </si>
  <si>
    <t>p-value = 0.7976</t>
  </si>
  <si>
    <t>5m vs. 21m</t>
  </si>
  <si>
    <t>p-value = 0.6443</t>
  </si>
  <si>
    <t xml:space="preserve">Normalize H3_17kD/vinculin protein intensity to median 5months based on cohort </t>
  </si>
  <si>
    <t>p-value = 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</si>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</sst>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4" borderId="0" xfId="0" applyNumberFormat="1" applyFont="1" applyFill="1"/>
    <xf numFmtId="0" fontId="5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8579-06AB-2249-AFBF-6FF6165D4B45}">
  <dimension ref="A3:O54"/>
  <sheetViews>
    <sheetView zoomScale="64" zoomScaleNormal="50" workbookViewId="0">
      <selection activeCell="R53" sqref="R53"/>
    </sheetView>
  </sheetViews>
  <sheetFormatPr baseColWidth="10" defaultRowHeight="16" x14ac:dyDescent="0.2"/>
  <cols>
    <col min="14" max="15" width="10.83203125" style="1"/>
  </cols>
  <sheetData>
    <row r="3" spans="1:15" x14ac:dyDescent="0.2">
      <c r="H3" s="1" t="s">
        <v>0</v>
      </c>
      <c r="M3" s="1"/>
      <c r="N3" s="1" t="s">
        <v>0</v>
      </c>
    </row>
    <row r="4" spans="1:15" x14ac:dyDescent="0.2">
      <c r="C4" t="s">
        <v>1</v>
      </c>
      <c r="F4" t="s">
        <v>36</v>
      </c>
      <c r="H4" s="1" t="s">
        <v>35</v>
      </c>
      <c r="K4" t="s">
        <v>27</v>
      </c>
      <c r="M4" s="1"/>
      <c r="N4" s="1" t="s">
        <v>34</v>
      </c>
    </row>
    <row r="5" spans="1:15" x14ac:dyDescent="0.2">
      <c r="C5" t="s">
        <v>3</v>
      </c>
      <c r="F5" t="s">
        <v>33</v>
      </c>
      <c r="H5" s="1" t="s">
        <v>33</v>
      </c>
      <c r="I5" s="1"/>
      <c r="K5" t="s">
        <v>32</v>
      </c>
      <c r="L5" t="s">
        <v>31</v>
      </c>
      <c r="N5" s="1" t="s">
        <v>32</v>
      </c>
      <c r="O5" s="1" t="s">
        <v>31</v>
      </c>
    </row>
    <row r="6" spans="1:15" x14ac:dyDescent="0.2">
      <c r="A6" t="s">
        <v>4</v>
      </c>
    </row>
    <row r="7" spans="1:15" x14ac:dyDescent="0.2">
      <c r="A7" t="s">
        <v>5</v>
      </c>
      <c r="B7" t="s">
        <v>6</v>
      </c>
      <c r="C7">
        <v>6894.6980000000003</v>
      </c>
      <c r="F7">
        <v>6298.4769999999999</v>
      </c>
      <c r="H7">
        <f t="shared" ref="H7:H16" si="0">F7/C7</f>
        <v>0.91352471130715218</v>
      </c>
      <c r="K7">
        <v>9780.9330000000009</v>
      </c>
      <c r="L7">
        <v>3895.0239999999999</v>
      </c>
      <c r="N7" s="1">
        <f t="shared" ref="N7:N16" si="1">K7/C7</f>
        <v>1.4186165949545579</v>
      </c>
      <c r="O7" s="1">
        <f t="shared" ref="O7:O16" si="2">L7/C7</f>
        <v>0.56493032762276163</v>
      </c>
    </row>
    <row r="8" spans="1:15" x14ac:dyDescent="0.2">
      <c r="A8" t="s">
        <v>7</v>
      </c>
      <c r="B8" t="s">
        <v>8</v>
      </c>
      <c r="C8">
        <v>6084.4260000000004</v>
      </c>
      <c r="F8">
        <v>7089.8909999999996</v>
      </c>
      <c r="H8">
        <f t="shared" si="0"/>
        <v>1.165252235790196</v>
      </c>
      <c r="K8">
        <v>11862.225</v>
      </c>
      <c r="L8">
        <v>8617.7109999999993</v>
      </c>
      <c r="N8" s="1">
        <f t="shared" si="1"/>
        <v>1.9496046134836711</v>
      </c>
      <c r="O8" s="1">
        <f t="shared" si="2"/>
        <v>1.4163556266441566</v>
      </c>
    </row>
    <row r="9" spans="1:15" x14ac:dyDescent="0.2">
      <c r="A9" t="s">
        <v>9</v>
      </c>
      <c r="B9" t="s">
        <v>10</v>
      </c>
      <c r="C9">
        <v>6666.77</v>
      </c>
      <c r="F9">
        <v>6922.0829999999996</v>
      </c>
      <c r="H9">
        <f t="shared" si="0"/>
        <v>1.0382963564064756</v>
      </c>
      <c r="K9">
        <v>5301.2960000000003</v>
      </c>
      <c r="L9">
        <v>3399.8609999999999</v>
      </c>
      <c r="N9" s="1">
        <f t="shared" si="1"/>
        <v>0.79518207467784252</v>
      </c>
      <c r="O9" s="1">
        <f t="shared" si="2"/>
        <v>0.5099712454456955</v>
      </c>
    </row>
    <row r="10" spans="1:15" x14ac:dyDescent="0.2">
      <c r="A10" t="s">
        <v>11</v>
      </c>
      <c r="B10" t="s">
        <v>12</v>
      </c>
      <c r="C10">
        <v>6929.77</v>
      </c>
      <c r="F10">
        <v>8065.3050000000003</v>
      </c>
      <c r="H10">
        <f t="shared" si="0"/>
        <v>1.1638633028224601</v>
      </c>
      <c r="K10">
        <v>12314.66</v>
      </c>
      <c r="L10">
        <v>8634.3970000000008</v>
      </c>
      <c r="N10" s="1">
        <f t="shared" si="1"/>
        <v>1.7770661941161106</v>
      </c>
      <c r="O10" s="1">
        <f t="shared" si="2"/>
        <v>1.2459860861182983</v>
      </c>
    </row>
    <row r="11" spans="1:15" x14ac:dyDescent="0.2">
      <c r="A11" t="s">
        <v>13</v>
      </c>
      <c r="B11" t="s">
        <v>14</v>
      </c>
      <c r="C11">
        <v>6562.0119999999997</v>
      </c>
      <c r="F11">
        <v>6901.8410000000003</v>
      </c>
      <c r="H11">
        <f t="shared" si="0"/>
        <v>1.0517873176702512</v>
      </c>
      <c r="K11">
        <v>6255.2960000000003</v>
      </c>
      <c r="L11">
        <v>2808.56</v>
      </c>
      <c r="N11" s="1">
        <f t="shared" si="1"/>
        <v>0.95325884804843397</v>
      </c>
      <c r="O11" s="1">
        <f t="shared" si="2"/>
        <v>0.42800287472805598</v>
      </c>
    </row>
    <row r="12" spans="1:15" x14ac:dyDescent="0.2">
      <c r="A12" t="s">
        <v>15</v>
      </c>
      <c r="B12" t="s">
        <v>16</v>
      </c>
      <c r="C12">
        <v>8987.2340000000004</v>
      </c>
      <c r="F12">
        <v>6801.9620000000004</v>
      </c>
      <c r="H12">
        <f t="shared" si="0"/>
        <v>0.75684710112143516</v>
      </c>
      <c r="K12">
        <v>4837.2669999999998</v>
      </c>
      <c r="L12">
        <v>4836.4089999999997</v>
      </c>
      <c r="N12" s="1">
        <f t="shared" si="1"/>
        <v>0.53823757120377635</v>
      </c>
      <c r="O12" s="1">
        <f t="shared" si="2"/>
        <v>0.53814210245332428</v>
      </c>
    </row>
    <row r="13" spans="1:15" x14ac:dyDescent="0.2">
      <c r="A13" t="s">
        <v>17</v>
      </c>
      <c r="B13" t="s">
        <v>18</v>
      </c>
      <c r="C13">
        <v>8131.5479999999998</v>
      </c>
      <c r="F13">
        <v>9997.3259999999991</v>
      </c>
      <c r="H13">
        <f t="shared" si="0"/>
        <v>1.2294493004284055</v>
      </c>
      <c r="K13">
        <v>13820.267</v>
      </c>
      <c r="L13">
        <v>11010.347</v>
      </c>
      <c r="N13" s="1">
        <f t="shared" si="1"/>
        <v>1.6995862288459713</v>
      </c>
      <c r="O13" s="1">
        <f t="shared" si="2"/>
        <v>1.3540284088589283</v>
      </c>
    </row>
    <row r="14" spans="1:15" x14ac:dyDescent="0.2">
      <c r="A14" t="s">
        <v>19</v>
      </c>
      <c r="B14" t="s">
        <v>20</v>
      </c>
      <c r="C14">
        <v>9016.0120000000006</v>
      </c>
      <c r="F14">
        <v>7669.74</v>
      </c>
      <c r="H14">
        <f t="shared" si="0"/>
        <v>0.85067987930805766</v>
      </c>
      <c r="K14">
        <v>2136.3049999999998</v>
      </c>
      <c r="L14">
        <v>2940.4059999999999</v>
      </c>
      <c r="N14" s="1">
        <f t="shared" si="1"/>
        <v>0.23694566954879825</v>
      </c>
      <c r="O14" s="1">
        <f t="shared" si="2"/>
        <v>0.32613155350724909</v>
      </c>
    </row>
    <row r="15" spans="1:15" x14ac:dyDescent="0.2">
      <c r="A15" t="s">
        <v>21</v>
      </c>
      <c r="B15" t="s">
        <v>22</v>
      </c>
      <c r="C15">
        <v>8576.6479999999992</v>
      </c>
      <c r="F15">
        <v>10267.548000000001</v>
      </c>
      <c r="H15">
        <f t="shared" si="0"/>
        <v>1.1971516144768914</v>
      </c>
      <c r="K15">
        <v>18041.316999999999</v>
      </c>
      <c r="L15">
        <v>14899.882</v>
      </c>
      <c r="N15" s="1">
        <f t="shared" si="1"/>
        <v>2.1035394014071698</v>
      </c>
      <c r="O15" s="1">
        <f t="shared" si="2"/>
        <v>1.7372616901148328</v>
      </c>
    </row>
    <row r="16" spans="1:15" x14ac:dyDescent="0.2">
      <c r="A16" t="s">
        <v>23</v>
      </c>
      <c r="B16" t="s">
        <v>24</v>
      </c>
      <c r="C16">
        <v>5983.598</v>
      </c>
      <c r="F16">
        <v>5367.125</v>
      </c>
      <c r="H16">
        <f t="shared" si="0"/>
        <v>0.89697285813652594</v>
      </c>
      <c r="K16">
        <v>8521.69</v>
      </c>
      <c r="L16">
        <v>12530.903</v>
      </c>
      <c r="N16" s="1">
        <f t="shared" si="1"/>
        <v>1.4241748860802481</v>
      </c>
      <c r="O16" s="1">
        <f t="shared" si="2"/>
        <v>2.0942087018546367</v>
      </c>
    </row>
    <row r="18" spans="1:15" x14ac:dyDescent="0.2">
      <c r="A18" t="s">
        <v>25</v>
      </c>
    </row>
    <row r="19" spans="1:15" x14ac:dyDescent="0.2">
      <c r="A19" t="s">
        <v>5</v>
      </c>
      <c r="B19" t="s">
        <v>6</v>
      </c>
      <c r="C19">
        <v>7381.1840000000002</v>
      </c>
      <c r="F19">
        <v>11890.376</v>
      </c>
      <c r="H19">
        <f t="shared" ref="H19:H28" si="3">F19/C19</f>
        <v>1.6109036165471555</v>
      </c>
      <c r="K19">
        <v>19333.831999999999</v>
      </c>
      <c r="L19">
        <v>15904.652</v>
      </c>
      <c r="N19" s="1">
        <f t="shared" ref="N19:N28" si="4">K19/C19</f>
        <v>2.6193402034145197</v>
      </c>
      <c r="O19" s="1">
        <f t="shared" ref="O19:O28" si="5">L19/C19</f>
        <v>2.1547562017150637</v>
      </c>
    </row>
    <row r="20" spans="1:15" x14ac:dyDescent="0.2">
      <c r="A20" t="s">
        <v>7</v>
      </c>
      <c r="B20" t="s">
        <v>8</v>
      </c>
      <c r="C20">
        <v>7732.2049999999999</v>
      </c>
      <c r="F20">
        <v>4160.9409999999998</v>
      </c>
      <c r="H20">
        <f t="shared" si="3"/>
        <v>0.53813123164737608</v>
      </c>
      <c r="K20">
        <v>1182.569</v>
      </c>
      <c r="L20">
        <v>801.62699999999995</v>
      </c>
      <c r="N20" s="1">
        <f t="shared" si="4"/>
        <v>0.1529407200145366</v>
      </c>
      <c r="O20" s="1">
        <f t="shared" si="5"/>
        <v>0.10367379033535712</v>
      </c>
    </row>
    <row r="21" spans="1:15" x14ac:dyDescent="0.2">
      <c r="A21" t="s">
        <v>9</v>
      </c>
      <c r="B21" t="s">
        <v>10</v>
      </c>
      <c r="C21">
        <v>9192.5480000000007</v>
      </c>
      <c r="F21">
        <v>12745.205</v>
      </c>
      <c r="H21">
        <f t="shared" si="3"/>
        <v>1.3864714114084582</v>
      </c>
      <c r="K21">
        <v>16676.196</v>
      </c>
      <c r="L21">
        <v>11683.903</v>
      </c>
      <c r="N21" s="1">
        <f t="shared" si="4"/>
        <v>1.8140994205306296</v>
      </c>
      <c r="O21" s="1">
        <f t="shared" si="5"/>
        <v>1.2710189818970756</v>
      </c>
    </row>
    <row r="22" spans="1:15" x14ac:dyDescent="0.2">
      <c r="A22" t="s">
        <v>11</v>
      </c>
      <c r="B22" t="s">
        <v>12</v>
      </c>
      <c r="C22">
        <v>9068.9120000000003</v>
      </c>
      <c r="F22">
        <v>6354.2759999999998</v>
      </c>
      <c r="H22">
        <f t="shared" si="3"/>
        <v>0.7006657468944455</v>
      </c>
      <c r="K22">
        <v>1286.8610000000001</v>
      </c>
      <c r="L22">
        <v>2702.66</v>
      </c>
      <c r="N22" s="1">
        <f t="shared" si="4"/>
        <v>0.14189805789272186</v>
      </c>
      <c r="O22" s="1">
        <f t="shared" si="5"/>
        <v>0.29801369778425457</v>
      </c>
    </row>
    <row r="23" spans="1:15" x14ac:dyDescent="0.2">
      <c r="A23" t="s">
        <v>13</v>
      </c>
      <c r="B23" t="s">
        <v>14</v>
      </c>
      <c r="C23">
        <v>8969.0830000000005</v>
      </c>
      <c r="F23">
        <v>9471.134</v>
      </c>
      <c r="H23">
        <f t="shared" si="3"/>
        <v>1.0559757335281654</v>
      </c>
      <c r="K23">
        <v>10595.347</v>
      </c>
      <c r="L23">
        <v>7400.5889999999999</v>
      </c>
      <c r="N23" s="1">
        <f t="shared" si="4"/>
        <v>1.1813188706136402</v>
      </c>
      <c r="O23" s="1">
        <f t="shared" si="5"/>
        <v>0.82512214459382294</v>
      </c>
    </row>
    <row r="24" spans="1:15" x14ac:dyDescent="0.2">
      <c r="A24" t="s">
        <v>15</v>
      </c>
      <c r="B24" t="s">
        <v>16</v>
      </c>
      <c r="C24">
        <v>8747.3549999999996</v>
      </c>
      <c r="F24">
        <v>7322.7190000000001</v>
      </c>
      <c r="H24">
        <f t="shared" si="3"/>
        <v>0.83713522544814978</v>
      </c>
      <c r="K24">
        <v>8302.4390000000003</v>
      </c>
      <c r="L24">
        <v>4611.0749999999998</v>
      </c>
      <c r="N24" s="1">
        <f t="shared" si="4"/>
        <v>0.94913708200936175</v>
      </c>
      <c r="O24" s="1">
        <f t="shared" si="5"/>
        <v>0.52713934669394347</v>
      </c>
    </row>
    <row r="25" spans="1:15" x14ac:dyDescent="0.2">
      <c r="A25" t="s">
        <v>17</v>
      </c>
      <c r="B25" t="s">
        <v>18</v>
      </c>
      <c r="C25">
        <v>9217.2340000000004</v>
      </c>
      <c r="F25">
        <v>9518.3050000000003</v>
      </c>
      <c r="H25">
        <f t="shared" si="3"/>
        <v>1.0326639206512496</v>
      </c>
      <c r="K25">
        <v>15186.903</v>
      </c>
      <c r="L25">
        <v>6235.2759999999998</v>
      </c>
      <c r="N25" s="1">
        <f t="shared" si="4"/>
        <v>1.6476638219231496</v>
      </c>
      <c r="O25" s="1">
        <f t="shared" si="5"/>
        <v>0.67648016747757511</v>
      </c>
    </row>
    <row r="26" spans="1:15" x14ac:dyDescent="0.2">
      <c r="A26" t="s">
        <v>19</v>
      </c>
      <c r="B26" t="s">
        <v>20</v>
      </c>
      <c r="C26">
        <v>8950.77</v>
      </c>
      <c r="F26">
        <v>6038.7190000000001</v>
      </c>
      <c r="H26">
        <f t="shared" si="3"/>
        <v>0.67465916340158438</v>
      </c>
      <c r="K26">
        <v>2599.8910000000001</v>
      </c>
      <c r="L26">
        <v>3355.326</v>
      </c>
      <c r="N26" s="1">
        <f t="shared" si="4"/>
        <v>0.29046562474513365</v>
      </c>
      <c r="O26" s="1">
        <f t="shared" si="5"/>
        <v>0.37486450886348321</v>
      </c>
    </row>
    <row r="27" spans="1:15" x14ac:dyDescent="0.2">
      <c r="A27" t="s">
        <v>21</v>
      </c>
      <c r="B27" t="s">
        <v>22</v>
      </c>
      <c r="C27">
        <v>8196.2759999999998</v>
      </c>
      <c r="F27">
        <v>6981.0119999999997</v>
      </c>
      <c r="H27">
        <f t="shared" si="3"/>
        <v>0.85172973677313935</v>
      </c>
      <c r="K27">
        <v>6577.3090000000002</v>
      </c>
      <c r="L27">
        <v>3761.3049999999998</v>
      </c>
      <c r="N27" s="1">
        <f t="shared" si="4"/>
        <v>0.80247529487782021</v>
      </c>
      <c r="O27" s="1">
        <f t="shared" si="5"/>
        <v>0.45890414134419094</v>
      </c>
    </row>
    <row r="28" spans="1:15" x14ac:dyDescent="0.2">
      <c r="A28" t="s">
        <v>23</v>
      </c>
      <c r="B28" t="s">
        <v>24</v>
      </c>
      <c r="C28">
        <v>8415.598</v>
      </c>
      <c r="F28">
        <v>6125.7190000000001</v>
      </c>
      <c r="H28">
        <f t="shared" si="3"/>
        <v>0.72790061977770326</v>
      </c>
      <c r="K28">
        <v>9592.2759999999998</v>
      </c>
      <c r="L28">
        <v>12211.731</v>
      </c>
      <c r="N28" s="1">
        <f t="shared" si="4"/>
        <v>1.1398210798567137</v>
      </c>
      <c r="O28" s="1">
        <f t="shared" si="5"/>
        <v>1.4510829771098857</v>
      </c>
    </row>
    <row r="31" spans="1:15" x14ac:dyDescent="0.2">
      <c r="A31" t="s">
        <v>26</v>
      </c>
    </row>
    <row r="32" spans="1:15" x14ac:dyDescent="0.2">
      <c r="A32" t="s">
        <v>5</v>
      </c>
      <c r="B32" t="s">
        <v>6</v>
      </c>
      <c r="H32">
        <f t="shared" ref="H32:H41" si="6">AVERAGE(H7,H19)</f>
        <v>1.2622141639271538</v>
      </c>
      <c r="N32" s="1">
        <f t="shared" ref="N32:O41" si="7">AVERAGE(N7,N19)</f>
        <v>2.0189783991845389</v>
      </c>
      <c r="O32" s="1">
        <f t="shared" si="7"/>
        <v>1.3598432646689127</v>
      </c>
    </row>
    <row r="33" spans="1:15" x14ac:dyDescent="0.2">
      <c r="A33" t="s">
        <v>7</v>
      </c>
      <c r="B33" t="s">
        <v>8</v>
      </c>
      <c r="H33">
        <f t="shared" si="6"/>
        <v>0.85169173371878604</v>
      </c>
      <c r="N33" s="1">
        <f t="shared" si="7"/>
        <v>1.0512726667491039</v>
      </c>
      <c r="O33" s="1">
        <f t="shared" si="7"/>
        <v>0.76001470848975683</v>
      </c>
    </row>
    <row r="34" spans="1:15" x14ac:dyDescent="0.2">
      <c r="A34" t="s">
        <v>9</v>
      </c>
      <c r="B34" t="s">
        <v>10</v>
      </c>
      <c r="H34">
        <f t="shared" si="6"/>
        <v>1.2123838839074668</v>
      </c>
      <c r="N34" s="1">
        <f t="shared" si="7"/>
        <v>1.3046407476042361</v>
      </c>
      <c r="O34" s="1">
        <f t="shared" si="7"/>
        <v>0.89049511367138556</v>
      </c>
    </row>
    <row r="35" spans="1:15" x14ac:dyDescent="0.2">
      <c r="A35" t="s">
        <v>11</v>
      </c>
      <c r="B35" t="s">
        <v>12</v>
      </c>
      <c r="H35">
        <f t="shared" si="6"/>
        <v>0.93226452485845279</v>
      </c>
      <c r="N35" s="1">
        <f t="shared" si="7"/>
        <v>0.95948212600441618</v>
      </c>
      <c r="O35" s="1">
        <f t="shared" si="7"/>
        <v>0.7719998919512765</v>
      </c>
    </row>
    <row r="36" spans="1:15" x14ac:dyDescent="0.2">
      <c r="A36" t="s">
        <v>13</v>
      </c>
      <c r="B36" t="s">
        <v>14</v>
      </c>
      <c r="H36">
        <f t="shared" si="6"/>
        <v>1.0538815255992082</v>
      </c>
      <c r="N36" s="1">
        <f t="shared" si="7"/>
        <v>1.067288859331037</v>
      </c>
      <c r="O36" s="1">
        <f t="shared" si="7"/>
        <v>0.62656250966093952</v>
      </c>
    </row>
    <row r="37" spans="1:15" x14ac:dyDescent="0.2">
      <c r="A37" t="s">
        <v>15</v>
      </c>
      <c r="B37" t="s">
        <v>16</v>
      </c>
      <c r="H37">
        <f t="shared" si="6"/>
        <v>0.79699116328479247</v>
      </c>
      <c r="N37" s="1">
        <f t="shared" si="7"/>
        <v>0.74368732660656911</v>
      </c>
      <c r="O37" s="1">
        <f t="shared" si="7"/>
        <v>0.53264072457363387</v>
      </c>
    </row>
    <row r="38" spans="1:15" x14ac:dyDescent="0.2">
      <c r="A38" t="s">
        <v>17</v>
      </c>
      <c r="B38" t="s">
        <v>18</v>
      </c>
      <c r="H38">
        <f t="shared" si="6"/>
        <v>1.1310566105398276</v>
      </c>
      <c r="N38" s="1">
        <f t="shared" si="7"/>
        <v>1.6736250253845606</v>
      </c>
      <c r="O38" s="1">
        <f t="shared" si="7"/>
        <v>1.0152542881682516</v>
      </c>
    </row>
    <row r="39" spans="1:15" x14ac:dyDescent="0.2">
      <c r="A39" t="s">
        <v>19</v>
      </c>
      <c r="B39" t="s">
        <v>20</v>
      </c>
      <c r="H39">
        <f t="shared" si="6"/>
        <v>0.76266952135482102</v>
      </c>
      <c r="N39" s="1">
        <f t="shared" si="7"/>
        <v>0.26370564714696598</v>
      </c>
      <c r="O39" s="1">
        <f t="shared" si="7"/>
        <v>0.35049803118536615</v>
      </c>
    </row>
    <row r="40" spans="1:15" x14ac:dyDescent="0.2">
      <c r="A40" t="s">
        <v>21</v>
      </c>
      <c r="B40" t="s">
        <v>22</v>
      </c>
      <c r="H40">
        <f t="shared" si="6"/>
        <v>1.0244406756250153</v>
      </c>
      <c r="N40" s="1">
        <f t="shared" si="7"/>
        <v>1.453007348142495</v>
      </c>
      <c r="O40" s="1">
        <f t="shared" si="7"/>
        <v>1.0980829157295118</v>
      </c>
    </row>
    <row r="41" spans="1:15" x14ac:dyDescent="0.2">
      <c r="A41" t="s">
        <v>23</v>
      </c>
      <c r="B41" t="s">
        <v>24</v>
      </c>
      <c r="H41">
        <f t="shared" si="6"/>
        <v>0.81243673895711455</v>
      </c>
      <c r="N41" s="1">
        <f t="shared" si="7"/>
        <v>1.2819979829684809</v>
      </c>
      <c r="O41" s="1">
        <f t="shared" si="7"/>
        <v>1.7726458394822613</v>
      </c>
    </row>
    <row r="44" spans="1:15" x14ac:dyDescent="0.2">
      <c r="A44" t="s">
        <v>5</v>
      </c>
      <c r="B44" t="s">
        <v>6</v>
      </c>
      <c r="H44">
        <f>AVERAGE(H19,H31)</f>
        <v>1.6109036165471555</v>
      </c>
      <c r="N44" s="10">
        <f t="shared" ref="N44:O48" si="8">AVERAGE(N19,N31)</f>
        <v>2.6193402034145197</v>
      </c>
      <c r="O44" s="1">
        <f t="shared" si="8"/>
        <v>2.1547562017150637</v>
      </c>
    </row>
    <row r="45" spans="1:15" x14ac:dyDescent="0.2">
      <c r="A45" t="s">
        <v>9</v>
      </c>
      <c r="B45" t="s">
        <v>10</v>
      </c>
      <c r="H45">
        <f>AVERAGE(H20,H32)</f>
        <v>0.90017269778726494</v>
      </c>
      <c r="N45" s="10">
        <f t="shared" si="8"/>
        <v>1.0859595595995377</v>
      </c>
      <c r="O45" s="1">
        <f t="shared" si="8"/>
        <v>0.73175852750213488</v>
      </c>
    </row>
    <row r="46" spans="1:15" x14ac:dyDescent="0.2">
      <c r="A46" t="s">
        <v>13</v>
      </c>
      <c r="B46" t="s">
        <v>14</v>
      </c>
      <c r="H46">
        <f>AVERAGE(H21,H33)</f>
        <v>1.1190815725636221</v>
      </c>
      <c r="N46" s="10">
        <f t="shared" si="8"/>
        <v>1.4326860436398667</v>
      </c>
      <c r="O46" s="1">
        <f t="shared" si="8"/>
        <v>1.0155168451934162</v>
      </c>
    </row>
    <row r="47" spans="1:15" x14ac:dyDescent="0.2">
      <c r="A47" t="s">
        <v>17</v>
      </c>
      <c r="B47" t="s">
        <v>18</v>
      </c>
      <c r="H47">
        <f>AVERAGE(H22,H34)</f>
        <v>0.95652481540095613</v>
      </c>
      <c r="N47" s="10">
        <f t="shared" si="8"/>
        <v>0.72326940274847895</v>
      </c>
      <c r="O47" s="1">
        <f t="shared" si="8"/>
        <v>0.59425440572782007</v>
      </c>
    </row>
    <row r="48" spans="1:15" x14ac:dyDescent="0.2">
      <c r="A48" t="s">
        <v>21</v>
      </c>
      <c r="B48" t="s">
        <v>22</v>
      </c>
      <c r="H48">
        <f>AVERAGE(H23,H35)</f>
        <v>0.99412012919330905</v>
      </c>
      <c r="N48" s="10">
        <f t="shared" si="8"/>
        <v>1.0704004983090281</v>
      </c>
      <c r="O48" s="1">
        <f t="shared" si="8"/>
        <v>0.79856101827254977</v>
      </c>
    </row>
    <row r="49" spans="1:15" x14ac:dyDescent="0.2">
      <c r="N49" s="10"/>
    </row>
    <row r="50" spans="1:15" x14ac:dyDescent="0.2">
      <c r="A50" t="s">
        <v>7</v>
      </c>
      <c r="B50" t="s">
        <v>8</v>
      </c>
      <c r="H50">
        <f>AVERAGE(H25,H37)</f>
        <v>0.91482754196802096</v>
      </c>
      <c r="N50" s="10">
        <f t="shared" ref="N50:O54" si="9">AVERAGE(N25,N37)</f>
        <v>1.1956755742648593</v>
      </c>
      <c r="O50" s="1">
        <f t="shared" si="9"/>
        <v>0.60456044602560444</v>
      </c>
    </row>
    <row r="51" spans="1:15" x14ac:dyDescent="0.2">
      <c r="A51" t="s">
        <v>11</v>
      </c>
      <c r="B51" t="s">
        <v>12</v>
      </c>
      <c r="H51">
        <f>AVERAGE(H26,H38)</f>
        <v>0.90285788697070601</v>
      </c>
      <c r="N51" s="10">
        <f t="shared" si="9"/>
        <v>0.9820453250648471</v>
      </c>
      <c r="O51" s="1">
        <f t="shared" si="9"/>
        <v>0.6950593985158674</v>
      </c>
    </row>
    <row r="52" spans="1:15" x14ac:dyDescent="0.2">
      <c r="A52" t="s">
        <v>15</v>
      </c>
      <c r="B52" t="s">
        <v>16</v>
      </c>
      <c r="H52">
        <f>AVERAGE(H27,H39)</f>
        <v>0.80719962906398024</v>
      </c>
      <c r="N52" s="10">
        <f t="shared" si="9"/>
        <v>0.53309047101239315</v>
      </c>
      <c r="O52" s="1">
        <f t="shared" si="9"/>
        <v>0.40470108626477852</v>
      </c>
    </row>
    <row r="53" spans="1:15" x14ac:dyDescent="0.2">
      <c r="A53" t="s">
        <v>19</v>
      </c>
      <c r="B53" t="s">
        <v>20</v>
      </c>
      <c r="H53">
        <f>AVERAGE(H28,H40)</f>
        <v>0.87617064770135933</v>
      </c>
      <c r="N53" s="10">
        <f t="shared" si="9"/>
        <v>1.2964142139996042</v>
      </c>
      <c r="O53" s="1">
        <f t="shared" si="9"/>
        <v>1.2745829464196987</v>
      </c>
    </row>
    <row r="54" spans="1:15" x14ac:dyDescent="0.2">
      <c r="A54" t="s">
        <v>23</v>
      </c>
      <c r="B54" t="s">
        <v>24</v>
      </c>
      <c r="H54">
        <f>AVERAGE(H29,H41)</f>
        <v>0.81243673895711455</v>
      </c>
      <c r="N54" s="10">
        <f t="shared" si="9"/>
        <v>1.2819979829684809</v>
      </c>
      <c r="O54" s="1">
        <f t="shared" si="9"/>
        <v>1.7726458394822613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1289-80D4-754A-91DF-9C3EBBBFDD36}">
  <dimension ref="A3:O54"/>
  <sheetViews>
    <sheetView topLeftCell="A29" workbookViewId="0">
      <selection activeCell="H50" sqref="H50:H54"/>
    </sheetView>
  </sheetViews>
  <sheetFormatPr baseColWidth="10" defaultRowHeight="16" x14ac:dyDescent="0.2"/>
  <cols>
    <col min="7" max="7" width="10.83203125" style="2"/>
  </cols>
  <sheetData>
    <row r="3" spans="1:15" x14ac:dyDescent="0.2">
      <c r="H3" s="1" t="s">
        <v>0</v>
      </c>
      <c r="M3" s="1"/>
      <c r="N3" s="1"/>
    </row>
    <row r="4" spans="1:15" x14ac:dyDescent="0.2">
      <c r="C4" t="s">
        <v>1</v>
      </c>
      <c r="F4" t="s">
        <v>27</v>
      </c>
      <c r="G4" s="3"/>
      <c r="H4" t="s">
        <v>2</v>
      </c>
      <c r="K4" s="1"/>
      <c r="L4" s="1"/>
    </row>
    <row r="5" spans="1:15" x14ac:dyDescent="0.2">
      <c r="C5" t="s">
        <v>3</v>
      </c>
      <c r="F5" t="s">
        <v>28</v>
      </c>
      <c r="H5" s="1" t="s">
        <v>28</v>
      </c>
      <c r="I5" s="1"/>
      <c r="N5" s="1"/>
      <c r="O5" s="1"/>
    </row>
    <row r="6" spans="1:15" x14ac:dyDescent="0.2">
      <c r="A6" t="s">
        <v>4</v>
      </c>
    </row>
    <row r="7" spans="1:15" x14ac:dyDescent="0.2">
      <c r="A7" t="s">
        <v>5</v>
      </c>
      <c r="B7" t="s">
        <v>6</v>
      </c>
      <c r="C7">
        <v>3547.527</v>
      </c>
      <c r="F7">
        <v>3289.4769999999999</v>
      </c>
      <c r="G7" s="2">
        <v>2364.527</v>
      </c>
      <c r="H7">
        <f t="shared" ref="H7:H16" si="0">F7/C7</f>
        <v>0.92725918646989858</v>
      </c>
    </row>
    <row r="8" spans="1:15" x14ac:dyDescent="0.2">
      <c r="A8" t="s">
        <v>7</v>
      </c>
      <c r="B8" t="s">
        <v>8</v>
      </c>
      <c r="C8">
        <v>6916.3050000000003</v>
      </c>
      <c r="F8">
        <v>6374.134</v>
      </c>
      <c r="G8" s="2">
        <v>5686.4260000000004</v>
      </c>
      <c r="H8">
        <f t="shared" si="0"/>
        <v>0.92160973236431876</v>
      </c>
    </row>
    <row r="9" spans="1:15" x14ac:dyDescent="0.2">
      <c r="A9" t="s">
        <v>9</v>
      </c>
      <c r="B9" t="s">
        <v>10</v>
      </c>
      <c r="C9">
        <v>6075.134</v>
      </c>
      <c r="F9">
        <v>2431.4560000000001</v>
      </c>
      <c r="G9" s="2">
        <v>2456.163</v>
      </c>
      <c r="H9">
        <f t="shared" si="0"/>
        <v>0.40023084264478775</v>
      </c>
    </row>
    <row r="10" spans="1:15" x14ac:dyDescent="0.2">
      <c r="A10" t="s">
        <v>11</v>
      </c>
      <c r="B10" t="s">
        <v>12</v>
      </c>
      <c r="C10">
        <v>6510.5479999999998</v>
      </c>
      <c r="F10">
        <v>2261.0619999999999</v>
      </c>
      <c r="G10" s="2">
        <v>2509.1840000000002</v>
      </c>
      <c r="H10">
        <f t="shared" si="0"/>
        <v>0.34729211734557519</v>
      </c>
    </row>
    <row r="11" spans="1:15" x14ac:dyDescent="0.2">
      <c r="A11" t="s">
        <v>13</v>
      </c>
      <c r="B11" t="s">
        <v>14</v>
      </c>
      <c r="C11">
        <v>7287.4769999999999</v>
      </c>
      <c r="F11">
        <v>2110.1129999999998</v>
      </c>
      <c r="G11" s="2">
        <v>2220.87</v>
      </c>
      <c r="H11">
        <f t="shared" si="0"/>
        <v>0.28955329807558911</v>
      </c>
    </row>
    <row r="12" spans="1:15" x14ac:dyDescent="0.2">
      <c r="A12" t="s">
        <v>15</v>
      </c>
      <c r="B12" t="s">
        <v>16</v>
      </c>
      <c r="C12">
        <v>7822.8909999999996</v>
      </c>
      <c r="F12">
        <v>2251.1039999999998</v>
      </c>
      <c r="G12" s="2">
        <v>1720.184</v>
      </c>
      <c r="H12">
        <f t="shared" si="0"/>
        <v>0.2877585792771496</v>
      </c>
    </row>
    <row r="13" spans="1:15" x14ac:dyDescent="0.2">
      <c r="A13" t="s">
        <v>17</v>
      </c>
      <c r="B13" t="s">
        <v>18</v>
      </c>
      <c r="C13">
        <v>6786.4260000000004</v>
      </c>
      <c r="F13">
        <v>3286.4769999999999</v>
      </c>
      <c r="G13" s="2">
        <v>3603.0619999999999</v>
      </c>
      <c r="H13">
        <f t="shared" si="0"/>
        <v>0.48427213381535433</v>
      </c>
    </row>
    <row r="14" spans="1:15" x14ac:dyDescent="0.2">
      <c r="A14" t="s">
        <v>19</v>
      </c>
      <c r="B14" t="s">
        <v>20</v>
      </c>
      <c r="C14">
        <v>5462.0119999999997</v>
      </c>
      <c r="F14">
        <v>1726.8109999999999</v>
      </c>
      <c r="G14" s="2">
        <v>1945.64</v>
      </c>
      <c r="H14">
        <f t="shared" si="0"/>
        <v>0.31614925049597109</v>
      </c>
    </row>
    <row r="15" spans="1:15" x14ac:dyDescent="0.2">
      <c r="A15" t="s">
        <v>21</v>
      </c>
      <c r="B15" t="s">
        <v>22</v>
      </c>
      <c r="C15">
        <v>6107.4970000000003</v>
      </c>
      <c r="F15">
        <v>1242.4970000000001</v>
      </c>
      <c r="G15" s="2">
        <v>1344.962</v>
      </c>
      <c r="H15">
        <f t="shared" si="0"/>
        <v>0.20343800414474211</v>
      </c>
    </row>
    <row r="16" spans="1:15" x14ac:dyDescent="0.2">
      <c r="A16" t="s">
        <v>23</v>
      </c>
      <c r="B16" t="s">
        <v>24</v>
      </c>
      <c r="C16">
        <v>5478.82</v>
      </c>
      <c r="F16">
        <v>3007.569</v>
      </c>
      <c r="G16" s="2">
        <v>3063.569</v>
      </c>
      <c r="H16">
        <f t="shared" si="0"/>
        <v>0.54894466326690783</v>
      </c>
    </row>
    <row r="18" spans="1:8" x14ac:dyDescent="0.2">
      <c r="A18" t="s">
        <v>25</v>
      </c>
    </row>
    <row r="19" spans="1:8" x14ac:dyDescent="0.2">
      <c r="A19" t="s">
        <v>5</v>
      </c>
      <c r="B19" t="s">
        <v>6</v>
      </c>
      <c r="C19">
        <v>3228.355</v>
      </c>
      <c r="F19">
        <v>3059.2339999999999</v>
      </c>
      <c r="H19">
        <f t="shared" ref="H19:H28" si="1">F19/C19</f>
        <v>0.94761387765595784</v>
      </c>
    </row>
    <row r="20" spans="1:8" x14ac:dyDescent="0.2">
      <c r="A20" t="s">
        <v>7</v>
      </c>
      <c r="B20" t="s">
        <v>8</v>
      </c>
      <c r="C20">
        <v>5968.4260000000004</v>
      </c>
      <c r="F20">
        <v>4690.74</v>
      </c>
      <c r="H20">
        <f t="shared" si="1"/>
        <v>0.78592580355356667</v>
      </c>
    </row>
    <row r="21" spans="1:8" x14ac:dyDescent="0.2">
      <c r="A21" t="s">
        <v>9</v>
      </c>
      <c r="B21" t="s">
        <v>10</v>
      </c>
      <c r="C21">
        <v>4411.1840000000002</v>
      </c>
      <c r="F21">
        <v>1357.79</v>
      </c>
      <c r="H21">
        <f t="shared" si="1"/>
        <v>0.30780624884384777</v>
      </c>
    </row>
    <row r="22" spans="1:8" x14ac:dyDescent="0.2">
      <c r="A22" t="s">
        <v>11</v>
      </c>
      <c r="B22" t="s">
        <v>12</v>
      </c>
      <c r="C22">
        <v>4939.9620000000004</v>
      </c>
      <c r="F22">
        <v>6132.9530000000004</v>
      </c>
      <c r="H22">
        <f t="shared" si="1"/>
        <v>1.2414980115231655</v>
      </c>
    </row>
    <row r="23" spans="1:8" x14ac:dyDescent="0.2">
      <c r="A23" t="s">
        <v>13</v>
      </c>
      <c r="B23" t="s">
        <v>14</v>
      </c>
      <c r="C23">
        <v>4877.7700000000004</v>
      </c>
      <c r="F23">
        <v>4966.8410000000003</v>
      </c>
      <c r="H23">
        <f t="shared" si="1"/>
        <v>1.0182605985932096</v>
      </c>
    </row>
    <row r="24" spans="1:8" x14ac:dyDescent="0.2">
      <c r="A24" t="s">
        <v>15</v>
      </c>
      <c r="B24" t="s">
        <v>16</v>
      </c>
      <c r="C24">
        <v>6460.1840000000002</v>
      </c>
      <c r="F24">
        <v>4864.6480000000001</v>
      </c>
      <c r="H24">
        <f t="shared" si="1"/>
        <v>0.75302003781935622</v>
      </c>
    </row>
    <row r="25" spans="1:8" x14ac:dyDescent="0.2">
      <c r="A25" t="s">
        <v>17</v>
      </c>
      <c r="B25" t="s">
        <v>18</v>
      </c>
      <c r="C25">
        <v>7600.6689999999999</v>
      </c>
      <c r="F25">
        <v>4489.0119999999997</v>
      </c>
      <c r="H25">
        <f t="shared" si="1"/>
        <v>0.59060748468325619</v>
      </c>
    </row>
    <row r="26" spans="1:8" x14ac:dyDescent="0.2">
      <c r="A26" t="s">
        <v>19</v>
      </c>
      <c r="B26" t="s">
        <v>20</v>
      </c>
      <c r="C26">
        <v>4289.5479999999998</v>
      </c>
      <c r="F26">
        <v>2861.8409999999999</v>
      </c>
      <c r="H26">
        <f t="shared" si="1"/>
        <v>0.66716609768674928</v>
      </c>
    </row>
    <row r="27" spans="1:8" x14ac:dyDescent="0.2">
      <c r="A27" t="s">
        <v>21</v>
      </c>
      <c r="B27" t="s">
        <v>22</v>
      </c>
      <c r="C27">
        <v>5398.0829999999996</v>
      </c>
      <c r="F27">
        <v>2078.326</v>
      </c>
      <c r="H27">
        <f t="shared" si="1"/>
        <v>0.38501186439704616</v>
      </c>
    </row>
    <row r="28" spans="1:8" x14ac:dyDescent="0.2">
      <c r="A28" t="s">
        <v>23</v>
      </c>
      <c r="B28" t="s">
        <v>24</v>
      </c>
      <c r="C28">
        <v>2484.6979999999999</v>
      </c>
      <c r="F28">
        <v>1268.175</v>
      </c>
      <c r="H28">
        <f t="shared" si="1"/>
        <v>0.51039401971587695</v>
      </c>
    </row>
    <row r="31" spans="1:8" x14ac:dyDescent="0.2">
      <c r="A31" t="s">
        <v>26</v>
      </c>
    </row>
    <row r="32" spans="1:8" x14ac:dyDescent="0.2">
      <c r="A32" t="s">
        <v>5</v>
      </c>
      <c r="B32" t="s">
        <v>6</v>
      </c>
      <c r="H32">
        <f>AVERAGE(H7,H19)</f>
        <v>0.93743653206292821</v>
      </c>
    </row>
    <row r="33" spans="1:12" x14ac:dyDescent="0.2">
      <c r="A33" t="s">
        <v>7</v>
      </c>
      <c r="B33" t="s">
        <v>8</v>
      </c>
      <c r="H33">
        <f t="shared" ref="H33:H40" si="2">AVERAGE(H8,H20)</f>
        <v>0.85376776795894271</v>
      </c>
    </row>
    <row r="34" spans="1:12" x14ac:dyDescent="0.2">
      <c r="A34" t="s">
        <v>9</v>
      </c>
      <c r="B34" t="s">
        <v>10</v>
      </c>
      <c r="H34">
        <f t="shared" si="2"/>
        <v>0.35401854574431779</v>
      </c>
    </row>
    <row r="35" spans="1:12" x14ac:dyDescent="0.2">
      <c r="A35" t="s">
        <v>11</v>
      </c>
      <c r="B35" t="s">
        <v>12</v>
      </c>
      <c r="H35">
        <f t="shared" si="2"/>
        <v>0.79439506443437036</v>
      </c>
    </row>
    <row r="36" spans="1:12" x14ac:dyDescent="0.2">
      <c r="A36" t="s">
        <v>13</v>
      </c>
      <c r="B36" t="s">
        <v>14</v>
      </c>
      <c r="H36">
        <f t="shared" si="2"/>
        <v>0.65390694833439933</v>
      </c>
    </row>
    <row r="37" spans="1:12" x14ac:dyDescent="0.2">
      <c r="A37" t="s">
        <v>15</v>
      </c>
      <c r="B37" t="s">
        <v>16</v>
      </c>
      <c r="H37">
        <f t="shared" si="2"/>
        <v>0.52038930854825294</v>
      </c>
    </row>
    <row r="38" spans="1:12" x14ac:dyDescent="0.2">
      <c r="A38" t="s">
        <v>17</v>
      </c>
      <c r="B38" t="s">
        <v>18</v>
      </c>
      <c r="H38">
        <f t="shared" si="2"/>
        <v>0.53743980924930523</v>
      </c>
    </row>
    <row r="39" spans="1:12" x14ac:dyDescent="0.2">
      <c r="A39" t="s">
        <v>19</v>
      </c>
      <c r="B39" t="s">
        <v>20</v>
      </c>
      <c r="H39">
        <f t="shared" si="2"/>
        <v>0.49165767409136019</v>
      </c>
    </row>
    <row r="40" spans="1:12" x14ac:dyDescent="0.2">
      <c r="A40" t="s">
        <v>21</v>
      </c>
      <c r="B40" t="s">
        <v>22</v>
      </c>
      <c r="H40">
        <f t="shared" si="2"/>
        <v>0.29422493427089413</v>
      </c>
    </row>
    <row r="41" spans="1:12" x14ac:dyDescent="0.2">
      <c r="A41" t="s">
        <v>23</v>
      </c>
      <c r="B41" t="s">
        <v>24</v>
      </c>
      <c r="H41">
        <f>AVERAGE(H16,H28)</f>
        <v>0.52966934149139244</v>
      </c>
    </row>
    <row r="43" spans="1:12" x14ac:dyDescent="0.2">
      <c r="A43" t="s">
        <v>26</v>
      </c>
      <c r="H43" t="s">
        <v>50</v>
      </c>
      <c r="J43" t="s">
        <v>29</v>
      </c>
      <c r="K43" t="s">
        <v>30</v>
      </c>
    </row>
    <row r="44" spans="1:12" x14ac:dyDescent="0.2">
      <c r="A44" t="s">
        <v>5</v>
      </c>
      <c r="B44" t="s">
        <v>6</v>
      </c>
      <c r="H44">
        <f>H32</f>
        <v>0.93743653206292821</v>
      </c>
      <c r="J44">
        <f>AVERAGE(H44:H48)</f>
        <v>0.52870182597513971</v>
      </c>
      <c r="K44">
        <f>H44/J$44</f>
        <v>1.7730911565019027</v>
      </c>
      <c r="L44">
        <f>AVERAGE(K44:K48)</f>
        <v>1</v>
      </c>
    </row>
    <row r="45" spans="1:12" x14ac:dyDescent="0.2">
      <c r="A45" t="s">
        <v>9</v>
      </c>
      <c r="B45" t="s">
        <v>10</v>
      </c>
      <c r="H45">
        <f>H34</f>
        <v>0.35401854574431779</v>
      </c>
      <c r="K45">
        <f t="shared" ref="K45:K53" si="3">H45/J$44</f>
        <v>0.66959962752419966</v>
      </c>
    </row>
    <row r="46" spans="1:12" x14ac:dyDescent="0.2">
      <c r="A46" t="s">
        <v>13</v>
      </c>
      <c r="B46" t="s">
        <v>14</v>
      </c>
      <c r="H46">
        <f>H37</f>
        <v>0.52038930854825294</v>
      </c>
      <c r="K46">
        <f t="shared" si="3"/>
        <v>0.98427749438626366</v>
      </c>
    </row>
    <row r="47" spans="1:12" x14ac:dyDescent="0.2">
      <c r="A47" t="s">
        <v>17</v>
      </c>
      <c r="B47" t="s">
        <v>18</v>
      </c>
      <c r="H47">
        <f>H38</f>
        <v>0.53743980924930523</v>
      </c>
      <c r="K47">
        <f t="shared" si="3"/>
        <v>1.0165272424736744</v>
      </c>
    </row>
    <row r="48" spans="1:12" x14ac:dyDescent="0.2">
      <c r="A48" t="s">
        <v>21</v>
      </c>
      <c r="B48" t="s">
        <v>22</v>
      </c>
      <c r="H48">
        <f>H40</f>
        <v>0.29422493427089413</v>
      </c>
      <c r="K48">
        <f t="shared" si="3"/>
        <v>0.55650447911395906</v>
      </c>
    </row>
    <row r="50" spans="1:12" x14ac:dyDescent="0.2">
      <c r="A50" t="s">
        <v>7</v>
      </c>
      <c r="B50" t="s">
        <v>8</v>
      </c>
      <c r="H50">
        <f>H33</f>
        <v>0.85376776795894271</v>
      </c>
      <c r="K50">
        <f t="shared" si="3"/>
        <v>1.6148379408076567</v>
      </c>
      <c r="L50">
        <f>AVERAGE(K50:K54)</f>
        <v>1.1319977611897112</v>
      </c>
    </row>
    <row r="51" spans="1:12" x14ac:dyDescent="0.2">
      <c r="A51" t="s">
        <v>11</v>
      </c>
      <c r="B51" t="s">
        <v>12</v>
      </c>
      <c r="H51">
        <f>H35</f>
        <v>0.79439506443437036</v>
      </c>
      <c r="K51">
        <f t="shared" si="3"/>
        <v>1.5025389083330383</v>
      </c>
    </row>
    <row r="52" spans="1:12" x14ac:dyDescent="0.2">
      <c r="A52" t="s">
        <v>15</v>
      </c>
      <c r="B52" t="s">
        <v>16</v>
      </c>
      <c r="H52">
        <f>H37</f>
        <v>0.52038930854825294</v>
      </c>
      <c r="K52">
        <f t="shared" si="3"/>
        <v>0.98427749438626366</v>
      </c>
    </row>
    <row r="53" spans="1:12" x14ac:dyDescent="0.2">
      <c r="A53" t="s">
        <v>19</v>
      </c>
      <c r="B53" t="s">
        <v>20</v>
      </c>
      <c r="H53">
        <f>H40</f>
        <v>0.29422493427089413</v>
      </c>
      <c r="K53">
        <f t="shared" si="3"/>
        <v>0.55650447911395906</v>
      </c>
    </row>
    <row r="54" spans="1:12" x14ac:dyDescent="0.2">
      <c r="A54" t="s">
        <v>23</v>
      </c>
      <c r="B54" t="s">
        <v>24</v>
      </c>
      <c r="H54">
        <f>H41</f>
        <v>0.52966934149139244</v>
      </c>
      <c r="K54">
        <f>H54/J$44</f>
        <v>1.0018299833076389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5197-F582-3841-90D5-5EC8FDDE087F}">
  <dimension ref="A1:E16"/>
  <sheetViews>
    <sheetView tabSelected="1" workbookViewId="0">
      <selection activeCell="C8" sqref="C8"/>
    </sheetView>
  </sheetViews>
  <sheetFormatPr baseColWidth="10" defaultRowHeight="16" x14ac:dyDescent="0.2"/>
  <sheetData>
    <row r="1" spans="1:5" x14ac:dyDescent="0.2">
      <c r="B1" t="s">
        <v>37</v>
      </c>
      <c r="C1" t="s">
        <v>39</v>
      </c>
      <c r="D1" t="s">
        <v>38</v>
      </c>
      <c r="E1" t="s">
        <v>40</v>
      </c>
    </row>
    <row r="2" spans="1:5" x14ac:dyDescent="0.2">
      <c r="B2">
        <v>0.44757820193616821</v>
      </c>
      <c r="C2">
        <v>0.98937213068324792</v>
      </c>
      <c r="D2">
        <v>0.11866217272921144</v>
      </c>
      <c r="E2">
        <v>0.69286515918919533</v>
      </c>
    </row>
    <row r="3" spans="1:5" x14ac:dyDescent="0.2">
      <c r="B3">
        <v>1.1032255933010169</v>
      </c>
      <c r="C3">
        <v>0.39887053153853519</v>
      </c>
      <c r="D3">
        <v>0.20683820509751893</v>
      </c>
      <c r="E3">
        <v>0.10705573121848733</v>
      </c>
    </row>
    <row r="4" spans="1:5" x14ac:dyDescent="0.2">
      <c r="B4">
        <v>0.31850086195126998</v>
      </c>
      <c r="D4">
        <v>0.1652167158198381</v>
      </c>
    </row>
    <row r="7" spans="1:5" x14ac:dyDescent="0.2">
      <c r="B7" t="s">
        <v>37</v>
      </c>
      <c r="C7" t="s">
        <v>39</v>
      </c>
      <c r="D7" t="s">
        <v>38</v>
      </c>
      <c r="E7" t="s">
        <v>40</v>
      </c>
    </row>
    <row r="8" spans="1:5" x14ac:dyDescent="0.2">
      <c r="B8">
        <v>0.15360741538252515</v>
      </c>
      <c r="C8">
        <v>0.62498910764849391</v>
      </c>
      <c r="D8">
        <v>0.77872962406940194</v>
      </c>
      <c r="E8">
        <v>0.28989764740688195</v>
      </c>
    </row>
    <row r="9" spans="1:5" x14ac:dyDescent="0.2">
      <c r="B9">
        <v>0.85537770920660738</v>
      </c>
      <c r="C9">
        <v>0.42455191685225147</v>
      </c>
      <c r="D9">
        <v>0.46677153013052541</v>
      </c>
      <c r="E9">
        <v>0.46591852344523826</v>
      </c>
    </row>
    <row r="10" spans="1:5" x14ac:dyDescent="0.2">
      <c r="B10">
        <v>0.18063973190092894</v>
      </c>
      <c r="D10">
        <v>0.14865910930009096</v>
      </c>
    </row>
    <row r="13" spans="1:5" x14ac:dyDescent="0.2">
      <c r="A13" t="s">
        <v>51</v>
      </c>
      <c r="B13" t="s">
        <v>37</v>
      </c>
      <c r="C13" t="s">
        <v>39</v>
      </c>
      <c r="D13" t="s">
        <v>38</v>
      </c>
      <c r="E13" t="s">
        <v>40</v>
      </c>
    </row>
    <row r="14" spans="1:5" x14ac:dyDescent="0.2">
      <c r="B14">
        <f>AVERAGE(B2,B8)</f>
        <v>0.30059280865934668</v>
      </c>
      <c r="C14">
        <f t="shared" ref="C14:E15" si="0">AVERAGE(C2,C8)</f>
        <v>0.80718061916587092</v>
      </c>
      <c r="D14">
        <f t="shared" si="0"/>
        <v>0.44869589839930668</v>
      </c>
      <c r="E14">
        <f t="shared" si="0"/>
        <v>0.49138140329803864</v>
      </c>
    </row>
    <row r="15" spans="1:5" x14ac:dyDescent="0.2">
      <c r="B15">
        <f t="shared" ref="B15:B16" si="1">AVERAGE(B3,B9)</f>
        <v>0.97930165125381219</v>
      </c>
      <c r="C15">
        <f t="shared" si="0"/>
        <v>0.4117112241953933</v>
      </c>
      <c r="D15">
        <f>AVERAGE(D3,D9)</f>
        <v>0.33680486761402217</v>
      </c>
      <c r="E15">
        <f>AVERAGE(E3,E9)</f>
        <v>0.28648712733186277</v>
      </c>
    </row>
    <row r="16" spans="1:5" x14ac:dyDescent="0.2">
      <c r="B16">
        <f t="shared" si="1"/>
        <v>0.24957029692609944</v>
      </c>
      <c r="D16">
        <f t="shared" ref="D16" si="2">AVERAGE(D4,D10)</f>
        <v>0.15693791255996453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119B-6994-9449-8A08-F1EDB5BB2E43}">
  <dimension ref="A1:F32"/>
  <sheetViews>
    <sheetView workbookViewId="0">
      <selection activeCell="E18" sqref="E18"/>
    </sheetView>
  </sheetViews>
  <sheetFormatPr baseColWidth="10" defaultRowHeight="16" x14ac:dyDescent="0.2"/>
  <cols>
    <col min="1" max="1" width="14.6640625" customWidth="1"/>
  </cols>
  <sheetData>
    <row r="1" spans="1:6" x14ac:dyDescent="0.2">
      <c r="A1" s="4" t="s">
        <v>47</v>
      </c>
      <c r="B1" s="4"/>
      <c r="C1" s="4"/>
    </row>
    <row r="2" spans="1:6" x14ac:dyDescent="0.2">
      <c r="A2" s="4"/>
      <c r="B2" s="4"/>
      <c r="C2" s="4" t="s">
        <v>48</v>
      </c>
      <c r="E2" s="4" t="s">
        <v>37</v>
      </c>
      <c r="F2" s="4" t="s">
        <v>38</v>
      </c>
    </row>
    <row r="3" spans="1:6" x14ac:dyDescent="0.2">
      <c r="A3" s="4" t="s">
        <v>41</v>
      </c>
      <c r="B3" s="4" t="s">
        <v>37</v>
      </c>
      <c r="C3">
        <v>2.6193402034145197</v>
      </c>
      <c r="E3" s="6">
        <f>C3</f>
        <v>2.6193402034145197</v>
      </c>
      <c r="F3" s="6">
        <f>C8</f>
        <v>1.1956755699999999</v>
      </c>
    </row>
    <row r="4" spans="1:6" x14ac:dyDescent="0.2">
      <c r="A4" s="4" t="s">
        <v>42</v>
      </c>
      <c r="B4" s="4"/>
      <c r="C4">
        <v>1.0859595595995377</v>
      </c>
      <c r="E4" s="6">
        <f t="shared" ref="E4:E7" si="0">C4</f>
        <v>1.0859595595995377</v>
      </c>
      <c r="F4" s="6">
        <f t="shared" ref="F4:F7" si="1">C9</f>
        <v>0.98204533000000005</v>
      </c>
    </row>
    <row r="5" spans="1:6" x14ac:dyDescent="0.2">
      <c r="A5" s="4"/>
      <c r="B5" s="4"/>
      <c r="C5">
        <v>1.4326860436398667</v>
      </c>
      <c r="E5" s="6">
        <f t="shared" si="0"/>
        <v>1.4326860436398667</v>
      </c>
      <c r="F5" s="6">
        <f t="shared" si="1"/>
        <v>0.53309046999999998</v>
      </c>
    </row>
    <row r="6" spans="1:6" x14ac:dyDescent="0.2">
      <c r="A6" s="4"/>
      <c r="B6" s="4"/>
      <c r="C6">
        <v>0.72326940274847895</v>
      </c>
      <c r="E6" s="6">
        <f t="shared" si="0"/>
        <v>0.72326940274847895</v>
      </c>
      <c r="F6" s="6">
        <f t="shared" si="1"/>
        <v>1.29641421</v>
      </c>
    </row>
    <row r="7" spans="1:6" x14ac:dyDescent="0.2">
      <c r="A7" s="4"/>
      <c r="B7" s="4"/>
      <c r="C7">
        <v>1.0704004983090281</v>
      </c>
      <c r="E7" s="6">
        <f t="shared" si="0"/>
        <v>1.0704004983090281</v>
      </c>
      <c r="F7" s="6">
        <f t="shared" si="1"/>
        <v>1.2819979800000001</v>
      </c>
    </row>
    <row r="8" spans="1:6" x14ac:dyDescent="0.2">
      <c r="A8" s="4"/>
      <c r="B8" s="4" t="s">
        <v>38</v>
      </c>
      <c r="C8" s="5">
        <v>1.1956755699999999</v>
      </c>
      <c r="E8" s="7">
        <f>C13</f>
        <v>0.93743653206292821</v>
      </c>
      <c r="F8" s="7">
        <f>C18</f>
        <v>0.85376776795894271</v>
      </c>
    </row>
    <row r="9" spans="1:6" x14ac:dyDescent="0.2">
      <c r="A9" s="4"/>
      <c r="B9" s="4"/>
      <c r="C9" s="5">
        <v>0.98204533000000005</v>
      </c>
      <c r="E9" s="7">
        <f t="shared" ref="E9:E12" si="2">C14</f>
        <v>0.35401854574431779</v>
      </c>
      <c r="F9" s="7">
        <f t="shared" ref="F9:F12" si="3">C19</f>
        <v>0.79439506443437036</v>
      </c>
    </row>
    <row r="10" spans="1:6" x14ac:dyDescent="0.2">
      <c r="A10" s="4"/>
      <c r="B10" s="4"/>
      <c r="C10" s="5">
        <v>0.53309046999999998</v>
      </c>
      <c r="E10" s="7">
        <f t="shared" si="2"/>
        <v>0.52038930854825294</v>
      </c>
      <c r="F10" s="7">
        <f t="shared" si="3"/>
        <v>0.52038930854825294</v>
      </c>
    </row>
    <row r="11" spans="1:6" x14ac:dyDescent="0.2">
      <c r="A11" s="4"/>
      <c r="B11" s="4"/>
      <c r="C11" s="5">
        <v>1.29641421</v>
      </c>
      <c r="E11" s="7">
        <f t="shared" si="2"/>
        <v>0.53743980924930523</v>
      </c>
      <c r="F11" s="7">
        <f t="shared" si="3"/>
        <v>0.29422493427089413</v>
      </c>
    </row>
    <row r="12" spans="1:6" x14ac:dyDescent="0.2">
      <c r="A12" s="4"/>
      <c r="B12" s="4"/>
      <c r="C12" s="5">
        <v>1.2819979800000001</v>
      </c>
      <c r="E12" s="7">
        <f t="shared" si="2"/>
        <v>0.29422493427089413</v>
      </c>
      <c r="F12" s="7">
        <f t="shared" si="3"/>
        <v>0.52966934149139244</v>
      </c>
    </row>
    <row r="13" spans="1:6" x14ac:dyDescent="0.2">
      <c r="A13" s="4" t="s">
        <v>43</v>
      </c>
      <c r="B13" s="4" t="s">
        <v>37</v>
      </c>
      <c r="C13" s="4">
        <v>0.93743653206292821</v>
      </c>
      <c r="E13" s="8">
        <f>C23</f>
        <v>0.30059280865934668</v>
      </c>
      <c r="F13" s="8">
        <f>C28</f>
        <v>0.44869589839930668</v>
      </c>
    </row>
    <row r="14" spans="1:6" x14ac:dyDescent="0.2">
      <c r="A14" s="4" t="s">
        <v>44</v>
      </c>
      <c r="B14" s="4"/>
      <c r="C14" s="4">
        <v>0.35401854574431779</v>
      </c>
      <c r="E14" s="8">
        <f t="shared" ref="E14:E15" si="4">C24</f>
        <v>0.97930165125381219</v>
      </c>
      <c r="F14" s="8">
        <f t="shared" ref="F14:F15" si="5">C29</f>
        <v>0.33680486761402217</v>
      </c>
    </row>
    <row r="15" spans="1:6" x14ac:dyDescent="0.2">
      <c r="A15" s="4"/>
      <c r="B15" s="4"/>
      <c r="C15" s="4">
        <v>0.52038930854825294</v>
      </c>
      <c r="E15" s="8">
        <f t="shared" si="4"/>
        <v>0.24957029692609944</v>
      </c>
      <c r="F15" s="8">
        <f t="shared" si="5"/>
        <v>0.15693791255996453</v>
      </c>
    </row>
    <row r="16" spans="1:6" x14ac:dyDescent="0.2">
      <c r="A16" s="4"/>
      <c r="B16" s="4"/>
      <c r="C16" s="4">
        <v>0.53743980924930523</v>
      </c>
    </row>
    <row r="17" spans="1:6" x14ac:dyDescent="0.2">
      <c r="A17" s="4"/>
      <c r="B17" s="4"/>
      <c r="C17" s="4">
        <v>0.29422493427089413</v>
      </c>
      <c r="E17" s="4" t="s">
        <v>53</v>
      </c>
      <c r="F17" s="4"/>
    </row>
    <row r="18" spans="1:6" x14ac:dyDescent="0.2">
      <c r="A18" s="4"/>
      <c r="B18" s="4" t="s">
        <v>38</v>
      </c>
      <c r="C18" s="4">
        <v>0.85376776795894271</v>
      </c>
      <c r="E18" t="s">
        <v>52</v>
      </c>
    </row>
    <row r="19" spans="1:6" x14ac:dyDescent="0.2">
      <c r="A19" s="4"/>
      <c r="B19" s="4"/>
      <c r="C19" s="4">
        <v>0.79439506443437036</v>
      </c>
    </row>
    <row r="20" spans="1:6" x14ac:dyDescent="0.2">
      <c r="A20" s="4"/>
      <c r="B20" s="4"/>
      <c r="C20" s="4">
        <v>0.52038930854825294</v>
      </c>
    </row>
    <row r="21" spans="1:6" x14ac:dyDescent="0.2">
      <c r="A21" s="4"/>
      <c r="B21" s="4"/>
      <c r="C21" s="4">
        <v>0.29422493427089413</v>
      </c>
    </row>
    <row r="22" spans="1:6" x14ac:dyDescent="0.2">
      <c r="A22" s="4"/>
      <c r="B22" s="4"/>
      <c r="C22" s="4">
        <v>0.52966934149139244</v>
      </c>
    </row>
    <row r="23" spans="1:6" x14ac:dyDescent="0.2">
      <c r="A23" s="4" t="s">
        <v>45</v>
      </c>
      <c r="B23" s="5" t="s">
        <v>37</v>
      </c>
      <c r="C23" s="4">
        <v>0.30059280865934668</v>
      </c>
    </row>
    <row r="24" spans="1:6" x14ac:dyDescent="0.2">
      <c r="A24" s="4" t="s">
        <v>46</v>
      </c>
      <c r="B24" s="5" t="s">
        <v>37</v>
      </c>
      <c r="C24" s="4">
        <v>0.97930165125381219</v>
      </c>
    </row>
    <row r="25" spans="1:6" x14ac:dyDescent="0.2">
      <c r="A25" s="4"/>
      <c r="B25" s="5" t="s">
        <v>37</v>
      </c>
      <c r="C25" s="4">
        <v>0.24957029692609944</v>
      </c>
    </row>
    <row r="26" spans="1:6" x14ac:dyDescent="0.2">
      <c r="A26" s="4"/>
      <c r="B26" s="5" t="s">
        <v>39</v>
      </c>
      <c r="C26" s="4">
        <v>0.80718061916587092</v>
      </c>
    </row>
    <row r="27" spans="1:6" x14ac:dyDescent="0.2">
      <c r="A27" s="4"/>
      <c r="B27" s="5" t="s">
        <v>39</v>
      </c>
      <c r="C27" s="4">
        <v>0.4117112241953933</v>
      </c>
    </row>
    <row r="28" spans="1:6" x14ac:dyDescent="0.2">
      <c r="A28" s="4"/>
      <c r="B28" s="5" t="s">
        <v>38</v>
      </c>
      <c r="C28" s="4">
        <v>0.44869589839930668</v>
      </c>
    </row>
    <row r="29" spans="1:6" x14ac:dyDescent="0.2">
      <c r="A29" s="4"/>
      <c r="B29" s="5" t="s">
        <v>38</v>
      </c>
      <c r="C29" s="4">
        <v>0.33680486761402217</v>
      </c>
    </row>
    <row r="30" spans="1:6" x14ac:dyDescent="0.2">
      <c r="A30" s="4"/>
      <c r="B30" s="5" t="s">
        <v>38</v>
      </c>
      <c r="C30" s="4">
        <v>0.15693791255996453</v>
      </c>
    </row>
    <row r="31" spans="1:6" x14ac:dyDescent="0.2">
      <c r="A31" s="4"/>
      <c r="B31" s="5" t="s">
        <v>40</v>
      </c>
      <c r="C31" s="4">
        <v>0.49138140329803864</v>
      </c>
    </row>
    <row r="32" spans="1:6" x14ac:dyDescent="0.2">
      <c r="A32" s="4"/>
      <c r="B32" s="5" t="s">
        <v>40</v>
      </c>
      <c r="C32" s="4">
        <v>0.28648712733186277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00F1-C961-D34A-BD93-E4404B61222F}">
  <dimension ref="A1:J32"/>
  <sheetViews>
    <sheetView zoomScale="114" zoomScaleNormal="75"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47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 t="s">
        <v>48</v>
      </c>
      <c r="D2" s="4" t="s">
        <v>49</v>
      </c>
      <c r="E2" s="4"/>
      <c r="F2" s="4"/>
      <c r="G2" s="4" t="s">
        <v>37</v>
      </c>
      <c r="H2" s="4" t="s">
        <v>38</v>
      </c>
      <c r="I2" s="4" t="s">
        <v>39</v>
      </c>
      <c r="J2" s="4" t="s">
        <v>40</v>
      </c>
    </row>
    <row r="3" spans="1:10" x14ac:dyDescent="0.2">
      <c r="A3" s="4" t="s">
        <v>41</v>
      </c>
      <c r="B3" s="4" t="s">
        <v>37</v>
      </c>
      <c r="C3">
        <v>2.6193402034145197</v>
      </c>
      <c r="D3" s="6">
        <f>AVERAGE(C3:C7)</f>
        <v>1.3863311415422863</v>
      </c>
      <c r="E3" s="4">
        <f>C3/D$3</f>
        <v>1.889404432263216</v>
      </c>
      <c r="F3" s="4"/>
      <c r="G3" s="6">
        <f>E3</f>
        <v>1.889404432263216</v>
      </c>
      <c r="H3" s="6">
        <f>E8</f>
        <v>0.86247472495627342</v>
      </c>
      <c r="I3" s="8">
        <f>E26</f>
        <v>1.5832609719637423</v>
      </c>
      <c r="J3" s="8">
        <f>E31</f>
        <v>0.96383012639044652</v>
      </c>
    </row>
    <row r="4" spans="1:10" x14ac:dyDescent="0.2">
      <c r="A4" s="4" t="s">
        <v>42</v>
      </c>
      <c r="B4" s="4"/>
      <c r="C4">
        <v>1.0859595595995377</v>
      </c>
      <c r="D4" s="6"/>
      <c r="E4" s="4">
        <f t="shared" ref="E4:E12" si="0">C4/D$3</f>
        <v>0.7833334526348541</v>
      </c>
      <c r="F4" s="4"/>
      <c r="G4" s="6">
        <f t="shared" ref="G4:G7" si="1">E4</f>
        <v>0.7833334526348541</v>
      </c>
      <c r="H4" s="6">
        <f t="shared" ref="H4:H7" si="2">E9</f>
        <v>0.7083771694744444</v>
      </c>
      <c r="I4" s="8">
        <f>E27</f>
        <v>0.80755942042016493</v>
      </c>
      <c r="J4" s="8">
        <f>E32</f>
        <v>0.56193604864209035</v>
      </c>
    </row>
    <row r="5" spans="1:10" x14ac:dyDescent="0.2">
      <c r="A5" s="4"/>
      <c r="B5" s="4"/>
      <c r="C5">
        <v>1.4326860436398667</v>
      </c>
      <c r="D5" s="6"/>
      <c r="E5" s="4">
        <f t="shared" si="0"/>
        <v>1.0334371065530641</v>
      </c>
      <c r="F5" s="4"/>
      <c r="G5" s="6">
        <f t="shared" si="1"/>
        <v>1.0334371065530641</v>
      </c>
      <c r="H5" s="6">
        <f t="shared" si="2"/>
        <v>0.38453328647507662</v>
      </c>
      <c r="I5" s="4" t="s">
        <v>57</v>
      </c>
      <c r="J5" s="4" t="s">
        <v>57</v>
      </c>
    </row>
    <row r="6" spans="1:10" x14ac:dyDescent="0.2">
      <c r="A6" s="4"/>
      <c r="B6" s="4"/>
      <c r="C6">
        <v>0.72326940274847895</v>
      </c>
      <c r="D6" s="6"/>
      <c r="E6" s="4">
        <f t="shared" si="0"/>
        <v>0.5217147484286081</v>
      </c>
      <c r="F6" s="4"/>
      <c r="G6" s="6">
        <f t="shared" si="1"/>
        <v>0.5217147484286081</v>
      </c>
      <c r="H6" s="6">
        <f t="shared" si="2"/>
        <v>0.93514036520722299</v>
      </c>
      <c r="I6" s="4" t="s">
        <v>57</v>
      </c>
      <c r="J6" s="4" t="s">
        <v>57</v>
      </c>
    </row>
    <row r="7" spans="1:10" x14ac:dyDescent="0.2">
      <c r="A7" s="4"/>
      <c r="B7" s="4"/>
      <c r="C7">
        <v>1.0704004983090281</v>
      </c>
      <c r="D7" s="6"/>
      <c r="E7" s="4">
        <f t="shared" si="0"/>
        <v>0.77211026012025741</v>
      </c>
      <c r="F7" s="4"/>
      <c r="G7" s="6">
        <f t="shared" si="1"/>
        <v>0.77211026012025741</v>
      </c>
      <c r="H7" s="6">
        <f t="shared" si="2"/>
        <v>0.92474152933893117</v>
      </c>
      <c r="I7" s="4" t="s">
        <v>57</v>
      </c>
      <c r="J7" s="4" t="s">
        <v>57</v>
      </c>
    </row>
    <row r="8" spans="1:10" x14ac:dyDescent="0.2">
      <c r="A8" s="4"/>
      <c r="B8" s="4" t="s">
        <v>38</v>
      </c>
      <c r="C8" s="5">
        <v>1.1956755699999999</v>
      </c>
      <c r="D8" s="6"/>
      <c r="E8" s="4">
        <f t="shared" si="0"/>
        <v>0.86247472495627342</v>
      </c>
      <c r="F8" s="4"/>
      <c r="G8" s="7">
        <f>E13</f>
        <v>1.7730911565019027</v>
      </c>
      <c r="H8" s="7">
        <f>E18</f>
        <v>1.6148379408076567</v>
      </c>
      <c r="I8" s="4" t="s">
        <v>57</v>
      </c>
      <c r="J8" s="4" t="s">
        <v>57</v>
      </c>
    </row>
    <row r="9" spans="1:10" x14ac:dyDescent="0.2">
      <c r="A9" s="4"/>
      <c r="B9" s="4"/>
      <c r="C9" s="5">
        <v>0.98204533000000005</v>
      </c>
      <c r="D9" s="6"/>
      <c r="E9" s="4">
        <f t="shared" si="0"/>
        <v>0.7083771694744444</v>
      </c>
      <c r="F9" s="4"/>
      <c r="G9" s="7">
        <f t="shared" ref="G9:G12" si="3">E14</f>
        <v>0.66959962752419966</v>
      </c>
      <c r="H9" s="7">
        <f t="shared" ref="H9:H12" si="4">E19</f>
        <v>1.5025389083330383</v>
      </c>
      <c r="I9" s="4" t="s">
        <v>57</v>
      </c>
      <c r="J9" s="4" t="s">
        <v>57</v>
      </c>
    </row>
    <row r="10" spans="1:10" x14ac:dyDescent="0.2">
      <c r="A10" s="4"/>
      <c r="B10" s="4"/>
      <c r="C10" s="5">
        <v>0.53309046999999998</v>
      </c>
      <c r="D10" s="6"/>
      <c r="E10" s="4">
        <f t="shared" si="0"/>
        <v>0.38453328647507662</v>
      </c>
      <c r="F10" s="4"/>
      <c r="G10" s="7">
        <f t="shared" si="3"/>
        <v>0.98427749438626366</v>
      </c>
      <c r="H10" s="7">
        <f t="shared" si="4"/>
        <v>0.98427749438626366</v>
      </c>
      <c r="I10" s="4" t="s">
        <v>57</v>
      </c>
      <c r="J10" s="4" t="s">
        <v>57</v>
      </c>
    </row>
    <row r="11" spans="1:10" x14ac:dyDescent="0.2">
      <c r="A11" s="4"/>
      <c r="B11" s="4"/>
      <c r="C11" s="5">
        <v>1.29641421</v>
      </c>
      <c r="D11" s="6"/>
      <c r="E11" s="4">
        <f t="shared" si="0"/>
        <v>0.93514036520722299</v>
      </c>
      <c r="F11" s="4"/>
      <c r="G11" s="7">
        <f t="shared" si="3"/>
        <v>1.0165272424736744</v>
      </c>
      <c r="H11" s="7">
        <f t="shared" si="4"/>
        <v>0.55650447911395906</v>
      </c>
      <c r="I11" s="4" t="s">
        <v>57</v>
      </c>
      <c r="J11" s="4" t="s">
        <v>57</v>
      </c>
    </row>
    <row r="12" spans="1:10" x14ac:dyDescent="0.2">
      <c r="A12" s="4"/>
      <c r="B12" s="4"/>
      <c r="C12" s="5">
        <v>1.2819979800000001</v>
      </c>
      <c r="D12" s="6"/>
      <c r="E12" s="4">
        <f t="shared" si="0"/>
        <v>0.92474152933893117</v>
      </c>
      <c r="F12" s="4"/>
      <c r="G12" s="7">
        <f t="shared" si="3"/>
        <v>0.55650447911395906</v>
      </c>
      <c r="H12" s="7">
        <f t="shared" si="4"/>
        <v>1.0018299833076389</v>
      </c>
      <c r="I12" s="4" t="s">
        <v>57</v>
      </c>
      <c r="J12" s="4" t="s">
        <v>57</v>
      </c>
    </row>
    <row r="13" spans="1:10" x14ac:dyDescent="0.2">
      <c r="A13" s="4" t="s">
        <v>43</v>
      </c>
      <c r="B13" s="4" t="s">
        <v>37</v>
      </c>
      <c r="C13" s="4">
        <v>0.93743653206292821</v>
      </c>
      <c r="D13" s="7">
        <f>AVERAGE(C13:C17)</f>
        <v>0.52870182597513971</v>
      </c>
      <c r="E13" s="4">
        <f>C13/D$13</f>
        <v>1.7730911565019027</v>
      </c>
      <c r="F13" s="4"/>
      <c r="G13" s="8">
        <f>E23</f>
        <v>0.58960392643608583</v>
      </c>
      <c r="H13" s="8">
        <f>E28</f>
        <v>0.88010376779109356</v>
      </c>
      <c r="I13" s="4" t="s">
        <v>57</v>
      </c>
      <c r="J13" s="4" t="s">
        <v>57</v>
      </c>
    </row>
    <row r="14" spans="1:10" x14ac:dyDescent="0.2">
      <c r="A14" s="4" t="s">
        <v>44</v>
      </c>
      <c r="B14" s="4"/>
      <c r="C14" s="4">
        <v>0.35401854574431779</v>
      </c>
      <c r="D14" s="7"/>
      <c r="E14" s="4">
        <f t="shared" ref="E14:E22" si="5">C14/D$13</f>
        <v>0.66959962752419966</v>
      </c>
      <c r="F14" s="4"/>
      <c r="G14" s="8">
        <f t="shared" ref="G14:G15" si="6">E24</f>
        <v>1.9208712986841321</v>
      </c>
      <c r="H14" s="8">
        <f t="shared" ref="H14:H15" si="7">E29</f>
        <v>0.66063281178845612</v>
      </c>
      <c r="I14" s="4" t="s">
        <v>57</v>
      </c>
      <c r="J14" s="4" t="s">
        <v>57</v>
      </c>
    </row>
    <row r="15" spans="1:10" x14ac:dyDescent="0.2">
      <c r="A15" s="4"/>
      <c r="B15" s="4"/>
      <c r="C15" s="4">
        <v>0.52038930854825294</v>
      </c>
      <c r="D15" s="7"/>
      <c r="E15" s="4">
        <f t="shared" si="5"/>
        <v>0.98427749438626366</v>
      </c>
      <c r="F15" s="4"/>
      <c r="G15" s="8">
        <f t="shared" si="6"/>
        <v>0.48952477487978191</v>
      </c>
      <c r="H15" s="8">
        <f t="shared" si="7"/>
        <v>0.30782908568149148</v>
      </c>
      <c r="I15" s="4" t="s">
        <v>57</v>
      </c>
      <c r="J15" s="4" t="s">
        <v>57</v>
      </c>
    </row>
    <row r="16" spans="1:10" x14ac:dyDescent="0.2">
      <c r="A16" s="4"/>
      <c r="B16" s="4"/>
      <c r="C16" s="4">
        <v>0.53743980924930523</v>
      </c>
      <c r="D16" s="7"/>
      <c r="E16" s="4">
        <f t="shared" si="5"/>
        <v>1.0165272424736744</v>
      </c>
      <c r="F16" s="4"/>
      <c r="G16" s="4"/>
      <c r="H16" s="4"/>
      <c r="I16" s="4"/>
      <c r="J16" s="5"/>
    </row>
    <row r="17" spans="1:10" x14ac:dyDescent="0.2">
      <c r="A17" s="4"/>
      <c r="B17" s="4"/>
      <c r="C17" s="4">
        <v>0.29422493427089413</v>
      </c>
      <c r="D17" s="7"/>
      <c r="E17" s="4">
        <f t="shared" si="5"/>
        <v>0.55650447911395906</v>
      </c>
      <c r="F17" s="4"/>
      <c r="G17" s="4" t="s">
        <v>53</v>
      </c>
      <c r="H17" s="4"/>
      <c r="I17" s="4"/>
      <c r="J17" s="5"/>
    </row>
    <row r="18" spans="1:10" x14ac:dyDescent="0.2">
      <c r="A18" s="4"/>
      <c r="B18" s="4" t="s">
        <v>38</v>
      </c>
      <c r="C18" s="4">
        <v>0.85376776795894271</v>
      </c>
      <c r="D18" s="7"/>
      <c r="E18" s="4">
        <f t="shared" si="5"/>
        <v>1.6148379408076567</v>
      </c>
      <c r="F18" s="4"/>
      <c r="G18" s="5" t="s">
        <v>54</v>
      </c>
      <c r="H18" s="4"/>
      <c r="I18" s="4"/>
      <c r="J18" s="5"/>
    </row>
    <row r="19" spans="1:10" x14ac:dyDescent="0.2">
      <c r="A19" s="4"/>
      <c r="B19" s="4"/>
      <c r="C19" s="4">
        <v>0.79439506443437036</v>
      </c>
      <c r="D19" s="7"/>
      <c r="E19" s="4">
        <f t="shared" si="5"/>
        <v>1.5025389083330383</v>
      </c>
      <c r="F19" s="4"/>
      <c r="G19" s="9"/>
      <c r="H19" s="4"/>
      <c r="I19" s="4"/>
      <c r="J19" s="5"/>
    </row>
    <row r="20" spans="1:10" x14ac:dyDescent="0.2">
      <c r="A20" s="4"/>
      <c r="B20" s="4"/>
      <c r="C20" s="4">
        <v>0.52038930854825294</v>
      </c>
      <c r="D20" s="7"/>
      <c r="E20" s="4">
        <f t="shared" si="5"/>
        <v>0.98427749438626366</v>
      </c>
      <c r="F20" s="4"/>
      <c r="G20" s="5"/>
      <c r="H20" s="4"/>
      <c r="I20" s="4"/>
      <c r="J20" s="5"/>
    </row>
    <row r="21" spans="1:10" x14ac:dyDescent="0.2">
      <c r="A21" s="4"/>
      <c r="B21" s="4"/>
      <c r="C21" s="4">
        <v>0.29422493427089413</v>
      </c>
      <c r="D21" s="7"/>
      <c r="E21" s="4">
        <f t="shared" si="5"/>
        <v>0.55650447911395906</v>
      </c>
      <c r="F21" s="4"/>
      <c r="G21" s="5"/>
      <c r="H21" s="5"/>
      <c r="I21" s="4"/>
      <c r="J21" s="5"/>
    </row>
    <row r="22" spans="1:10" x14ac:dyDescent="0.2">
      <c r="A22" s="4"/>
      <c r="B22" s="4"/>
      <c r="C22" s="4">
        <v>0.52966934149139244</v>
      </c>
      <c r="D22" s="7"/>
      <c r="E22" s="4">
        <f t="shared" si="5"/>
        <v>1.0018299833076389</v>
      </c>
      <c r="F22" s="4"/>
      <c r="G22" s="5"/>
      <c r="H22" s="4"/>
      <c r="I22" s="4"/>
      <c r="J22" s="5"/>
    </row>
    <row r="23" spans="1:10" x14ac:dyDescent="0.2">
      <c r="A23" s="4" t="s">
        <v>45</v>
      </c>
      <c r="B23" s="5" t="s">
        <v>37</v>
      </c>
      <c r="C23" s="4">
        <v>0.30059280865934668</v>
      </c>
      <c r="D23" s="8">
        <f>AVERAGE(C23:C25)</f>
        <v>0.5098215856130861</v>
      </c>
      <c r="E23" s="4">
        <f>C23/D$23</f>
        <v>0.58960392643608583</v>
      </c>
      <c r="F23" s="4"/>
      <c r="G23" s="5"/>
      <c r="H23" s="5"/>
      <c r="I23" s="4"/>
      <c r="J23" s="5"/>
    </row>
    <row r="24" spans="1:10" x14ac:dyDescent="0.2">
      <c r="A24" s="4" t="s">
        <v>46</v>
      </c>
      <c r="B24" s="5" t="s">
        <v>37</v>
      </c>
      <c r="C24" s="4">
        <v>0.97930165125381219</v>
      </c>
      <c r="D24" s="8"/>
      <c r="E24" s="4">
        <f t="shared" ref="E24:E32" si="8">C24/D$23</f>
        <v>1.9208712986841321</v>
      </c>
      <c r="F24" s="4"/>
      <c r="G24" s="5"/>
      <c r="H24" s="4"/>
      <c r="I24" s="4"/>
      <c r="J24" s="5"/>
    </row>
    <row r="25" spans="1:10" x14ac:dyDescent="0.2">
      <c r="A25" s="4"/>
      <c r="B25" s="5" t="s">
        <v>37</v>
      </c>
      <c r="C25" s="4">
        <v>0.24957029692609944</v>
      </c>
      <c r="D25" s="8"/>
      <c r="E25" s="4">
        <f t="shared" si="8"/>
        <v>0.48952477487978191</v>
      </c>
      <c r="F25" s="4"/>
      <c r="G25" s="5"/>
      <c r="H25" s="5"/>
      <c r="I25" s="4"/>
      <c r="J25" s="5"/>
    </row>
    <row r="26" spans="1:10" x14ac:dyDescent="0.2">
      <c r="A26" s="4"/>
      <c r="B26" s="5" t="s">
        <v>39</v>
      </c>
      <c r="C26" s="4">
        <v>0.80718061916587092</v>
      </c>
      <c r="D26" s="8"/>
      <c r="E26" s="4">
        <f t="shared" si="8"/>
        <v>1.5832609719637423</v>
      </c>
      <c r="F26" s="4"/>
      <c r="G26" s="4"/>
      <c r="H26" s="4"/>
      <c r="I26" s="4"/>
      <c r="J26" s="5"/>
    </row>
    <row r="27" spans="1:10" x14ac:dyDescent="0.2">
      <c r="A27" s="4"/>
      <c r="B27" s="5" t="s">
        <v>39</v>
      </c>
      <c r="C27" s="4">
        <v>0.4117112241953933</v>
      </c>
      <c r="D27" s="8"/>
      <c r="E27" s="4">
        <f t="shared" si="8"/>
        <v>0.80755942042016493</v>
      </c>
      <c r="F27" s="4"/>
      <c r="G27" s="4"/>
      <c r="H27" s="4"/>
      <c r="I27" s="4"/>
      <c r="J27" s="5"/>
    </row>
    <row r="28" spans="1:10" x14ac:dyDescent="0.2">
      <c r="A28" s="4"/>
      <c r="B28" s="5" t="s">
        <v>38</v>
      </c>
      <c r="C28" s="4">
        <v>0.44869589839930668</v>
      </c>
      <c r="D28" s="8"/>
      <c r="E28" s="4">
        <f t="shared" si="8"/>
        <v>0.88010376779109356</v>
      </c>
      <c r="F28" s="4"/>
      <c r="G28" s="4"/>
      <c r="H28" s="4"/>
      <c r="I28" s="4"/>
      <c r="J28" s="5"/>
    </row>
    <row r="29" spans="1:10" x14ac:dyDescent="0.2">
      <c r="A29" s="4"/>
      <c r="B29" s="5" t="s">
        <v>38</v>
      </c>
      <c r="C29" s="4">
        <v>0.33680486761402217</v>
      </c>
      <c r="D29" s="8"/>
      <c r="E29" s="4">
        <f t="shared" si="8"/>
        <v>0.66063281178845612</v>
      </c>
      <c r="F29" s="4"/>
      <c r="G29" s="4"/>
      <c r="H29" s="4"/>
      <c r="I29" s="4"/>
      <c r="J29" s="5"/>
    </row>
    <row r="30" spans="1:10" x14ac:dyDescent="0.2">
      <c r="A30" s="4"/>
      <c r="B30" s="5" t="s">
        <v>38</v>
      </c>
      <c r="C30" s="4">
        <v>0.15693791255996453</v>
      </c>
      <c r="D30" s="8"/>
      <c r="E30" s="4">
        <f t="shared" si="8"/>
        <v>0.30782908568149148</v>
      </c>
      <c r="F30" s="4"/>
      <c r="G30" s="4"/>
      <c r="H30" s="4"/>
      <c r="I30" s="4"/>
      <c r="J30" s="5"/>
    </row>
    <row r="31" spans="1:10" x14ac:dyDescent="0.2">
      <c r="A31" s="4"/>
      <c r="B31" s="5" t="s">
        <v>40</v>
      </c>
      <c r="C31" s="4">
        <v>0.49138140329803864</v>
      </c>
      <c r="D31" s="8"/>
      <c r="E31" s="4">
        <f t="shared" si="8"/>
        <v>0.96383012639044652</v>
      </c>
      <c r="F31" s="4"/>
      <c r="G31" s="4"/>
      <c r="H31" s="4"/>
      <c r="I31" s="4"/>
      <c r="J31" s="5"/>
    </row>
    <row r="32" spans="1:10" x14ac:dyDescent="0.2">
      <c r="A32" s="4"/>
      <c r="B32" s="5" t="s">
        <v>40</v>
      </c>
      <c r="C32" s="4">
        <v>0.28648712733186277</v>
      </c>
      <c r="D32" s="8"/>
      <c r="E32" s="4">
        <f t="shared" si="8"/>
        <v>0.56193604864209035</v>
      </c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A10-7669-7943-8E0D-42A675FB5C6D}">
  <dimension ref="A1:J32"/>
  <sheetViews>
    <sheetView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55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 t="s">
        <v>48</v>
      </c>
      <c r="D2" s="4" t="s">
        <v>49</v>
      </c>
      <c r="E2" s="4"/>
      <c r="F2" s="4"/>
      <c r="G2" s="4" t="s">
        <v>37</v>
      </c>
      <c r="H2" s="4" t="s">
        <v>38</v>
      </c>
      <c r="I2" s="4" t="s">
        <v>39</v>
      </c>
      <c r="J2" s="4" t="s">
        <v>40</v>
      </c>
    </row>
    <row r="3" spans="1:10" x14ac:dyDescent="0.2">
      <c r="A3" s="4" t="s">
        <v>41</v>
      </c>
      <c r="B3" s="4" t="s">
        <v>37</v>
      </c>
      <c r="C3">
        <v>2.6193402034145197</v>
      </c>
      <c r="D3" s="6">
        <f>MEDIAN(C3:C7)</f>
        <v>1.0859595595995377</v>
      </c>
      <c r="E3" s="4">
        <f>C3/D$3</f>
        <v>2.4120052908604044</v>
      </c>
      <c r="F3" s="4"/>
      <c r="G3" s="6">
        <f>E3</f>
        <v>2.4120052908604044</v>
      </c>
      <c r="H3" s="6">
        <f>E8</f>
        <v>1.1010313960870894</v>
      </c>
      <c r="I3" s="8">
        <f>E26</f>
        <v>2.6852958417931609</v>
      </c>
      <c r="J3" s="8">
        <f>E31</f>
        <v>1.6347077812327415</v>
      </c>
    </row>
    <row r="4" spans="1:10" x14ac:dyDescent="0.2">
      <c r="A4" s="4" t="s">
        <v>42</v>
      </c>
      <c r="B4" s="4"/>
      <c r="C4">
        <v>1.0859595595995377</v>
      </c>
      <c r="D4" s="6"/>
      <c r="E4" s="4">
        <f t="shared" ref="E4:E12" si="0">C4/D$3</f>
        <v>1</v>
      </c>
      <c r="F4" s="4"/>
      <c r="G4" s="6">
        <f t="shared" ref="G4:G7" si="1">E4</f>
        <v>1</v>
      </c>
      <c r="H4" s="6">
        <f t="shared" ref="H4:H7" si="2">E9</f>
        <v>0.90431114245372324</v>
      </c>
      <c r="I4" s="8">
        <f>E27</f>
        <v>1.3696642512229027</v>
      </c>
      <c r="J4" s="8">
        <f>E32</f>
        <v>0.95307378978760104</v>
      </c>
    </row>
    <row r="5" spans="1:10" x14ac:dyDescent="0.2">
      <c r="A5" s="4"/>
      <c r="B5" s="4"/>
      <c r="C5">
        <v>1.4326860436398667</v>
      </c>
      <c r="D5" s="6"/>
      <c r="E5" s="4">
        <f t="shared" si="0"/>
        <v>1.3192812116946502</v>
      </c>
      <c r="F5" s="4"/>
      <c r="G5" s="6">
        <f t="shared" si="1"/>
        <v>1.3192812116946502</v>
      </c>
      <c r="H5" s="6">
        <f t="shared" si="2"/>
        <v>0.49089348243923953</v>
      </c>
      <c r="I5" s="4" t="s">
        <v>57</v>
      </c>
      <c r="J5" s="4" t="s">
        <v>57</v>
      </c>
    </row>
    <row r="6" spans="1:10" x14ac:dyDescent="0.2">
      <c r="A6" s="4"/>
      <c r="B6" s="4"/>
      <c r="C6">
        <v>0.72326940274847895</v>
      </c>
      <c r="D6" s="6"/>
      <c r="E6" s="4">
        <f t="shared" si="0"/>
        <v>0.66601872634667381</v>
      </c>
      <c r="F6" s="4"/>
      <c r="G6" s="6">
        <f t="shared" si="1"/>
        <v>0.66601872634667381</v>
      </c>
      <c r="H6" s="6">
        <f t="shared" si="2"/>
        <v>1.193796029087925</v>
      </c>
      <c r="I6" s="4" t="s">
        <v>57</v>
      </c>
      <c r="J6" s="4" t="s">
        <v>57</v>
      </c>
    </row>
    <row r="7" spans="1:10" x14ac:dyDescent="0.2">
      <c r="A7" s="4"/>
      <c r="B7" s="4"/>
      <c r="C7">
        <v>1.0704004983090281</v>
      </c>
      <c r="D7" s="6"/>
      <c r="E7" s="4">
        <f t="shared" si="0"/>
        <v>0.98567252237620406</v>
      </c>
      <c r="F7" s="4"/>
      <c r="G7" s="6">
        <f t="shared" si="1"/>
        <v>0.98567252237620406</v>
      </c>
      <c r="H7" s="6">
        <f t="shared" si="2"/>
        <v>1.1805209214906256</v>
      </c>
      <c r="I7" s="4" t="s">
        <v>57</v>
      </c>
      <c r="J7" s="4" t="s">
        <v>57</v>
      </c>
    </row>
    <row r="8" spans="1:10" x14ac:dyDescent="0.2">
      <c r="A8" s="4"/>
      <c r="B8" s="4" t="s">
        <v>38</v>
      </c>
      <c r="C8" s="5">
        <v>1.1956755699999999</v>
      </c>
      <c r="D8" s="6"/>
      <c r="E8" s="4">
        <f t="shared" si="0"/>
        <v>1.1010313960870894</v>
      </c>
      <c r="F8" s="4"/>
      <c r="G8" s="7">
        <f>E13</f>
        <v>1.8014138966039206</v>
      </c>
      <c r="H8" s="7">
        <f>E18</f>
        <v>1.6406327992032093</v>
      </c>
      <c r="I8" s="4" t="s">
        <v>57</v>
      </c>
      <c r="J8" s="4" t="s">
        <v>57</v>
      </c>
    </row>
    <row r="9" spans="1:10" x14ac:dyDescent="0.2">
      <c r="A9" s="4"/>
      <c r="B9" s="4"/>
      <c r="C9" s="5">
        <v>0.98204533000000005</v>
      </c>
      <c r="D9" s="6"/>
      <c r="E9" s="4">
        <f t="shared" si="0"/>
        <v>0.90431114245372324</v>
      </c>
      <c r="F9" s="4"/>
      <c r="G9" s="7">
        <f t="shared" ref="G9:G12" si="3">E14</f>
        <v>0.68029557857738254</v>
      </c>
      <c r="H9" s="7">
        <f t="shared" ref="H9:H12" si="4">E19</f>
        <v>1.5265399411270002</v>
      </c>
      <c r="I9" s="4" t="s">
        <v>57</v>
      </c>
      <c r="J9" s="4" t="s">
        <v>57</v>
      </c>
    </row>
    <row r="10" spans="1:10" x14ac:dyDescent="0.2">
      <c r="A10" s="4"/>
      <c r="B10" s="4"/>
      <c r="C10" s="5">
        <v>0.53309046999999998</v>
      </c>
      <c r="D10" s="6"/>
      <c r="E10" s="4">
        <f t="shared" si="0"/>
        <v>0.49089348243923953</v>
      </c>
      <c r="F10" s="4"/>
      <c r="G10" s="7">
        <f t="shared" si="3"/>
        <v>1</v>
      </c>
      <c r="H10" s="7">
        <f t="shared" si="4"/>
        <v>1</v>
      </c>
      <c r="I10" s="4" t="s">
        <v>57</v>
      </c>
      <c r="J10" s="4" t="s">
        <v>57</v>
      </c>
    </row>
    <row r="11" spans="1:10" x14ac:dyDescent="0.2">
      <c r="A11" s="4"/>
      <c r="B11" s="4"/>
      <c r="C11" s="5">
        <v>1.29641421</v>
      </c>
      <c r="D11" s="6"/>
      <c r="E11" s="4">
        <f t="shared" si="0"/>
        <v>1.193796029087925</v>
      </c>
      <c r="F11" s="4"/>
      <c r="G11" s="7">
        <f t="shared" si="3"/>
        <v>1.0327648943223269</v>
      </c>
      <c r="H11" s="7">
        <f t="shared" si="4"/>
        <v>0.56539388768709153</v>
      </c>
      <c r="I11" s="4" t="s">
        <v>57</v>
      </c>
      <c r="J11" s="4" t="s">
        <v>57</v>
      </c>
    </row>
    <row r="12" spans="1:10" x14ac:dyDescent="0.2">
      <c r="A12" s="4"/>
      <c r="B12" s="4"/>
      <c r="C12" s="5">
        <v>1.2819979800000001</v>
      </c>
      <c r="D12" s="6"/>
      <c r="E12" s="4">
        <f t="shared" si="0"/>
        <v>1.1805209214906256</v>
      </c>
      <c r="F12" s="4"/>
      <c r="G12" s="7">
        <f t="shared" si="3"/>
        <v>0.56539388768709153</v>
      </c>
      <c r="H12" s="7">
        <f t="shared" si="4"/>
        <v>1.0178328662612772</v>
      </c>
      <c r="I12" s="4" t="s">
        <v>57</v>
      </c>
      <c r="J12" s="4" t="s">
        <v>57</v>
      </c>
    </row>
    <row r="13" spans="1:10" x14ac:dyDescent="0.2">
      <c r="A13" s="4" t="s">
        <v>43</v>
      </c>
      <c r="B13" s="4" t="s">
        <v>37</v>
      </c>
      <c r="C13" s="4">
        <v>0.93743653206292821</v>
      </c>
      <c r="D13" s="7">
        <f>MEDIAN(C13:C17)</f>
        <v>0.52038930854825294</v>
      </c>
      <c r="E13" s="4">
        <f>C13/D$13</f>
        <v>1.8014138966039206</v>
      </c>
      <c r="F13" s="4"/>
      <c r="G13" s="8">
        <f>E23</f>
        <v>1</v>
      </c>
      <c r="H13" s="8">
        <f>E28</f>
        <v>1.4927033697196697</v>
      </c>
      <c r="I13" s="4" t="s">
        <v>57</v>
      </c>
      <c r="J13" s="4" t="s">
        <v>57</v>
      </c>
    </row>
    <row r="14" spans="1:10" x14ac:dyDescent="0.2">
      <c r="A14" s="4" t="s">
        <v>44</v>
      </c>
      <c r="B14" s="4"/>
      <c r="C14" s="4">
        <v>0.35401854574431779</v>
      </c>
      <c r="D14" s="7"/>
      <c r="E14" s="4">
        <f t="shared" ref="E14:E22" si="5">C14/D$13</f>
        <v>0.68029557857738254</v>
      </c>
      <c r="F14" s="4"/>
      <c r="G14" s="8">
        <f t="shared" ref="G14:G15" si="6">E24</f>
        <v>3.2579011308405152</v>
      </c>
      <c r="H14" s="8">
        <f t="shared" ref="H14:H15" si="7">E29</f>
        <v>1.1204688133298411</v>
      </c>
      <c r="I14" s="4" t="s">
        <v>57</v>
      </c>
      <c r="J14" s="4" t="s">
        <v>57</v>
      </c>
    </row>
    <row r="15" spans="1:10" x14ac:dyDescent="0.2">
      <c r="A15" s="4"/>
      <c r="B15" s="4"/>
      <c r="C15" s="4">
        <v>0.52038930854825294</v>
      </c>
      <c r="D15" s="7"/>
      <c r="E15" s="4">
        <f t="shared" si="5"/>
        <v>1</v>
      </c>
      <c r="F15" s="4"/>
      <c r="G15" s="8">
        <f t="shared" si="6"/>
        <v>0.83026037129494468</v>
      </c>
      <c r="H15" s="8">
        <f t="shared" si="7"/>
        <v>0.52209470100070765</v>
      </c>
      <c r="I15" s="4" t="s">
        <v>57</v>
      </c>
      <c r="J15" s="4" t="s">
        <v>57</v>
      </c>
    </row>
    <row r="16" spans="1:10" x14ac:dyDescent="0.2">
      <c r="A16" s="4"/>
      <c r="B16" s="4"/>
      <c r="C16" s="4">
        <v>0.53743980924930523</v>
      </c>
      <c r="D16" s="7"/>
      <c r="E16" s="4">
        <f t="shared" si="5"/>
        <v>1.0327648943223269</v>
      </c>
      <c r="F16" s="4"/>
      <c r="G16" s="4"/>
      <c r="H16" s="4"/>
      <c r="I16" s="4"/>
      <c r="J16" s="5"/>
    </row>
    <row r="17" spans="1:10" x14ac:dyDescent="0.2">
      <c r="A17" s="4"/>
      <c r="B17" s="4"/>
      <c r="C17" s="4">
        <v>0.29422493427089413</v>
      </c>
      <c r="D17" s="7"/>
      <c r="E17" s="4">
        <f t="shared" si="5"/>
        <v>0.56539388768709153</v>
      </c>
      <c r="F17" s="4"/>
      <c r="G17" s="4" t="s">
        <v>53</v>
      </c>
      <c r="H17" s="4"/>
      <c r="I17" s="4"/>
      <c r="J17" s="5"/>
    </row>
    <row r="18" spans="1:10" x14ac:dyDescent="0.2">
      <c r="A18" s="4"/>
      <c r="B18" s="4" t="s">
        <v>38</v>
      </c>
      <c r="C18" s="4">
        <v>0.85376776795894271</v>
      </c>
      <c r="D18" s="7"/>
      <c r="E18" s="4">
        <f t="shared" si="5"/>
        <v>1.6406327992032093</v>
      </c>
      <c r="F18" s="4"/>
      <c r="G18" s="5" t="s">
        <v>56</v>
      </c>
      <c r="H18" s="4"/>
      <c r="I18" s="4"/>
      <c r="J18" s="5"/>
    </row>
    <row r="19" spans="1:10" x14ac:dyDescent="0.2">
      <c r="A19" s="4"/>
      <c r="B19" s="4"/>
      <c r="C19" s="4">
        <v>0.79439506443437036</v>
      </c>
      <c r="D19" s="7"/>
      <c r="E19" s="4">
        <f t="shared" si="5"/>
        <v>1.5265399411270002</v>
      </c>
      <c r="F19" s="4"/>
      <c r="G19" s="9"/>
      <c r="H19" s="4"/>
      <c r="I19" s="4"/>
      <c r="J19" s="5"/>
    </row>
    <row r="20" spans="1:10" x14ac:dyDescent="0.2">
      <c r="A20" s="4"/>
      <c r="B20" s="4"/>
      <c r="C20" s="4">
        <v>0.52038930854825294</v>
      </c>
      <c r="D20" s="7"/>
      <c r="E20" s="4">
        <f t="shared" si="5"/>
        <v>1</v>
      </c>
      <c r="F20" s="4"/>
      <c r="G20" s="5"/>
      <c r="H20" s="4"/>
      <c r="I20" s="4"/>
      <c r="J20" s="5"/>
    </row>
    <row r="21" spans="1:10" x14ac:dyDescent="0.2">
      <c r="A21" s="4"/>
      <c r="B21" s="4"/>
      <c r="C21" s="4">
        <v>0.29422493427089413</v>
      </c>
      <c r="D21" s="7"/>
      <c r="E21" s="4">
        <f t="shared" si="5"/>
        <v>0.56539388768709153</v>
      </c>
      <c r="F21" s="4"/>
      <c r="G21" s="5"/>
      <c r="H21" s="5"/>
      <c r="I21" s="4"/>
      <c r="J21" s="5"/>
    </row>
    <row r="22" spans="1:10" x14ac:dyDescent="0.2">
      <c r="A22" s="4"/>
      <c r="B22" s="4"/>
      <c r="C22" s="4">
        <v>0.52966934149139244</v>
      </c>
      <c r="D22" s="7"/>
      <c r="E22" s="4">
        <f t="shared" si="5"/>
        <v>1.0178328662612772</v>
      </c>
      <c r="F22" s="4"/>
      <c r="G22" s="5"/>
      <c r="H22" s="4"/>
      <c r="I22" s="4"/>
      <c r="J22" s="5"/>
    </row>
    <row r="23" spans="1:10" x14ac:dyDescent="0.2">
      <c r="A23" s="4" t="s">
        <v>45</v>
      </c>
      <c r="B23" s="5" t="s">
        <v>37</v>
      </c>
      <c r="C23" s="4">
        <v>0.30059280865934668</v>
      </c>
      <c r="D23" s="8">
        <f>MEDIAN(C23:C25)</f>
        <v>0.30059280865934668</v>
      </c>
      <c r="E23" s="4">
        <f>C23/D$23</f>
        <v>1</v>
      </c>
      <c r="F23" s="4"/>
      <c r="G23" s="5"/>
      <c r="H23" s="5"/>
      <c r="I23" s="4"/>
      <c r="J23" s="5"/>
    </row>
    <row r="24" spans="1:10" x14ac:dyDescent="0.2">
      <c r="A24" s="4" t="s">
        <v>46</v>
      </c>
      <c r="B24" s="5" t="s">
        <v>37</v>
      </c>
      <c r="C24" s="4">
        <v>0.97930165125381219</v>
      </c>
      <c r="D24" s="8"/>
      <c r="E24" s="4">
        <f t="shared" ref="E24:E32" si="8">C24/D$23</f>
        <v>3.2579011308405152</v>
      </c>
      <c r="F24" s="4"/>
      <c r="G24" s="5"/>
      <c r="H24" s="4"/>
      <c r="I24" s="4"/>
      <c r="J24" s="5"/>
    </row>
    <row r="25" spans="1:10" x14ac:dyDescent="0.2">
      <c r="A25" s="4"/>
      <c r="B25" s="5" t="s">
        <v>37</v>
      </c>
      <c r="C25" s="4">
        <v>0.24957029692609944</v>
      </c>
      <c r="D25" s="8"/>
      <c r="E25" s="4">
        <f t="shared" si="8"/>
        <v>0.83026037129494468</v>
      </c>
      <c r="F25" s="4"/>
      <c r="G25" s="5"/>
      <c r="H25" s="5"/>
      <c r="I25" s="4"/>
      <c r="J25" s="5"/>
    </row>
    <row r="26" spans="1:10" x14ac:dyDescent="0.2">
      <c r="A26" s="4"/>
      <c r="B26" s="5" t="s">
        <v>39</v>
      </c>
      <c r="C26" s="4">
        <v>0.80718061916587092</v>
      </c>
      <c r="D26" s="8"/>
      <c r="E26" s="4">
        <f t="shared" si="8"/>
        <v>2.6852958417931609</v>
      </c>
      <c r="F26" s="4"/>
      <c r="G26" s="4"/>
      <c r="H26" s="4"/>
      <c r="I26" s="4"/>
      <c r="J26" s="5"/>
    </row>
    <row r="27" spans="1:10" x14ac:dyDescent="0.2">
      <c r="A27" s="4"/>
      <c r="B27" s="5" t="s">
        <v>39</v>
      </c>
      <c r="C27" s="4">
        <v>0.4117112241953933</v>
      </c>
      <c r="D27" s="8"/>
      <c r="E27" s="4">
        <f t="shared" si="8"/>
        <v>1.3696642512229027</v>
      </c>
      <c r="F27" s="4"/>
      <c r="G27" s="4"/>
      <c r="H27" s="4"/>
      <c r="I27" s="4"/>
      <c r="J27" s="5"/>
    </row>
    <row r="28" spans="1:10" x14ac:dyDescent="0.2">
      <c r="A28" s="4"/>
      <c r="B28" s="5" t="s">
        <v>38</v>
      </c>
      <c r="C28" s="4">
        <v>0.44869589839930668</v>
      </c>
      <c r="D28" s="8"/>
      <c r="E28" s="4">
        <f t="shared" si="8"/>
        <v>1.4927033697196697</v>
      </c>
      <c r="F28" s="4"/>
      <c r="G28" s="4"/>
      <c r="H28" s="4"/>
      <c r="I28" s="4"/>
      <c r="J28" s="5"/>
    </row>
    <row r="29" spans="1:10" x14ac:dyDescent="0.2">
      <c r="A29" s="4"/>
      <c r="B29" s="5" t="s">
        <v>38</v>
      </c>
      <c r="C29" s="4">
        <v>0.33680486761402217</v>
      </c>
      <c r="D29" s="8"/>
      <c r="E29" s="4">
        <f t="shared" si="8"/>
        <v>1.1204688133298411</v>
      </c>
      <c r="F29" s="4"/>
      <c r="G29" s="4"/>
      <c r="H29" s="4"/>
      <c r="I29" s="4"/>
      <c r="J29" s="5"/>
    </row>
    <row r="30" spans="1:10" x14ac:dyDescent="0.2">
      <c r="A30" s="4"/>
      <c r="B30" s="5" t="s">
        <v>38</v>
      </c>
      <c r="C30" s="4">
        <v>0.15693791255996453</v>
      </c>
      <c r="D30" s="8"/>
      <c r="E30" s="4">
        <f t="shared" si="8"/>
        <v>0.52209470100070765</v>
      </c>
      <c r="F30" s="4"/>
      <c r="G30" s="4"/>
      <c r="H30" s="4"/>
      <c r="I30" s="4"/>
      <c r="J30" s="5"/>
    </row>
    <row r="31" spans="1:10" x14ac:dyDescent="0.2">
      <c r="A31" s="4"/>
      <c r="B31" s="5" t="s">
        <v>40</v>
      </c>
      <c r="C31" s="4">
        <v>0.49138140329803864</v>
      </c>
      <c r="D31" s="8"/>
      <c r="E31" s="4">
        <f t="shared" si="8"/>
        <v>1.6347077812327415</v>
      </c>
      <c r="F31" s="4"/>
      <c r="G31" s="4"/>
      <c r="H31" s="4"/>
      <c r="I31" s="4"/>
      <c r="J31" s="5"/>
    </row>
    <row r="32" spans="1:10" x14ac:dyDescent="0.2">
      <c r="A32" s="4"/>
      <c r="B32" s="5" t="s">
        <v>40</v>
      </c>
      <c r="C32" s="4">
        <v>0.28648712733186277</v>
      </c>
      <c r="D32" s="8"/>
      <c r="E32" s="4">
        <f t="shared" si="8"/>
        <v>0.95307378978760104</v>
      </c>
      <c r="F32" s="4"/>
      <c r="G32" s="4"/>
      <c r="H32" s="4"/>
      <c r="I32" s="4"/>
      <c r="J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H3_NG1</vt:lpstr>
      <vt:lpstr>H3_NG2</vt:lpstr>
      <vt:lpstr>H3_G1</vt:lpstr>
      <vt:lpstr>H3_combined</vt:lpstr>
      <vt:lpstr>H3_normalizeto5m_average</vt:lpstr>
      <vt:lpstr>H3_normalizeto5m_median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Chen</dc:creator>
  <cp:lastModifiedBy>Yilin Chen</cp:lastModifiedBy>
  <dcterms:created xsi:type="dcterms:W3CDTF">2019-11-14T19:11:45Z</dcterms:created>
  <dcterms:modified xsi:type="dcterms:W3CDTF">2019-11-19T17:29:22Z</dcterms:modified>
</cp:coreProperties>
</file>