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629"/>
  <workbookPr filterPrivacy="1" hidePivotFieldList="1" autoCompressPictures="0"/>
  <bookViews>
    <workbookView xWindow="240" yWindow="160" windowWidth="41740" windowHeight="24800"/>
  </bookViews>
  <sheets>
    <sheet name="Invertebrate data" sheetId="5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" i="5" l="1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4" i="5"/>
  <c r="T4" i="5"/>
  <c r="U4" i="5"/>
  <c r="X4" i="5"/>
  <c r="AB4" i="5"/>
  <c r="AC4" i="5"/>
  <c r="AG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C25" i="5"/>
  <c r="AC17" i="5"/>
  <c r="AC21" i="5"/>
  <c r="AC5" i="5"/>
  <c r="AC28" i="5"/>
  <c r="AC20" i="5"/>
  <c r="AC12" i="5"/>
  <c r="AC27" i="5"/>
  <c r="AC19" i="5"/>
  <c r="AC11" i="5"/>
  <c r="AC26" i="5"/>
  <c r="AC18" i="5"/>
  <c r="AC10" i="5"/>
  <c r="AC9" i="5"/>
  <c r="AC24" i="5"/>
  <c r="AC16" i="5"/>
  <c r="AC8" i="5"/>
  <c r="AC23" i="5"/>
  <c r="AC15" i="5"/>
  <c r="AC7" i="5"/>
  <c r="AC30" i="5"/>
  <c r="AC22" i="5"/>
  <c r="AC14" i="5"/>
  <c r="AC6" i="5"/>
  <c r="AC13" i="5"/>
  <c r="AC29" i="5"/>
</calcChain>
</file>

<file path=xl/sharedStrings.xml><?xml version="1.0" encoding="utf-8"?>
<sst xmlns="http://schemas.openxmlformats.org/spreadsheetml/2006/main" count="156" uniqueCount="114">
  <si>
    <t>Year</t>
  </si>
  <si>
    <t>Date</t>
  </si>
  <si>
    <t>Aeshnidae</t>
  </si>
  <si>
    <t>Ameletidae</t>
  </si>
  <si>
    <t>Amphipoda</t>
  </si>
  <si>
    <t>Annelid</t>
  </si>
  <si>
    <t>Apataniidae</t>
  </si>
  <si>
    <t>Athericidae</t>
  </si>
  <si>
    <t>Baetidae</t>
  </si>
  <si>
    <t>Baetiscidae</t>
  </si>
  <si>
    <t>Brachycentridae</t>
  </si>
  <si>
    <t>Caenidae</t>
  </si>
  <si>
    <t>Calopterygidae</t>
  </si>
  <si>
    <t>Chironomidae</t>
  </si>
  <si>
    <t>Chrysomelidae</t>
  </si>
  <si>
    <t>Coenagrionidae</t>
  </si>
  <si>
    <t>Cordulegastridae</t>
  </si>
  <si>
    <t>Corduliidae</t>
  </si>
  <si>
    <t>Corixidae</t>
  </si>
  <si>
    <t>Corydalidae</t>
  </si>
  <si>
    <t>Crambidae</t>
  </si>
  <si>
    <t>Crayfish</t>
  </si>
  <si>
    <t>Elmidae</t>
  </si>
  <si>
    <t>Ephemerellidae</t>
  </si>
  <si>
    <t>Ephemeridae</t>
  </si>
  <si>
    <t>Glossosomatidae</t>
  </si>
  <si>
    <t>Gomphidae</t>
  </si>
  <si>
    <t>Gyrinidae</t>
  </si>
  <si>
    <t>Haliplidae</t>
  </si>
  <si>
    <t>Helicopsychidae</t>
  </si>
  <si>
    <t>Heptageniidae</t>
  </si>
  <si>
    <t>Hydrophilidae</t>
  </si>
  <si>
    <t>Hydroptilidae</t>
  </si>
  <si>
    <t>Hydropsychidae</t>
  </si>
  <si>
    <t>Isonychiidae</t>
  </si>
  <si>
    <t>Isopoda</t>
  </si>
  <si>
    <t>Lepidostomatidae</t>
  </si>
  <si>
    <t>Leptoceridae</t>
  </si>
  <si>
    <t>Leptohyphidae</t>
  </si>
  <si>
    <t>Leptophlebiidae</t>
  </si>
  <si>
    <t>Limnephilidae</t>
  </si>
  <si>
    <t>Macromiidae</t>
  </si>
  <si>
    <t>Macroveliidae</t>
  </si>
  <si>
    <t>Nemouridae</t>
  </si>
  <si>
    <t>Noctuidae</t>
  </si>
  <si>
    <t>Perlidae</t>
  </si>
  <si>
    <t>Perlodidae</t>
  </si>
  <si>
    <t>Philopotamidae</t>
  </si>
  <si>
    <t>Phrygaenidae</t>
  </si>
  <si>
    <t>Pleidae</t>
  </si>
  <si>
    <t>Polycentropodidae</t>
  </si>
  <si>
    <t>Psephenidae</t>
  </si>
  <si>
    <t>Sialidae</t>
  </si>
  <si>
    <t>Simuliidae</t>
  </si>
  <si>
    <t>Siphlonuridae</t>
  </si>
  <si>
    <t>Tabanidae</t>
  </si>
  <si>
    <t>Tipulidae</t>
  </si>
  <si>
    <t>Veliidae</t>
  </si>
  <si>
    <t>Curculionidae</t>
  </si>
  <si>
    <t>Libellulidae</t>
  </si>
  <si>
    <t>Lepidoptera</t>
  </si>
  <si>
    <t>Notonectidae</t>
  </si>
  <si>
    <t>Dytiscidae</t>
  </si>
  <si>
    <t>Polycentropidae</t>
  </si>
  <si>
    <t>Empidae</t>
  </si>
  <si>
    <t>Pyralidae</t>
  </si>
  <si>
    <t>Odontoceridae</t>
  </si>
  <si>
    <t>Neophemeridae</t>
  </si>
  <si>
    <t>Q</t>
  </si>
  <si>
    <t>Temp</t>
  </si>
  <si>
    <t>SDD</t>
  </si>
  <si>
    <t>AP</t>
  </si>
  <si>
    <t>Shannon</t>
  </si>
  <si>
    <t>New Moon</t>
  </si>
  <si>
    <t>Waxing Crescent</t>
  </si>
  <si>
    <t>Last Quarter</t>
  </si>
  <si>
    <t>First Quarter</t>
  </si>
  <si>
    <t>Waxing Gibbous</t>
  </si>
  <si>
    <t>Nsuckers</t>
  </si>
  <si>
    <t>Nsturgeon</t>
  </si>
  <si>
    <t>Ninverts</t>
  </si>
  <si>
    <t>Simpsons</t>
  </si>
  <si>
    <t>percillum</t>
  </si>
  <si>
    <t>percclcover</t>
  </si>
  <si>
    <t>WXC</t>
  </si>
  <si>
    <t>WAG</t>
  </si>
  <si>
    <t>Wanning Gibbous</t>
  </si>
  <si>
    <t>NM</t>
  </si>
  <si>
    <t>LQ</t>
  </si>
  <si>
    <t>FQ</t>
  </si>
  <si>
    <t>WXG</t>
  </si>
  <si>
    <t>CODE</t>
  </si>
  <si>
    <t>MoonPhase</t>
  </si>
  <si>
    <t>Nsuckers1</t>
  </si>
  <si>
    <t>Ninverts1</t>
  </si>
  <si>
    <t>Night</t>
  </si>
  <si>
    <t>STDEVTemp</t>
  </si>
  <si>
    <t>STDEVQ</t>
  </si>
  <si>
    <t>THETA</t>
  </si>
  <si>
    <t>SINEpercillum</t>
  </si>
  <si>
    <t>COSINEpercillum</t>
  </si>
  <si>
    <t>Nfamilies</t>
  </si>
  <si>
    <t>LunarDay</t>
  </si>
  <si>
    <t>NWHS</t>
  </si>
  <si>
    <t>NRHS</t>
  </si>
  <si>
    <t>Mean hr</t>
  </si>
  <si>
    <t>LagTEMP24_hrs</t>
  </si>
  <si>
    <t>LagTEMP48_hrs</t>
  </si>
  <si>
    <t>LagTEMP72_hrs</t>
  </si>
  <si>
    <t>mean hr</t>
  </si>
  <si>
    <t>discharge</t>
  </si>
  <si>
    <t>LagQ24_hrs</t>
  </si>
  <si>
    <t>LagQ48_hrs</t>
  </si>
  <si>
    <t>LagQ72_hrs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</si>
</sst>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b/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/>
      <diagonal/>
    </border>
  </borders>
  <cellStyleXfs count="93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0" borderId="7" applyNumberFormat="0" applyFill="0" applyAlignment="0" applyProtection="0"/>
    <xf numFmtId="0" fontId="14" fillId="8" borderId="8" applyNumberFormat="0" applyAlignment="0" applyProtection="0"/>
    <xf numFmtId="0" fontId="15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1" borderId="0" applyNumberFormat="0" applyBorder="0" applyAlignment="0" applyProtection="0"/>
    <xf numFmtId="0" fontId="2" fillId="37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17" fillId="43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4" borderId="0" applyNumberFormat="0" applyBorder="0" applyAlignment="0" applyProtection="0"/>
    <xf numFmtId="0" fontId="17" fillId="45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8" borderId="0" applyNumberFormat="0" applyBorder="0" applyAlignment="0" applyProtection="0"/>
    <xf numFmtId="0" fontId="17" fillId="49" borderId="0" applyNumberFormat="0" applyBorder="0" applyAlignment="0" applyProtection="0"/>
    <xf numFmtId="0" fontId="17" fillId="44" borderId="0" applyNumberFormat="0" applyBorder="0" applyAlignment="0" applyProtection="0"/>
    <xf numFmtId="0" fontId="17" fillId="50" borderId="0" applyNumberFormat="0" applyBorder="0" applyAlignment="0" applyProtection="0"/>
    <xf numFmtId="0" fontId="8" fillId="35" borderId="0" applyNumberFormat="0" applyBorder="0" applyAlignment="0" applyProtection="0"/>
    <xf numFmtId="0" fontId="24" fillId="38" borderId="5" applyNumberFormat="0" applyAlignment="0" applyProtection="0"/>
    <xf numFmtId="0" fontId="7" fillId="36" borderId="0" applyNumberFormat="0" applyBorder="0" applyAlignment="0" applyProtection="0"/>
    <xf numFmtId="0" fontId="19" fillId="0" borderId="11" applyNumberFormat="0" applyFill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10" fillId="38" borderId="5" applyNumberFormat="0" applyAlignment="0" applyProtection="0"/>
    <xf numFmtId="0" fontId="22" fillId="0" borderId="14" applyNumberFormat="0" applyFill="0" applyAlignment="0" applyProtection="0"/>
    <xf numFmtId="0" fontId="25" fillId="5" borderId="0" applyNumberFormat="0" applyBorder="0" applyAlignment="0" applyProtection="0"/>
    <xf numFmtId="0" fontId="18" fillId="9" borderId="9" applyNumberFormat="0" applyFont="0" applyAlignment="0" applyProtection="0"/>
    <xf numFmtId="0" fontId="11" fillId="38" borderId="6" applyNumberFormat="0" applyAlignment="0" applyProtection="0"/>
    <xf numFmtId="0" fontId="23" fillId="0" borderId="0" applyNumberFormat="0" applyFill="0" applyBorder="0" applyAlignment="0" applyProtection="0"/>
    <xf numFmtId="0" fontId="1" fillId="0" borderId="15" applyNumberFormat="0" applyFill="0" applyAlignment="0" applyProtection="0"/>
    <xf numFmtId="0" fontId="28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27">
    <xf numFmtId="0" fontId="0" fillId="0" borderId="0" xfId="0"/>
    <xf numFmtId="2" fontId="26" fillId="0" borderId="0" xfId="0" applyNumberFormat="1" applyFont="1" applyAlignment="1">
      <alignment horizontal="center"/>
    </xf>
    <xf numFmtId="0" fontId="26" fillId="0" borderId="0" xfId="0" applyFont="1"/>
    <xf numFmtId="0" fontId="27" fillId="2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NumberFormat="1" applyFont="1" applyAlignment="1">
      <alignment horizontal="center"/>
    </xf>
    <xf numFmtId="1" fontId="27" fillId="2" borderId="1" xfId="0" applyNumberFormat="1" applyFont="1" applyFill="1" applyBorder="1" applyAlignment="1">
      <alignment horizontal="center"/>
    </xf>
    <xf numFmtId="1" fontId="26" fillId="0" borderId="0" xfId="0" applyNumberFormat="1" applyFont="1" applyFill="1" applyAlignment="1">
      <alignment horizontal="center"/>
    </xf>
    <xf numFmtId="0" fontId="27" fillId="2" borderId="1" xfId="0" applyFont="1" applyFill="1" applyBorder="1"/>
    <xf numFmtId="164" fontId="26" fillId="0" borderId="0" xfId="0" applyNumberFormat="1" applyFont="1" applyFill="1" applyAlignment="1">
      <alignment horizontal="center"/>
    </xf>
    <xf numFmtId="0" fontId="27" fillId="2" borderId="1" xfId="0" applyFont="1" applyFill="1" applyBorder="1" applyAlignment="1">
      <alignment horizontal="center"/>
    </xf>
    <xf numFmtId="14" fontId="26" fillId="0" borderId="0" xfId="0" applyNumberFormat="1" applyFont="1" applyFill="1" applyAlignment="1">
      <alignment horizontal="center"/>
    </xf>
    <xf numFmtId="0" fontId="29" fillId="2" borderId="1" xfId="0" applyFont="1" applyFill="1" applyBorder="1"/>
    <xf numFmtId="0" fontId="26" fillId="0" borderId="0" xfId="0" applyFont="1" applyFill="1"/>
    <xf numFmtId="2" fontId="26" fillId="0" borderId="0" xfId="0" applyNumberFormat="1" applyFont="1"/>
    <xf numFmtId="1" fontId="26" fillId="0" borderId="0" xfId="0" applyNumberFormat="1" applyFont="1" applyFill="1"/>
    <xf numFmtId="0" fontId="30" fillId="0" borderId="0" xfId="77" applyFont="1" applyAlignment="1">
      <alignment horizontal="center"/>
    </xf>
    <xf numFmtId="0" fontId="30" fillId="0" borderId="0" xfId="80" applyFont="1" applyAlignment="1">
      <alignment horizontal="center"/>
    </xf>
    <xf numFmtId="2" fontId="31" fillId="0" borderId="0" xfId="0" applyNumberFormat="1" applyFont="1" applyAlignment="1">
      <alignment horizontal="center"/>
    </xf>
    <xf numFmtId="0" fontId="26" fillId="0" borderId="0" xfId="0" applyFont="1" applyFill="1" applyAlignment="1">
      <alignment horizontal="center"/>
    </xf>
    <xf numFmtId="164" fontId="26" fillId="0" borderId="0" xfId="0" applyNumberFormat="1" applyFon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6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14" fontId="32" fillId="51" borderId="0" xfId="0" applyNumberFormat="1" applyFont="1" applyFill="1" applyAlignment="1">
      <alignment horizontal="center"/>
    </xf>
  </cellXfs>
  <cellStyles count="93">
    <cellStyle name="20% - Accent1" xfId="19" builtinId="30" customBuiltin="1"/>
    <cellStyle name="20% - Accent1 2" xfId="42"/>
    <cellStyle name="20% - Accent2" xfId="23" builtinId="34" customBuiltin="1"/>
    <cellStyle name="20% - Accent2 2" xfId="43"/>
    <cellStyle name="20% - Accent3" xfId="27" builtinId="38" customBuiltin="1"/>
    <cellStyle name="20% - Accent3 2" xfId="44"/>
    <cellStyle name="20% - Accent4" xfId="31" builtinId="42" customBuiltin="1"/>
    <cellStyle name="20% - Accent4 2" xfId="45"/>
    <cellStyle name="20% - Accent5" xfId="35" builtinId="46" customBuiltin="1"/>
    <cellStyle name="20% - Accent6" xfId="39" builtinId="50" customBuiltin="1"/>
    <cellStyle name="20% - Accent6 2" xfId="46"/>
    <cellStyle name="40% - Accent1" xfId="20" builtinId="31" customBuiltin="1"/>
    <cellStyle name="40% - Accent1 2" xfId="47"/>
    <cellStyle name="40% - Accent2" xfId="24" builtinId="35" customBuiltin="1"/>
    <cellStyle name="40% - Accent3" xfId="28" builtinId="39" customBuiltin="1"/>
    <cellStyle name="40% - Accent3 2" xfId="48"/>
    <cellStyle name="40% - Accent4" xfId="32" builtinId="43" customBuiltin="1"/>
    <cellStyle name="40% - Accent4 2" xfId="49"/>
    <cellStyle name="40% - Accent5" xfId="36" builtinId="47" customBuiltin="1"/>
    <cellStyle name="40% - Accent5 2" xfId="50"/>
    <cellStyle name="40% - Accent6" xfId="40" builtinId="51" customBuiltin="1"/>
    <cellStyle name="40% - Accent6 2" xfId="51"/>
    <cellStyle name="60% - Accent1" xfId="21" builtinId="32" customBuiltin="1"/>
    <cellStyle name="60% - Accent1 2" xfId="52"/>
    <cellStyle name="60% - Accent2" xfId="25" builtinId="36" customBuiltin="1"/>
    <cellStyle name="60% - Accent2 2" xfId="53"/>
    <cellStyle name="60% - Accent3" xfId="29" builtinId="40" customBuiltin="1"/>
    <cellStyle name="60% - Accent3 2" xfId="54"/>
    <cellStyle name="60% - Accent4" xfId="33" builtinId="44" customBuiltin="1"/>
    <cellStyle name="60% - Accent4 2" xfId="55"/>
    <cellStyle name="60% - Accent5" xfId="37" builtinId="48" customBuiltin="1"/>
    <cellStyle name="60% - Accent5 2" xfId="56"/>
    <cellStyle name="60% - Accent6" xfId="41" builtinId="52" customBuiltin="1"/>
    <cellStyle name="60% - Accent6 2" xfId="57"/>
    <cellStyle name="Accent1" xfId="18" builtinId="29" customBuiltin="1"/>
    <cellStyle name="Accent1 2" xfId="58"/>
    <cellStyle name="Accent2" xfId="22" builtinId="33" customBuiltin="1"/>
    <cellStyle name="Accent2 2" xfId="59"/>
    <cellStyle name="Accent3" xfId="26" builtinId="37" customBuiltin="1"/>
    <cellStyle name="Accent3 2" xfId="60"/>
    <cellStyle name="Accent4" xfId="30" builtinId="41" customBuiltin="1"/>
    <cellStyle name="Accent4 2" xfId="61"/>
    <cellStyle name="Accent5" xfId="34" builtinId="45" customBuiltin="1"/>
    <cellStyle name="Accent6" xfId="38" builtinId="49" customBuiltin="1"/>
    <cellStyle name="Accent6 2" xfId="62"/>
    <cellStyle name="Bad" xfId="7" builtinId="27" customBuiltin="1"/>
    <cellStyle name="Bad 2" xfId="63"/>
    <cellStyle name="Calculation" xfId="11" builtinId="22" customBuiltin="1"/>
    <cellStyle name="Calculation 2" xfId="64"/>
    <cellStyle name="Check Cell" xfId="13" builtinId="23" customBuiltin="1"/>
    <cellStyle name="Explanatory Text" xfId="16" builtinId="53" customBuilti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Good" xfId="6" builtinId="26" customBuiltin="1"/>
    <cellStyle name="Good 2" xfId="65"/>
    <cellStyle name="Heading 1" xfId="2" builtinId="16" customBuiltin="1"/>
    <cellStyle name="Heading 1 2" xfId="66"/>
    <cellStyle name="Heading 2" xfId="3" builtinId="17" customBuiltin="1"/>
    <cellStyle name="Heading 2 2" xfId="67"/>
    <cellStyle name="Heading 3" xfId="4" builtinId="18" customBuiltin="1"/>
    <cellStyle name="Heading 3 2" xfId="68"/>
    <cellStyle name="Heading 4" xfId="5" builtinId="19" customBuiltin="1"/>
    <cellStyle name="Heading 4 2" xfId="69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Input" xfId="9" builtinId="20" customBuiltin="1"/>
    <cellStyle name="Input 2" xfId="70"/>
    <cellStyle name="Linked Cell" xfId="12" builtinId="24" customBuiltin="1"/>
    <cellStyle name="Linked Cell 2" xfId="71"/>
    <cellStyle name="Neutral" xfId="8" builtinId="28" customBuiltin="1"/>
    <cellStyle name="Neutral 2" xfId="72"/>
    <cellStyle name="Normal" xfId="0" builtinId="0"/>
    <cellStyle name="Normal 2" xfId="78"/>
    <cellStyle name="Normal 2 2" xfId="81"/>
    <cellStyle name="Normal 2 2 2" xfId="84"/>
    <cellStyle name="Normal 2 3" xfId="82"/>
    <cellStyle name="Normal 3" xfId="80"/>
    <cellStyle name="Normal 4" xfId="79"/>
    <cellStyle name="Normal 4 2" xfId="83"/>
    <cellStyle name="Normal 5" xfId="77"/>
    <cellStyle name="Note" xfId="15" builtinId="10" customBuiltin="1"/>
    <cellStyle name="Note 2" xfId="73"/>
    <cellStyle name="Output" xfId="10" builtinId="21" customBuiltin="1"/>
    <cellStyle name="Output 2" xfId="74"/>
    <cellStyle name="Title" xfId="1" builtinId="15" customBuiltin="1"/>
    <cellStyle name="Title 2" xfId="75"/>
    <cellStyle name="Total" xfId="17" builtinId="25" customBuiltin="1"/>
    <cellStyle name="Total 2" xfId="76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30"/>
  <sheetViews>
    <sheetView tabSelected="1" topLeftCell="AA1" zoomScale="125" zoomScaleNormal="125" zoomScalePageLayoutView="125" workbookViewId="0">
      <pane ySplit="3" topLeftCell="A4" activePane="bottomLeft" state="frozen"/>
      <selection pane="bottomLeft" activeCell="BU3" sqref="BU3"/>
    </sheetView>
  </sheetViews>
  <sheetFormatPr baseColWidth="10" defaultColWidth="8.83203125" defaultRowHeight="15" x14ac:dyDescent="0"/>
  <cols>
    <col min="1" max="1" width="5.5" style="4" bestFit="1" customWidth="1"/>
    <col min="2" max="2" width="13.6640625" style="13" customWidth="1"/>
    <col min="3" max="3" width="6.5" style="15" bestFit="1" customWidth="1"/>
    <col min="4" max="4" width="9.6640625" style="4" customWidth="1"/>
    <col min="5" max="5" width="12.5" style="4" bestFit="1" customWidth="1"/>
    <col min="6" max="8" width="16.5" style="4" bestFit="1" customWidth="1"/>
    <col min="9" max="9" width="11.1640625" style="4" customWidth="1"/>
    <col min="10" max="10" width="8.6640625" style="4" bestFit="1" customWidth="1"/>
    <col min="11" max="11" width="12.83203125" style="4" customWidth="1"/>
    <col min="12" max="12" width="11" style="4" customWidth="1"/>
    <col min="13" max="13" width="13" style="4" customWidth="1"/>
    <col min="14" max="14" width="6.1640625" style="4" bestFit="1" customWidth="1"/>
    <col min="15" max="15" width="19.5" style="4" customWidth="1"/>
    <col min="16" max="16" width="6.33203125" style="4" bestFit="1" customWidth="1"/>
    <col min="17" max="17" width="10.33203125" style="4" bestFit="1" customWidth="1"/>
    <col min="18" max="18" width="7.33203125" style="4" bestFit="1" customWidth="1"/>
    <col min="19" max="19" width="10.1640625" style="4" bestFit="1" customWidth="1"/>
    <col min="20" max="20" width="14.6640625" style="4" bestFit="1" customWidth="1"/>
    <col min="21" max="21" width="17.5" style="4" bestFit="1" customWidth="1"/>
    <col min="22" max="22" width="12.33203125" style="4" bestFit="1" customWidth="1"/>
    <col min="23" max="23" width="9.1640625" style="4" bestFit="1" customWidth="1"/>
    <col min="24" max="24" width="10.83203125" style="4" bestFit="1" customWidth="1"/>
    <col min="25" max="25" width="7.83203125" style="4" bestFit="1" customWidth="1"/>
    <col min="26" max="26" width="7.33203125" style="4" customWidth="1"/>
    <col min="27" max="27" width="10.5" style="4" bestFit="1" customWidth="1"/>
    <col min="28" max="28" width="9.33203125" style="4" bestFit="1" customWidth="1"/>
    <col min="29" max="29" width="10.5" style="4" bestFit="1" customWidth="1"/>
    <col min="30" max="30" width="10" style="4" bestFit="1" customWidth="1"/>
    <col min="31" max="31" width="9.6640625" style="4" bestFit="1" customWidth="1"/>
    <col min="32" max="32" width="10.1640625" style="4" bestFit="1" customWidth="1"/>
    <col min="33" max="33" width="6.1640625" style="15" bestFit="1" customWidth="1"/>
    <col min="34" max="34" width="10.5" style="2" bestFit="1" customWidth="1"/>
    <col min="35" max="36" width="11.5" style="2" bestFit="1" customWidth="1"/>
    <col min="37" max="37" width="8.1640625" style="2" bestFit="1" customWidth="1"/>
    <col min="38" max="38" width="11.83203125" style="2" bestFit="1" customWidth="1"/>
    <col min="39" max="39" width="11.5" style="2" bestFit="1" customWidth="1"/>
    <col min="40" max="40" width="9" style="2" bestFit="1" customWidth="1"/>
    <col min="41" max="41" width="11.33203125" style="2" bestFit="1" customWidth="1"/>
    <col min="42" max="42" width="15.5" style="2" bestFit="1" customWidth="1"/>
    <col min="43" max="43" width="9.5" style="2" bestFit="1" customWidth="1"/>
    <col min="44" max="44" width="14.6640625" style="2" bestFit="1" customWidth="1"/>
    <col min="45" max="45" width="13.83203125" style="2" bestFit="1" customWidth="1"/>
    <col min="46" max="46" width="14.5" style="2" bestFit="1" customWidth="1"/>
    <col min="47" max="47" width="13.5" style="2" bestFit="1" customWidth="1"/>
    <col min="48" max="48" width="15.33203125" style="2" bestFit="1" customWidth="1"/>
    <col min="49" max="49" width="16.5" style="2" bestFit="1" customWidth="1"/>
    <col min="50" max="50" width="11.5" style="2" bestFit="1" customWidth="1"/>
    <col min="51" max="51" width="9.5" style="2" bestFit="1" customWidth="1"/>
    <col min="52" max="52" width="11.6640625" style="2" bestFit="1" customWidth="1"/>
    <col min="53" max="53" width="10.6640625" style="2" bestFit="1" customWidth="1"/>
    <col min="54" max="54" width="8.33203125" style="2" bestFit="1" customWidth="1"/>
    <col min="55" max="55" width="10.33203125" style="2" bestFit="1" customWidth="1"/>
    <col min="56" max="56" width="8.33203125" style="2" bestFit="1" customWidth="1"/>
    <col min="57" max="57" width="8.83203125" style="2" bestFit="1" customWidth="1"/>
    <col min="58" max="58" width="15.5" style="2" bestFit="1" customWidth="1"/>
    <col min="59" max="59" width="13" style="2" bestFit="1" customWidth="1"/>
    <col min="60" max="60" width="16.5" style="2" bestFit="1" customWidth="1"/>
    <col min="61" max="61" width="11.5" style="2" bestFit="1" customWidth="1"/>
    <col min="62" max="62" width="9.83203125" style="2" bestFit="1" customWidth="1"/>
    <col min="63" max="63" width="10.1640625" style="2" bestFit="1" customWidth="1"/>
    <col min="64" max="64" width="15.6640625" style="2" bestFit="1" customWidth="1"/>
    <col min="65" max="65" width="14.33203125" style="2" bestFit="1" customWidth="1"/>
    <col min="66" max="66" width="13.83203125" style="2" bestFit="1" customWidth="1"/>
    <col min="67" max="67" width="15.5" style="2" bestFit="1" customWidth="1"/>
    <col min="68" max="68" width="13.5" style="2" bestFit="1" customWidth="1"/>
    <col min="69" max="69" width="12.33203125" style="2" bestFit="1" customWidth="1"/>
    <col min="70" max="70" width="8.1640625" style="2" bestFit="1" customWidth="1"/>
    <col min="71" max="71" width="11.83203125" style="2" bestFit="1" customWidth="1"/>
    <col min="72" max="72" width="17.5" style="2" bestFit="1" customWidth="1"/>
    <col min="73" max="73" width="12.6640625" style="2" bestFit="1" customWidth="1"/>
    <col min="74" max="74" width="14.5" style="2" bestFit="1" customWidth="1"/>
    <col min="75" max="75" width="15.83203125" style="2" bestFit="1" customWidth="1"/>
    <col min="76" max="76" width="11.5" style="2" bestFit="1" customWidth="1"/>
    <col min="77" max="77" width="14" style="2" bestFit="1" customWidth="1"/>
    <col min="78" max="78" width="12.83203125" style="2" bestFit="1" customWidth="1"/>
    <col min="79" max="79" width="14" style="2" bestFit="1" customWidth="1"/>
    <col min="80" max="80" width="12.33203125" style="2" bestFit="1" customWidth="1"/>
    <col min="81" max="81" width="15.83203125" style="2" bestFit="1" customWidth="1"/>
    <col min="82" max="82" width="10.33203125" style="2" bestFit="1" customWidth="1"/>
    <col min="83" max="83" width="13.5" style="2" bestFit="1" customWidth="1"/>
    <col min="84" max="84" width="14.5" style="2" bestFit="1" customWidth="1"/>
    <col min="85" max="85" width="8.5" style="2" bestFit="1" customWidth="1"/>
    <col min="86" max="86" width="10.83203125" style="2" bestFit="1" customWidth="1"/>
    <col min="87" max="87" width="15.5" style="2" bestFit="1" customWidth="1"/>
    <col min="88" max="88" width="13.5" style="2" bestFit="1" customWidth="1"/>
    <col min="89" max="89" width="7.83203125" style="2" bestFit="1" customWidth="1"/>
    <col min="90" max="90" width="15.83203125" style="2" bestFit="1" customWidth="1"/>
    <col min="91" max="91" width="18.33203125" style="2" bestFit="1" customWidth="1"/>
    <col min="92" max="92" width="12.6640625" style="2" bestFit="1" customWidth="1"/>
    <col min="93" max="93" width="9.5" style="2" bestFit="1" customWidth="1"/>
    <col min="94" max="94" width="8.1640625" style="2" bestFit="1" customWidth="1"/>
    <col min="95" max="95" width="10.5" style="2" bestFit="1" customWidth="1"/>
    <col min="96" max="96" width="13.6640625" style="2" bestFit="1" customWidth="1"/>
    <col min="97" max="97" width="10.33203125" style="2" bestFit="1" customWidth="1"/>
    <col min="98" max="98" width="9.5" style="2" bestFit="1" customWidth="1"/>
    <col min="99" max="99" width="8.5" style="2" bestFit="1" customWidth="1"/>
    <col min="100" max="16384" width="8.83203125" style="2"/>
  </cols>
  <sheetData>
    <row r="1" spans="1:99">
      <c r="I1" s="24" t="s">
        <v>109</v>
      </c>
    </row>
    <row r="2" spans="1:99">
      <c r="D2" s="24" t="s">
        <v>105</v>
      </c>
      <c r="I2" s="25" t="s">
        <v>110</v>
      </c>
    </row>
    <row r="3" spans="1:99">
      <c r="A3" s="3" t="s">
        <v>0</v>
      </c>
      <c r="B3" s="10" t="s">
        <v>1</v>
      </c>
      <c r="C3" s="6" t="s">
        <v>95</v>
      </c>
      <c r="D3" s="3" t="s">
        <v>69</v>
      </c>
      <c r="E3" s="3" t="s">
        <v>96</v>
      </c>
      <c r="F3" s="3" t="s">
        <v>106</v>
      </c>
      <c r="G3" s="3" t="s">
        <v>107</v>
      </c>
      <c r="H3" s="3" t="s">
        <v>108</v>
      </c>
      <c r="I3" s="3" t="s">
        <v>68</v>
      </c>
      <c r="J3" s="3" t="s">
        <v>97</v>
      </c>
      <c r="K3" s="3" t="s">
        <v>111</v>
      </c>
      <c r="L3" s="3" t="s">
        <v>112</v>
      </c>
      <c r="M3" s="3" t="s">
        <v>113</v>
      </c>
      <c r="N3" s="3" t="s">
        <v>71</v>
      </c>
      <c r="O3" s="3" t="s">
        <v>92</v>
      </c>
      <c r="P3" s="3" t="s">
        <v>91</v>
      </c>
      <c r="Q3" s="3" t="s">
        <v>102</v>
      </c>
      <c r="R3" s="3" t="s">
        <v>98</v>
      </c>
      <c r="S3" s="3" t="s">
        <v>82</v>
      </c>
      <c r="T3" s="3" t="s">
        <v>99</v>
      </c>
      <c r="U3" s="3" t="s">
        <v>100</v>
      </c>
      <c r="V3" s="3" t="s">
        <v>83</v>
      </c>
      <c r="W3" s="3" t="s">
        <v>78</v>
      </c>
      <c r="X3" s="3" t="s">
        <v>93</v>
      </c>
      <c r="Y3" s="3" t="s">
        <v>103</v>
      </c>
      <c r="Z3" s="3" t="s">
        <v>104</v>
      </c>
      <c r="AA3" s="3" t="s">
        <v>79</v>
      </c>
      <c r="AB3" s="3" t="s">
        <v>80</v>
      </c>
      <c r="AC3" s="3" t="s">
        <v>94</v>
      </c>
      <c r="AD3" s="3" t="s">
        <v>101</v>
      </c>
      <c r="AE3" s="3" t="s">
        <v>72</v>
      </c>
      <c r="AF3" s="3" t="s">
        <v>81</v>
      </c>
      <c r="AG3" s="6" t="s">
        <v>70</v>
      </c>
      <c r="AH3" s="8" t="s">
        <v>2</v>
      </c>
      <c r="AI3" s="8" t="s">
        <v>3</v>
      </c>
      <c r="AJ3" s="8" t="s">
        <v>4</v>
      </c>
      <c r="AK3" s="8" t="s">
        <v>5</v>
      </c>
      <c r="AL3" s="8" t="s">
        <v>6</v>
      </c>
      <c r="AM3" s="8" t="s">
        <v>7</v>
      </c>
      <c r="AN3" s="8" t="s">
        <v>8</v>
      </c>
      <c r="AO3" s="8" t="s">
        <v>9</v>
      </c>
      <c r="AP3" s="8" t="s">
        <v>10</v>
      </c>
      <c r="AQ3" s="8" t="s">
        <v>11</v>
      </c>
      <c r="AR3" s="8" t="s">
        <v>12</v>
      </c>
      <c r="AS3" s="8" t="s">
        <v>13</v>
      </c>
      <c r="AT3" s="8" t="s">
        <v>14</v>
      </c>
      <c r="AU3" s="8" t="s">
        <v>58</v>
      </c>
      <c r="AV3" s="8" t="s">
        <v>15</v>
      </c>
      <c r="AW3" s="8" t="s">
        <v>16</v>
      </c>
      <c r="AX3" s="8" t="s">
        <v>17</v>
      </c>
      <c r="AY3" s="8" t="s">
        <v>18</v>
      </c>
      <c r="AZ3" s="8" t="s">
        <v>19</v>
      </c>
      <c r="BA3" s="8" t="s">
        <v>20</v>
      </c>
      <c r="BB3" s="8" t="s">
        <v>21</v>
      </c>
      <c r="BC3" s="8" t="s">
        <v>62</v>
      </c>
      <c r="BD3" s="8" t="s">
        <v>22</v>
      </c>
      <c r="BE3" s="8" t="s">
        <v>64</v>
      </c>
      <c r="BF3" s="8" t="s">
        <v>23</v>
      </c>
      <c r="BG3" s="8" t="s">
        <v>24</v>
      </c>
      <c r="BH3" s="8" t="s">
        <v>25</v>
      </c>
      <c r="BI3" s="8" t="s">
        <v>26</v>
      </c>
      <c r="BJ3" s="8" t="s">
        <v>27</v>
      </c>
      <c r="BK3" s="8" t="s">
        <v>28</v>
      </c>
      <c r="BL3" s="8" t="s">
        <v>29</v>
      </c>
      <c r="BM3" s="8" t="s">
        <v>30</v>
      </c>
      <c r="BN3" s="8" t="s">
        <v>31</v>
      </c>
      <c r="BO3" s="8" t="s">
        <v>33</v>
      </c>
      <c r="BP3" s="8" t="s">
        <v>32</v>
      </c>
      <c r="BQ3" s="8" t="s">
        <v>34</v>
      </c>
      <c r="BR3" s="8" t="s">
        <v>35</v>
      </c>
      <c r="BS3" s="8" t="s">
        <v>60</v>
      </c>
      <c r="BT3" s="8" t="s">
        <v>36</v>
      </c>
      <c r="BU3" s="8" t="s">
        <v>37</v>
      </c>
      <c r="BV3" s="8" t="s">
        <v>38</v>
      </c>
      <c r="BW3" s="8" t="s">
        <v>39</v>
      </c>
      <c r="BX3" s="8" t="s">
        <v>59</v>
      </c>
      <c r="BY3" s="8" t="s">
        <v>40</v>
      </c>
      <c r="BZ3" s="8" t="s">
        <v>41</v>
      </c>
      <c r="CA3" s="8" t="s">
        <v>42</v>
      </c>
      <c r="CB3" s="8" t="s">
        <v>43</v>
      </c>
      <c r="CC3" s="12" t="s">
        <v>67</v>
      </c>
      <c r="CD3" s="8" t="s">
        <v>44</v>
      </c>
      <c r="CE3" s="8" t="s">
        <v>61</v>
      </c>
      <c r="CF3" s="8" t="s">
        <v>66</v>
      </c>
      <c r="CG3" s="8" t="s">
        <v>45</v>
      </c>
      <c r="CH3" s="8" t="s">
        <v>46</v>
      </c>
      <c r="CI3" s="8" t="s">
        <v>47</v>
      </c>
      <c r="CJ3" s="8" t="s">
        <v>48</v>
      </c>
      <c r="CK3" s="8" t="s">
        <v>49</v>
      </c>
      <c r="CL3" s="8" t="s">
        <v>63</v>
      </c>
      <c r="CM3" s="8" t="s">
        <v>50</v>
      </c>
      <c r="CN3" s="8" t="s">
        <v>51</v>
      </c>
      <c r="CO3" s="8" t="s">
        <v>65</v>
      </c>
      <c r="CP3" s="8" t="s">
        <v>52</v>
      </c>
      <c r="CQ3" s="8" t="s">
        <v>53</v>
      </c>
      <c r="CR3" s="8" t="s">
        <v>54</v>
      </c>
      <c r="CS3" s="8" t="s">
        <v>55</v>
      </c>
      <c r="CT3" s="8" t="s">
        <v>56</v>
      </c>
      <c r="CU3" s="8" t="s">
        <v>57</v>
      </c>
    </row>
    <row r="4" spans="1:99">
      <c r="A4" s="4">
        <v>2015</v>
      </c>
      <c r="B4" s="11">
        <v>42142</v>
      </c>
      <c r="C4" s="7">
        <v>1</v>
      </c>
      <c r="D4" s="1">
        <v>16.593333333333334</v>
      </c>
      <c r="E4" s="1">
        <v>0.87372220571164605</v>
      </c>
      <c r="F4" s="20">
        <v>0.70074999999999754</v>
      </c>
      <c r="G4" s="20">
        <v>2.9060416666666686</v>
      </c>
      <c r="H4" s="20">
        <v>3.1000833333333304</v>
      </c>
      <c r="I4" s="1">
        <v>10.206836465179398</v>
      </c>
      <c r="J4" s="1">
        <v>1.2283962085949685</v>
      </c>
      <c r="K4" s="1">
        <v>2.7051243202915547</v>
      </c>
      <c r="L4" s="1">
        <v>2.5218760096587101</v>
      </c>
      <c r="M4" s="1">
        <v>1.0706763692328121</v>
      </c>
      <c r="N4" s="14">
        <v>98.629041666666637</v>
      </c>
      <c r="O4" s="4" t="s">
        <v>73</v>
      </c>
      <c r="P4" s="4" t="s">
        <v>87</v>
      </c>
      <c r="Q4" s="4">
        <v>0</v>
      </c>
      <c r="R4" s="9">
        <f>(Q4/29)*2*3.14159</f>
        <v>0</v>
      </c>
      <c r="S4" s="1">
        <v>1</v>
      </c>
      <c r="T4" s="20">
        <f>SIN(S4)</f>
        <v>0.8414709848078965</v>
      </c>
      <c r="U4" s="20">
        <f>COS(S4)</f>
        <v>0.54030230586813977</v>
      </c>
      <c r="V4" s="1">
        <v>88.333333333333329</v>
      </c>
      <c r="W4" s="19">
        <v>4065</v>
      </c>
      <c r="X4" s="19">
        <f>W4/0.05</f>
        <v>81300</v>
      </c>
      <c r="Y4" s="19">
        <v>81300</v>
      </c>
      <c r="Z4" s="19">
        <v>0</v>
      </c>
      <c r="AA4" s="16">
        <v>5</v>
      </c>
      <c r="AB4" s="16">
        <f t="shared" ref="AB4:AB30" si="0">SUM(AH4:CU4)</f>
        <v>137</v>
      </c>
      <c r="AC4" s="16">
        <f>AB4/0.05</f>
        <v>2740</v>
      </c>
      <c r="AD4" s="22">
        <v>14</v>
      </c>
      <c r="AE4" s="21">
        <v>1.6770346669981901</v>
      </c>
      <c r="AF4" s="21">
        <v>0.2853108849698972</v>
      </c>
      <c r="AG4" s="9">
        <f t="shared" ref="AG4:AG30" si="1">C4/27</f>
        <v>3.7037037037037035E-2</v>
      </c>
      <c r="AH4" s="5">
        <v>0</v>
      </c>
      <c r="AI4" s="5">
        <v>0</v>
      </c>
      <c r="AJ4" s="5">
        <v>1</v>
      </c>
      <c r="AK4" s="5">
        <v>0</v>
      </c>
      <c r="AL4" s="5">
        <v>0</v>
      </c>
      <c r="AM4" s="5">
        <v>1</v>
      </c>
      <c r="AN4" s="5">
        <v>1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1</v>
      </c>
      <c r="BC4" s="5">
        <v>0</v>
      </c>
      <c r="BD4" s="5">
        <v>3</v>
      </c>
      <c r="BE4" s="5">
        <v>0</v>
      </c>
      <c r="BF4" s="5">
        <v>4</v>
      </c>
      <c r="BG4" s="5">
        <v>0</v>
      </c>
      <c r="BH4" s="5">
        <v>0</v>
      </c>
      <c r="BI4" s="5">
        <v>1</v>
      </c>
      <c r="BJ4" s="5">
        <v>0</v>
      </c>
      <c r="BK4" s="5">
        <v>0</v>
      </c>
      <c r="BL4" s="5">
        <v>0</v>
      </c>
      <c r="BM4" s="5">
        <v>33</v>
      </c>
      <c r="BN4" s="5">
        <v>0</v>
      </c>
      <c r="BO4" s="5">
        <v>6</v>
      </c>
      <c r="BP4" s="5">
        <v>0</v>
      </c>
      <c r="BQ4" s="5">
        <v>63</v>
      </c>
      <c r="BR4" s="5">
        <v>0</v>
      </c>
      <c r="BS4" s="5">
        <v>0</v>
      </c>
      <c r="BT4" s="5">
        <v>0</v>
      </c>
      <c r="BU4" s="5">
        <v>14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1</v>
      </c>
      <c r="CE4" s="5">
        <v>0</v>
      </c>
      <c r="CF4" s="5">
        <v>0</v>
      </c>
      <c r="CG4" s="5">
        <v>0</v>
      </c>
      <c r="CH4" s="5">
        <v>5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3</v>
      </c>
      <c r="CS4" s="5">
        <v>0</v>
      </c>
      <c r="CT4" s="5">
        <v>0</v>
      </c>
      <c r="CU4" s="5">
        <v>0</v>
      </c>
    </row>
    <row r="5" spans="1:99">
      <c r="A5" s="4">
        <v>2015</v>
      </c>
      <c r="B5" s="11">
        <v>42143</v>
      </c>
      <c r="C5" s="7">
        <v>2</v>
      </c>
      <c r="D5" s="1">
        <v>15.341708333333331</v>
      </c>
      <c r="E5" s="1">
        <v>0.49525316136353931</v>
      </c>
      <c r="F5" s="20">
        <v>-1.2516250000000024</v>
      </c>
      <c r="G5" s="20">
        <v>-0.55087500000000489</v>
      </c>
      <c r="H5" s="20">
        <v>1.6544166666666662</v>
      </c>
      <c r="I5" s="1">
        <v>8.529435786872396</v>
      </c>
      <c r="J5" s="1">
        <v>0.35009296433654796</v>
      </c>
      <c r="K5" s="1">
        <v>-1.6774006783070021</v>
      </c>
      <c r="L5" s="1">
        <v>1.0277236419845526</v>
      </c>
      <c r="M5" s="1">
        <v>0.84447533135170794</v>
      </c>
      <c r="N5" s="14">
        <v>99.306958333333341</v>
      </c>
      <c r="O5" s="4" t="s">
        <v>73</v>
      </c>
      <c r="P5" s="4" t="s">
        <v>87</v>
      </c>
      <c r="Q5" s="4">
        <v>1</v>
      </c>
      <c r="R5" s="9">
        <f t="shared" ref="R5:R30" si="2">(Q5/29)*2*3.14159</f>
        <v>0.21666137931034482</v>
      </c>
      <c r="S5" s="1">
        <v>3</v>
      </c>
      <c r="T5" s="20">
        <f t="shared" ref="T5:T30" si="3">SIN(S5)</f>
        <v>0.14112000805986721</v>
      </c>
      <c r="U5" s="20">
        <f t="shared" ref="U5:U30" si="4">COS(S5)</f>
        <v>-0.98999249660044542</v>
      </c>
      <c r="V5" s="1">
        <v>41.666666666666664</v>
      </c>
      <c r="W5" s="19">
        <v>1703</v>
      </c>
      <c r="X5" s="19">
        <f t="shared" ref="X5:X30" si="5">W5/0.05</f>
        <v>34060</v>
      </c>
      <c r="Y5" s="19">
        <v>34060</v>
      </c>
      <c r="Z5" s="19">
        <v>0</v>
      </c>
      <c r="AA5" s="16">
        <v>28</v>
      </c>
      <c r="AB5" s="16">
        <f t="shared" si="0"/>
        <v>247</v>
      </c>
      <c r="AC5" s="16">
        <f t="shared" ref="AC5:AC30" si="6">AB5/0.05</f>
        <v>4940</v>
      </c>
      <c r="AD5" s="23">
        <v>18</v>
      </c>
      <c r="AE5" s="21">
        <v>2.0795788226136724</v>
      </c>
      <c r="AF5" s="21">
        <v>0.18834925994525401</v>
      </c>
      <c r="AG5" s="9">
        <f t="shared" si="1"/>
        <v>7.407407407407407E-2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2</v>
      </c>
      <c r="AN5" s="5">
        <v>1</v>
      </c>
      <c r="AO5" s="5">
        <v>0</v>
      </c>
      <c r="AP5" s="5">
        <v>1</v>
      </c>
      <c r="AQ5" s="5">
        <v>0</v>
      </c>
      <c r="AR5" s="5">
        <v>0</v>
      </c>
      <c r="AS5" s="5">
        <v>11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15</v>
      </c>
      <c r="BE5" s="5">
        <v>0</v>
      </c>
      <c r="BF5" s="5">
        <v>15</v>
      </c>
      <c r="BG5" s="5">
        <v>0</v>
      </c>
      <c r="BH5" s="5">
        <v>0</v>
      </c>
      <c r="BI5" s="5">
        <v>2</v>
      </c>
      <c r="BJ5" s="5">
        <v>0</v>
      </c>
      <c r="BK5" s="5">
        <v>0</v>
      </c>
      <c r="BL5" s="5">
        <v>3</v>
      </c>
      <c r="BM5" s="5">
        <v>48</v>
      </c>
      <c r="BN5" s="5">
        <v>0</v>
      </c>
      <c r="BO5" s="5">
        <v>14</v>
      </c>
      <c r="BP5" s="5">
        <v>0</v>
      </c>
      <c r="BQ5" s="5">
        <v>87</v>
      </c>
      <c r="BR5" s="5">
        <v>0</v>
      </c>
      <c r="BS5" s="5">
        <v>0</v>
      </c>
      <c r="BT5" s="5">
        <v>4</v>
      </c>
      <c r="BU5" s="5">
        <v>26</v>
      </c>
      <c r="BV5" s="5">
        <v>0</v>
      </c>
      <c r="BW5" s="5">
        <v>0</v>
      </c>
      <c r="BX5" s="5">
        <v>0</v>
      </c>
      <c r="BY5" s="5">
        <v>1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4</v>
      </c>
      <c r="CH5" s="5">
        <v>11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1</v>
      </c>
      <c r="CR5" s="5">
        <v>0</v>
      </c>
      <c r="CS5" s="5">
        <v>1</v>
      </c>
      <c r="CT5" s="5">
        <v>0</v>
      </c>
      <c r="CU5" s="5">
        <v>0</v>
      </c>
    </row>
    <row r="6" spans="1:99">
      <c r="A6" s="4">
        <v>2015</v>
      </c>
      <c r="B6" s="11">
        <v>42144</v>
      </c>
      <c r="C6" s="7">
        <v>3</v>
      </c>
      <c r="D6" s="1">
        <v>14.989541666666666</v>
      </c>
      <c r="E6" s="1">
        <v>1.2461711439154479</v>
      </c>
      <c r="F6" s="20">
        <v>-0.35216666666666541</v>
      </c>
      <c r="G6" s="20">
        <v>-1.6037916666666678</v>
      </c>
      <c r="H6" s="20">
        <v>-0.9030416666666703</v>
      </c>
      <c r="I6" s="1">
        <v>7.122370920064732</v>
      </c>
      <c r="J6" s="1">
        <v>0.7713370642812436</v>
      </c>
      <c r="K6" s="1">
        <v>-1.407064866807664</v>
      </c>
      <c r="L6" s="1">
        <v>-3.0844655451146661</v>
      </c>
      <c r="M6" s="1">
        <v>-0.37934122482311139</v>
      </c>
      <c r="N6" s="14">
        <v>99.60104166666666</v>
      </c>
      <c r="O6" s="4" t="s">
        <v>74</v>
      </c>
      <c r="P6" s="4" t="s">
        <v>84</v>
      </c>
      <c r="Q6" s="4">
        <v>2</v>
      </c>
      <c r="R6" s="9">
        <f t="shared" si="2"/>
        <v>0.43332275862068964</v>
      </c>
      <c r="S6" s="1">
        <v>7</v>
      </c>
      <c r="T6" s="20">
        <f t="shared" si="3"/>
        <v>0.65698659871878906</v>
      </c>
      <c r="U6" s="20">
        <f t="shared" si="4"/>
        <v>0.7539022543433046</v>
      </c>
      <c r="V6" s="1">
        <v>0</v>
      </c>
      <c r="W6" s="19">
        <v>9269</v>
      </c>
      <c r="X6" s="19">
        <f t="shared" si="5"/>
        <v>185380</v>
      </c>
      <c r="Y6" s="19">
        <v>185380</v>
      </c>
      <c r="Z6" s="19">
        <v>0</v>
      </c>
      <c r="AA6" s="16">
        <v>73</v>
      </c>
      <c r="AB6" s="16">
        <f t="shared" si="0"/>
        <v>490</v>
      </c>
      <c r="AC6" s="16">
        <f t="shared" si="6"/>
        <v>9800</v>
      </c>
      <c r="AD6" s="23">
        <v>20</v>
      </c>
      <c r="AE6" s="21">
        <v>1.4303380910465433</v>
      </c>
      <c r="AF6" s="21">
        <v>0.43666805497709288</v>
      </c>
      <c r="AG6" s="9">
        <f t="shared" si="1"/>
        <v>0.1111111111111111</v>
      </c>
      <c r="AH6" s="5">
        <v>0</v>
      </c>
      <c r="AI6" s="5">
        <v>0</v>
      </c>
      <c r="AJ6" s="5">
        <v>2</v>
      </c>
      <c r="AK6" s="5">
        <v>0</v>
      </c>
      <c r="AL6" s="5">
        <v>0</v>
      </c>
      <c r="AM6" s="5">
        <v>1</v>
      </c>
      <c r="AN6" s="5">
        <v>1</v>
      </c>
      <c r="AO6" s="5">
        <v>0</v>
      </c>
      <c r="AP6" s="5">
        <v>1</v>
      </c>
      <c r="AQ6" s="5">
        <v>0</v>
      </c>
      <c r="AR6" s="5">
        <v>0</v>
      </c>
      <c r="AS6" s="5">
        <v>8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15</v>
      </c>
      <c r="BE6" s="5">
        <v>0</v>
      </c>
      <c r="BF6" s="5">
        <v>17</v>
      </c>
      <c r="BG6" s="5">
        <v>0</v>
      </c>
      <c r="BH6" s="5">
        <v>0</v>
      </c>
      <c r="BI6" s="5">
        <v>1</v>
      </c>
      <c r="BJ6" s="5">
        <v>0</v>
      </c>
      <c r="BK6" s="5">
        <v>0</v>
      </c>
      <c r="BL6" s="5">
        <v>1</v>
      </c>
      <c r="BM6" s="5">
        <v>45</v>
      </c>
      <c r="BN6" s="5">
        <v>0</v>
      </c>
      <c r="BO6" s="5">
        <v>29</v>
      </c>
      <c r="BP6" s="5">
        <v>0</v>
      </c>
      <c r="BQ6" s="5">
        <v>317</v>
      </c>
      <c r="BR6" s="5">
        <v>0</v>
      </c>
      <c r="BS6" s="5">
        <v>0</v>
      </c>
      <c r="BT6" s="5">
        <v>2</v>
      </c>
      <c r="BU6" s="5">
        <v>26</v>
      </c>
      <c r="BV6" s="5">
        <v>0</v>
      </c>
      <c r="BW6" s="5">
        <v>1</v>
      </c>
      <c r="BX6" s="5">
        <v>0</v>
      </c>
      <c r="BY6" s="5">
        <v>0</v>
      </c>
      <c r="BZ6" s="5">
        <v>0</v>
      </c>
      <c r="CA6" s="5">
        <v>0</v>
      </c>
      <c r="CB6" s="5">
        <v>1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7</v>
      </c>
      <c r="CI6" s="5">
        <v>1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1</v>
      </c>
      <c r="CR6" s="5">
        <v>13</v>
      </c>
      <c r="CS6" s="5">
        <v>0</v>
      </c>
      <c r="CT6" s="5">
        <v>0</v>
      </c>
      <c r="CU6" s="5">
        <v>0</v>
      </c>
    </row>
    <row r="7" spans="1:99">
      <c r="A7" s="4">
        <v>2015</v>
      </c>
      <c r="B7" s="11">
        <v>42145</v>
      </c>
      <c r="C7" s="7">
        <v>4</v>
      </c>
      <c r="D7" s="1">
        <v>15.066166666666668</v>
      </c>
      <c r="E7" s="1">
        <v>0.89026325694519504</v>
      </c>
      <c r="F7" s="20">
        <v>7.662500000000172E-2</v>
      </c>
      <c r="G7" s="20">
        <v>-0.27554166666666369</v>
      </c>
      <c r="H7" s="20">
        <v>-1.5271666666666661</v>
      </c>
      <c r="I7" s="1">
        <v>7.8279160213619923</v>
      </c>
      <c r="J7" s="1">
        <v>0.62865041942727473</v>
      </c>
      <c r="K7" s="1">
        <v>0.70554510129726022</v>
      </c>
      <c r="L7" s="1">
        <v>-0.70151976551040374</v>
      </c>
      <c r="M7" s="1">
        <v>-2.3789204438174059</v>
      </c>
      <c r="N7" s="14">
        <v>98.861166666666676</v>
      </c>
      <c r="O7" s="4" t="s">
        <v>74</v>
      </c>
      <c r="P7" s="4" t="s">
        <v>84</v>
      </c>
      <c r="Q7" s="4">
        <v>3</v>
      </c>
      <c r="R7" s="9">
        <f t="shared" si="2"/>
        <v>0.64998413793103449</v>
      </c>
      <c r="S7" s="1">
        <v>13</v>
      </c>
      <c r="T7" s="20">
        <f t="shared" si="3"/>
        <v>0.42016703682664092</v>
      </c>
      <c r="U7" s="20">
        <f t="shared" si="4"/>
        <v>0.90744678145019619</v>
      </c>
      <c r="V7" s="1">
        <v>0</v>
      </c>
      <c r="W7" s="19">
        <v>2024</v>
      </c>
      <c r="X7" s="19">
        <f t="shared" si="5"/>
        <v>40480</v>
      </c>
      <c r="Y7" s="19">
        <v>40480</v>
      </c>
      <c r="Z7" s="19">
        <v>0</v>
      </c>
      <c r="AA7" s="16">
        <v>97</v>
      </c>
      <c r="AB7" s="16">
        <f t="shared" si="0"/>
        <v>207</v>
      </c>
      <c r="AC7" s="16">
        <f t="shared" si="6"/>
        <v>4140</v>
      </c>
      <c r="AD7" s="23">
        <v>15</v>
      </c>
      <c r="AE7" s="21">
        <v>2.0798111054611352</v>
      </c>
      <c r="AF7" s="21">
        <v>0.18317813717939746</v>
      </c>
      <c r="AG7" s="9">
        <f t="shared" si="1"/>
        <v>0.14814814814814814</v>
      </c>
      <c r="AH7" s="5">
        <v>0</v>
      </c>
      <c r="AI7" s="5">
        <v>0</v>
      </c>
      <c r="AJ7" s="5">
        <v>3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1</v>
      </c>
      <c r="AS7" s="5">
        <v>11</v>
      </c>
      <c r="AT7" s="5">
        <v>0</v>
      </c>
      <c r="AU7" s="5">
        <v>0</v>
      </c>
      <c r="AV7" s="5">
        <v>1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12</v>
      </c>
      <c r="BE7" s="5">
        <v>0</v>
      </c>
      <c r="BF7" s="5">
        <v>16</v>
      </c>
      <c r="BG7" s="5">
        <v>1</v>
      </c>
      <c r="BH7" s="5">
        <v>0</v>
      </c>
      <c r="BI7" s="5">
        <v>2</v>
      </c>
      <c r="BJ7" s="5">
        <v>0</v>
      </c>
      <c r="BK7" s="5">
        <v>0</v>
      </c>
      <c r="BL7" s="5">
        <v>0</v>
      </c>
      <c r="BM7" s="5">
        <v>36</v>
      </c>
      <c r="BN7" s="5">
        <v>0</v>
      </c>
      <c r="BO7" s="5">
        <v>10</v>
      </c>
      <c r="BP7" s="5">
        <v>0</v>
      </c>
      <c r="BQ7" s="5">
        <v>73</v>
      </c>
      <c r="BR7" s="5">
        <v>0</v>
      </c>
      <c r="BS7" s="5">
        <v>0</v>
      </c>
      <c r="BT7" s="5">
        <v>4</v>
      </c>
      <c r="BU7" s="5">
        <v>21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9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7</v>
      </c>
      <c r="CS7" s="5">
        <v>0</v>
      </c>
      <c r="CT7" s="5">
        <v>0</v>
      </c>
      <c r="CU7" s="5">
        <v>0</v>
      </c>
    </row>
    <row r="8" spans="1:99">
      <c r="A8" s="4">
        <v>2015</v>
      </c>
      <c r="B8" s="11">
        <v>42146</v>
      </c>
      <c r="C8" s="7">
        <v>5</v>
      </c>
      <c r="D8" s="1">
        <v>14.827</v>
      </c>
      <c r="E8" s="1">
        <v>0.95073321819210277</v>
      </c>
      <c r="F8" s="20">
        <v>-0.23916666666666764</v>
      </c>
      <c r="G8" s="20">
        <v>-0.16254166666666592</v>
      </c>
      <c r="H8" s="20">
        <v>-0.51470833333333132</v>
      </c>
      <c r="I8" s="1">
        <v>7.7778891269377191</v>
      </c>
      <c r="J8" s="1">
        <v>7.2214737478450475E-2</v>
      </c>
      <c r="K8" s="1">
        <v>-5.0026894424273216E-2</v>
      </c>
      <c r="L8" s="1">
        <v>0.65551820687298701</v>
      </c>
      <c r="M8" s="1">
        <v>-0.75154665993467695</v>
      </c>
      <c r="N8" s="14">
        <v>99.69354166666669</v>
      </c>
      <c r="O8" s="4" t="s">
        <v>74</v>
      </c>
      <c r="P8" s="4" t="s">
        <v>84</v>
      </c>
      <c r="Q8" s="4">
        <v>4</v>
      </c>
      <c r="R8" s="9">
        <f t="shared" si="2"/>
        <v>0.86664551724137928</v>
      </c>
      <c r="S8" s="1">
        <v>21</v>
      </c>
      <c r="T8" s="20">
        <f t="shared" si="3"/>
        <v>0.83665563853605607</v>
      </c>
      <c r="U8" s="20">
        <f t="shared" si="4"/>
        <v>-0.54772926022426838</v>
      </c>
      <c r="V8" s="1">
        <v>0</v>
      </c>
      <c r="W8" s="19">
        <v>1291</v>
      </c>
      <c r="X8" s="19">
        <f t="shared" si="5"/>
        <v>25820</v>
      </c>
      <c r="Y8" s="19">
        <v>25820</v>
      </c>
      <c r="Z8" s="19">
        <v>0</v>
      </c>
      <c r="AA8" s="16">
        <v>84</v>
      </c>
      <c r="AB8" s="16">
        <f t="shared" si="0"/>
        <v>263</v>
      </c>
      <c r="AC8" s="16">
        <f t="shared" si="6"/>
        <v>5260</v>
      </c>
      <c r="AD8" s="23">
        <v>20</v>
      </c>
      <c r="AE8" s="21">
        <v>2.0951700938710265</v>
      </c>
      <c r="AF8" s="21">
        <v>0.18272636585753735</v>
      </c>
      <c r="AG8" s="9">
        <f t="shared" si="1"/>
        <v>0.18518518518518517</v>
      </c>
      <c r="AH8" s="5">
        <v>0</v>
      </c>
      <c r="AI8" s="5">
        <v>0</v>
      </c>
      <c r="AJ8" s="5">
        <v>0</v>
      </c>
      <c r="AK8" s="5">
        <v>1</v>
      </c>
      <c r="AL8" s="5">
        <v>0</v>
      </c>
      <c r="AM8" s="5">
        <v>0</v>
      </c>
      <c r="AN8" s="5">
        <v>2</v>
      </c>
      <c r="AO8" s="5">
        <v>0</v>
      </c>
      <c r="AP8" s="5">
        <v>1</v>
      </c>
      <c r="AQ8" s="5">
        <v>0</v>
      </c>
      <c r="AR8" s="5">
        <v>0</v>
      </c>
      <c r="AS8" s="5">
        <v>11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2</v>
      </c>
      <c r="BA8" s="5">
        <v>0</v>
      </c>
      <c r="BB8" s="5">
        <v>1</v>
      </c>
      <c r="BC8" s="5">
        <v>0</v>
      </c>
      <c r="BD8" s="5">
        <v>36</v>
      </c>
      <c r="BE8" s="5">
        <v>0</v>
      </c>
      <c r="BF8" s="5">
        <v>21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4</v>
      </c>
      <c r="BM8" s="5">
        <v>45</v>
      </c>
      <c r="BN8" s="5">
        <v>0</v>
      </c>
      <c r="BO8" s="5">
        <v>8</v>
      </c>
      <c r="BP8" s="5">
        <v>0</v>
      </c>
      <c r="BQ8" s="5">
        <v>90</v>
      </c>
      <c r="BR8" s="5">
        <v>0</v>
      </c>
      <c r="BS8" s="5">
        <v>0</v>
      </c>
      <c r="BT8" s="5">
        <v>0</v>
      </c>
      <c r="BU8" s="5">
        <v>21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1</v>
      </c>
      <c r="CH8" s="5">
        <v>10</v>
      </c>
      <c r="CI8" s="5">
        <v>1</v>
      </c>
      <c r="CJ8" s="5">
        <v>0</v>
      </c>
      <c r="CK8" s="5">
        <v>0</v>
      </c>
      <c r="CL8" s="5">
        <v>0</v>
      </c>
      <c r="CM8" s="5">
        <v>1</v>
      </c>
      <c r="CN8" s="5">
        <v>0</v>
      </c>
      <c r="CO8" s="5">
        <v>0</v>
      </c>
      <c r="CP8" s="5">
        <v>0</v>
      </c>
      <c r="CQ8" s="5">
        <v>4</v>
      </c>
      <c r="CR8" s="5">
        <v>2</v>
      </c>
      <c r="CS8" s="5">
        <v>0</v>
      </c>
      <c r="CT8" s="5">
        <v>1</v>
      </c>
      <c r="CU8" s="5">
        <v>0</v>
      </c>
    </row>
    <row r="9" spans="1:99">
      <c r="A9" s="4">
        <v>2015</v>
      </c>
      <c r="B9" s="11">
        <v>42147</v>
      </c>
      <c r="C9" s="7">
        <v>6</v>
      </c>
      <c r="D9" s="1">
        <v>15.09595833333333</v>
      </c>
      <c r="E9" s="1">
        <v>1.5701041360968788</v>
      </c>
      <c r="F9" s="20">
        <v>0.2689583333333303</v>
      </c>
      <c r="G9" s="20">
        <v>2.9791666666662664E-2</v>
      </c>
      <c r="H9" s="20">
        <v>0.10641666666666438</v>
      </c>
      <c r="I9" s="1">
        <v>6.3113331367940866</v>
      </c>
      <c r="J9" s="1">
        <v>0.395470857541737</v>
      </c>
      <c r="K9" s="1">
        <v>-1.4665559901436325</v>
      </c>
      <c r="L9" s="1">
        <v>-1.5165828845679057</v>
      </c>
      <c r="M9" s="1">
        <v>-0.81103778327064546</v>
      </c>
      <c r="N9" s="14">
        <v>99.939833333333311</v>
      </c>
      <c r="O9" s="4" t="s">
        <v>74</v>
      </c>
      <c r="P9" s="4" t="s">
        <v>84</v>
      </c>
      <c r="Q9" s="4">
        <v>5</v>
      </c>
      <c r="R9" s="9">
        <f t="shared" si="2"/>
        <v>1.0833068965517241</v>
      </c>
      <c r="S9" s="1">
        <v>30</v>
      </c>
      <c r="T9" s="20">
        <f t="shared" si="3"/>
        <v>-0.98803162409286183</v>
      </c>
      <c r="U9" s="20">
        <f t="shared" si="4"/>
        <v>0.15425144988758405</v>
      </c>
      <c r="V9" s="1">
        <v>0</v>
      </c>
      <c r="W9" s="19">
        <v>553</v>
      </c>
      <c r="X9" s="19">
        <f t="shared" si="5"/>
        <v>11060</v>
      </c>
      <c r="Y9" s="19">
        <v>11060</v>
      </c>
      <c r="Z9" s="19">
        <v>0</v>
      </c>
      <c r="AA9" s="16">
        <v>131</v>
      </c>
      <c r="AB9" s="16">
        <f t="shared" si="0"/>
        <v>232</v>
      </c>
      <c r="AC9" s="16">
        <f t="shared" si="6"/>
        <v>4640</v>
      </c>
      <c r="AD9" s="23">
        <v>19</v>
      </c>
      <c r="AE9" s="21">
        <v>2.0153517838207193</v>
      </c>
      <c r="AF9" s="21">
        <v>0.22521551724137928</v>
      </c>
      <c r="AG9" s="9">
        <f t="shared" si="1"/>
        <v>0.22222222222222221</v>
      </c>
      <c r="AH9" s="5">
        <v>0</v>
      </c>
      <c r="AI9" s="5">
        <v>0</v>
      </c>
      <c r="AJ9" s="5">
        <v>3</v>
      </c>
      <c r="AK9" s="5">
        <v>0</v>
      </c>
      <c r="AL9" s="5">
        <v>0</v>
      </c>
      <c r="AM9" s="5">
        <v>1</v>
      </c>
      <c r="AN9" s="5">
        <v>2</v>
      </c>
      <c r="AO9" s="5">
        <v>0</v>
      </c>
      <c r="AP9" s="5">
        <v>1</v>
      </c>
      <c r="AQ9" s="5">
        <v>0</v>
      </c>
      <c r="AR9" s="5">
        <v>0</v>
      </c>
      <c r="AS9" s="5">
        <v>7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23</v>
      </c>
      <c r="BE9" s="5">
        <v>0</v>
      </c>
      <c r="BF9" s="5">
        <v>10</v>
      </c>
      <c r="BG9" s="5">
        <v>0</v>
      </c>
      <c r="BH9" s="5">
        <v>0</v>
      </c>
      <c r="BI9" s="5">
        <v>0</v>
      </c>
      <c r="BJ9" s="5">
        <v>0</v>
      </c>
      <c r="BK9" s="5">
        <v>2</v>
      </c>
      <c r="BL9" s="5">
        <v>1</v>
      </c>
      <c r="BM9" s="5">
        <v>31</v>
      </c>
      <c r="BN9" s="5">
        <v>0</v>
      </c>
      <c r="BO9" s="5">
        <v>9</v>
      </c>
      <c r="BP9" s="5">
        <v>0</v>
      </c>
      <c r="BQ9" s="5">
        <v>99</v>
      </c>
      <c r="BR9" s="5">
        <v>0</v>
      </c>
      <c r="BS9" s="5">
        <v>0</v>
      </c>
      <c r="BT9" s="5">
        <v>2</v>
      </c>
      <c r="BU9" s="5">
        <v>21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1</v>
      </c>
      <c r="CE9" s="5">
        <v>0</v>
      </c>
      <c r="CF9" s="5">
        <v>0</v>
      </c>
      <c r="CG9" s="5">
        <v>0</v>
      </c>
      <c r="CH9" s="5">
        <v>9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2</v>
      </c>
      <c r="CR9" s="5">
        <v>7</v>
      </c>
      <c r="CS9" s="5">
        <v>1</v>
      </c>
      <c r="CT9" s="5">
        <v>0</v>
      </c>
      <c r="CU9" s="5">
        <v>0</v>
      </c>
    </row>
    <row r="10" spans="1:99">
      <c r="A10" s="4">
        <v>2015</v>
      </c>
      <c r="B10" s="26">
        <v>42148</v>
      </c>
      <c r="C10" s="7">
        <v>7</v>
      </c>
      <c r="D10" s="1">
        <v>15.655375000000005</v>
      </c>
      <c r="E10" s="1">
        <v>0.99505319117164259</v>
      </c>
      <c r="F10" s="20">
        <v>0.55941666666667444</v>
      </c>
      <c r="G10" s="20">
        <v>0.82837500000000475</v>
      </c>
      <c r="H10" s="20">
        <v>0.58920833333333711</v>
      </c>
      <c r="I10" s="1">
        <v>7.4325377212347448</v>
      </c>
      <c r="J10" s="1">
        <v>0.76331607841950411</v>
      </c>
      <c r="K10" s="1">
        <v>1.1212045844406582</v>
      </c>
      <c r="L10" s="1">
        <v>-0.34535140570297429</v>
      </c>
      <c r="M10" s="1">
        <v>-0.39537830012724751</v>
      </c>
      <c r="N10" s="14">
        <v>99.563458333333344</v>
      </c>
      <c r="O10" s="4" t="s">
        <v>74</v>
      </c>
      <c r="P10" s="4" t="s">
        <v>84</v>
      </c>
      <c r="Q10" s="4">
        <v>6</v>
      </c>
      <c r="R10" s="9">
        <f t="shared" si="2"/>
        <v>1.299968275862069</v>
      </c>
      <c r="S10" s="1">
        <v>39</v>
      </c>
      <c r="T10" s="20">
        <f t="shared" si="3"/>
        <v>0.96379538628408779</v>
      </c>
      <c r="U10" s="20">
        <f t="shared" si="4"/>
        <v>0.26664293235993725</v>
      </c>
      <c r="V10" s="1">
        <v>66.666666666666671</v>
      </c>
      <c r="W10" s="19">
        <v>168</v>
      </c>
      <c r="X10" s="19">
        <f t="shared" si="5"/>
        <v>3360</v>
      </c>
      <c r="Y10" s="19">
        <v>3360</v>
      </c>
      <c r="Z10" s="19">
        <v>0</v>
      </c>
      <c r="AA10" s="16">
        <v>124</v>
      </c>
      <c r="AB10" s="16">
        <f t="shared" si="0"/>
        <v>146</v>
      </c>
      <c r="AC10" s="16">
        <f t="shared" si="6"/>
        <v>2920</v>
      </c>
      <c r="AD10" s="23">
        <v>16</v>
      </c>
      <c r="AE10" s="21">
        <v>2.03419233014812</v>
      </c>
      <c r="AF10" s="21">
        <v>0.18070932632764122</v>
      </c>
      <c r="AG10" s="9">
        <f t="shared" si="1"/>
        <v>0.25925925925925924</v>
      </c>
      <c r="AH10" s="5">
        <v>0</v>
      </c>
      <c r="AI10" s="5">
        <v>0</v>
      </c>
      <c r="AJ10" s="5">
        <v>1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2</v>
      </c>
      <c r="AQ10" s="5">
        <v>0</v>
      </c>
      <c r="AR10" s="5">
        <v>0</v>
      </c>
      <c r="AS10" s="5">
        <v>15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5</v>
      </c>
      <c r="BE10" s="5">
        <v>0</v>
      </c>
      <c r="BF10" s="5">
        <v>6</v>
      </c>
      <c r="BG10" s="5">
        <v>0</v>
      </c>
      <c r="BH10" s="5">
        <v>0</v>
      </c>
      <c r="BI10" s="5">
        <v>1</v>
      </c>
      <c r="BJ10" s="5">
        <v>0</v>
      </c>
      <c r="BK10" s="5">
        <v>0</v>
      </c>
      <c r="BL10" s="5">
        <v>0</v>
      </c>
      <c r="BM10" s="5">
        <v>42</v>
      </c>
      <c r="BN10" s="5">
        <v>0</v>
      </c>
      <c r="BO10" s="5">
        <v>11</v>
      </c>
      <c r="BP10" s="5">
        <v>0</v>
      </c>
      <c r="BQ10" s="5">
        <v>37</v>
      </c>
      <c r="BR10" s="5">
        <v>1</v>
      </c>
      <c r="BS10" s="5">
        <v>0</v>
      </c>
      <c r="BT10" s="5">
        <v>2</v>
      </c>
      <c r="BU10" s="5">
        <v>17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3</v>
      </c>
      <c r="CI10" s="5">
        <v>1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1</v>
      </c>
      <c r="CR10" s="5">
        <v>0</v>
      </c>
      <c r="CS10" s="5">
        <v>1</v>
      </c>
      <c r="CT10" s="5">
        <v>0</v>
      </c>
      <c r="CU10" s="5">
        <v>0</v>
      </c>
    </row>
    <row r="11" spans="1:99">
      <c r="A11" s="4">
        <v>2015</v>
      </c>
      <c r="B11" s="11">
        <v>42159</v>
      </c>
      <c r="C11" s="7">
        <v>8</v>
      </c>
      <c r="D11" s="1">
        <v>17.783541666666665</v>
      </c>
      <c r="E11" s="1">
        <v>0.30064451298569533</v>
      </c>
      <c r="F11" s="20">
        <v>0.36516666666667064</v>
      </c>
      <c r="G11" s="20">
        <v>1.2103749999999955</v>
      </c>
      <c r="H11" s="20">
        <v>1.5037916666666611</v>
      </c>
      <c r="I11" s="1">
        <v>9.1296764013260443</v>
      </c>
      <c r="J11" s="1">
        <v>0.36002680489346006</v>
      </c>
      <c r="K11" s="1">
        <v>-2.5101608317133497</v>
      </c>
      <c r="L11" s="1">
        <v>-5.3754332814009658</v>
      </c>
      <c r="M11" s="1">
        <v>-7.0254639188095247</v>
      </c>
      <c r="N11" s="14">
        <v>99.11762499999999</v>
      </c>
      <c r="O11" s="4" t="s">
        <v>86</v>
      </c>
      <c r="P11" s="4" t="s">
        <v>85</v>
      </c>
      <c r="Q11" s="4">
        <v>17</v>
      </c>
      <c r="R11" s="9">
        <f t="shared" si="2"/>
        <v>3.6832434482758618</v>
      </c>
      <c r="S11" s="1">
        <v>97</v>
      </c>
      <c r="T11" s="20">
        <f t="shared" si="3"/>
        <v>0.37960773902752171</v>
      </c>
      <c r="U11" s="20">
        <f t="shared" si="4"/>
        <v>-0.92514753659641391</v>
      </c>
      <c r="V11" s="1">
        <v>100</v>
      </c>
      <c r="W11" s="19">
        <v>79</v>
      </c>
      <c r="X11" s="19">
        <f t="shared" si="5"/>
        <v>1580</v>
      </c>
      <c r="Y11" s="19">
        <v>0</v>
      </c>
      <c r="Z11" s="19">
        <v>1580</v>
      </c>
      <c r="AA11" s="17">
        <v>550</v>
      </c>
      <c r="AB11" s="16">
        <f t="shared" si="0"/>
        <v>106</v>
      </c>
      <c r="AC11" s="16">
        <f t="shared" si="6"/>
        <v>2120</v>
      </c>
      <c r="AD11" s="23">
        <v>11</v>
      </c>
      <c r="AE11" s="21">
        <v>2.0013548097901781</v>
      </c>
      <c r="AF11" s="21">
        <v>0.18422926308294765</v>
      </c>
      <c r="AG11" s="9">
        <f t="shared" si="1"/>
        <v>0.29629629629629628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3</v>
      </c>
      <c r="AO11" s="5">
        <v>0</v>
      </c>
      <c r="AP11" s="5">
        <v>0</v>
      </c>
      <c r="AQ11" s="5">
        <v>0</v>
      </c>
      <c r="AR11" s="5">
        <v>0</v>
      </c>
      <c r="AS11" s="5">
        <v>5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8</v>
      </c>
      <c r="BE11" s="5">
        <v>0</v>
      </c>
      <c r="BF11" s="5">
        <v>7</v>
      </c>
      <c r="BG11" s="5">
        <v>0</v>
      </c>
      <c r="BH11" s="5">
        <v>0</v>
      </c>
      <c r="BI11" s="5">
        <v>2</v>
      </c>
      <c r="BJ11" s="5">
        <v>0</v>
      </c>
      <c r="BK11" s="5">
        <v>0</v>
      </c>
      <c r="BL11" s="5">
        <v>0</v>
      </c>
      <c r="BM11" s="5">
        <v>21</v>
      </c>
      <c r="BN11" s="5">
        <v>0</v>
      </c>
      <c r="BO11" s="5">
        <v>10</v>
      </c>
      <c r="BP11" s="5">
        <v>0</v>
      </c>
      <c r="BQ11" s="5">
        <v>36</v>
      </c>
      <c r="BR11" s="5">
        <v>0</v>
      </c>
      <c r="BS11" s="5">
        <v>0</v>
      </c>
      <c r="BT11" s="5">
        <v>3</v>
      </c>
      <c r="BU11" s="5">
        <v>8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3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</row>
    <row r="12" spans="1:99">
      <c r="A12" s="4">
        <v>2015</v>
      </c>
      <c r="B12" s="11">
        <v>42160</v>
      </c>
      <c r="C12" s="7">
        <v>9</v>
      </c>
      <c r="D12" s="1">
        <v>17.319916666666668</v>
      </c>
      <c r="E12" s="1">
        <v>1.5383034038572632</v>
      </c>
      <c r="F12" s="20">
        <v>-0.46362499999999685</v>
      </c>
      <c r="G12" s="20">
        <v>-9.8458333333326209E-2</v>
      </c>
      <c r="H12" s="20">
        <v>0.74674999999999869</v>
      </c>
      <c r="I12" s="1">
        <v>8.3778341542740744</v>
      </c>
      <c r="J12" s="1">
        <v>0.47476802994658712</v>
      </c>
      <c r="K12" s="1">
        <v>-0.75184224705196989</v>
      </c>
      <c r="L12" s="1">
        <v>-3.2620030787653196</v>
      </c>
      <c r="M12" s="1">
        <v>-6.1272755284529357</v>
      </c>
      <c r="N12" s="14">
        <v>99.360958333333357</v>
      </c>
      <c r="O12" s="4" t="s">
        <v>86</v>
      </c>
      <c r="P12" s="4" t="s">
        <v>85</v>
      </c>
      <c r="Q12" s="4">
        <v>18</v>
      </c>
      <c r="R12" s="9">
        <f t="shared" si="2"/>
        <v>3.8999048275862069</v>
      </c>
      <c r="S12" s="1">
        <v>91</v>
      </c>
      <c r="T12" s="20">
        <f t="shared" si="3"/>
        <v>0.10598751175115685</v>
      </c>
      <c r="U12" s="20">
        <f t="shared" si="4"/>
        <v>-0.9943674609282015</v>
      </c>
      <c r="V12" s="1">
        <v>0</v>
      </c>
      <c r="W12" s="19">
        <v>191</v>
      </c>
      <c r="X12" s="19">
        <f t="shared" si="5"/>
        <v>3820</v>
      </c>
      <c r="Y12" s="19">
        <v>0</v>
      </c>
      <c r="Z12" s="19">
        <v>3820</v>
      </c>
      <c r="AA12" s="17">
        <v>156</v>
      </c>
      <c r="AB12" s="16">
        <f t="shared" si="0"/>
        <v>84</v>
      </c>
      <c r="AC12" s="16">
        <f t="shared" si="6"/>
        <v>1680</v>
      </c>
      <c r="AD12" s="23">
        <v>13</v>
      </c>
      <c r="AE12" s="21">
        <v>2.0681776741324316</v>
      </c>
      <c r="AF12" s="21">
        <v>0.16978458049886624</v>
      </c>
      <c r="AG12" s="9">
        <f t="shared" si="1"/>
        <v>0.33333333333333331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4</v>
      </c>
      <c r="AO12" s="5">
        <v>0</v>
      </c>
      <c r="AP12" s="5">
        <v>0</v>
      </c>
      <c r="AQ12" s="5">
        <v>0</v>
      </c>
      <c r="AR12" s="5">
        <v>0</v>
      </c>
      <c r="AS12" s="5">
        <v>1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9</v>
      </c>
      <c r="BE12" s="5">
        <v>0</v>
      </c>
      <c r="BF12" s="5">
        <v>4</v>
      </c>
      <c r="BG12" s="5">
        <v>0</v>
      </c>
      <c r="BH12" s="5">
        <v>0</v>
      </c>
      <c r="BI12" s="5">
        <v>2</v>
      </c>
      <c r="BJ12" s="5">
        <v>0</v>
      </c>
      <c r="BK12" s="5">
        <v>1</v>
      </c>
      <c r="BL12" s="5">
        <v>1</v>
      </c>
      <c r="BM12" s="5">
        <v>21</v>
      </c>
      <c r="BN12" s="5">
        <v>0</v>
      </c>
      <c r="BO12" s="5">
        <v>8</v>
      </c>
      <c r="BP12" s="5">
        <v>0</v>
      </c>
      <c r="BQ12" s="5">
        <v>23</v>
      </c>
      <c r="BR12" s="5">
        <v>0</v>
      </c>
      <c r="BS12" s="5">
        <v>0</v>
      </c>
      <c r="BT12" s="5">
        <v>0</v>
      </c>
      <c r="BU12" s="5">
        <v>6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2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2</v>
      </c>
      <c r="CS12" s="5">
        <v>0</v>
      </c>
      <c r="CT12" s="5">
        <v>0</v>
      </c>
      <c r="CU12" s="5">
        <v>0</v>
      </c>
    </row>
    <row r="13" spans="1:99">
      <c r="A13" s="4">
        <v>2015</v>
      </c>
      <c r="B13" s="11">
        <v>42161</v>
      </c>
      <c r="C13" s="7">
        <v>10</v>
      </c>
      <c r="D13" s="1">
        <v>17.914166666666663</v>
      </c>
      <c r="E13" s="1">
        <v>0.28929072433869357</v>
      </c>
      <c r="F13" s="20">
        <v>0.59424999999999528</v>
      </c>
      <c r="G13" s="20">
        <v>0.13062499999999844</v>
      </c>
      <c r="H13" s="20">
        <v>0.49579166666666907</v>
      </c>
      <c r="I13" s="1">
        <v>7.3953162321051638</v>
      </c>
      <c r="J13" s="1">
        <v>0.36849352833690063</v>
      </c>
      <c r="K13" s="1">
        <v>-0.98251792216891065</v>
      </c>
      <c r="L13" s="1">
        <v>-1.7343601692208805</v>
      </c>
      <c r="M13" s="1">
        <v>-4.2445210009342302</v>
      </c>
      <c r="N13" s="14">
        <v>99.774208333333377</v>
      </c>
      <c r="O13" s="4" t="s">
        <v>86</v>
      </c>
      <c r="P13" s="4" t="s">
        <v>85</v>
      </c>
      <c r="Q13" s="4">
        <v>19</v>
      </c>
      <c r="R13" s="9">
        <f t="shared" si="2"/>
        <v>4.1165662068965512</v>
      </c>
      <c r="S13" s="1">
        <v>84</v>
      </c>
      <c r="T13" s="20">
        <f t="shared" si="3"/>
        <v>0.73319032007329221</v>
      </c>
      <c r="U13" s="20">
        <f t="shared" si="4"/>
        <v>-0.68002349558733877</v>
      </c>
      <c r="V13" s="1">
        <v>0</v>
      </c>
      <c r="W13" s="19">
        <v>512</v>
      </c>
      <c r="X13" s="19">
        <f t="shared" si="5"/>
        <v>10240</v>
      </c>
      <c r="Y13" s="19">
        <v>0</v>
      </c>
      <c r="Z13" s="19">
        <v>10240</v>
      </c>
      <c r="AA13" s="17">
        <v>50</v>
      </c>
      <c r="AB13" s="16">
        <f t="shared" si="0"/>
        <v>119</v>
      </c>
      <c r="AC13" s="16">
        <f t="shared" si="6"/>
        <v>2380</v>
      </c>
      <c r="AD13" s="23">
        <v>18</v>
      </c>
      <c r="AE13" s="21">
        <v>2.167044384165886</v>
      </c>
      <c r="AF13" s="21">
        <v>0.15641550737942234</v>
      </c>
      <c r="AG13" s="9">
        <f t="shared" si="1"/>
        <v>0.37037037037037035</v>
      </c>
      <c r="AH13" s="5">
        <v>0</v>
      </c>
      <c r="AI13" s="5">
        <v>0</v>
      </c>
      <c r="AJ13" s="5">
        <v>1</v>
      </c>
      <c r="AK13" s="5">
        <v>1</v>
      </c>
      <c r="AL13" s="5">
        <v>0</v>
      </c>
      <c r="AM13" s="5">
        <v>0</v>
      </c>
      <c r="AN13" s="5">
        <v>6</v>
      </c>
      <c r="AO13" s="5">
        <v>0</v>
      </c>
      <c r="AP13" s="5">
        <v>0</v>
      </c>
      <c r="AQ13" s="5">
        <v>0</v>
      </c>
      <c r="AR13" s="5">
        <v>0</v>
      </c>
      <c r="AS13" s="5">
        <v>5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1</v>
      </c>
      <c r="BB13" s="5">
        <v>1</v>
      </c>
      <c r="BC13" s="5">
        <v>0</v>
      </c>
      <c r="BD13" s="5">
        <v>1</v>
      </c>
      <c r="BE13" s="5">
        <v>0</v>
      </c>
      <c r="BF13" s="5">
        <v>5</v>
      </c>
      <c r="BG13" s="5">
        <v>0</v>
      </c>
      <c r="BH13" s="5">
        <v>0</v>
      </c>
      <c r="BI13" s="5">
        <v>1</v>
      </c>
      <c r="BJ13" s="5">
        <v>0</v>
      </c>
      <c r="BK13" s="5">
        <v>0</v>
      </c>
      <c r="BL13" s="5">
        <v>1</v>
      </c>
      <c r="BM13" s="5">
        <v>29</v>
      </c>
      <c r="BN13" s="5">
        <v>0</v>
      </c>
      <c r="BO13" s="5">
        <v>25</v>
      </c>
      <c r="BP13" s="5">
        <v>0</v>
      </c>
      <c r="BQ13" s="5">
        <v>22</v>
      </c>
      <c r="BR13" s="5">
        <v>0</v>
      </c>
      <c r="BS13" s="5">
        <v>0</v>
      </c>
      <c r="BT13" s="5">
        <v>1</v>
      </c>
      <c r="BU13" s="5">
        <v>12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5</v>
      </c>
      <c r="CH13" s="5">
        <v>1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1</v>
      </c>
      <c r="CT13" s="5">
        <v>0</v>
      </c>
      <c r="CU13" s="5">
        <v>0</v>
      </c>
    </row>
    <row r="14" spans="1:99">
      <c r="A14" s="4">
        <v>2015</v>
      </c>
      <c r="B14" s="11">
        <v>42162</v>
      </c>
      <c r="C14" s="7">
        <v>11</v>
      </c>
      <c r="D14" s="1">
        <v>17.355416666666667</v>
      </c>
      <c r="E14" s="1">
        <v>0.73830304351124787</v>
      </c>
      <c r="F14" s="20">
        <v>-0.55874999999999631</v>
      </c>
      <c r="G14" s="20">
        <v>3.5499999999998977E-2</v>
      </c>
      <c r="H14" s="20">
        <v>-0.42812499999999787</v>
      </c>
      <c r="I14" s="1">
        <v>8.3593978013431531</v>
      </c>
      <c r="J14" s="1">
        <v>0.14542787860580422</v>
      </c>
      <c r="K14" s="1">
        <v>0.96408156923798938</v>
      </c>
      <c r="L14" s="1">
        <v>-1.8436352930921274E-2</v>
      </c>
      <c r="M14" s="1">
        <v>-0.77027859998289117</v>
      </c>
      <c r="N14" s="14">
        <v>98.332708333333358</v>
      </c>
      <c r="O14" s="4" t="s">
        <v>86</v>
      </c>
      <c r="P14" s="4" t="s">
        <v>85</v>
      </c>
      <c r="Q14" s="4">
        <v>20</v>
      </c>
      <c r="R14" s="9">
        <f t="shared" si="2"/>
        <v>4.3332275862068963</v>
      </c>
      <c r="S14" s="1">
        <v>74</v>
      </c>
      <c r="T14" s="20">
        <f t="shared" si="3"/>
        <v>-0.98514626046824738</v>
      </c>
      <c r="U14" s="20">
        <f t="shared" si="4"/>
        <v>0.17171734183077755</v>
      </c>
      <c r="V14" s="1">
        <v>91.666666666666671</v>
      </c>
      <c r="W14" s="19">
        <v>87</v>
      </c>
      <c r="X14" s="19">
        <f t="shared" si="5"/>
        <v>1740</v>
      </c>
      <c r="Y14" s="19">
        <v>0</v>
      </c>
      <c r="Z14" s="19">
        <v>1740</v>
      </c>
      <c r="AA14" s="17">
        <v>17</v>
      </c>
      <c r="AB14" s="16">
        <f t="shared" si="0"/>
        <v>16</v>
      </c>
      <c r="AC14" s="16">
        <f t="shared" si="6"/>
        <v>320</v>
      </c>
      <c r="AD14" s="23">
        <v>7</v>
      </c>
      <c r="AE14" s="21">
        <v>1.7214023220140038</v>
      </c>
      <c r="AF14" s="21">
        <v>0.21875</v>
      </c>
      <c r="AG14" s="9">
        <f t="shared" si="1"/>
        <v>0.40740740740740738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1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2</v>
      </c>
      <c r="BG14" s="5">
        <v>0</v>
      </c>
      <c r="BH14" s="5">
        <v>0</v>
      </c>
      <c r="BI14" s="5">
        <v>2</v>
      </c>
      <c r="BJ14" s="5">
        <v>0</v>
      </c>
      <c r="BK14" s="5">
        <v>0</v>
      </c>
      <c r="BL14" s="5">
        <v>0</v>
      </c>
      <c r="BM14" s="5">
        <v>6</v>
      </c>
      <c r="BN14" s="5">
        <v>0</v>
      </c>
      <c r="BO14" s="5">
        <v>1</v>
      </c>
      <c r="BP14" s="5">
        <v>0</v>
      </c>
      <c r="BQ14" s="5">
        <v>3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1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</row>
    <row r="15" spans="1:99">
      <c r="A15" s="4">
        <v>2015</v>
      </c>
      <c r="B15" s="11">
        <v>42163</v>
      </c>
      <c r="C15" s="7">
        <v>12</v>
      </c>
      <c r="D15" s="1">
        <v>16.907083333333336</v>
      </c>
      <c r="E15" s="1">
        <v>1.1031535691377918</v>
      </c>
      <c r="F15" s="20">
        <v>-0.44833333333333059</v>
      </c>
      <c r="G15" s="20">
        <v>-1.0070833333333269</v>
      </c>
      <c r="H15" s="20">
        <v>-0.41283333333333161</v>
      </c>
      <c r="I15" s="1">
        <v>8.6785069879709251</v>
      </c>
      <c r="J15" s="1">
        <v>0.37008859114655296</v>
      </c>
      <c r="K15" s="1">
        <v>0.31910918662777199</v>
      </c>
      <c r="L15" s="1">
        <v>1.2831907558657614</v>
      </c>
      <c r="M15" s="1">
        <v>0.30067283369685072</v>
      </c>
      <c r="N15" s="14">
        <v>97.863541666666706</v>
      </c>
      <c r="O15" s="4" t="s">
        <v>75</v>
      </c>
      <c r="P15" s="4" t="s">
        <v>88</v>
      </c>
      <c r="Q15" s="4">
        <v>21</v>
      </c>
      <c r="R15" s="9">
        <f t="shared" si="2"/>
        <v>4.5498889655172414</v>
      </c>
      <c r="S15" s="1">
        <v>64</v>
      </c>
      <c r="T15" s="20">
        <f t="shared" si="3"/>
        <v>0.92002603819679063</v>
      </c>
      <c r="U15" s="20">
        <f t="shared" si="4"/>
        <v>0.39185723042955001</v>
      </c>
      <c r="V15" s="1">
        <v>65</v>
      </c>
      <c r="W15" s="19">
        <v>81</v>
      </c>
      <c r="X15" s="19">
        <f t="shared" si="5"/>
        <v>1620</v>
      </c>
      <c r="Y15" s="19">
        <v>0</v>
      </c>
      <c r="Z15" s="19">
        <v>1620</v>
      </c>
      <c r="AA15" s="17">
        <v>18</v>
      </c>
      <c r="AB15" s="16">
        <f t="shared" si="0"/>
        <v>55</v>
      </c>
      <c r="AC15" s="16">
        <f t="shared" si="6"/>
        <v>1100</v>
      </c>
      <c r="AD15" s="23">
        <v>9</v>
      </c>
      <c r="AE15" s="21">
        <v>1.9707775746460576</v>
      </c>
      <c r="AF15" s="21">
        <v>0.15702479338842976</v>
      </c>
      <c r="AG15" s="9">
        <f t="shared" si="1"/>
        <v>0.44444444444444442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5</v>
      </c>
      <c r="AO15" s="5">
        <v>0</v>
      </c>
      <c r="AP15" s="5">
        <v>0</v>
      </c>
      <c r="AQ15" s="5">
        <v>0</v>
      </c>
      <c r="AR15" s="5">
        <v>0</v>
      </c>
      <c r="AS15" s="5">
        <v>2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9</v>
      </c>
      <c r="BE15" s="5">
        <v>0</v>
      </c>
      <c r="BF15" s="5">
        <v>2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10</v>
      </c>
      <c r="BN15" s="5">
        <v>0</v>
      </c>
      <c r="BO15" s="5">
        <v>10</v>
      </c>
      <c r="BP15" s="5">
        <v>0</v>
      </c>
      <c r="BQ15" s="5">
        <v>12</v>
      </c>
      <c r="BR15" s="5">
        <v>0</v>
      </c>
      <c r="BS15" s="5">
        <v>0</v>
      </c>
      <c r="BT15" s="5">
        <v>0</v>
      </c>
      <c r="BU15" s="5">
        <v>4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1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</row>
    <row r="16" spans="1:99">
      <c r="A16" s="4">
        <v>2015</v>
      </c>
      <c r="B16" s="26">
        <v>42164</v>
      </c>
      <c r="C16" s="7">
        <v>13</v>
      </c>
      <c r="D16" s="1">
        <v>17.680333333333326</v>
      </c>
      <c r="E16" s="1">
        <v>0.68426274590597314</v>
      </c>
      <c r="F16" s="20">
        <v>0.77324999999999022</v>
      </c>
      <c r="G16" s="20">
        <v>0.32491666666665964</v>
      </c>
      <c r="H16" s="20">
        <v>-0.23383333333333667</v>
      </c>
      <c r="I16" s="1">
        <v>8.5343859163750917</v>
      </c>
      <c r="J16" s="1">
        <v>0.55834111837307632</v>
      </c>
      <c r="K16" s="1">
        <v>-0.14412107159583343</v>
      </c>
      <c r="L16" s="1">
        <v>0.17498811503193856</v>
      </c>
      <c r="M16" s="1">
        <v>1.1390696842699279</v>
      </c>
      <c r="N16" s="14">
        <v>98.17325000000001</v>
      </c>
      <c r="O16" s="4" t="s">
        <v>75</v>
      </c>
      <c r="P16" s="4" t="s">
        <v>88</v>
      </c>
      <c r="Q16" s="4">
        <v>22</v>
      </c>
      <c r="R16" s="9">
        <f t="shared" si="2"/>
        <v>4.7665503448275857</v>
      </c>
      <c r="S16" s="1">
        <v>52</v>
      </c>
      <c r="T16" s="20">
        <f t="shared" si="3"/>
        <v>0.98662759204048534</v>
      </c>
      <c r="U16" s="20">
        <f t="shared" si="4"/>
        <v>-0.16299078079570548</v>
      </c>
      <c r="V16" s="1">
        <v>0</v>
      </c>
      <c r="W16" s="19">
        <v>198</v>
      </c>
      <c r="X16" s="19">
        <f t="shared" si="5"/>
        <v>3960</v>
      </c>
      <c r="Y16" s="19">
        <v>0</v>
      </c>
      <c r="Z16" s="19">
        <v>3960</v>
      </c>
      <c r="AA16" s="17">
        <v>49</v>
      </c>
      <c r="AB16" s="16">
        <f t="shared" si="0"/>
        <v>42</v>
      </c>
      <c r="AC16" s="16">
        <f t="shared" si="6"/>
        <v>840</v>
      </c>
      <c r="AD16" s="23">
        <v>10</v>
      </c>
      <c r="AE16" s="21">
        <v>2.0490572938359315</v>
      </c>
      <c r="AF16" s="21">
        <v>0.15419501133786848</v>
      </c>
      <c r="AG16" s="9">
        <f t="shared" si="1"/>
        <v>0.48148148148148145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2</v>
      </c>
      <c r="AO16" s="5">
        <v>0</v>
      </c>
      <c r="AP16" s="5">
        <v>0</v>
      </c>
      <c r="AQ16" s="5">
        <v>0</v>
      </c>
      <c r="AR16" s="5">
        <v>0</v>
      </c>
      <c r="AS16" s="5">
        <v>2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3</v>
      </c>
      <c r="BE16" s="5">
        <v>0</v>
      </c>
      <c r="BF16" s="5">
        <v>4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8</v>
      </c>
      <c r="BN16" s="5">
        <v>0</v>
      </c>
      <c r="BO16" s="5">
        <v>4</v>
      </c>
      <c r="BP16" s="5">
        <v>0</v>
      </c>
      <c r="BQ16" s="5">
        <v>11</v>
      </c>
      <c r="BR16" s="5">
        <v>0</v>
      </c>
      <c r="BS16" s="5">
        <v>0</v>
      </c>
      <c r="BT16" s="5">
        <v>0</v>
      </c>
      <c r="BU16" s="5">
        <v>6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1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1</v>
      </c>
      <c r="CR16" s="5">
        <v>0</v>
      </c>
      <c r="CS16" s="5">
        <v>0</v>
      </c>
      <c r="CT16" s="5">
        <v>0</v>
      </c>
      <c r="CU16" s="5">
        <v>0</v>
      </c>
    </row>
    <row r="17" spans="1:99">
      <c r="A17" s="4">
        <v>2015</v>
      </c>
      <c r="B17" s="11">
        <v>42174</v>
      </c>
      <c r="C17" s="7">
        <v>14</v>
      </c>
      <c r="D17" s="1">
        <v>19.866041666666661</v>
      </c>
      <c r="E17" s="1">
        <v>1.1275125244331541</v>
      </c>
      <c r="F17" s="20">
        <v>0.13616666666666077</v>
      </c>
      <c r="G17" s="20">
        <v>0.24299999999999145</v>
      </c>
      <c r="H17" s="20">
        <v>1.1350833333333306</v>
      </c>
      <c r="I17" s="1">
        <v>8.6803359244494196</v>
      </c>
      <c r="J17" s="1">
        <v>0.469881969912956</v>
      </c>
      <c r="K17" s="1">
        <v>-2.1307381461248802</v>
      </c>
      <c r="L17" s="1">
        <v>-4.078353945136902</v>
      </c>
      <c r="M17" s="1">
        <v>-4.6535191260696713</v>
      </c>
      <c r="N17" s="14">
        <v>99.495416666666657</v>
      </c>
      <c r="O17" s="4" t="s">
        <v>74</v>
      </c>
      <c r="P17" s="4" t="s">
        <v>84</v>
      </c>
      <c r="Q17" s="4">
        <v>3</v>
      </c>
      <c r="R17" s="9">
        <f t="shared" si="2"/>
        <v>0.64998413793103449</v>
      </c>
      <c r="S17" s="1">
        <v>10</v>
      </c>
      <c r="T17" s="20">
        <f t="shared" si="3"/>
        <v>-0.54402111088936977</v>
      </c>
      <c r="U17" s="20">
        <f t="shared" si="4"/>
        <v>-0.83907152907645244</v>
      </c>
      <c r="V17" s="1">
        <v>0</v>
      </c>
      <c r="W17" s="19">
        <v>121</v>
      </c>
      <c r="X17" s="19">
        <f t="shared" si="5"/>
        <v>2420</v>
      </c>
      <c r="Y17" s="19">
        <v>0</v>
      </c>
      <c r="Z17" s="19">
        <v>2420</v>
      </c>
      <c r="AA17" s="17">
        <v>96</v>
      </c>
      <c r="AB17" s="16">
        <f t="shared" si="0"/>
        <v>107</v>
      </c>
      <c r="AC17" s="16">
        <f t="shared" si="6"/>
        <v>2140</v>
      </c>
      <c r="AD17" s="23">
        <v>15</v>
      </c>
      <c r="AE17" s="21">
        <v>2.2857586020784075</v>
      </c>
      <c r="AF17" s="21">
        <v>0.129181587911608</v>
      </c>
      <c r="AG17" s="9">
        <f t="shared" si="1"/>
        <v>0.51851851851851849</v>
      </c>
      <c r="AH17" s="5">
        <v>0</v>
      </c>
      <c r="AI17" s="5">
        <v>0</v>
      </c>
      <c r="AJ17" s="5">
        <v>0</v>
      </c>
      <c r="AK17" s="5">
        <v>1</v>
      </c>
      <c r="AL17" s="5">
        <v>0</v>
      </c>
      <c r="AM17" s="5">
        <v>0</v>
      </c>
      <c r="AN17" s="5">
        <v>15</v>
      </c>
      <c r="AO17" s="5">
        <v>0</v>
      </c>
      <c r="AP17" s="5">
        <v>4</v>
      </c>
      <c r="AQ17" s="5">
        <v>0</v>
      </c>
      <c r="AR17" s="5">
        <v>0</v>
      </c>
      <c r="AS17" s="5">
        <v>8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26</v>
      </c>
      <c r="BC17" s="5">
        <v>0</v>
      </c>
      <c r="BD17" s="5">
        <v>6</v>
      </c>
      <c r="BE17" s="5">
        <v>0</v>
      </c>
      <c r="BF17" s="5">
        <v>3</v>
      </c>
      <c r="BG17" s="5">
        <v>0</v>
      </c>
      <c r="BH17" s="5">
        <v>0</v>
      </c>
      <c r="BI17" s="5">
        <v>2</v>
      </c>
      <c r="BJ17" s="5">
        <v>0</v>
      </c>
      <c r="BK17" s="5">
        <v>1</v>
      </c>
      <c r="BL17" s="5">
        <v>0</v>
      </c>
      <c r="BM17" s="5">
        <v>13</v>
      </c>
      <c r="BN17" s="5">
        <v>0</v>
      </c>
      <c r="BO17" s="5">
        <v>4</v>
      </c>
      <c r="BP17" s="5">
        <v>0</v>
      </c>
      <c r="BQ17" s="5">
        <v>14</v>
      </c>
      <c r="BR17" s="5">
        <v>0</v>
      </c>
      <c r="BS17" s="5">
        <v>0</v>
      </c>
      <c r="BT17" s="5">
        <v>0</v>
      </c>
      <c r="BU17" s="5">
        <v>8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1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1</v>
      </c>
      <c r="CR17" s="5">
        <v>0</v>
      </c>
      <c r="CS17" s="5">
        <v>0</v>
      </c>
      <c r="CT17" s="5">
        <v>0</v>
      </c>
      <c r="CU17" s="5">
        <v>0</v>
      </c>
    </row>
    <row r="18" spans="1:99">
      <c r="A18" s="4">
        <v>2015</v>
      </c>
      <c r="B18" s="11">
        <v>42175</v>
      </c>
      <c r="C18" s="7">
        <v>15</v>
      </c>
      <c r="D18" s="1">
        <v>19.91716666666667</v>
      </c>
      <c r="E18" s="1">
        <v>0.85676443818370096</v>
      </c>
      <c r="F18" s="20">
        <v>5.1125000000009635E-2</v>
      </c>
      <c r="G18" s="20">
        <v>0.18729166666667041</v>
      </c>
      <c r="H18" s="20">
        <v>0.29412500000000108</v>
      </c>
      <c r="I18" s="1">
        <v>7.9936802860434044</v>
      </c>
      <c r="J18" s="1">
        <v>0.72667351942460512</v>
      </c>
      <c r="K18" s="1">
        <v>-0.68665563840601518</v>
      </c>
      <c r="L18" s="1">
        <v>-2.8173937845308954</v>
      </c>
      <c r="M18" s="1">
        <v>-4.7650095835429171</v>
      </c>
      <c r="N18" s="14">
        <v>98.725041666666655</v>
      </c>
      <c r="O18" s="4" t="s">
        <v>74</v>
      </c>
      <c r="P18" s="4" t="s">
        <v>84</v>
      </c>
      <c r="Q18" s="4">
        <v>4</v>
      </c>
      <c r="R18" s="9">
        <f t="shared" si="2"/>
        <v>0.86664551724137928</v>
      </c>
      <c r="S18" s="1">
        <v>16</v>
      </c>
      <c r="T18" s="20">
        <f t="shared" si="3"/>
        <v>-0.2879033166650653</v>
      </c>
      <c r="U18" s="20">
        <f t="shared" si="4"/>
        <v>-0.95765948032338466</v>
      </c>
      <c r="V18" s="1">
        <v>100</v>
      </c>
      <c r="W18" s="19">
        <v>19</v>
      </c>
      <c r="X18" s="19">
        <f t="shared" si="5"/>
        <v>380</v>
      </c>
      <c r="Y18" s="19">
        <v>0</v>
      </c>
      <c r="Z18" s="19">
        <v>380</v>
      </c>
      <c r="AA18" s="17">
        <v>38</v>
      </c>
      <c r="AB18" s="16">
        <f t="shared" si="0"/>
        <v>35</v>
      </c>
      <c r="AC18" s="16">
        <f t="shared" si="6"/>
        <v>700</v>
      </c>
      <c r="AD18" s="23">
        <v>10</v>
      </c>
      <c r="AE18" s="21">
        <v>2.1529579531722183</v>
      </c>
      <c r="AF18" s="21">
        <v>0.13142857142857145</v>
      </c>
      <c r="AG18" s="9">
        <f t="shared" si="1"/>
        <v>0.55555555555555558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4</v>
      </c>
      <c r="AO18" s="5">
        <v>0</v>
      </c>
      <c r="AP18" s="5">
        <v>0</v>
      </c>
      <c r="AQ18" s="5">
        <v>0</v>
      </c>
      <c r="AR18" s="5">
        <v>0</v>
      </c>
      <c r="AS18" s="5">
        <v>3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7</v>
      </c>
      <c r="BC18" s="5">
        <v>0</v>
      </c>
      <c r="BD18" s="5">
        <v>0</v>
      </c>
      <c r="BE18" s="5">
        <v>0</v>
      </c>
      <c r="BF18" s="5">
        <v>4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7</v>
      </c>
      <c r="BN18" s="5">
        <v>0</v>
      </c>
      <c r="BO18" s="5">
        <v>2</v>
      </c>
      <c r="BP18" s="5">
        <v>0</v>
      </c>
      <c r="BQ18" s="5">
        <v>2</v>
      </c>
      <c r="BR18" s="5">
        <v>0</v>
      </c>
      <c r="BS18" s="5">
        <v>0</v>
      </c>
      <c r="BT18" s="5">
        <v>0</v>
      </c>
      <c r="BU18" s="5">
        <v>2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3</v>
      </c>
      <c r="CH18" s="5">
        <v>0</v>
      </c>
      <c r="CI18" s="5">
        <v>1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</row>
    <row r="19" spans="1:99">
      <c r="A19" s="4">
        <v>2015</v>
      </c>
      <c r="B19" s="11">
        <v>42176</v>
      </c>
      <c r="C19" s="7">
        <v>16</v>
      </c>
      <c r="D19" s="1">
        <v>19.674541666666666</v>
      </c>
      <c r="E19" s="1">
        <v>1.4160221457983289</v>
      </c>
      <c r="F19" s="20">
        <v>-0.24262500000000387</v>
      </c>
      <c r="G19" s="20">
        <v>-0.19149999999999423</v>
      </c>
      <c r="H19" s="20">
        <v>-5.5333333333333456E-2</v>
      </c>
      <c r="I19" s="1">
        <v>7.4444878552925706</v>
      </c>
      <c r="J19" s="1">
        <v>1.0617411411596418</v>
      </c>
      <c r="K19" s="1">
        <v>-0.54919243075083379</v>
      </c>
      <c r="L19" s="1">
        <v>-1.235848069156849</v>
      </c>
      <c r="M19" s="1">
        <v>-3.3665862152817292</v>
      </c>
      <c r="N19" s="14">
        <v>98.562499999999986</v>
      </c>
      <c r="O19" s="4" t="s">
        <v>74</v>
      </c>
      <c r="P19" s="4" t="s">
        <v>84</v>
      </c>
      <c r="Q19" s="4">
        <v>5</v>
      </c>
      <c r="R19" s="9">
        <f t="shared" si="2"/>
        <v>1.0833068965517241</v>
      </c>
      <c r="S19" s="1">
        <v>24</v>
      </c>
      <c r="T19" s="20">
        <f t="shared" si="3"/>
        <v>-0.90557836200662389</v>
      </c>
      <c r="U19" s="20">
        <f t="shared" si="4"/>
        <v>0.42417900733699698</v>
      </c>
      <c r="V19" s="1">
        <v>23.333333333333332</v>
      </c>
      <c r="W19" s="19">
        <v>120</v>
      </c>
      <c r="X19" s="19">
        <f t="shared" si="5"/>
        <v>2400</v>
      </c>
      <c r="Y19" s="19">
        <v>0</v>
      </c>
      <c r="Z19" s="19">
        <v>2400</v>
      </c>
      <c r="AA19" s="17">
        <v>20</v>
      </c>
      <c r="AB19" s="16">
        <f t="shared" si="0"/>
        <v>164</v>
      </c>
      <c r="AC19" s="16">
        <f t="shared" si="6"/>
        <v>3280</v>
      </c>
      <c r="AD19" s="23">
        <v>12</v>
      </c>
      <c r="AE19" s="21">
        <v>2.272122173734247</v>
      </c>
      <c r="AF19" s="21">
        <v>0.11838191552647234</v>
      </c>
      <c r="AG19" s="9">
        <f t="shared" si="1"/>
        <v>0.59259259259259256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33</v>
      </c>
      <c r="AO19" s="5">
        <v>0</v>
      </c>
      <c r="AP19" s="5">
        <v>5</v>
      </c>
      <c r="AQ19" s="5">
        <v>0</v>
      </c>
      <c r="AR19" s="5">
        <v>0</v>
      </c>
      <c r="AS19" s="5">
        <v>19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11</v>
      </c>
      <c r="BC19" s="5">
        <v>0</v>
      </c>
      <c r="BD19" s="5">
        <v>10</v>
      </c>
      <c r="BE19" s="5">
        <v>0</v>
      </c>
      <c r="BF19" s="5">
        <v>10</v>
      </c>
      <c r="BG19" s="5">
        <v>0</v>
      </c>
      <c r="BH19" s="5">
        <v>0</v>
      </c>
      <c r="BI19" s="5">
        <v>2</v>
      </c>
      <c r="BJ19" s="5">
        <v>0</v>
      </c>
      <c r="BK19" s="5">
        <v>0</v>
      </c>
      <c r="BL19" s="5">
        <v>0</v>
      </c>
      <c r="BM19" s="5">
        <v>23</v>
      </c>
      <c r="BN19" s="5">
        <v>0</v>
      </c>
      <c r="BO19" s="5">
        <v>15</v>
      </c>
      <c r="BP19" s="5">
        <v>0</v>
      </c>
      <c r="BQ19" s="5">
        <v>22</v>
      </c>
      <c r="BR19" s="5">
        <v>0</v>
      </c>
      <c r="BS19" s="5">
        <v>0</v>
      </c>
      <c r="BT19" s="5">
        <v>0</v>
      </c>
      <c r="BU19" s="5">
        <v>12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1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1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</row>
    <row r="20" spans="1:99">
      <c r="A20" s="4">
        <v>2015</v>
      </c>
      <c r="B20" s="11">
        <v>42177</v>
      </c>
      <c r="C20" s="7">
        <v>17</v>
      </c>
      <c r="D20" s="1">
        <v>20.338250000000002</v>
      </c>
      <c r="E20" s="1">
        <v>0.67882323449897652</v>
      </c>
      <c r="F20" s="20">
        <v>0.66370833333333579</v>
      </c>
      <c r="G20" s="20">
        <v>0.42108333333333192</v>
      </c>
      <c r="H20" s="20">
        <v>0.47220833333334156</v>
      </c>
      <c r="I20" s="1">
        <v>6.5663293233030151</v>
      </c>
      <c r="J20" s="1">
        <v>0.23419941476323178</v>
      </c>
      <c r="K20" s="1">
        <v>-0.87815853198955551</v>
      </c>
      <c r="L20" s="1">
        <v>-1.4273509627403893</v>
      </c>
      <c r="M20" s="1">
        <v>-2.1140066011464045</v>
      </c>
      <c r="N20" s="14">
        <v>98.531333333333308</v>
      </c>
      <c r="O20" s="4" t="s">
        <v>74</v>
      </c>
      <c r="P20" s="4" t="s">
        <v>84</v>
      </c>
      <c r="Q20" s="4">
        <v>6</v>
      </c>
      <c r="R20" s="9">
        <f t="shared" si="2"/>
        <v>1.299968275862069</v>
      </c>
      <c r="S20" s="1">
        <v>32</v>
      </c>
      <c r="T20" s="20">
        <f t="shared" si="3"/>
        <v>0.55142668124169059</v>
      </c>
      <c r="U20" s="20">
        <f t="shared" si="4"/>
        <v>0.83422336050651025</v>
      </c>
      <c r="V20" s="1">
        <v>63.333333333333336</v>
      </c>
      <c r="W20" s="19">
        <v>19</v>
      </c>
      <c r="X20" s="19">
        <f t="shared" si="5"/>
        <v>380</v>
      </c>
      <c r="Y20" s="19">
        <v>0</v>
      </c>
      <c r="Z20" s="19">
        <v>380</v>
      </c>
      <c r="AA20" s="17">
        <v>12</v>
      </c>
      <c r="AB20" s="16">
        <f t="shared" si="0"/>
        <v>51</v>
      </c>
      <c r="AC20" s="16">
        <f t="shared" si="6"/>
        <v>1020</v>
      </c>
      <c r="AD20" s="23">
        <v>15</v>
      </c>
      <c r="AE20" s="21">
        <v>2.4873520997648755</v>
      </c>
      <c r="AF20" s="21">
        <v>9.5732410611303373E-2</v>
      </c>
      <c r="AG20" s="9">
        <f t="shared" si="1"/>
        <v>0.62962962962962965</v>
      </c>
      <c r="AH20" s="5">
        <v>0</v>
      </c>
      <c r="AI20" s="5">
        <v>0</v>
      </c>
      <c r="AJ20" s="5">
        <v>1</v>
      </c>
      <c r="AK20" s="5">
        <v>0</v>
      </c>
      <c r="AL20" s="5">
        <v>0</v>
      </c>
      <c r="AM20" s="5">
        <v>0</v>
      </c>
      <c r="AN20" s="5">
        <v>4</v>
      </c>
      <c r="AO20" s="5">
        <v>0</v>
      </c>
      <c r="AP20" s="5">
        <v>3</v>
      </c>
      <c r="AQ20" s="5">
        <v>1</v>
      </c>
      <c r="AR20" s="5">
        <v>0</v>
      </c>
      <c r="AS20" s="5">
        <v>4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8</v>
      </c>
      <c r="BC20" s="5">
        <v>0</v>
      </c>
      <c r="BD20" s="5">
        <v>3</v>
      </c>
      <c r="BE20" s="5">
        <v>0</v>
      </c>
      <c r="BF20" s="5">
        <v>7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6</v>
      </c>
      <c r="BN20" s="5">
        <v>0</v>
      </c>
      <c r="BO20" s="5">
        <v>4</v>
      </c>
      <c r="BP20" s="5">
        <v>0</v>
      </c>
      <c r="BQ20" s="5">
        <v>1</v>
      </c>
      <c r="BR20" s="5">
        <v>0</v>
      </c>
      <c r="BS20" s="5">
        <v>0</v>
      </c>
      <c r="BT20" s="5">
        <v>1</v>
      </c>
      <c r="BU20" s="5">
        <v>5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1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2</v>
      </c>
      <c r="CR20" s="5">
        <v>0</v>
      </c>
      <c r="CS20" s="5">
        <v>0</v>
      </c>
      <c r="CT20" s="5">
        <v>0</v>
      </c>
      <c r="CU20" s="5">
        <v>0</v>
      </c>
    </row>
    <row r="21" spans="1:99">
      <c r="A21" s="4">
        <v>2015</v>
      </c>
      <c r="B21" s="11">
        <v>42178</v>
      </c>
      <c r="C21" s="7">
        <v>18</v>
      </c>
      <c r="D21" s="1">
        <v>19.722124999999998</v>
      </c>
      <c r="E21" s="1">
        <v>1.3054450154662958</v>
      </c>
      <c r="F21" s="20">
        <v>-0.61612500000000381</v>
      </c>
      <c r="G21" s="20">
        <v>4.7583333333331979E-2</v>
      </c>
      <c r="H21" s="20">
        <v>-0.19504166666667189</v>
      </c>
      <c r="I21" s="1">
        <v>8.1415719357137952</v>
      </c>
      <c r="J21" s="1">
        <v>0.73477156735125637</v>
      </c>
      <c r="K21" s="1">
        <v>1.5752426124107801</v>
      </c>
      <c r="L21" s="1">
        <v>0.69708408042122461</v>
      </c>
      <c r="M21" s="1">
        <v>0.14789164967039081</v>
      </c>
      <c r="N21" s="14">
        <v>98.591499999999996</v>
      </c>
      <c r="O21" s="4" t="s">
        <v>76</v>
      </c>
      <c r="P21" s="4" t="s">
        <v>89</v>
      </c>
      <c r="Q21" s="4">
        <v>7</v>
      </c>
      <c r="R21" s="9">
        <f t="shared" si="2"/>
        <v>1.5166296551724139</v>
      </c>
      <c r="S21" s="1">
        <v>41</v>
      </c>
      <c r="T21" s="20">
        <f t="shared" si="3"/>
        <v>-0.15862266880470899</v>
      </c>
      <c r="U21" s="20">
        <f t="shared" si="4"/>
        <v>-0.98733927752382644</v>
      </c>
      <c r="V21" s="1">
        <v>0</v>
      </c>
      <c r="W21" s="19">
        <v>25</v>
      </c>
      <c r="X21" s="19">
        <f t="shared" si="5"/>
        <v>500</v>
      </c>
      <c r="Y21" s="19">
        <v>0</v>
      </c>
      <c r="Z21" s="19">
        <v>500</v>
      </c>
      <c r="AA21" s="17">
        <v>8</v>
      </c>
      <c r="AB21" s="16">
        <f t="shared" si="0"/>
        <v>66</v>
      </c>
      <c r="AC21" s="16">
        <f t="shared" si="6"/>
        <v>1320</v>
      </c>
      <c r="AD21" s="23">
        <v>12</v>
      </c>
      <c r="AE21" s="21">
        <v>2.3027759161137236</v>
      </c>
      <c r="AF21" s="21">
        <v>0.11524334251606978</v>
      </c>
      <c r="AG21" s="9">
        <f t="shared" si="1"/>
        <v>0.66666666666666663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4</v>
      </c>
      <c r="AO21" s="5">
        <v>0</v>
      </c>
      <c r="AP21" s="5">
        <v>6</v>
      </c>
      <c r="AQ21" s="5">
        <v>0</v>
      </c>
      <c r="AR21" s="5">
        <v>0</v>
      </c>
      <c r="AS21" s="5">
        <v>14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3</v>
      </c>
      <c r="BC21" s="5">
        <v>0</v>
      </c>
      <c r="BD21" s="5">
        <v>6</v>
      </c>
      <c r="BE21" s="5">
        <v>0</v>
      </c>
      <c r="BF21" s="5">
        <v>4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7</v>
      </c>
      <c r="BN21" s="5">
        <v>0</v>
      </c>
      <c r="BO21" s="5">
        <v>3</v>
      </c>
      <c r="BP21" s="5">
        <v>0</v>
      </c>
      <c r="BQ21" s="5">
        <v>7</v>
      </c>
      <c r="BR21" s="5">
        <v>0</v>
      </c>
      <c r="BS21" s="5">
        <v>0</v>
      </c>
      <c r="BT21" s="5">
        <v>0</v>
      </c>
      <c r="BU21" s="5">
        <v>9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1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2</v>
      </c>
      <c r="CR21" s="5">
        <v>0</v>
      </c>
      <c r="CS21" s="5">
        <v>0</v>
      </c>
      <c r="CT21" s="5">
        <v>0</v>
      </c>
      <c r="CU21" s="5">
        <v>0</v>
      </c>
    </row>
    <row r="22" spans="1:99">
      <c r="A22" s="4">
        <v>2015</v>
      </c>
      <c r="B22" s="11">
        <v>42179</v>
      </c>
      <c r="C22" s="7">
        <v>19</v>
      </c>
      <c r="D22" s="1">
        <v>20.080083333333334</v>
      </c>
      <c r="E22" s="1">
        <v>0.69054527787618813</v>
      </c>
      <c r="F22" s="20">
        <v>0.35795833333333604</v>
      </c>
      <c r="G22" s="20">
        <v>-0.25816666666666777</v>
      </c>
      <c r="H22" s="20">
        <v>0.40554166666666802</v>
      </c>
      <c r="I22" s="1">
        <v>7.4025344112352549</v>
      </c>
      <c r="J22" s="1">
        <v>0.77875354512908845</v>
      </c>
      <c r="K22" s="1">
        <v>-0.73903752447854032</v>
      </c>
      <c r="L22" s="1">
        <v>0.8362050879322398</v>
      </c>
      <c r="M22" s="1">
        <v>-4.1953444057315714E-2</v>
      </c>
      <c r="N22" s="14">
        <v>99.327541666666662</v>
      </c>
      <c r="O22" s="4" t="s">
        <v>76</v>
      </c>
      <c r="P22" s="4" t="s">
        <v>89</v>
      </c>
      <c r="Q22" s="4">
        <v>7</v>
      </c>
      <c r="R22" s="9">
        <f t="shared" si="2"/>
        <v>1.5166296551724139</v>
      </c>
      <c r="S22" s="1">
        <v>51</v>
      </c>
      <c r="T22" s="20">
        <f t="shared" si="3"/>
        <v>0.67022917584337471</v>
      </c>
      <c r="U22" s="20">
        <f t="shared" si="4"/>
        <v>0.74215419681378259</v>
      </c>
      <c r="V22" s="1">
        <v>33.333333333333336</v>
      </c>
      <c r="W22" s="19">
        <v>43</v>
      </c>
      <c r="X22" s="19">
        <f t="shared" si="5"/>
        <v>860</v>
      </c>
      <c r="Y22" s="19">
        <v>0</v>
      </c>
      <c r="Z22" s="19">
        <v>860</v>
      </c>
      <c r="AA22" s="17">
        <v>42</v>
      </c>
      <c r="AB22" s="16">
        <f t="shared" si="0"/>
        <v>40</v>
      </c>
      <c r="AC22" s="16">
        <f t="shared" si="6"/>
        <v>800</v>
      </c>
      <c r="AD22" s="23">
        <v>12</v>
      </c>
      <c r="AE22" s="21">
        <v>2.1116308425056021</v>
      </c>
      <c r="AF22" s="21">
        <v>0.16250000000000001</v>
      </c>
      <c r="AG22" s="9">
        <f t="shared" si="1"/>
        <v>0.70370370370370372</v>
      </c>
      <c r="AH22" s="5">
        <v>0</v>
      </c>
      <c r="AI22" s="5">
        <v>0</v>
      </c>
      <c r="AJ22" s="5">
        <v>2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12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1</v>
      </c>
      <c r="AZ22" s="5">
        <v>0</v>
      </c>
      <c r="BA22" s="5">
        <v>0</v>
      </c>
      <c r="BB22" s="5">
        <v>2</v>
      </c>
      <c r="BC22" s="5">
        <v>0</v>
      </c>
      <c r="BD22" s="5">
        <v>1</v>
      </c>
      <c r="BE22" s="5">
        <v>0</v>
      </c>
      <c r="BF22" s="5">
        <v>4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8</v>
      </c>
      <c r="BN22" s="5">
        <v>0</v>
      </c>
      <c r="BO22" s="5">
        <v>2</v>
      </c>
      <c r="BP22" s="5">
        <v>0</v>
      </c>
      <c r="BQ22" s="5">
        <v>4</v>
      </c>
      <c r="BR22" s="5">
        <v>0</v>
      </c>
      <c r="BS22" s="5">
        <v>0</v>
      </c>
      <c r="BT22" s="5">
        <v>1</v>
      </c>
      <c r="BU22" s="5">
        <v>2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1</v>
      </c>
      <c r="CR22" s="5">
        <v>0</v>
      </c>
      <c r="CS22" s="5">
        <v>0</v>
      </c>
      <c r="CT22" s="5">
        <v>0</v>
      </c>
      <c r="CU22" s="5">
        <v>0</v>
      </c>
    </row>
    <row r="23" spans="1:99">
      <c r="A23" s="4">
        <v>2015</v>
      </c>
      <c r="B23" s="11">
        <v>42180</v>
      </c>
      <c r="C23" s="7">
        <v>20</v>
      </c>
      <c r="D23" s="1">
        <v>20.26979166666667</v>
      </c>
      <c r="E23" s="1">
        <v>1.3818309188919595</v>
      </c>
      <c r="F23" s="20">
        <v>0.18970833333333559</v>
      </c>
      <c r="G23" s="20">
        <v>0.54766666666667163</v>
      </c>
      <c r="H23" s="20">
        <v>-6.8458333333332178E-2</v>
      </c>
      <c r="I23" s="1">
        <v>6.376682204377544</v>
      </c>
      <c r="J23" s="1">
        <v>6.0534037682849207E-2</v>
      </c>
      <c r="K23" s="1">
        <v>-1.0258522068577109</v>
      </c>
      <c r="L23" s="1">
        <v>-1.7648897313362513</v>
      </c>
      <c r="M23" s="1">
        <v>-0.18964711892547115</v>
      </c>
      <c r="N23" s="14">
        <v>99.221916666666687</v>
      </c>
      <c r="O23" s="4" t="s">
        <v>76</v>
      </c>
      <c r="P23" s="4" t="s">
        <v>89</v>
      </c>
      <c r="Q23" s="4">
        <v>8</v>
      </c>
      <c r="R23" s="9">
        <f t="shared" si="2"/>
        <v>1.7332910344827586</v>
      </c>
      <c r="S23" s="1">
        <v>60</v>
      </c>
      <c r="T23" s="20">
        <f t="shared" si="3"/>
        <v>-0.30481062110221668</v>
      </c>
      <c r="U23" s="20">
        <f t="shared" si="4"/>
        <v>-0.95241298041515632</v>
      </c>
      <c r="V23" s="1">
        <v>33.333333333333336</v>
      </c>
      <c r="W23" s="19">
        <v>36</v>
      </c>
      <c r="X23" s="19">
        <f t="shared" si="5"/>
        <v>720</v>
      </c>
      <c r="Y23" s="19">
        <v>0</v>
      </c>
      <c r="Z23" s="19">
        <v>720</v>
      </c>
      <c r="AA23" s="17">
        <v>44</v>
      </c>
      <c r="AB23" s="16">
        <f t="shared" si="0"/>
        <v>67</v>
      </c>
      <c r="AC23" s="16">
        <f t="shared" si="6"/>
        <v>1340</v>
      </c>
      <c r="AD23" s="23">
        <v>13</v>
      </c>
      <c r="AE23" s="21">
        <v>2.1954692743191826</v>
      </c>
      <c r="AF23" s="21">
        <v>0.15170416573847181</v>
      </c>
      <c r="AG23" s="9">
        <f t="shared" si="1"/>
        <v>0.7407407407407407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7</v>
      </c>
      <c r="AO23" s="5">
        <v>0</v>
      </c>
      <c r="AP23" s="5">
        <v>7</v>
      </c>
      <c r="AQ23" s="5">
        <v>1</v>
      </c>
      <c r="AR23" s="5">
        <v>1</v>
      </c>
      <c r="AS23" s="5">
        <v>21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3</v>
      </c>
      <c r="BC23" s="5">
        <v>0</v>
      </c>
      <c r="BD23" s="5">
        <v>4</v>
      </c>
      <c r="BE23" s="5">
        <v>0</v>
      </c>
      <c r="BF23" s="5">
        <v>2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3</v>
      </c>
      <c r="BN23" s="5">
        <v>0</v>
      </c>
      <c r="BO23" s="5">
        <v>7</v>
      </c>
      <c r="BP23" s="5">
        <v>0</v>
      </c>
      <c r="BQ23" s="5">
        <v>1</v>
      </c>
      <c r="BR23" s="5">
        <v>0</v>
      </c>
      <c r="BS23" s="5">
        <v>0</v>
      </c>
      <c r="BT23" s="5">
        <v>0</v>
      </c>
      <c r="BU23" s="5">
        <v>6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4</v>
      </c>
      <c r="CR23" s="5">
        <v>0</v>
      </c>
      <c r="CS23" s="5">
        <v>0</v>
      </c>
      <c r="CT23" s="5">
        <v>0</v>
      </c>
      <c r="CU23" s="5">
        <v>0</v>
      </c>
    </row>
    <row r="24" spans="1:99">
      <c r="A24" s="4">
        <v>2015</v>
      </c>
      <c r="B24" s="11">
        <v>42181</v>
      </c>
      <c r="C24" s="7">
        <v>21</v>
      </c>
      <c r="D24" s="1">
        <v>20.62841666666667</v>
      </c>
      <c r="E24" s="1">
        <v>1.5044103706787577</v>
      </c>
      <c r="F24" s="20">
        <v>0.35862499999999997</v>
      </c>
      <c r="G24" s="20">
        <v>0.54833333333333556</v>
      </c>
      <c r="H24" s="20">
        <v>0.9062916666666716</v>
      </c>
      <c r="I24" s="1">
        <v>7.1203968220754064</v>
      </c>
      <c r="J24" s="1">
        <v>0.92105487014945009</v>
      </c>
      <c r="K24" s="1">
        <v>0.7437146176978624</v>
      </c>
      <c r="L24" s="1">
        <v>-0.28213758915984855</v>
      </c>
      <c r="M24" s="1">
        <v>-1.0211751136383889</v>
      </c>
      <c r="N24" s="14">
        <v>99.404708333333318</v>
      </c>
      <c r="O24" s="4" t="s">
        <v>77</v>
      </c>
      <c r="P24" s="4" t="s">
        <v>90</v>
      </c>
      <c r="Q24" s="4">
        <v>9</v>
      </c>
      <c r="R24" s="9">
        <f t="shared" si="2"/>
        <v>1.9499524137931035</v>
      </c>
      <c r="S24" s="1">
        <v>70</v>
      </c>
      <c r="T24" s="20">
        <f t="shared" si="3"/>
        <v>0.77389068155788909</v>
      </c>
      <c r="U24" s="20">
        <f t="shared" si="4"/>
        <v>0.63331920308629985</v>
      </c>
      <c r="V24" s="1">
        <v>0</v>
      </c>
      <c r="W24" s="19">
        <v>13</v>
      </c>
      <c r="X24" s="19">
        <f t="shared" si="5"/>
        <v>260</v>
      </c>
      <c r="Y24" s="19">
        <v>0</v>
      </c>
      <c r="Z24" s="19">
        <v>260</v>
      </c>
      <c r="AA24" s="17">
        <v>34</v>
      </c>
      <c r="AB24" s="16">
        <f t="shared" si="0"/>
        <v>11</v>
      </c>
      <c r="AC24" s="16">
        <f t="shared" si="6"/>
        <v>220</v>
      </c>
      <c r="AD24" s="23">
        <v>7</v>
      </c>
      <c r="AE24" s="21">
        <v>1.8937882323911377</v>
      </c>
      <c r="AF24" s="21">
        <v>0.15702479338842976</v>
      </c>
      <c r="AG24" s="9">
        <f t="shared" si="1"/>
        <v>0.77777777777777779</v>
      </c>
      <c r="AH24" s="5">
        <v>0</v>
      </c>
      <c r="AI24" s="5">
        <v>0</v>
      </c>
      <c r="AJ24" s="5">
        <v>0</v>
      </c>
      <c r="AK24" s="5">
        <v>1</v>
      </c>
      <c r="AL24" s="5">
        <v>0</v>
      </c>
      <c r="AM24" s="5">
        <v>0</v>
      </c>
      <c r="AN24" s="5">
        <v>2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2</v>
      </c>
      <c r="BC24" s="5">
        <v>0</v>
      </c>
      <c r="BD24" s="5">
        <v>0</v>
      </c>
      <c r="BE24" s="5">
        <v>0</v>
      </c>
      <c r="BF24" s="5">
        <v>2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1</v>
      </c>
      <c r="BN24" s="5">
        <v>0</v>
      </c>
      <c r="BO24" s="5">
        <v>0</v>
      </c>
      <c r="BP24" s="5">
        <v>0</v>
      </c>
      <c r="BQ24" s="5">
        <v>1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2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</row>
    <row r="25" spans="1:99">
      <c r="A25" s="4">
        <v>2015</v>
      </c>
      <c r="B25" s="11">
        <v>42182</v>
      </c>
      <c r="C25" s="7">
        <v>22</v>
      </c>
      <c r="D25" s="1">
        <v>21.209291666666669</v>
      </c>
      <c r="E25" s="1">
        <v>1.3359111143466036</v>
      </c>
      <c r="F25" s="20">
        <v>0.58087499999999892</v>
      </c>
      <c r="G25" s="20">
        <v>0.93949999999999889</v>
      </c>
      <c r="H25" s="20">
        <v>1.1292083333333345</v>
      </c>
      <c r="I25" s="1">
        <v>6.4679842946690087</v>
      </c>
      <c r="J25" s="1">
        <v>0.50849661690401637</v>
      </c>
      <c r="K25" s="1">
        <v>-0.65241252740639766</v>
      </c>
      <c r="L25" s="1">
        <v>9.1302090291464744E-2</v>
      </c>
      <c r="M25" s="1">
        <v>-0.9345501165662462</v>
      </c>
      <c r="N25" s="14">
        <v>99.204666666666682</v>
      </c>
      <c r="O25" s="4" t="s">
        <v>77</v>
      </c>
      <c r="P25" s="4" t="s">
        <v>90</v>
      </c>
      <c r="Q25" s="4">
        <v>10</v>
      </c>
      <c r="R25" s="9">
        <f t="shared" si="2"/>
        <v>2.1666137931034481</v>
      </c>
      <c r="S25" s="1">
        <v>78</v>
      </c>
      <c r="T25" s="20">
        <f t="shared" si="3"/>
        <v>0.51397845598753522</v>
      </c>
      <c r="U25" s="20">
        <f t="shared" si="4"/>
        <v>-0.85780309324498782</v>
      </c>
      <c r="V25" s="1">
        <v>8.3333333333333339</v>
      </c>
      <c r="W25" s="19">
        <v>15</v>
      </c>
      <c r="X25" s="19">
        <f t="shared" si="5"/>
        <v>300</v>
      </c>
      <c r="Y25" s="19">
        <v>0</v>
      </c>
      <c r="Z25" s="19">
        <v>300</v>
      </c>
      <c r="AA25" s="17">
        <v>21</v>
      </c>
      <c r="AB25" s="16">
        <f t="shared" si="0"/>
        <v>22</v>
      </c>
      <c r="AC25" s="16">
        <f t="shared" si="6"/>
        <v>440</v>
      </c>
      <c r="AD25" s="23">
        <v>9</v>
      </c>
      <c r="AE25" s="21">
        <v>1.9202141706367062</v>
      </c>
      <c r="AF25" s="21">
        <v>0.1818181818181818</v>
      </c>
      <c r="AG25" s="9">
        <f t="shared" si="1"/>
        <v>0.81481481481481477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4</v>
      </c>
      <c r="AO25" s="5">
        <v>0</v>
      </c>
      <c r="AP25" s="5">
        <v>1</v>
      </c>
      <c r="AQ25" s="5">
        <v>0</v>
      </c>
      <c r="AR25" s="5">
        <v>0</v>
      </c>
      <c r="AS25" s="5">
        <v>0</v>
      </c>
      <c r="AT25" s="5">
        <v>0</v>
      </c>
      <c r="AU25" s="5">
        <v>1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3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1</v>
      </c>
      <c r="BP25" s="5">
        <v>0</v>
      </c>
      <c r="BQ25" s="5">
        <v>7</v>
      </c>
      <c r="BR25" s="5">
        <v>0</v>
      </c>
      <c r="BS25" s="5">
        <v>0</v>
      </c>
      <c r="BT25" s="5">
        <v>0</v>
      </c>
      <c r="BU25" s="5">
        <v>3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1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1</v>
      </c>
      <c r="CR25" s="5">
        <v>0</v>
      </c>
      <c r="CS25" s="5">
        <v>0</v>
      </c>
      <c r="CT25" s="5">
        <v>0</v>
      </c>
      <c r="CU25" s="5">
        <v>0</v>
      </c>
    </row>
    <row r="26" spans="1:99">
      <c r="A26" s="4">
        <v>2015</v>
      </c>
      <c r="B26" s="11">
        <v>42183</v>
      </c>
      <c r="C26" s="7">
        <v>23</v>
      </c>
      <c r="D26" s="1">
        <v>21.053625</v>
      </c>
      <c r="E26" s="1">
        <v>1.7920608551875834</v>
      </c>
      <c r="F26" s="20">
        <v>-0.15566666666666862</v>
      </c>
      <c r="G26" s="20">
        <v>0.4252083333333303</v>
      </c>
      <c r="H26" s="20">
        <v>0.78383333333333027</v>
      </c>
      <c r="I26" s="1">
        <v>5.7936159711992445</v>
      </c>
      <c r="J26" s="1">
        <v>3.17428472214034E-2</v>
      </c>
      <c r="K26" s="1">
        <v>-0.67436832346976416</v>
      </c>
      <c r="L26" s="1">
        <v>-1.3267808508761618</v>
      </c>
      <c r="M26" s="1">
        <v>-0.58306623317829942</v>
      </c>
      <c r="N26" s="14">
        <v>98.678624999999997</v>
      </c>
      <c r="O26" s="4" t="s">
        <v>77</v>
      </c>
      <c r="P26" s="4" t="s">
        <v>90</v>
      </c>
      <c r="Q26" s="4">
        <v>11</v>
      </c>
      <c r="R26" s="9">
        <f t="shared" si="2"/>
        <v>2.3832751724137928</v>
      </c>
      <c r="S26" s="1">
        <v>86</v>
      </c>
      <c r="T26" s="20">
        <f t="shared" si="3"/>
        <v>-0.92345844700405977</v>
      </c>
      <c r="U26" s="20">
        <f t="shared" si="4"/>
        <v>-0.38369844494974187</v>
      </c>
      <c r="V26" s="1">
        <v>23.333333333333332</v>
      </c>
      <c r="W26" s="19">
        <v>21</v>
      </c>
      <c r="X26" s="19">
        <f t="shared" si="5"/>
        <v>420</v>
      </c>
      <c r="Y26" s="19">
        <v>0</v>
      </c>
      <c r="Z26" s="19">
        <v>420</v>
      </c>
      <c r="AA26" s="17">
        <v>17</v>
      </c>
      <c r="AB26" s="16">
        <f t="shared" si="0"/>
        <v>14</v>
      </c>
      <c r="AC26" s="16">
        <f t="shared" si="6"/>
        <v>280</v>
      </c>
      <c r="AD26" s="23">
        <v>9</v>
      </c>
      <c r="AE26" s="21">
        <v>2.069202465820362</v>
      </c>
      <c r="AF26" s="21">
        <v>0.14285714285714288</v>
      </c>
      <c r="AG26" s="9">
        <f t="shared" si="1"/>
        <v>0.85185185185185186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1</v>
      </c>
      <c r="AO26" s="5">
        <v>0</v>
      </c>
      <c r="AP26" s="5">
        <v>1</v>
      </c>
      <c r="AQ26" s="5">
        <v>0</v>
      </c>
      <c r="AR26" s="5">
        <v>0</v>
      </c>
      <c r="AS26" s="5">
        <v>0</v>
      </c>
      <c r="AT26" s="5">
        <v>0</v>
      </c>
      <c r="AU26" s="5">
        <v>1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3</v>
      </c>
      <c r="BJ26" s="5">
        <v>0</v>
      </c>
      <c r="BK26" s="5">
        <v>0</v>
      </c>
      <c r="BL26" s="5">
        <v>0</v>
      </c>
      <c r="BM26" s="5">
        <v>1</v>
      </c>
      <c r="BN26" s="5">
        <v>0</v>
      </c>
      <c r="BO26" s="5">
        <v>0</v>
      </c>
      <c r="BP26" s="5">
        <v>0</v>
      </c>
      <c r="BQ26" s="5">
        <v>3</v>
      </c>
      <c r="BR26" s="5">
        <v>0</v>
      </c>
      <c r="BS26" s="5">
        <v>0</v>
      </c>
      <c r="BT26" s="5">
        <v>0</v>
      </c>
      <c r="BU26" s="5">
        <v>1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2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1</v>
      </c>
      <c r="CR26" s="5">
        <v>0</v>
      </c>
      <c r="CS26" s="5">
        <v>0</v>
      </c>
      <c r="CT26" s="5">
        <v>0</v>
      </c>
      <c r="CU26" s="5">
        <v>0</v>
      </c>
    </row>
    <row r="27" spans="1:99">
      <c r="A27" s="4">
        <v>2015</v>
      </c>
      <c r="B27" s="11">
        <v>42184</v>
      </c>
      <c r="C27" s="7">
        <v>24</v>
      </c>
      <c r="D27" s="1">
        <v>21.38175</v>
      </c>
      <c r="E27" s="1">
        <v>0.82869918909969509</v>
      </c>
      <c r="F27" s="20">
        <v>0.328125</v>
      </c>
      <c r="G27" s="20">
        <v>0.17245833333333138</v>
      </c>
      <c r="H27" s="20">
        <v>0.7533333333333303</v>
      </c>
      <c r="I27" s="1">
        <v>6.114004699787583</v>
      </c>
      <c r="J27" s="1">
        <v>0.612564867442282</v>
      </c>
      <c r="K27" s="1">
        <v>0.32038872858833845</v>
      </c>
      <c r="L27" s="1">
        <v>-0.35397959488142572</v>
      </c>
      <c r="M27" s="1">
        <v>-1.0063921222878234</v>
      </c>
      <c r="N27" s="14">
        <v>98.464291666666654</v>
      </c>
      <c r="O27" s="4" t="s">
        <v>77</v>
      </c>
      <c r="P27" s="4" t="s">
        <v>90</v>
      </c>
      <c r="Q27" s="4">
        <v>12</v>
      </c>
      <c r="R27" s="9">
        <f t="shared" si="2"/>
        <v>2.599936551724138</v>
      </c>
      <c r="S27" s="1">
        <v>93</v>
      </c>
      <c r="T27" s="20">
        <f t="shared" si="3"/>
        <v>-0.94828214126994725</v>
      </c>
      <c r="U27" s="20">
        <f t="shared" si="4"/>
        <v>0.31742870151970165</v>
      </c>
      <c r="V27" s="1">
        <v>88.333333333333329</v>
      </c>
      <c r="W27" s="19">
        <v>3</v>
      </c>
      <c r="X27" s="19">
        <f t="shared" si="5"/>
        <v>60</v>
      </c>
      <c r="Y27" s="19">
        <v>0</v>
      </c>
      <c r="Z27" s="19">
        <v>60</v>
      </c>
      <c r="AA27" s="17">
        <v>5</v>
      </c>
      <c r="AB27" s="16">
        <f t="shared" si="0"/>
        <v>15</v>
      </c>
      <c r="AC27" s="16">
        <f t="shared" si="6"/>
        <v>300</v>
      </c>
      <c r="AD27" s="23">
        <v>10</v>
      </c>
      <c r="AE27" s="21">
        <v>2.2459520807289133</v>
      </c>
      <c r="AF27" s="21">
        <v>0.11111111111111112</v>
      </c>
      <c r="AG27" s="9">
        <f t="shared" si="1"/>
        <v>0.88888888888888884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1</v>
      </c>
      <c r="AO27" s="5">
        <v>0</v>
      </c>
      <c r="AP27" s="5">
        <v>0</v>
      </c>
      <c r="AQ27" s="5">
        <v>0</v>
      </c>
      <c r="AR27" s="5">
        <v>0</v>
      </c>
      <c r="AS27" s="5">
        <v>2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1</v>
      </c>
      <c r="BC27" s="5">
        <v>0</v>
      </c>
      <c r="BD27" s="5">
        <v>1</v>
      </c>
      <c r="BE27" s="5">
        <v>0</v>
      </c>
      <c r="BF27" s="5">
        <v>2</v>
      </c>
      <c r="BG27" s="5">
        <v>0</v>
      </c>
      <c r="BH27" s="5">
        <v>0</v>
      </c>
      <c r="BI27" s="5">
        <v>1</v>
      </c>
      <c r="BJ27" s="5">
        <v>0</v>
      </c>
      <c r="BK27" s="5">
        <v>0</v>
      </c>
      <c r="BL27" s="5">
        <v>0</v>
      </c>
      <c r="BM27" s="5">
        <v>2</v>
      </c>
      <c r="BN27" s="5">
        <v>0</v>
      </c>
      <c r="BO27" s="5">
        <v>0</v>
      </c>
      <c r="BP27" s="5">
        <v>0</v>
      </c>
      <c r="BQ27" s="5">
        <v>1</v>
      </c>
      <c r="BR27" s="5">
        <v>0</v>
      </c>
      <c r="BS27" s="5">
        <v>0</v>
      </c>
      <c r="BT27" s="5">
        <v>0</v>
      </c>
      <c r="BU27" s="5">
        <v>2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2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</row>
    <row r="28" spans="1:99">
      <c r="A28" s="4">
        <v>2015</v>
      </c>
      <c r="B28" s="26">
        <v>42185</v>
      </c>
      <c r="C28" s="7">
        <v>25</v>
      </c>
      <c r="D28" s="1">
        <v>20.909208333333332</v>
      </c>
      <c r="E28" s="1">
        <v>0.24295838195526176</v>
      </c>
      <c r="F28" s="20">
        <v>-0.47254166666666819</v>
      </c>
      <c r="G28" s="20">
        <v>-0.14441666666666819</v>
      </c>
      <c r="H28" s="20">
        <v>-0.30008333333333681</v>
      </c>
      <c r="I28" s="1">
        <v>7.3848416291279504</v>
      </c>
      <c r="J28" s="1">
        <v>0.60737813185937373</v>
      </c>
      <c r="K28" s="1">
        <v>1.2708369293403674</v>
      </c>
      <c r="L28" s="1">
        <v>1.5912256579287058</v>
      </c>
      <c r="M28" s="1">
        <v>0.91685733445894169</v>
      </c>
      <c r="N28" s="14">
        <v>98.413458333333367</v>
      </c>
      <c r="O28" s="4" t="s">
        <v>77</v>
      </c>
      <c r="P28" s="4" t="s">
        <v>90</v>
      </c>
      <c r="Q28" s="4">
        <v>13</v>
      </c>
      <c r="R28" s="9">
        <f t="shared" si="2"/>
        <v>2.8165979310344826</v>
      </c>
      <c r="S28" s="1">
        <v>97</v>
      </c>
      <c r="T28" s="20">
        <f t="shared" si="3"/>
        <v>0.37960773902752171</v>
      </c>
      <c r="U28" s="20">
        <f t="shared" si="4"/>
        <v>-0.92514753659641391</v>
      </c>
      <c r="V28" s="1">
        <v>100</v>
      </c>
      <c r="W28" s="19">
        <v>16</v>
      </c>
      <c r="X28" s="19">
        <f t="shared" si="5"/>
        <v>320</v>
      </c>
      <c r="Y28" s="19">
        <v>0</v>
      </c>
      <c r="Z28" s="19">
        <v>320</v>
      </c>
      <c r="AA28" s="17">
        <v>4</v>
      </c>
      <c r="AB28" s="16">
        <f t="shared" si="0"/>
        <v>28</v>
      </c>
      <c r="AC28" s="16">
        <f t="shared" si="6"/>
        <v>560</v>
      </c>
      <c r="AD28" s="23">
        <v>12</v>
      </c>
      <c r="AE28" s="21">
        <v>2.206237825645434</v>
      </c>
      <c r="AF28" s="21">
        <v>0.13520408163265299</v>
      </c>
      <c r="AG28" s="9">
        <f t="shared" si="1"/>
        <v>0.92592592592592593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3</v>
      </c>
      <c r="AO28" s="5">
        <v>0</v>
      </c>
      <c r="AP28" s="5">
        <v>1</v>
      </c>
      <c r="AQ28" s="5">
        <v>0</v>
      </c>
      <c r="AR28" s="5">
        <v>0</v>
      </c>
      <c r="AS28" s="5">
        <v>6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5</v>
      </c>
      <c r="BC28" s="5">
        <v>0</v>
      </c>
      <c r="BD28" s="5">
        <v>5</v>
      </c>
      <c r="BE28" s="5">
        <v>0</v>
      </c>
      <c r="BF28" s="5">
        <v>1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2</v>
      </c>
      <c r="BN28" s="5">
        <v>1</v>
      </c>
      <c r="BO28" s="5">
        <v>0</v>
      </c>
      <c r="BP28" s="5">
        <v>0</v>
      </c>
      <c r="BQ28" s="5">
        <v>1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1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1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1</v>
      </c>
    </row>
    <row r="29" spans="1:99">
      <c r="A29" s="4">
        <v>2015</v>
      </c>
      <c r="B29" s="11">
        <v>42188</v>
      </c>
      <c r="C29" s="7">
        <v>26</v>
      </c>
      <c r="D29" s="18">
        <v>19.805666666666664</v>
      </c>
      <c r="E29" s="1">
        <v>0.84761079392077987</v>
      </c>
      <c r="F29" s="20">
        <v>0.60233333333333405</v>
      </c>
      <c r="G29" s="20">
        <v>0.78958333333332575</v>
      </c>
      <c r="H29" s="20">
        <v>-1.1035416666666684</v>
      </c>
      <c r="I29" s="1">
        <v>8.0711213974636866</v>
      </c>
      <c r="J29" s="1">
        <v>1.0948604746009969</v>
      </c>
      <c r="K29" s="1">
        <v>-1.1253522567314427</v>
      </c>
      <c r="L29" s="1">
        <v>-2.3632644196941115</v>
      </c>
      <c r="M29" s="1">
        <v>0.68627976833573623</v>
      </c>
      <c r="N29" s="14">
        <v>98.937666666666658</v>
      </c>
      <c r="O29" s="4" t="s">
        <v>86</v>
      </c>
      <c r="P29" s="4" t="s">
        <v>85</v>
      </c>
      <c r="Q29" s="4">
        <v>16</v>
      </c>
      <c r="R29" s="9">
        <f t="shared" si="2"/>
        <v>3.4665820689655171</v>
      </c>
      <c r="S29" s="1">
        <v>98</v>
      </c>
      <c r="T29" s="20">
        <f t="shared" si="3"/>
        <v>-0.5733818719904229</v>
      </c>
      <c r="U29" s="20">
        <f t="shared" si="4"/>
        <v>-0.81928824529145927</v>
      </c>
      <c r="V29" s="1">
        <v>95</v>
      </c>
      <c r="W29" s="19">
        <v>41</v>
      </c>
      <c r="X29" s="19">
        <f t="shared" si="5"/>
        <v>820</v>
      </c>
      <c r="Y29" s="19">
        <v>0</v>
      </c>
      <c r="Z29" s="19">
        <v>820</v>
      </c>
      <c r="AA29" s="17">
        <v>0</v>
      </c>
      <c r="AB29" s="16">
        <f t="shared" si="0"/>
        <v>60</v>
      </c>
      <c r="AC29" s="16">
        <f t="shared" si="6"/>
        <v>1200</v>
      </c>
      <c r="AD29" s="23">
        <v>12</v>
      </c>
      <c r="AE29" s="21">
        <v>2.0932966240439055</v>
      </c>
      <c r="AF29" s="21">
        <v>0.16444444444444442</v>
      </c>
      <c r="AG29" s="9">
        <f t="shared" si="1"/>
        <v>0.96296296296296291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19</v>
      </c>
      <c r="AO29" s="5">
        <v>0</v>
      </c>
      <c r="AP29" s="5">
        <v>9</v>
      </c>
      <c r="AQ29" s="5">
        <v>1</v>
      </c>
      <c r="AR29" s="5">
        <v>0</v>
      </c>
      <c r="AS29" s="5">
        <v>8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3</v>
      </c>
      <c r="BE29" s="5">
        <v>0</v>
      </c>
      <c r="BF29" s="5">
        <v>0</v>
      </c>
      <c r="BG29" s="5">
        <v>0</v>
      </c>
      <c r="BH29" s="5">
        <v>0</v>
      </c>
      <c r="BI29" s="5">
        <v>1</v>
      </c>
      <c r="BJ29" s="5">
        <v>0</v>
      </c>
      <c r="BK29" s="5">
        <v>0</v>
      </c>
      <c r="BL29" s="5">
        <v>0</v>
      </c>
      <c r="BM29" s="5">
        <v>5</v>
      </c>
      <c r="BN29" s="5">
        <v>0</v>
      </c>
      <c r="BO29" s="5">
        <v>5</v>
      </c>
      <c r="BP29" s="5">
        <v>0</v>
      </c>
      <c r="BQ29" s="5">
        <v>4</v>
      </c>
      <c r="BR29" s="5">
        <v>0</v>
      </c>
      <c r="BS29" s="5">
        <v>0</v>
      </c>
      <c r="BT29" s="5">
        <v>0</v>
      </c>
      <c r="BU29" s="5">
        <v>2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2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1</v>
      </c>
      <c r="CR29" s="5">
        <v>0</v>
      </c>
      <c r="CS29" s="5">
        <v>0</v>
      </c>
      <c r="CT29" s="5">
        <v>0</v>
      </c>
      <c r="CU29" s="5">
        <v>0</v>
      </c>
    </row>
    <row r="30" spans="1:99">
      <c r="A30" s="4">
        <v>2015</v>
      </c>
      <c r="B30" s="11">
        <v>42190</v>
      </c>
      <c r="C30" s="7">
        <v>27</v>
      </c>
      <c r="D30" s="18">
        <v>20.847125000000002</v>
      </c>
      <c r="E30" s="1">
        <v>1.4338092867087224</v>
      </c>
      <c r="F30" s="20">
        <v>0.54079166666666723</v>
      </c>
      <c r="G30" s="20">
        <v>1.0414583333333383</v>
      </c>
      <c r="H30" s="20">
        <v>1.6437916666666723</v>
      </c>
      <c r="I30" s="1">
        <v>6.7768267194708747</v>
      </c>
      <c r="J30" s="1">
        <v>7.9219877897042809E-2</v>
      </c>
      <c r="K30" s="1">
        <v>-0.18910857576261453</v>
      </c>
      <c r="L30" s="1">
        <v>-1.2942946779928119</v>
      </c>
      <c r="M30" s="1">
        <v>-2.4196469347242546</v>
      </c>
      <c r="N30" s="14">
        <v>99.253125000000011</v>
      </c>
      <c r="O30" s="4" t="s">
        <v>86</v>
      </c>
      <c r="P30" s="4" t="s">
        <v>85</v>
      </c>
      <c r="Q30" s="4">
        <v>18</v>
      </c>
      <c r="R30" s="9">
        <f t="shared" si="2"/>
        <v>3.8999048275862069</v>
      </c>
      <c r="S30" s="1">
        <v>86</v>
      </c>
      <c r="T30" s="20">
        <f t="shared" si="3"/>
        <v>-0.92345844700405977</v>
      </c>
      <c r="U30" s="20">
        <f t="shared" si="4"/>
        <v>-0.38369844494974187</v>
      </c>
      <c r="V30" s="1">
        <v>0</v>
      </c>
      <c r="W30" s="19">
        <v>35</v>
      </c>
      <c r="X30" s="19">
        <f t="shared" si="5"/>
        <v>700</v>
      </c>
      <c r="Y30" s="19">
        <v>0</v>
      </c>
      <c r="Z30" s="19">
        <v>700</v>
      </c>
      <c r="AA30" s="17">
        <v>0</v>
      </c>
      <c r="AB30" s="16">
        <f t="shared" si="0"/>
        <v>78</v>
      </c>
      <c r="AC30" s="16">
        <f t="shared" si="6"/>
        <v>1560</v>
      </c>
      <c r="AD30" s="23">
        <v>13</v>
      </c>
      <c r="AE30" s="21">
        <v>2.3253376571556101</v>
      </c>
      <c r="AF30" s="21">
        <v>0.11143984220907295</v>
      </c>
      <c r="AG30" s="9">
        <f t="shared" si="1"/>
        <v>1</v>
      </c>
      <c r="AH30" s="5">
        <v>0</v>
      </c>
      <c r="AI30" s="5">
        <v>0</v>
      </c>
      <c r="AJ30" s="5">
        <v>1</v>
      </c>
      <c r="AK30" s="5">
        <v>0</v>
      </c>
      <c r="AL30" s="5">
        <v>0</v>
      </c>
      <c r="AM30" s="5">
        <v>0</v>
      </c>
      <c r="AN30" s="5">
        <v>9</v>
      </c>
      <c r="AO30" s="5">
        <v>0</v>
      </c>
      <c r="AP30" s="5">
        <v>4</v>
      </c>
      <c r="AQ30" s="5">
        <v>0</v>
      </c>
      <c r="AR30" s="5">
        <v>0</v>
      </c>
      <c r="AS30" s="5">
        <v>7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10</v>
      </c>
      <c r="BE30" s="5">
        <v>0</v>
      </c>
      <c r="BF30" s="5">
        <v>1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15</v>
      </c>
      <c r="BN30" s="5">
        <v>0</v>
      </c>
      <c r="BO30" s="5">
        <v>9</v>
      </c>
      <c r="BP30" s="5">
        <v>0</v>
      </c>
      <c r="BQ30" s="5">
        <v>7</v>
      </c>
      <c r="BR30" s="5">
        <v>0</v>
      </c>
      <c r="BS30" s="5">
        <v>0</v>
      </c>
      <c r="BT30" s="5">
        <v>0</v>
      </c>
      <c r="BU30" s="5">
        <v>7</v>
      </c>
      <c r="BV30" s="5">
        <v>1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4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3</v>
      </c>
      <c r="CR30" s="5">
        <v>0</v>
      </c>
      <c r="CS30" s="5">
        <v>0</v>
      </c>
      <c r="CT30" s="5">
        <v>0</v>
      </c>
      <c r="CU30" s="5">
        <v>0</v>
      </c>
    </row>
  </sheetData>
  <conditionalFormatting sqref="AH3:CU3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Invertebrate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2017-01-06T17:27:51Z</dcterms:modified>
</cp:coreProperties>
</file>