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talker_GAMMA\G.A.M.M.A\modpack_addon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B3" i="1"/>
  <c r="F3" i="1"/>
  <c r="E3" i="1"/>
  <c r="C25" i="1"/>
  <c r="C24" i="1"/>
  <c r="C22" i="1"/>
  <c r="F21" i="1"/>
  <c r="E21" i="1"/>
  <c r="C21" i="1"/>
  <c r="B21" i="1"/>
  <c r="F19" i="1"/>
  <c r="E19" i="1"/>
  <c r="C19" i="1"/>
  <c r="B19" i="1"/>
  <c r="C18" i="1"/>
  <c r="F18" i="1"/>
  <c r="E18" i="1"/>
  <c r="B18" i="1"/>
  <c r="C17" i="1"/>
  <c r="C16" i="1"/>
  <c r="F16" i="1"/>
  <c r="E16" i="1"/>
  <c r="B16" i="1"/>
  <c r="D25" i="1"/>
  <c r="G25" i="1" s="1"/>
  <c r="F20" i="1"/>
  <c r="E20" i="1"/>
  <c r="C20" i="1"/>
  <c r="B20" i="1"/>
  <c r="G27" i="1"/>
  <c r="G28" i="1"/>
  <c r="G29" i="1"/>
  <c r="G30" i="1"/>
  <c r="G31" i="1"/>
  <c r="G32" i="1"/>
  <c r="G33" i="1"/>
  <c r="G34" i="1"/>
  <c r="G35" i="1"/>
  <c r="B14" i="1"/>
  <c r="D26" i="1"/>
  <c r="G26" i="1" s="1"/>
  <c r="D24" i="1"/>
  <c r="G24" i="1" s="1"/>
  <c r="G23" i="1"/>
  <c r="D18" i="1"/>
  <c r="G18" i="1" s="1"/>
  <c r="D17" i="1"/>
  <c r="G17" i="1" s="1"/>
  <c r="D20" i="1"/>
  <c r="D16" i="1"/>
  <c r="G16" i="1" s="1"/>
  <c r="D19" i="1"/>
  <c r="G19" i="1" s="1"/>
  <c r="D21" i="1"/>
  <c r="G21" i="1" s="1"/>
  <c r="D22" i="1"/>
  <c r="G22" i="1" s="1"/>
  <c r="G20" i="1" l="1"/>
  <c r="F15" i="1"/>
  <c r="E15" i="1"/>
  <c r="B15" i="1"/>
  <c r="F14" i="1"/>
  <c r="B13" i="1"/>
  <c r="B12" i="1"/>
  <c r="B11" i="1"/>
  <c r="B10" i="1"/>
  <c r="B9" i="1"/>
  <c r="B8" i="1"/>
  <c r="B7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G5" i="1"/>
  <c r="G11" i="1"/>
  <c r="F7" i="1"/>
  <c r="E7" i="1"/>
  <c r="F6" i="1"/>
  <c r="G6" i="1" s="1"/>
  <c r="E6" i="1"/>
  <c r="E5" i="1"/>
  <c r="B6" i="1"/>
  <c r="F5" i="1"/>
  <c r="E4" i="1"/>
  <c r="F4" i="1"/>
  <c r="B4" i="1"/>
  <c r="G4" i="1" s="1"/>
  <c r="C15" i="1"/>
  <c r="C14" i="1"/>
  <c r="C13" i="1"/>
  <c r="C12" i="1"/>
  <c r="C11" i="1"/>
  <c r="C9" i="1"/>
  <c r="G9" i="1" s="1"/>
  <c r="C8" i="1"/>
  <c r="G8" i="1" s="1"/>
  <c r="C7" i="1"/>
  <c r="C10" i="1"/>
  <c r="G10" i="1" s="1"/>
  <c r="B5" i="1"/>
  <c r="G14" i="1" l="1"/>
  <c r="G13" i="1"/>
  <c r="G15" i="1"/>
  <c r="G7" i="1"/>
  <c r="G12" i="1"/>
</calcChain>
</file>

<file path=xl/sharedStrings.xml><?xml version="1.0" encoding="utf-8"?>
<sst xmlns="http://schemas.openxmlformats.org/spreadsheetml/2006/main" count="86" uniqueCount="42">
  <si>
    <t>+local tools_map_tiers = {</t>
  </si>
  <si>
    <t xml:space="preserve">    ["l02_garbage"] = {1, 2, 2, 2, 2, 2, 3, 3},</t>
  </si>
  <si>
    <t xml:space="preserve">    ["k01_darkscape"] = {2, 2, 3},</t>
  </si>
  <si>
    <t xml:space="preserve">    ["l04_darkvalley"] = {2, 2, 2, 3},</t>
  </si>
  <si>
    <t xml:space="preserve">    ["l09_deadcity"] = {2, 3},</t>
  </si>
  <si>
    <t xml:space="preserve">    ["l03_agroprom"] = {2, 3},</t>
  </si>
  <si>
    <t xml:space="preserve">    ["l07_military"] = {3, 3, 3, 4, 4},</t>
  </si>
  <si>
    <t xml:space="preserve">    ["l03u_agr_underground"] = {3, 4, 5},</t>
  </si>
  <si>
    <t xml:space="preserve">    ["l08u_brainlab"] = {3, 4, 5},</t>
  </si>
  <si>
    <t xml:space="preserve">    ["labx8"] = {3, 4, 5},</t>
  </si>
  <si>
    <t xml:space="preserve">    ["l11_hospital"] = {4, 5},</t>
  </si>
  <si>
    <t xml:space="preserve">    ["jupiter_underground"] = {4, 4, 4, 4, 5},</t>
  </si>
  <si>
    <t xml:space="preserve">    ["l10u_bunker"] = {4, 5},</t>
  </si>
  <si>
    <t xml:space="preserve">    ["l04u_labx18"] = {4, 5},</t>
  </si>
  <si>
    <t xml:space="preserve">    ["l12u_sarcofag"] = {4, 5, 5, 5, 5},</t>
  </si>
  <si>
    <t xml:space="preserve">    ["l12u_control_monolith"] = {4, 5, 5, 5, 5},</t>
  </si>
  <si>
    <t xml:space="preserve">    ["l13u_warlab"] = {4, 5, 5, 5, 5},</t>
  </si>
  <si>
    <t xml:space="preserve">    ["pripyat"] = {3, 4, 4, 4, 5, 5, 5, 5},</t>
  </si>
  <si>
    <t xml:space="preserve">    ["y04_pole"] = {1,2},</t>
  </si>
  <si>
    <t>Basic kit</t>
  </si>
  <si>
    <t>Advanced</t>
  </si>
  <si>
    <t>Expert</t>
  </si>
  <si>
    <t xml:space="preserve">    ["k02_trucks_cemetery"] = {2, 3, 3, 3, 4, 4, 4},</t>
  </si>
  <si>
    <t xml:space="preserve">    ["l08_yantar"] = {2, 2, 3 ,3, 3, 3, 3, 3, 4, 4, 4},</t>
  </si>
  <si>
    <t xml:space="preserve">    ["l06_rostok"] = {2, 2, 3, 3, 3, 3, 4},</t>
  </si>
  <si>
    <t xml:space="preserve">    ["k00_marsh"] = {1, 2, 2, 2, 2},</t>
  </si>
  <si>
    <t xml:space="preserve">    ["l01_escape"] = {1, 2, 2, 2, 2},</t>
  </si>
  <si>
    <t>Drug</t>
  </si>
  <si>
    <t>Ammo</t>
  </si>
  <si>
    <t xml:space="preserve">    ["l05_bar"]        = {1, 2, 2, 2, 2, 2},</t>
  </si>
  <si>
    <t>Tool chance</t>
  </si>
  <si>
    <t>Chances to get tools in RARE STASHES (white ones have 0%)</t>
  </si>
  <si>
    <t xml:space="preserve">    ["zaton"] = {3, 3, 4, 4, 5},</t>
  </si>
  <si>
    <t xml:space="preserve">    ["l10_limansk"] = {3, 3, 3, 4, 4, 4, 4, 5},</t>
  </si>
  <si>
    <t xml:space="preserve">    ["jupiter"] = {3, 3, 4, 4, 5},</t>
  </si>
  <si>
    <t>-</t>
  </si>
  <si>
    <t xml:space="preserve">    ["l10_radar"] = {3, 4, 4, 4, 4, 4, 4, 4, 4, 5, 5, 5},</t>
  </si>
  <si>
    <t xml:space="preserve">    ["l13_generators"] = {4, 4, 4, 5, 5, 5, 5, 5, 5, 5},</t>
  </si>
  <si>
    <t xml:space="preserve">    ["l12_stancia"] = {4, 4, 4, 5, 5, 5, 5, 5},</t>
  </si>
  <si>
    <t xml:space="preserve">    ["l10_red_forest"] = {4, 4, 4, 4, 4, 4, 4, 5},</t>
  </si>
  <si>
    <t xml:space="preserve">    ["l12_stancia_2"] = { 4, 4, 4, 5, 5, 5, 5},</t>
  </si>
  <si>
    <t xml:space="preserve">    ["l11_pripyat"] = {4, 5},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</si>
</sst>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12" sqref="A12"/>
    </sheetView>
  </sheetViews>
  <sheetFormatPr baseColWidth="10" defaultRowHeight="15" x14ac:dyDescent="0.25"/>
  <cols>
    <col min="1" max="1" width="52.28515625" bestFit="1" customWidth="1"/>
  </cols>
  <sheetData>
    <row r="1" spans="1:7" x14ac:dyDescent="0.25">
      <c r="A1" s="2" t="s">
        <v>31</v>
      </c>
    </row>
    <row r="2" spans="1:7" x14ac:dyDescent="0.25">
      <c r="A2" t="s">
        <v>0</v>
      </c>
      <c r="B2" t="s">
        <v>19</v>
      </c>
      <c r="C2" t="s">
        <v>20</v>
      </c>
      <c r="D2" t="s">
        <v>21</v>
      </c>
      <c r="E2" t="s">
        <v>27</v>
      </c>
      <c r="F2" t="s">
        <v>28</v>
      </c>
      <c r="G2" t="s">
        <v>30</v>
      </c>
    </row>
    <row r="3" spans="1:7" x14ac:dyDescent="0.25">
      <c r="A3" t="s">
        <v>18</v>
      </c>
      <c r="B3">
        <f>(1/2*1/2)*100</f>
        <v>25</v>
      </c>
      <c r="C3">
        <v>0</v>
      </c>
      <c r="D3">
        <v>0</v>
      </c>
      <c r="E3">
        <f>((1/2*1/2)+(1/2*1/4))*100</f>
        <v>37.5</v>
      </c>
      <c r="F3">
        <f>((1/2*1/2)+(1/2*1/4))*100</f>
        <v>37.5</v>
      </c>
      <c r="G3">
        <f>SUM(B3:F3)</f>
        <v>100</v>
      </c>
    </row>
    <row r="4" spans="1:7" x14ac:dyDescent="0.25">
      <c r="A4" t="s">
        <v>25</v>
      </c>
      <c r="B4" s="1">
        <f>4/5*1/2*100</f>
        <v>40</v>
      </c>
      <c r="C4" s="1">
        <v>0</v>
      </c>
      <c r="D4" s="1">
        <v>0</v>
      </c>
      <c r="E4" s="1">
        <f>((1/5*1/2)+(4/5*1/4))*100</f>
        <v>30.000000000000004</v>
      </c>
      <c r="F4" s="1">
        <f>((1/5*1/2)+(4/5*1/4))*100</f>
        <v>30.000000000000004</v>
      </c>
      <c r="G4">
        <f>SUM(B4:F4)</f>
        <v>100</v>
      </c>
    </row>
    <row r="5" spans="1:7" x14ac:dyDescent="0.25">
      <c r="A5" t="s">
        <v>26</v>
      </c>
      <c r="B5" s="1">
        <f>4/5*1/2*100</f>
        <v>40</v>
      </c>
      <c r="C5" s="1">
        <v>0</v>
      </c>
      <c r="D5" s="1">
        <v>0</v>
      </c>
      <c r="E5" s="1">
        <f>((1/5*1/2)+(4/5*1/4))*100</f>
        <v>30.000000000000004</v>
      </c>
      <c r="F5" s="1">
        <f>((1/5*1/2)+(4/5*1/4))*100</f>
        <v>30.000000000000004</v>
      </c>
      <c r="G5">
        <f t="shared" ref="G5:G15" si="0">SUM(B5:F5)</f>
        <v>100</v>
      </c>
    </row>
    <row r="6" spans="1:7" x14ac:dyDescent="0.25">
      <c r="A6" t="s">
        <v>29</v>
      </c>
      <c r="B6" s="1">
        <f>5/6*1/2*100</f>
        <v>41.666666666666671</v>
      </c>
      <c r="C6" s="1">
        <v>0</v>
      </c>
      <c r="D6" s="1">
        <v>0</v>
      </c>
      <c r="E6" s="1">
        <f>((1/6*1/2)+(5/6*1/4))*100</f>
        <v>29.166666666666668</v>
      </c>
      <c r="F6" s="1">
        <f>((1/6*1/2)+(5/6*1/4))*100</f>
        <v>29.166666666666668</v>
      </c>
      <c r="G6">
        <f t="shared" si="0"/>
        <v>100.00000000000001</v>
      </c>
    </row>
    <row r="7" spans="1:7" x14ac:dyDescent="0.25">
      <c r="A7" t="s">
        <v>1</v>
      </c>
      <c r="B7" s="1">
        <f>(5/8*1/2+2/8*5/11)*100</f>
        <v>42.613636363636367</v>
      </c>
      <c r="C7" s="1">
        <f>2/8*2/11*100</f>
        <v>4.5454545454545459</v>
      </c>
      <c r="D7" s="1">
        <v>0</v>
      </c>
      <c r="E7" s="1">
        <f>((1/8*1/2)+(5/8*1/4)+(2/8*2/11))*100</f>
        <v>26.420454545454547</v>
      </c>
      <c r="F7" s="1">
        <f>((1/8*1/2)+(5/8*1/4)+(2/8*2/11))*100</f>
        <v>26.420454545454547</v>
      </c>
      <c r="G7">
        <f t="shared" si="0"/>
        <v>100.00000000000001</v>
      </c>
    </row>
    <row r="8" spans="1:7" x14ac:dyDescent="0.25">
      <c r="A8" t="s">
        <v>2</v>
      </c>
      <c r="B8" s="1">
        <f>((2/3*1/2)+(1/3*5/11))*100</f>
        <v>48.484848484848477</v>
      </c>
      <c r="C8" s="1">
        <f>1/3*2/11*100</f>
        <v>6.0606060606060597</v>
      </c>
      <c r="D8" s="1">
        <v>0</v>
      </c>
      <c r="E8" s="1">
        <f>((2/3*1/4)+(1/3*2/11))*100</f>
        <v>22.727272727272727</v>
      </c>
      <c r="F8" s="1">
        <f>((2/3*1/4)+(1/3*2/11))*100</f>
        <v>22.727272727272727</v>
      </c>
      <c r="G8">
        <f t="shared" si="0"/>
        <v>100</v>
      </c>
    </row>
    <row r="9" spans="1:7" x14ac:dyDescent="0.25">
      <c r="A9" t="s">
        <v>3</v>
      </c>
      <c r="B9" s="1">
        <f>((3/4*1/2)+(1/4*5/11))*100</f>
        <v>48.863636363636367</v>
      </c>
      <c r="C9" s="1">
        <f>1/4*2/11*100</f>
        <v>4.5454545454545459</v>
      </c>
      <c r="D9" s="1">
        <v>0</v>
      </c>
      <c r="E9" s="1">
        <f>((3/4*1/4)+(1/4*2/11))*100</f>
        <v>23.295454545454547</v>
      </c>
      <c r="F9" s="1">
        <f>((3/4*1/4)+(1/4*2/11))*100</f>
        <v>23.295454545454547</v>
      </c>
      <c r="G9">
        <f t="shared" si="0"/>
        <v>100.00000000000001</v>
      </c>
    </row>
    <row r="10" spans="1:7" x14ac:dyDescent="0.25">
      <c r="A10" t="s">
        <v>22</v>
      </c>
      <c r="B10" s="1">
        <f>((3/7*5/11)+(1/7*1/2))*100</f>
        <v>26.623376623376622</v>
      </c>
      <c r="C10" s="1">
        <f>((3/7*2/11)+(3/7*1))*100</f>
        <v>50.649350649350644</v>
      </c>
      <c r="D10" s="1">
        <v>0</v>
      </c>
      <c r="E10" s="1">
        <f>((3/7*2/11)+(1/7*1/4))*100</f>
        <v>11.363636363636363</v>
      </c>
      <c r="F10" s="1">
        <f>((3/7*2/11)+(1/7*1/4))*100</f>
        <v>11.363636363636363</v>
      </c>
      <c r="G10">
        <f t="shared" si="0"/>
        <v>99.999999999999986</v>
      </c>
    </row>
    <row r="11" spans="1:7" x14ac:dyDescent="0.25">
      <c r="A11" t="s">
        <v>4</v>
      </c>
      <c r="B11" s="1">
        <f>((1/2*1/2)+(1/2*5/11))*100</f>
        <v>47.727272727272727</v>
      </c>
      <c r="C11" s="1">
        <f>(1/2*2/11)*100</f>
        <v>9.0909090909090917</v>
      </c>
      <c r="D11" s="1">
        <v>0</v>
      </c>
      <c r="E11" s="1">
        <f>((1/2*1/4)+(1/2*2/11))*100</f>
        <v>21.59090909090909</v>
      </c>
      <c r="F11" s="1">
        <f>((1/2*1/4)+(1/2*2/11))*100</f>
        <v>21.59090909090909</v>
      </c>
      <c r="G11">
        <f t="shared" si="0"/>
        <v>100</v>
      </c>
    </row>
    <row r="12" spans="1:7" x14ac:dyDescent="0.25">
      <c r="A12" t="s">
        <v>5</v>
      </c>
      <c r="B12" s="1">
        <f>((1/2*1/2)+(1/2*5/11))*100</f>
        <v>47.727272727272727</v>
      </c>
      <c r="C12" s="1">
        <f>(1/2*2/11)*100</f>
        <v>9.0909090909090917</v>
      </c>
      <c r="D12" s="1">
        <v>0</v>
      </c>
      <c r="E12" s="1">
        <f>((1/2*1/4)+(1/2*2/11))*100</f>
        <v>21.59090909090909</v>
      </c>
      <c r="F12" s="1">
        <f>((1/2*1/4)+(1/2*2/11))*100</f>
        <v>21.59090909090909</v>
      </c>
      <c r="G12">
        <f t="shared" si="0"/>
        <v>100</v>
      </c>
    </row>
    <row r="13" spans="1:7" x14ac:dyDescent="0.25">
      <c r="A13" t="s">
        <v>24</v>
      </c>
      <c r="B13" s="1">
        <f>((2/7*1/2)+(4/7*5/11))*100</f>
        <v>40.259740259740255</v>
      </c>
      <c r="C13" s="1">
        <f>((1/7*1)+(4/7*2/11))*100</f>
        <v>24.675324675324674</v>
      </c>
      <c r="D13" s="1">
        <v>0</v>
      </c>
      <c r="E13" s="1">
        <f>((2/7*1/4)+(4/7*2/11))*100</f>
        <v>17.532467532467532</v>
      </c>
      <c r="F13" s="1">
        <f>((2/7*1/4)+(4/7*2/11))*100</f>
        <v>17.532467532467532</v>
      </c>
      <c r="G13">
        <f t="shared" si="0"/>
        <v>100</v>
      </c>
    </row>
    <row r="14" spans="1:7" x14ac:dyDescent="0.25">
      <c r="A14" t="s">
        <v>6</v>
      </c>
      <c r="B14" s="1">
        <f>((3/5*5/11))*100</f>
        <v>27.27272727272727</v>
      </c>
      <c r="C14" s="1">
        <f>((2/11*3/5)+(1*2/5))*100</f>
        <v>50.909090909090914</v>
      </c>
      <c r="D14" s="1">
        <v>0</v>
      </c>
      <c r="E14" s="1">
        <f>((3/5*2/11))*100</f>
        <v>10.909090909090908</v>
      </c>
      <c r="F14" s="1">
        <f>((3/5*2/11))*100</f>
        <v>10.909090909090908</v>
      </c>
      <c r="G14">
        <f t="shared" si="0"/>
        <v>100</v>
      </c>
    </row>
    <row r="15" spans="1:7" x14ac:dyDescent="0.25">
      <c r="A15" t="s">
        <v>23</v>
      </c>
      <c r="B15" s="1">
        <f>((2/11*1/2)+(6/11*5/11))*100</f>
        <v>33.884297520661157</v>
      </c>
      <c r="C15" s="1">
        <f>((3/11*1)+(6/11*2/11))*100</f>
        <v>37.190082644628099</v>
      </c>
      <c r="D15" s="1">
        <v>0</v>
      </c>
      <c r="E15" s="1">
        <f>((2/11*1/4)+(6/11*2/11))*100</f>
        <v>14.46280991735537</v>
      </c>
      <c r="F15" s="1">
        <f>((2/11*1/4)+(6/11*2/11))*100</f>
        <v>14.46280991735537</v>
      </c>
      <c r="G15">
        <f t="shared" si="0"/>
        <v>100</v>
      </c>
    </row>
    <row r="16" spans="1:7" x14ac:dyDescent="0.25">
      <c r="A16" t="s">
        <v>33</v>
      </c>
      <c r="B16" s="1">
        <f>((5/11*3/8))*100</f>
        <v>17.045454545454543</v>
      </c>
      <c r="C16" s="1">
        <f>((1*4/8)+(3/8*2/11))*100</f>
        <v>56.818181818181813</v>
      </c>
      <c r="D16" s="1">
        <f>1/8*100</f>
        <v>12.5</v>
      </c>
      <c r="E16" s="1">
        <f>(2/11*3/8)*100</f>
        <v>6.8181818181818175</v>
      </c>
      <c r="F16" s="1">
        <f>(2/11*3/8)*100</f>
        <v>6.8181818181818175</v>
      </c>
      <c r="G16">
        <f t="shared" ref="G16:G35" si="1">SUM(B16:F16)</f>
        <v>99.999999999999986</v>
      </c>
    </row>
    <row r="17" spans="1:7" x14ac:dyDescent="0.25">
      <c r="A17" t="s">
        <v>39</v>
      </c>
      <c r="B17" s="1">
        <v>0</v>
      </c>
      <c r="C17" s="1">
        <f>(7/8)*100</f>
        <v>87.5</v>
      </c>
      <c r="D17" s="1">
        <f>1/8*100</f>
        <v>12.5</v>
      </c>
      <c r="E17" s="1">
        <v>0</v>
      </c>
      <c r="F17" s="1">
        <v>0</v>
      </c>
      <c r="G17">
        <f t="shared" si="1"/>
        <v>100</v>
      </c>
    </row>
    <row r="18" spans="1:7" x14ac:dyDescent="0.25">
      <c r="A18" t="s">
        <v>36</v>
      </c>
      <c r="B18" s="1">
        <f>(1/12*5/11)*100</f>
        <v>3.7878787878787872</v>
      </c>
      <c r="C18" s="1">
        <f>((8/12)+(1/12*2/11))*100</f>
        <v>68.181818181818173</v>
      </c>
      <c r="D18" s="1">
        <f>3/12*100</f>
        <v>25</v>
      </c>
      <c r="E18" s="1">
        <f>(1/12*2/11)*100</f>
        <v>1.5151515151515149</v>
      </c>
      <c r="F18" s="1">
        <f>(1/12*2/11)*100</f>
        <v>1.5151515151515149</v>
      </c>
      <c r="G18">
        <f t="shared" si="1"/>
        <v>99.999999999999986</v>
      </c>
    </row>
    <row r="19" spans="1:7" x14ac:dyDescent="0.25">
      <c r="A19" t="s">
        <v>32</v>
      </c>
      <c r="B19" s="1">
        <f>((2/5*5/11))*100</f>
        <v>18.181818181818183</v>
      </c>
      <c r="C19" s="1">
        <f>((2/5*2/11)+(2/5))*100</f>
        <v>47.27272727272728</v>
      </c>
      <c r="D19" s="1">
        <f>1/5*100</f>
        <v>20</v>
      </c>
      <c r="E19" s="1">
        <f>((2/5*2/11))*100</f>
        <v>7.2727272727272734</v>
      </c>
      <c r="F19" s="1">
        <f>((2/5*2/11))*100</f>
        <v>7.2727272727272734</v>
      </c>
      <c r="G19">
        <f t="shared" si="1"/>
        <v>100.00000000000003</v>
      </c>
    </row>
    <row r="20" spans="1:7" x14ac:dyDescent="0.25">
      <c r="A20" t="s">
        <v>34</v>
      </c>
      <c r="B20" s="1">
        <f>((2/5*5/11))*100</f>
        <v>18.181818181818183</v>
      </c>
      <c r="C20" s="1">
        <f>((2/11*2/5)+(1*2/5))*100</f>
        <v>47.27272727272728</v>
      </c>
      <c r="D20" s="1">
        <f>1/5*100</f>
        <v>20</v>
      </c>
      <c r="E20" s="1">
        <f>((2/5*2/11))*100</f>
        <v>7.2727272727272734</v>
      </c>
      <c r="F20" s="1">
        <f>((2/5*2/11))*100</f>
        <v>7.2727272727272734</v>
      </c>
      <c r="G20">
        <f t="shared" si="1"/>
        <v>100.00000000000003</v>
      </c>
    </row>
    <row r="21" spans="1:7" x14ac:dyDescent="0.25">
      <c r="A21" t="s">
        <v>17</v>
      </c>
      <c r="B21" s="1">
        <f>((1/8*5/11))*100</f>
        <v>5.6818181818181817</v>
      </c>
      <c r="C21" s="1">
        <f>((3/8)+(1/8*2/11))*100</f>
        <v>39.772727272727273</v>
      </c>
      <c r="D21" s="1">
        <f>4/8*100</f>
        <v>50</v>
      </c>
      <c r="E21" s="1">
        <f>((1/8*2/11))*100</f>
        <v>2.2727272727272729</v>
      </c>
      <c r="F21" s="1">
        <f>((1/8*2/11))*100</f>
        <v>2.2727272727272729</v>
      </c>
      <c r="G21">
        <f t="shared" si="1"/>
        <v>99.999999999999986</v>
      </c>
    </row>
    <row r="22" spans="1:7" x14ac:dyDescent="0.25">
      <c r="A22" t="s">
        <v>10</v>
      </c>
      <c r="B22" s="1">
        <v>0</v>
      </c>
      <c r="C22" s="1">
        <f>4/8*100</f>
        <v>50</v>
      </c>
      <c r="D22" s="1">
        <f>4/8*100</f>
        <v>50</v>
      </c>
      <c r="E22" s="1">
        <v>0</v>
      </c>
      <c r="F22" s="1">
        <v>0</v>
      </c>
      <c r="G22">
        <f t="shared" si="1"/>
        <v>100</v>
      </c>
    </row>
    <row r="23" spans="1:7" x14ac:dyDescent="0.25">
      <c r="A23" t="s">
        <v>41</v>
      </c>
      <c r="B23" s="1">
        <v>0</v>
      </c>
      <c r="C23" s="1">
        <v>50</v>
      </c>
      <c r="D23" s="1">
        <v>50</v>
      </c>
      <c r="E23" s="1">
        <v>0</v>
      </c>
      <c r="F23" s="1">
        <v>0</v>
      </c>
      <c r="G23">
        <f t="shared" si="1"/>
        <v>100</v>
      </c>
    </row>
    <row r="24" spans="1:7" x14ac:dyDescent="0.25">
      <c r="A24" t="s">
        <v>38</v>
      </c>
      <c r="B24" s="1">
        <v>0</v>
      </c>
      <c r="C24" s="1">
        <f>(3/8)*100</f>
        <v>37.5</v>
      </c>
      <c r="D24" s="1">
        <f>5/8*100</f>
        <v>62.5</v>
      </c>
      <c r="E24" s="1">
        <v>0</v>
      </c>
      <c r="F24" s="1">
        <v>0</v>
      </c>
      <c r="G24">
        <f t="shared" si="1"/>
        <v>100</v>
      </c>
    </row>
    <row r="25" spans="1:7" x14ac:dyDescent="0.25">
      <c r="A25" t="s">
        <v>40</v>
      </c>
      <c r="B25" s="1">
        <v>0</v>
      </c>
      <c r="C25" s="1">
        <f>(3/8)*100</f>
        <v>37.5</v>
      </c>
      <c r="D25" s="1">
        <f>5/8*100</f>
        <v>62.5</v>
      </c>
      <c r="E25" s="1">
        <v>0</v>
      </c>
      <c r="F25" s="1">
        <v>0</v>
      </c>
      <c r="G25">
        <f t="shared" si="1"/>
        <v>100</v>
      </c>
    </row>
    <row r="26" spans="1:7" x14ac:dyDescent="0.25">
      <c r="A26" t="s">
        <v>37</v>
      </c>
      <c r="B26" s="1">
        <v>0</v>
      </c>
      <c r="C26" s="1">
        <v>30</v>
      </c>
      <c r="D26" s="1">
        <f>7/10*100</f>
        <v>70</v>
      </c>
      <c r="E26" s="1">
        <v>0</v>
      </c>
      <c r="F26" s="1">
        <v>0</v>
      </c>
      <c r="G26">
        <f t="shared" si="1"/>
        <v>100</v>
      </c>
    </row>
    <row r="27" spans="1:7" x14ac:dyDescent="0.25">
      <c r="A27" t="s">
        <v>7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>
        <f t="shared" si="1"/>
        <v>0</v>
      </c>
    </row>
    <row r="28" spans="1:7" x14ac:dyDescent="0.25">
      <c r="A28" t="s">
        <v>8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>
        <f t="shared" si="1"/>
        <v>0</v>
      </c>
    </row>
    <row r="29" spans="1:7" x14ac:dyDescent="0.25">
      <c r="A29" t="s">
        <v>9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>
        <f t="shared" si="1"/>
        <v>0</v>
      </c>
    </row>
    <row r="30" spans="1:7" x14ac:dyDescent="0.25">
      <c r="A30" t="s">
        <v>11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>
        <f t="shared" si="1"/>
        <v>0</v>
      </c>
    </row>
    <row r="31" spans="1:7" x14ac:dyDescent="0.25">
      <c r="A31" t="s">
        <v>12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>
        <f t="shared" si="1"/>
        <v>0</v>
      </c>
    </row>
    <row r="32" spans="1:7" x14ac:dyDescent="0.25">
      <c r="A32" t="s">
        <v>13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>
        <f t="shared" si="1"/>
        <v>0</v>
      </c>
    </row>
    <row r="33" spans="1:7" x14ac:dyDescent="0.25">
      <c r="A33" t="s">
        <v>14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>
        <f t="shared" si="1"/>
        <v>0</v>
      </c>
    </row>
    <row r="34" spans="1:7" x14ac:dyDescent="0.25">
      <c r="A34" t="s">
        <v>15</v>
      </c>
      <c r="B34" t="s">
        <v>35</v>
      </c>
      <c r="C34" t="s">
        <v>35</v>
      </c>
      <c r="D34" t="s">
        <v>35</v>
      </c>
      <c r="E34" t="s">
        <v>35</v>
      </c>
      <c r="F34" t="s">
        <v>35</v>
      </c>
      <c r="G34">
        <f t="shared" si="1"/>
        <v>0</v>
      </c>
    </row>
    <row r="35" spans="1:7" x14ac:dyDescent="0.25">
      <c r="A35" t="s">
        <v>16</v>
      </c>
      <c r="B35" t="s">
        <v>35</v>
      </c>
      <c r="C35" t="s">
        <v>35</v>
      </c>
      <c r="D35" t="s">
        <v>35</v>
      </c>
      <c r="E35" t="s">
        <v>35</v>
      </c>
      <c r="F35" t="s">
        <v>35</v>
      </c>
      <c r="G35">
        <f t="shared" si="1"/>
        <v>0</v>
      </c>
    </row>
  </sheetData>
  <conditionalFormatting sqref="B4:F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F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2023-06-16T20:28:32Z</dcterms:created>
  <dcterms:modified xsi:type="dcterms:W3CDTF">2024-11-30T12:03:37Z</dcterms:modified>
</cp:coreProperties>
</file>