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autoCompressPictures="0"/>
  <mc:AlternateContent xmlns:mc="http://schemas.openxmlformats.org/markup-compatibility/2006">
    <mc:Choice Requires="x15">
      <x15ac:absPath xmlns:x15ac="http://schemas.microsoft.com/office/spreadsheetml/2010/11/ac" url="/Users/ich/Desktop/MATLAB/Old_Projects/Benchmark_git/Benchmark-Models/"/>
    </mc:Choice>
  </mc:AlternateContent>
  <bookViews>
    <workbookView xWindow="960" yWindow="460" windowWidth="24640" windowHeight="14520" tabRatio="500" firstSheet="1" activeTab="1"/>
  </bookViews>
  <sheets>
    <sheet name="model_characteristics" sheetId="1" r:id="rId1"/>
    <sheet name="model_overview" sheetId="8" r:id="rId2"/>
  </sheets>
  <definedNames>
    <definedName name="colors" localSheetId="1">model_overview!$B$1:$E$22</definedName>
    <definedName name="colors_1" localSheetId="1">model_overview!#REF!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6" i="8" l="1"/>
  <c r="J22" i="8"/>
  <c r="J17" i="8"/>
  <c r="J15" i="8"/>
  <c r="J11" i="8"/>
  <c r="J14" i="8"/>
  <c r="J21" i="8"/>
  <c r="J5" i="8"/>
  <c r="J6" i="8"/>
  <c r="J18" i="8"/>
  <c r="J7" i="8"/>
  <c r="J4" i="8"/>
  <c r="J9" i="8"/>
  <c r="J3" i="8"/>
  <c r="J12" i="8"/>
  <c r="J20" i="8"/>
  <c r="J10" i="8"/>
  <c r="J8" i="8"/>
  <c r="Q2" i="1"/>
  <c r="Q3" i="1"/>
  <c r="Q4" i="1"/>
  <c r="Q5" i="1"/>
  <c r="Q6" i="1"/>
  <c r="Q7" i="1"/>
  <c r="Q8" i="1"/>
  <c r="Q9" i="1"/>
  <c r="Q10" i="1"/>
  <c r="Q11" i="1"/>
  <c r="Q12" i="1"/>
  <c r="Q13" i="1"/>
  <c r="Q14" i="1"/>
  <c r="Q15" i="1"/>
  <c r="Q16" i="1"/>
  <c r="Q17" i="1"/>
  <c r="Q18" i="1"/>
  <c r="Q19" i="1"/>
  <c r="Q21" i="1"/>
  <c r="Q20" i="1"/>
</calcChain>
</file>

<file path=xl/connections.xml><?xml version="1.0" encoding="utf-8"?>
<connections xmlns="http://schemas.openxmlformats.org/spreadsheetml/2006/main">
  <connection id="1" name="colors.csv" type="6" refreshedVersion="0" background="1" saveData="1">
    <textPr fileType="mac" sourceFile="Macintosh HD:Users:jan.hasenauer:Downloads:colors.csv" comma="1" semicolon="1">
      <textFields count="4">
        <textField/>
        <textField/>
        <textField/>
        <textField/>
      </textFields>
    </textPr>
  </connection>
  <connection id="2" name="colors.csv1" type="6" refreshedVersion="0" background="1" saveData="1">
    <textPr fileType="mac" sourceFile="Macintosh HD:Users:jan.hasenauer:Downloads:colors.csv" comma="1" semicolon="1">
      <textFields count="4">
        <textField/>
        <textField/>
        <textField/>
        <textField/>
      </textFields>
    </textPr>
  </connection>
  <connection id="3" name="colors.csv2" type="6" refreshedVersion="0" background="1" saveData="1">
    <textPr fileType="mac" sourceFile="Macintosh HD:Users:jan.hasenauer:Downloads:colors.csv" comma="1" semicolon="1">
      <textFields count="4">
        <textField/>
        <textField/>
        <textField/>
        <textField/>
      </textFields>
    </textPr>
  </connection>
</connections>
</file>

<file path=xl/sharedStrings.xml><?xml version="1.0" encoding="utf-8"?>
<sst xmlns="http://schemas.openxmlformats.org/spreadsheetml/2006/main" count="196" uniqueCount="126">
  <si>
    <t>Model Name</t>
  </si>
  <si>
    <t>Species</t>
  </si>
  <si>
    <t>Observables</t>
  </si>
  <si>
    <t>Data points</t>
  </si>
  <si>
    <t>Conditions</t>
  </si>
  <si>
    <t>Parameters</t>
  </si>
  <si>
    <t>Dynamic pars</t>
  </si>
  <si>
    <t>Observational pars</t>
  </si>
  <si>
    <t>Error pars</t>
  </si>
  <si>
    <t>'Bachmann'</t>
  </si>
  <si>
    <t>'Becker'</t>
  </si>
  <si>
    <t>'Beer'</t>
  </si>
  <si>
    <t>'Boehm'</t>
  </si>
  <si>
    <t>'Brannmark'</t>
  </si>
  <si>
    <t>'Bruno'</t>
  </si>
  <si>
    <t>'Chen'</t>
  </si>
  <si>
    <t>'Crauste'</t>
  </si>
  <si>
    <t>'Fiedler'</t>
  </si>
  <si>
    <t>'Fujita'</t>
  </si>
  <si>
    <t>'Hass'</t>
  </si>
  <si>
    <t>'Isensee'</t>
  </si>
  <si>
    <t>'Lucarelli'</t>
  </si>
  <si>
    <t>'Merkle'</t>
  </si>
  <si>
    <t>'Raia'</t>
  </si>
  <si>
    <t>'Schwen'</t>
  </si>
  <si>
    <t>'Sobotta'</t>
  </si>
  <si>
    <t>'Swameye'</t>
  </si>
  <si>
    <t>'Weber'</t>
  </si>
  <si>
    <t>'Zheng'</t>
  </si>
  <si>
    <t>Error Model</t>
  </si>
  <si>
    <t>Input Function</t>
  </si>
  <si>
    <t>Steady State</t>
  </si>
  <si>
    <t>Non-Ident</t>
  </si>
  <si>
    <t>Fixed errors</t>
  </si>
  <si>
    <t>E0 from paper</t>
  </si>
  <si>
    <t>E1 from paper</t>
  </si>
  <si>
    <t>E2 from paper</t>
  </si>
  <si>
    <t>No Input Function</t>
  </si>
  <si>
    <t>Time-dependent</t>
  </si>
  <si>
    <t>Time- and parameter-dep</t>
  </si>
  <si>
    <t>Analytically derived</t>
  </si>
  <si>
    <t>Pre-equilibrium</t>
  </si>
  <si>
    <t>Given numerical values for steady state</t>
  </si>
  <si>
    <t>Simple, parametric function</t>
  </si>
  <si>
    <t>Iterations LHS</t>
  </si>
  <si>
    <t>IP better?</t>
  </si>
  <si>
    <t>Iterations std</t>
  </si>
  <si>
    <t>measured</t>
  </si>
  <si>
    <t>given</t>
  </si>
  <si>
    <t>x</t>
  </si>
  <si>
    <t>mixed</t>
  </si>
  <si>
    <t>Bachmann</t>
  </si>
  <si>
    <t>Becker</t>
  </si>
  <si>
    <t>Beer</t>
  </si>
  <si>
    <t>Boehm</t>
  </si>
  <si>
    <t>Brannmark</t>
  </si>
  <si>
    <t>Bruno</t>
  </si>
  <si>
    <t>Crauste</t>
  </si>
  <si>
    <t>Fiedler</t>
  </si>
  <si>
    <t>Fujita</t>
  </si>
  <si>
    <t>Isensee</t>
  </si>
  <si>
    <t>Merkle</t>
  </si>
  <si>
    <t>Raia</t>
  </si>
  <si>
    <t>Hass</t>
  </si>
  <si>
    <t>Schwen</t>
  </si>
  <si>
    <t>Sobotta</t>
  </si>
  <si>
    <t>Swameye</t>
  </si>
  <si>
    <t>Lucarelli</t>
  </si>
  <si>
    <t>Weber</t>
  </si>
  <si>
    <t>Zheng</t>
  </si>
  <si>
    <t>none</t>
  </si>
  <si>
    <t>analytical</t>
  </si>
  <si>
    <t>non-analytical</t>
  </si>
  <si>
    <t>parameter-
dependent</t>
  </si>
  <si>
    <t>parameter-
and state-
dependent</t>
  </si>
  <si>
    <t>time-
dependent</t>
  </si>
  <si>
    <t>time- and
parameter-
dependent</t>
  </si>
  <si>
    <t>dynamic/ 
kinetic
parameters</t>
  </si>
  <si>
    <t>total</t>
  </si>
  <si>
    <t>observation
parmeters</t>
  </si>
  <si>
    <t>error
parameters</t>
  </si>
  <si>
    <t>Reference</t>
  </si>
  <si>
    <t>Initial 
condition</t>
  </si>
  <si>
    <t>Fujita et al. (2010). Decoupling of receptor and downstream signals in the AKT pathway by its low-pass filter characteristics. Science Signaling, 3(132), ra56–ra56.</t>
  </si>
  <si>
    <t>Fiedler et al. (2016). Tailored parameter optimization methods for ordinary differential equation models with steady-state constraints. BMC Systems Biology, 10(80).</t>
  </si>
  <si>
    <t>Bruno et al. (2016). Enzymatic study on atccd4 and atccd7 and their potential to form acyclic regulatory metabolites. Journal of Experimental Botany, 67(21), 5993–6005.</t>
  </si>
  <si>
    <t>Crauste et al. (2017). Identification of nascent memory CD8 T cells and modeling of their ontogeny. Cell Systems, 4(3), 306–317.</t>
  </si>
  <si>
    <t>Hass et al. (2017). Mathematical model of early reelin-induced src family kinase-mediated signaling. PLoS ONE, 12(10), 1–16.</t>
  </si>
  <si>
    <t>Swameye et al. (2003). Identification of nucleocytoplasmic cycling as a remote sensor in cellular signaling by data-based modeling. Proceedings of the National Academy of Sciences, 100(3), 1028–1033.</t>
  </si>
  <si>
    <t>Bachmann et al. (2011). Division of labor by dual feedback regulators controls JAK2/STAT5 signaling over broad ligand range. Molecular Systems Biology, 7, 516.</t>
  </si>
  <si>
    <t>Becker et al. (2010). Covering a broad dynamic range: information processing at the erythropoietin receptor. Science, 328(5984), 1404–1408.</t>
  </si>
  <si>
    <t>Chen et al. (2009). Input–output behavior of ErbB signaling pathways as revealed by a mass action model trained against dynamic data. Molecular Systems Biology, 5(1), 239.</t>
  </si>
  <si>
    <t xml:space="preserve">Schwen et al. (2015). Representative sinusoids for hepatic four-scale pharmacokinetics simulations. PLoS ONE, 10, e0133653 </t>
  </si>
  <si>
    <t>Brännmark et al. (2010). Mass and information feedbacks through receptor endocytosis govern insulin signaling as revealed using a parameter-free modeling framework. Journal of Biological Chemistry, 285(26), 20171–20179.</t>
  </si>
  <si>
    <t>Weber et al. (2015). A computational model of PKD and CERT interactions at the trans-golgi network of mammalian cells. BMC Systems Biology, 9(1), 9.</t>
  </si>
  <si>
    <t>Beer et al. (2014). Creating functional engineered variants of the single-module non-ribosomal peptide synthetase IndC by T domain exchange. Molecular Biosystems 10(7), 1709–1718.</t>
  </si>
  <si>
    <t>Boehm et al. (2014). Identification of isoform-specific dynamics in phosphorylation dependent STAT5 dimerization by quantitative mass spectrometry and mathematical modeling. Journal of Proteome Research, 13(12), 5685–5694.</t>
  </si>
  <si>
    <t>Isensee et al. (2018). PKA-RII subunit phosphorylation precedes activation by camp and regulates activity termination. Journal of Cell Biology, 217(6):2167-2184.</t>
  </si>
  <si>
    <t>Sobotta et al. (2017). Model based targeting of IL-6-induced inflammatory responses in cultured primary hepatocytes to improve application of the JAK inhibitor ruxolitinib. Frontiers in Physiology, 8, 775.</t>
  </si>
  <si>
    <t>Zheng et al. (2012). Total kinetic analysis reveals how combinatorial methylation patterns are established on lysines 27 and 36 of histone H3. Proceedings of the National Academy of Sciences, 109(34), 13549–13554.</t>
  </si>
  <si>
    <t>Raia et al. (2011). Dynamic mathematical modeling of IL13-induced signaling in hodgkin and primary mediastinal B-cell lymphoma allows prediction of therapeutic targets. Cancer Research, 71(3), 693–704.</t>
  </si>
  <si>
    <t>Lucarelli et al. (2018). Resolving the combinatorial complexity of SMAD protein complex formation and its link to gene expression. Cell Systems, 6(1), 75–89.e11.</t>
  </si>
  <si>
    <t>Merkle et al. (2016). Identification of cell type-specific differences in erythropoietin receptor signaling in primary erythroid and lung cancer cells. PLoS Computuationa Biology, 12(8), e1005049.</t>
  </si>
  <si>
    <t>paper</t>
  </si>
  <si>
    <t>GitHub repository</t>
  </si>
  <si>
    <t>Chen</t>
  </si>
  <si>
    <t>Bachmann_MSB2011</t>
  </si>
  <si>
    <t>Becker_Science2010</t>
  </si>
  <si>
    <t>Beer_MolBioSystems2014</t>
  </si>
  <si>
    <t>Boehm_JProteomeRes2014</t>
  </si>
  <si>
    <t>Brannmark_JBC2010</t>
  </si>
  <si>
    <t>Bruno_JExpBio2016</t>
  </si>
  <si>
    <t>Chen_MSB2009</t>
  </si>
  <si>
    <t>Crauste_CellSystems2017</t>
  </si>
  <si>
    <t>Fiedler_BMC2016</t>
  </si>
  <si>
    <t>Fujita_SciSignal2010</t>
  </si>
  <si>
    <t>Hass_PONE2017</t>
  </si>
  <si>
    <t>Isensee_JCB2018</t>
  </si>
  <si>
    <t>Lucarelli_CellSystems_2017</t>
  </si>
  <si>
    <t>Merkle_PCB2016</t>
  </si>
  <si>
    <t>Raia_CancerResearch2011</t>
  </si>
  <si>
    <t>Schwen_PONE2014</t>
  </si>
  <si>
    <t>Sobotta_Frontiers2017</t>
  </si>
  <si>
    <t>Swameye_PNAS2003</t>
  </si>
  <si>
    <t>Weber_BMC2015</t>
  </si>
  <si>
    <t>Zheng_PNAS2012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</si>
</sst>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name val="Calibri"/>
      <scheme val="minor"/>
    </font>
    <font>
      <sz val="12"/>
      <name val="Calibri"/>
      <scheme val="minor"/>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
    <border>
      <left/>
      <right/>
      <top/>
      <bottom/>
      <diagonal/>
    </border>
  </borders>
  <cellStyleXfs count="2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1">
    <xf numFmtId="0" fontId="0" fillId="0" borderId="0" xfId="0"/>
    <xf numFmtId="0" fontId="3" fillId="0" borderId="0" xfId="0" applyFont="1"/>
    <xf numFmtId="0" fontId="3" fillId="2" borderId="0" xfId="0" applyFont="1" applyFill="1"/>
    <xf numFmtId="0" fontId="3" fillId="4" borderId="0" xfId="0" applyFont="1" applyFill="1"/>
    <xf numFmtId="0" fontId="3" fillId="5" borderId="0" xfId="0" applyFont="1" applyFill="1"/>
    <xf numFmtId="0" fontId="3" fillId="6" borderId="0" xfId="0" applyFont="1" applyFill="1"/>
    <xf numFmtId="0" fontId="3" fillId="10" borderId="0" xfId="0" applyFont="1" applyFill="1"/>
    <xf numFmtId="0" fontId="3" fillId="3" borderId="0" xfId="0" applyFont="1" applyFill="1" applyAlignment="1">
      <alignment textRotation="90" wrapText="1"/>
    </xf>
    <xf numFmtId="0" fontId="3" fillId="7" borderId="0" xfId="0" applyFont="1" applyFill="1" applyAlignment="1">
      <alignment textRotation="90"/>
    </xf>
    <xf numFmtId="0" fontId="3" fillId="7" borderId="0" xfId="0" applyFont="1" applyFill="1" applyAlignment="1">
      <alignment textRotation="90" wrapText="1"/>
    </xf>
    <xf numFmtId="0" fontId="3" fillId="8" borderId="0" xfId="0" applyFont="1" applyFill="1" applyAlignment="1">
      <alignment textRotation="90"/>
    </xf>
    <xf numFmtId="0" fontId="3" fillId="8" borderId="0" xfId="0" applyFont="1" applyFill="1" applyAlignment="1">
      <alignment textRotation="90" wrapText="1"/>
    </xf>
    <xf numFmtId="0" fontId="3" fillId="9" borderId="0" xfId="0" applyFont="1" applyFill="1" applyAlignment="1">
      <alignment textRotation="90"/>
    </xf>
    <xf numFmtId="0" fontId="4" fillId="2" borderId="0" xfId="0" applyFont="1" applyFill="1"/>
    <xf numFmtId="0" fontId="4" fillId="4" borderId="0" xfId="0" applyFont="1" applyFill="1"/>
    <xf numFmtId="0" fontId="4" fillId="5" borderId="0" xfId="0" applyFont="1" applyFill="1"/>
    <xf numFmtId="0" fontId="4" fillId="6" borderId="0" xfId="0" applyFont="1" applyFill="1"/>
    <xf numFmtId="0" fontId="4" fillId="3" borderId="0" xfId="0" applyFont="1" applyFill="1"/>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0" borderId="0" xfId="0" applyFont="1"/>
    <xf numFmtId="0" fontId="3" fillId="0" borderId="0" xfId="0" applyFont="1" applyFill="1" applyAlignment="1">
      <alignment textRotation="90" wrapText="1"/>
    </xf>
    <xf numFmtId="0" fontId="3" fillId="0" borderId="0" xfId="0" quotePrefix="1" applyFont="1"/>
    <xf numFmtId="0" fontId="3" fillId="8" borderId="0" xfId="0" applyFont="1" applyFill="1" applyAlignment="1">
      <alignment horizontal="center"/>
    </xf>
    <xf numFmtId="0" fontId="3" fillId="9" borderId="0" xfId="0" applyFont="1" applyFill="1" applyAlignment="1">
      <alignment horizontal="center" wrapText="1"/>
    </xf>
    <xf numFmtId="0" fontId="3" fillId="9" borderId="0" xfId="0" applyFont="1" applyFill="1" applyAlignment="1">
      <alignment horizontal="center"/>
    </xf>
    <xf numFmtId="0" fontId="3" fillId="7"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xf>
  </cellXfs>
  <cellStyles count="2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model_characteristics!$A$2:$A$21</c:f>
              <c:strCache>
                <c:ptCount val="20"/>
                <c:pt idx="0">
                  <c:v>'Bachmann'</c:v>
                </c:pt>
                <c:pt idx="1">
                  <c:v>'Becker'</c:v>
                </c:pt>
                <c:pt idx="2">
                  <c:v>'Beer'</c:v>
                </c:pt>
                <c:pt idx="3">
                  <c:v>'Boehm'</c:v>
                </c:pt>
                <c:pt idx="4">
                  <c:v>'Brannmark'</c:v>
                </c:pt>
                <c:pt idx="5">
                  <c:v>'Bruno'</c:v>
                </c:pt>
                <c:pt idx="6">
                  <c:v>'Chen'</c:v>
                </c:pt>
                <c:pt idx="7">
                  <c:v>'Crauste'</c:v>
                </c:pt>
                <c:pt idx="8">
                  <c:v>'Fiedler'</c:v>
                </c:pt>
                <c:pt idx="9">
                  <c:v>'Fujita'</c:v>
                </c:pt>
                <c:pt idx="10">
                  <c:v>'Hass'</c:v>
                </c:pt>
                <c:pt idx="11">
                  <c:v>'Isensee'</c:v>
                </c:pt>
                <c:pt idx="12">
                  <c:v>'Lucarelli'</c:v>
                </c:pt>
                <c:pt idx="13">
                  <c:v>'Merkle'</c:v>
                </c:pt>
                <c:pt idx="14">
                  <c:v>'Raia'</c:v>
                </c:pt>
                <c:pt idx="15">
                  <c:v>'Schwen'</c:v>
                </c:pt>
                <c:pt idx="16">
                  <c:v>'Sobotta'</c:v>
                </c:pt>
                <c:pt idx="17">
                  <c:v>'Swameye'</c:v>
                </c:pt>
                <c:pt idx="18">
                  <c:v>'Weber'</c:v>
                </c:pt>
                <c:pt idx="19">
                  <c:v>'Zheng'</c:v>
                </c:pt>
              </c:strCache>
            </c:strRef>
          </c:cat>
          <c:val>
            <c:numRef>
              <c:f>model_characteristics!$N$2:$N$21</c:f>
              <c:numCache>
                <c:formatCode>General</c:formatCode>
                <c:ptCount val="20"/>
                <c:pt idx="0">
                  <c:v>299.00751503006</c:v>
                </c:pt>
                <c:pt idx="1">
                  <c:v>101.7465</c:v>
                </c:pt>
                <c:pt idx="2">
                  <c:v>1357.29889298893</c:v>
                </c:pt>
                <c:pt idx="3">
                  <c:v>105.597</c:v>
                </c:pt>
                <c:pt idx="4">
                  <c:v>174.07835258664</c:v>
                </c:pt>
                <c:pt idx="5">
                  <c:v>28.6295</c:v>
                </c:pt>
                <c:pt idx="7">
                  <c:v>723.90494296578</c:v>
                </c:pt>
                <c:pt idx="8">
                  <c:v>214.209562563581</c:v>
                </c:pt>
                <c:pt idx="9">
                  <c:v>34.7399732620321</c:v>
                </c:pt>
                <c:pt idx="10">
                  <c:v>84.62391033623911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val>
        </c:ser>
        <c:dLbls>
          <c:showLegendKey val="0"/>
          <c:showVal val="0"/>
          <c:showCatName val="0"/>
          <c:showSerName val="0"/>
          <c:showPercent val="0"/>
          <c:showBubbleSize val="0"/>
        </c:dLbls>
        <c:gapWidth val="219"/>
        <c:overlap val="-27"/>
        <c:axId val="779203968"/>
        <c:axId val="813810096"/>
      </c:barChart>
      <c:catAx>
        <c:axId val="77920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810096"/>
        <c:crosses val="autoZero"/>
        <c:auto val="1"/>
        <c:lblAlgn val="ctr"/>
        <c:lblOffset val="100"/>
        <c:noMultiLvlLbl val="0"/>
      </c:catAx>
      <c:valAx>
        <c:axId val="81381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iterations per 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203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Iterations vs. #Parameters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4811504671241"/>
                  <c:y val="-0.03724647540007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plus>
            <c:min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0"/>
            <c:spPr>
              <a:noFill/>
              <a:ln w="9525" cap="flat" cmpd="sng" algn="ctr">
                <a:solidFill>
                  <a:schemeClr val="tx1">
                    <a:lumMod val="65000"/>
                    <a:lumOff val="35000"/>
                  </a:schemeClr>
                </a:solidFill>
                <a:round/>
              </a:ln>
              <a:effectLst/>
            </c:spPr>
          </c:errBars>
          <c:xVal>
            <c:numRef>
              <c:f>model_characteristics!$F$2:$F$21</c:f>
              <c:numCache>
                <c:formatCode>General</c:formatCode>
                <c:ptCount val="20"/>
                <c:pt idx="0">
                  <c:v>113.0</c:v>
                </c:pt>
                <c:pt idx="1">
                  <c:v>16.0</c:v>
                </c:pt>
                <c:pt idx="2">
                  <c:v>72.0</c:v>
                </c:pt>
                <c:pt idx="3">
                  <c:v>9.0</c:v>
                </c:pt>
                <c:pt idx="4">
                  <c:v>22.0</c:v>
                </c:pt>
                <c:pt idx="5">
                  <c:v>13.0</c:v>
                </c:pt>
                <c:pt idx="6">
                  <c:v>191.0</c:v>
                </c:pt>
                <c:pt idx="7">
                  <c:v>16.0</c:v>
                </c:pt>
                <c:pt idx="8">
                  <c:v>22.0</c:v>
                </c:pt>
                <c:pt idx="9">
                  <c:v>22.0</c:v>
                </c:pt>
                <c:pt idx="10">
                  <c:v>62.0</c:v>
                </c:pt>
                <c:pt idx="11">
                  <c:v>46.0</c:v>
                </c:pt>
                <c:pt idx="12">
                  <c:v>84.0</c:v>
                </c:pt>
                <c:pt idx="13">
                  <c:v>197.0</c:v>
                </c:pt>
                <c:pt idx="14">
                  <c:v>39.0</c:v>
                </c:pt>
                <c:pt idx="15">
                  <c:v>30.0</c:v>
                </c:pt>
                <c:pt idx="16">
                  <c:v>269.0</c:v>
                </c:pt>
                <c:pt idx="17">
                  <c:v>14.0</c:v>
                </c:pt>
                <c:pt idx="18">
                  <c:v>36.0</c:v>
                </c:pt>
                <c:pt idx="19">
                  <c:v>46.0</c:v>
                </c:pt>
              </c:numCache>
            </c:numRef>
          </c:xVal>
          <c:yVal>
            <c:numRef>
              <c:f>model_characteristics!$N$2:$N$21</c:f>
              <c:numCache>
                <c:formatCode>General</c:formatCode>
                <c:ptCount val="20"/>
                <c:pt idx="0">
                  <c:v>299.00751503006</c:v>
                </c:pt>
                <c:pt idx="1">
                  <c:v>101.7465</c:v>
                </c:pt>
                <c:pt idx="2">
                  <c:v>1357.29889298893</c:v>
                </c:pt>
                <c:pt idx="3">
                  <c:v>105.597</c:v>
                </c:pt>
                <c:pt idx="4">
                  <c:v>174.07835258664</c:v>
                </c:pt>
                <c:pt idx="5">
                  <c:v>28.6295</c:v>
                </c:pt>
                <c:pt idx="7">
                  <c:v>723.90494296578</c:v>
                </c:pt>
                <c:pt idx="8">
                  <c:v>214.209562563581</c:v>
                </c:pt>
                <c:pt idx="9">
                  <c:v>34.7399732620321</c:v>
                </c:pt>
                <c:pt idx="10">
                  <c:v>84.62391033623911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yVal>
          <c:smooth val="0"/>
        </c:ser>
        <c:dLbls>
          <c:showLegendKey val="0"/>
          <c:showVal val="0"/>
          <c:showCatName val="0"/>
          <c:showSerName val="0"/>
          <c:showPercent val="0"/>
          <c:showBubbleSize val="0"/>
        </c:dLbls>
        <c:axId val="874005568"/>
        <c:axId val="874007888"/>
      </c:scatterChart>
      <c:valAx>
        <c:axId val="874005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007888"/>
        <c:crosses val="autoZero"/>
        <c:crossBetween val="midCat"/>
      </c:valAx>
      <c:valAx>
        <c:axId val="87400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005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model_characteristics!$F$2:$F$21</c:f>
              <c:numCache>
                <c:formatCode>General</c:formatCode>
                <c:ptCount val="20"/>
                <c:pt idx="0">
                  <c:v>113.0</c:v>
                </c:pt>
                <c:pt idx="1">
                  <c:v>16.0</c:v>
                </c:pt>
                <c:pt idx="2">
                  <c:v>72.0</c:v>
                </c:pt>
                <c:pt idx="3">
                  <c:v>9.0</c:v>
                </c:pt>
                <c:pt idx="4">
                  <c:v>22.0</c:v>
                </c:pt>
                <c:pt idx="5">
                  <c:v>13.0</c:v>
                </c:pt>
                <c:pt idx="6">
                  <c:v>191.0</c:v>
                </c:pt>
                <c:pt idx="7">
                  <c:v>16.0</c:v>
                </c:pt>
                <c:pt idx="8">
                  <c:v>22.0</c:v>
                </c:pt>
                <c:pt idx="9">
                  <c:v>22.0</c:v>
                </c:pt>
                <c:pt idx="10">
                  <c:v>62.0</c:v>
                </c:pt>
                <c:pt idx="11">
                  <c:v>46.0</c:v>
                </c:pt>
                <c:pt idx="12">
                  <c:v>84.0</c:v>
                </c:pt>
                <c:pt idx="13">
                  <c:v>197.0</c:v>
                </c:pt>
                <c:pt idx="14">
                  <c:v>39.0</c:v>
                </c:pt>
                <c:pt idx="15">
                  <c:v>30.0</c:v>
                </c:pt>
                <c:pt idx="16">
                  <c:v>269.0</c:v>
                </c:pt>
                <c:pt idx="17">
                  <c:v>14.0</c:v>
                </c:pt>
                <c:pt idx="18">
                  <c:v>36.0</c:v>
                </c:pt>
                <c:pt idx="19">
                  <c:v>46.0</c:v>
                </c:pt>
              </c:numCache>
            </c:numRef>
          </c:xVal>
          <c:yVal>
            <c:numRef>
              <c:f>model_characteristics!$P$2:$P$21</c:f>
              <c:numCache>
                <c:formatCode>General</c:formatCode>
                <c:ptCount val="20"/>
                <c:pt idx="0">
                  <c:v>0.0</c:v>
                </c:pt>
                <c:pt idx="2">
                  <c:v>0.0</c:v>
                </c:pt>
                <c:pt idx="4">
                  <c:v>1.0</c:v>
                </c:pt>
                <c:pt idx="10">
                  <c:v>0.0</c:v>
                </c:pt>
                <c:pt idx="12">
                  <c:v>0.0</c:v>
                </c:pt>
                <c:pt idx="13">
                  <c:v>0.0</c:v>
                </c:pt>
                <c:pt idx="16">
                  <c:v>0.0</c:v>
                </c:pt>
                <c:pt idx="18">
                  <c:v>1.0</c:v>
                </c:pt>
                <c:pt idx="19">
                  <c:v>1.0</c:v>
                </c:pt>
              </c:numCache>
            </c:numRef>
          </c:yVal>
          <c:smooth val="0"/>
        </c:ser>
        <c:dLbls>
          <c:showLegendKey val="0"/>
          <c:showVal val="0"/>
          <c:showCatName val="0"/>
          <c:showSerName val="0"/>
          <c:showPercent val="0"/>
          <c:showBubbleSize val="0"/>
        </c:dLbls>
        <c:axId val="874026704"/>
        <c:axId val="874030464"/>
      </c:scatterChart>
      <c:valAx>
        <c:axId val="874026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030464"/>
        <c:crosses val="autoZero"/>
        <c:crossBetween val="midCat"/>
      </c:valAx>
      <c:valAx>
        <c:axId val="874030464"/>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Interior Point better?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026704"/>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260350</xdr:colOff>
      <xdr:row>31</xdr:row>
      <xdr:rowOff>0</xdr:rowOff>
    </xdr:from>
    <xdr:to>
      <xdr:col>10</xdr:col>
      <xdr:colOff>431800</xdr:colOff>
      <xdr:row>59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177800</xdr:colOff>
      <xdr:row>30</xdr:row>
      <xdr:rowOff>50800</xdr:rowOff>
    </xdr:from>
    <xdr:to>
      <xdr:col>20</xdr:col>
      <xdr:colOff>215900</xdr:colOff>
      <xdr:row>59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342900</xdr:colOff>
      <xdr:row>0</xdr:row>
      <xdr:rowOff>63500</xdr:rowOff>
    </xdr:from>
    <xdr:to>
      <xdr:col>27</xdr:col>
      <xdr:colOff>660400</xdr:colOff>
      <xdr:row>24</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colors"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C1" workbookViewId="0">
      <selection activeCell="A6" sqref="A6:XFD6"/>
    </sheetView>
  </sheetViews>
  <sheetFormatPr baseColWidth="10" defaultRowHeight="16" x14ac:dyDescent="0.2"/>
  <cols>
    <col min="13" max="13" width="6.1640625" customWidth="1"/>
    <col min="14" max="15" width="13.6640625" customWidth="1"/>
  </cols>
  <sheetData>
    <row r="1" spans="1:17" x14ac:dyDescent="0.2">
      <c r="A1" t="s">
        <v>0</v>
      </c>
      <c r="B1" t="s">
        <v>1</v>
      </c>
      <c r="C1" t="s">
        <v>2</v>
      </c>
      <c r="D1" t="s">
        <v>3</v>
      </c>
      <c r="E1" t="s">
        <v>4</v>
      </c>
      <c r="F1" t="s">
        <v>5</v>
      </c>
      <c r="G1" t="s">
        <v>6</v>
      </c>
      <c r="H1" t="s">
        <v>7</v>
      </c>
      <c r="I1" t="s">
        <v>8</v>
      </c>
      <c r="J1" t="s">
        <v>29</v>
      </c>
      <c r="K1" t="s">
        <v>30</v>
      </c>
      <c r="L1" t="s">
        <v>31</v>
      </c>
      <c r="M1" t="s">
        <v>32</v>
      </c>
      <c r="N1" t="s">
        <v>44</v>
      </c>
      <c r="O1" t="s">
        <v>46</v>
      </c>
      <c r="P1" t="s">
        <v>45</v>
      </c>
    </row>
    <row r="2" spans="1:17" x14ac:dyDescent="0.2">
      <c r="A2" t="s">
        <v>9</v>
      </c>
      <c r="B2">
        <v>25</v>
      </c>
      <c r="C2">
        <v>20</v>
      </c>
      <c r="D2">
        <v>542</v>
      </c>
      <c r="E2">
        <v>23</v>
      </c>
      <c r="F2">
        <v>113</v>
      </c>
      <c r="G2">
        <v>27</v>
      </c>
      <c r="H2">
        <v>74</v>
      </c>
      <c r="I2">
        <v>12</v>
      </c>
      <c r="J2">
        <v>1</v>
      </c>
      <c r="K2">
        <v>0</v>
      </c>
      <c r="L2">
        <v>0</v>
      </c>
      <c r="M2">
        <v>1</v>
      </c>
      <c r="N2">
        <v>299.00751503006001</v>
      </c>
      <c r="O2">
        <v>3.8831839223565701</v>
      </c>
      <c r="P2">
        <v>0</v>
      </c>
      <c r="Q2">
        <f t="shared" ref="Q2:Q19" si="0">F2/D2</f>
        <v>0.20848708487084872</v>
      </c>
    </row>
    <row r="3" spans="1:17" x14ac:dyDescent="0.2">
      <c r="A3" t="s">
        <v>10</v>
      </c>
      <c r="B3">
        <v>6</v>
      </c>
      <c r="C3">
        <v>4</v>
      </c>
      <c r="D3">
        <v>85</v>
      </c>
      <c r="E3">
        <v>13</v>
      </c>
      <c r="F3">
        <v>16</v>
      </c>
      <c r="G3">
        <v>10</v>
      </c>
      <c r="H3">
        <v>2</v>
      </c>
      <c r="I3">
        <v>4</v>
      </c>
      <c r="J3">
        <v>1</v>
      </c>
      <c r="K3">
        <v>0</v>
      </c>
      <c r="L3">
        <v>1</v>
      </c>
      <c r="M3">
        <v>0</v>
      </c>
      <c r="N3">
        <v>101.7465</v>
      </c>
      <c r="O3">
        <v>1.5920370972044</v>
      </c>
      <c r="Q3">
        <f t="shared" si="0"/>
        <v>0.18823529411764706</v>
      </c>
    </row>
    <row r="4" spans="1:17" x14ac:dyDescent="0.2">
      <c r="A4" t="s">
        <v>11</v>
      </c>
      <c r="B4">
        <v>4</v>
      </c>
      <c r="C4">
        <v>2</v>
      </c>
      <c r="D4">
        <v>27132</v>
      </c>
      <c r="E4">
        <v>19</v>
      </c>
      <c r="F4">
        <v>72</v>
      </c>
      <c r="G4">
        <v>70</v>
      </c>
      <c r="H4">
        <v>0</v>
      </c>
      <c r="I4">
        <v>2</v>
      </c>
      <c r="J4">
        <v>1</v>
      </c>
      <c r="K4">
        <v>2</v>
      </c>
      <c r="L4">
        <v>0</v>
      </c>
      <c r="M4">
        <v>0</v>
      </c>
      <c r="N4">
        <v>1357.29889298893</v>
      </c>
      <c r="O4">
        <v>55.327384304400603</v>
      </c>
      <c r="P4">
        <v>0</v>
      </c>
      <c r="Q4">
        <f t="shared" si="0"/>
        <v>2.6536930561698365E-3</v>
      </c>
    </row>
    <row r="5" spans="1:17" x14ac:dyDescent="0.2">
      <c r="A5" t="s">
        <v>12</v>
      </c>
      <c r="B5">
        <v>8</v>
      </c>
      <c r="C5">
        <v>3</v>
      </c>
      <c r="D5">
        <v>48</v>
      </c>
      <c r="E5">
        <v>1</v>
      </c>
      <c r="F5">
        <v>9</v>
      </c>
      <c r="G5">
        <v>6</v>
      </c>
      <c r="H5">
        <v>0</v>
      </c>
      <c r="I5">
        <v>3</v>
      </c>
      <c r="J5">
        <v>1</v>
      </c>
      <c r="K5">
        <v>2</v>
      </c>
      <c r="L5">
        <v>1</v>
      </c>
      <c r="M5">
        <v>0</v>
      </c>
      <c r="N5">
        <v>105.59699999999999</v>
      </c>
      <c r="O5">
        <v>3.2960297018534299</v>
      </c>
      <c r="Q5">
        <f t="shared" si="0"/>
        <v>0.1875</v>
      </c>
    </row>
    <row r="6" spans="1:17" x14ac:dyDescent="0.2">
      <c r="A6" t="s">
        <v>13</v>
      </c>
      <c r="B6">
        <v>9</v>
      </c>
      <c r="C6">
        <v>2</v>
      </c>
      <c r="D6">
        <v>43</v>
      </c>
      <c r="E6">
        <v>8</v>
      </c>
      <c r="F6">
        <v>22</v>
      </c>
      <c r="G6">
        <v>14</v>
      </c>
      <c r="H6">
        <v>4</v>
      </c>
      <c r="I6">
        <v>4</v>
      </c>
      <c r="J6">
        <v>1</v>
      </c>
      <c r="K6">
        <v>1</v>
      </c>
      <c r="L6">
        <v>3</v>
      </c>
      <c r="M6">
        <v>1</v>
      </c>
      <c r="N6">
        <v>174.07835258663999</v>
      </c>
      <c r="O6">
        <v>3.9215109676174502</v>
      </c>
      <c r="P6">
        <v>1</v>
      </c>
      <c r="Q6">
        <f t="shared" si="0"/>
        <v>0.51162790697674421</v>
      </c>
    </row>
    <row r="7" spans="1:17" x14ac:dyDescent="0.2">
      <c r="A7" t="s">
        <v>14</v>
      </c>
      <c r="B7">
        <v>7</v>
      </c>
      <c r="C7">
        <v>6</v>
      </c>
      <c r="D7">
        <v>77</v>
      </c>
      <c r="E7">
        <v>6</v>
      </c>
      <c r="F7">
        <v>13</v>
      </c>
      <c r="G7">
        <v>13</v>
      </c>
      <c r="H7">
        <v>0</v>
      </c>
      <c r="I7">
        <v>0</v>
      </c>
      <c r="J7">
        <v>0</v>
      </c>
      <c r="K7">
        <v>0</v>
      </c>
      <c r="L7">
        <v>0</v>
      </c>
      <c r="M7">
        <v>0</v>
      </c>
      <c r="N7">
        <v>28.6295</v>
      </c>
      <c r="O7">
        <v>0.23394895784123601</v>
      </c>
      <c r="Q7">
        <f t="shared" si="0"/>
        <v>0.16883116883116883</v>
      </c>
    </row>
    <row r="8" spans="1:17" x14ac:dyDescent="0.2">
      <c r="A8" t="s">
        <v>15</v>
      </c>
      <c r="B8">
        <v>500</v>
      </c>
      <c r="C8">
        <v>3</v>
      </c>
      <c r="D8">
        <v>105</v>
      </c>
      <c r="E8">
        <v>4</v>
      </c>
      <c r="F8">
        <v>191</v>
      </c>
      <c r="G8">
        <v>188</v>
      </c>
      <c r="H8">
        <v>0</v>
      </c>
      <c r="I8">
        <v>3</v>
      </c>
      <c r="J8">
        <v>1</v>
      </c>
      <c r="K8">
        <v>0</v>
      </c>
      <c r="L8">
        <v>0</v>
      </c>
      <c r="M8">
        <v>1</v>
      </c>
      <c r="Q8">
        <f t="shared" si="0"/>
        <v>1.819047619047619</v>
      </c>
    </row>
    <row r="9" spans="1:17" x14ac:dyDescent="0.2">
      <c r="A9" t="s">
        <v>16</v>
      </c>
      <c r="B9">
        <v>5</v>
      </c>
      <c r="C9">
        <v>4</v>
      </c>
      <c r="D9">
        <v>21</v>
      </c>
      <c r="E9">
        <v>1</v>
      </c>
      <c r="F9">
        <v>16</v>
      </c>
      <c r="G9">
        <v>12</v>
      </c>
      <c r="H9">
        <v>0</v>
      </c>
      <c r="I9">
        <v>4</v>
      </c>
      <c r="J9">
        <v>0</v>
      </c>
      <c r="K9">
        <v>0</v>
      </c>
      <c r="L9">
        <v>0</v>
      </c>
      <c r="M9">
        <v>1</v>
      </c>
      <c r="N9">
        <v>723.90494296578004</v>
      </c>
      <c r="O9">
        <v>17.044567755507899</v>
      </c>
      <c r="Q9">
        <f t="shared" si="0"/>
        <v>0.76190476190476186</v>
      </c>
    </row>
    <row r="10" spans="1:17" x14ac:dyDescent="0.2">
      <c r="A10" t="s">
        <v>17</v>
      </c>
      <c r="B10">
        <v>6</v>
      </c>
      <c r="C10">
        <v>2</v>
      </c>
      <c r="D10">
        <v>72</v>
      </c>
      <c r="E10">
        <v>3</v>
      </c>
      <c r="F10">
        <v>22</v>
      </c>
      <c r="G10">
        <v>12</v>
      </c>
      <c r="H10">
        <v>8</v>
      </c>
      <c r="I10">
        <v>2</v>
      </c>
      <c r="J10">
        <v>1</v>
      </c>
      <c r="K10">
        <v>2</v>
      </c>
      <c r="L10">
        <v>2</v>
      </c>
      <c r="M10">
        <v>1</v>
      </c>
      <c r="N10">
        <v>214.20956256358099</v>
      </c>
      <c r="O10">
        <v>7.2437801123845702</v>
      </c>
      <c r="Q10">
        <f t="shared" si="0"/>
        <v>0.30555555555555558</v>
      </c>
    </row>
    <row r="11" spans="1:17" x14ac:dyDescent="0.2">
      <c r="A11" t="s">
        <v>18</v>
      </c>
      <c r="B11">
        <v>9</v>
      </c>
      <c r="C11">
        <v>3</v>
      </c>
      <c r="D11">
        <v>144</v>
      </c>
      <c r="E11">
        <v>6</v>
      </c>
      <c r="F11">
        <v>22</v>
      </c>
      <c r="G11">
        <v>19</v>
      </c>
      <c r="H11">
        <v>0</v>
      </c>
      <c r="I11">
        <v>3</v>
      </c>
      <c r="J11">
        <v>0</v>
      </c>
      <c r="K11">
        <v>2</v>
      </c>
      <c r="L11">
        <v>0</v>
      </c>
      <c r="M11">
        <v>1</v>
      </c>
      <c r="N11">
        <v>34.739973262032102</v>
      </c>
      <c r="O11">
        <v>0.71318293439278202</v>
      </c>
      <c r="Q11">
        <f t="shared" si="0"/>
        <v>0.15277777777777779</v>
      </c>
    </row>
    <row r="12" spans="1:17" x14ac:dyDescent="0.2">
      <c r="A12" t="s">
        <v>19</v>
      </c>
      <c r="B12">
        <v>9</v>
      </c>
      <c r="C12">
        <v>6</v>
      </c>
      <c r="D12">
        <v>221</v>
      </c>
      <c r="E12">
        <v>5</v>
      </c>
      <c r="F12">
        <v>62</v>
      </c>
      <c r="G12">
        <v>9</v>
      </c>
      <c r="H12">
        <v>53</v>
      </c>
      <c r="I12">
        <v>0</v>
      </c>
      <c r="J12">
        <v>0</v>
      </c>
      <c r="K12">
        <v>0</v>
      </c>
      <c r="L12">
        <v>2</v>
      </c>
      <c r="M12">
        <v>0</v>
      </c>
      <c r="N12">
        <v>84.623910336239106</v>
      </c>
      <c r="O12">
        <v>3.2260505132814701</v>
      </c>
      <c r="P12">
        <v>0</v>
      </c>
      <c r="Q12">
        <f t="shared" si="0"/>
        <v>0.28054298642533937</v>
      </c>
    </row>
    <row r="13" spans="1:17" x14ac:dyDescent="0.2">
      <c r="A13" t="s">
        <v>20</v>
      </c>
      <c r="B13">
        <v>25</v>
      </c>
      <c r="C13">
        <v>4</v>
      </c>
      <c r="D13">
        <v>713</v>
      </c>
      <c r="E13">
        <v>109</v>
      </c>
      <c r="F13">
        <v>46</v>
      </c>
      <c r="G13">
        <v>34</v>
      </c>
      <c r="H13">
        <v>9</v>
      </c>
      <c r="I13">
        <v>3</v>
      </c>
      <c r="J13">
        <v>1</v>
      </c>
      <c r="K13">
        <v>2</v>
      </c>
      <c r="L13">
        <v>3</v>
      </c>
      <c r="M13">
        <v>1</v>
      </c>
      <c r="N13">
        <v>139.172804532578</v>
      </c>
      <c r="O13">
        <v>7.6740449969334801</v>
      </c>
      <c r="Q13">
        <f t="shared" si="0"/>
        <v>6.4516129032258063E-2</v>
      </c>
    </row>
    <row r="14" spans="1:17" x14ac:dyDescent="0.2">
      <c r="A14" t="s">
        <v>21</v>
      </c>
      <c r="B14">
        <v>33</v>
      </c>
      <c r="C14">
        <v>43</v>
      </c>
      <c r="D14">
        <v>1755</v>
      </c>
      <c r="E14">
        <v>12</v>
      </c>
      <c r="F14">
        <v>84</v>
      </c>
      <c r="G14">
        <v>72</v>
      </c>
      <c r="H14">
        <v>0</v>
      </c>
      <c r="I14">
        <v>12</v>
      </c>
      <c r="J14">
        <v>0.1</v>
      </c>
      <c r="K14">
        <v>0</v>
      </c>
      <c r="L14">
        <v>0</v>
      </c>
      <c r="M14">
        <v>1</v>
      </c>
      <c r="N14">
        <v>250.58711217183799</v>
      </c>
      <c r="O14">
        <v>6.2593945035280401</v>
      </c>
      <c r="P14">
        <v>0</v>
      </c>
      <c r="Q14">
        <f t="shared" si="0"/>
        <v>4.7863247863247867E-2</v>
      </c>
    </row>
    <row r="15" spans="1:17" x14ac:dyDescent="0.2">
      <c r="A15" t="s">
        <v>22</v>
      </c>
      <c r="B15">
        <v>23</v>
      </c>
      <c r="C15">
        <v>22</v>
      </c>
      <c r="D15">
        <v>1141</v>
      </c>
      <c r="E15">
        <v>62</v>
      </c>
      <c r="F15">
        <v>197</v>
      </c>
      <c r="G15">
        <v>41</v>
      </c>
      <c r="H15">
        <v>135</v>
      </c>
      <c r="I15">
        <v>21</v>
      </c>
      <c r="J15">
        <v>0.1</v>
      </c>
      <c r="K15">
        <v>1</v>
      </c>
      <c r="L15">
        <v>2</v>
      </c>
      <c r="M15">
        <v>0</v>
      </c>
      <c r="N15">
        <v>316.84210526315798</v>
      </c>
      <c r="O15">
        <v>5.5004854302354298</v>
      </c>
      <c r="P15">
        <v>0</v>
      </c>
      <c r="Q15">
        <f t="shared" si="0"/>
        <v>0.1726555652936021</v>
      </c>
    </row>
    <row r="16" spans="1:17" x14ac:dyDescent="0.2">
      <c r="A16" t="s">
        <v>23</v>
      </c>
      <c r="B16">
        <v>14</v>
      </c>
      <c r="C16">
        <v>8</v>
      </c>
      <c r="D16">
        <v>205</v>
      </c>
      <c r="E16">
        <v>4</v>
      </c>
      <c r="F16">
        <v>39</v>
      </c>
      <c r="G16">
        <v>18</v>
      </c>
      <c r="H16">
        <v>21</v>
      </c>
      <c r="I16">
        <v>0</v>
      </c>
      <c r="J16">
        <v>3</v>
      </c>
      <c r="K16">
        <v>0</v>
      </c>
      <c r="L16">
        <v>0</v>
      </c>
      <c r="M16">
        <v>0</v>
      </c>
      <c r="N16">
        <v>279.57799999999997</v>
      </c>
      <c r="O16">
        <v>4.8850073651940402</v>
      </c>
      <c r="Q16">
        <f t="shared" si="0"/>
        <v>0.19024390243902439</v>
      </c>
    </row>
    <row r="17" spans="1:17" x14ac:dyDescent="0.2">
      <c r="A17" t="s">
        <v>24</v>
      </c>
      <c r="B17">
        <v>11</v>
      </c>
      <c r="C17">
        <v>4</v>
      </c>
      <c r="D17">
        <v>292</v>
      </c>
      <c r="E17">
        <v>7</v>
      </c>
      <c r="F17">
        <v>30</v>
      </c>
      <c r="G17">
        <v>13</v>
      </c>
      <c r="H17">
        <v>15</v>
      </c>
      <c r="I17">
        <v>2</v>
      </c>
      <c r="J17">
        <v>1</v>
      </c>
      <c r="K17">
        <v>0</v>
      </c>
      <c r="L17">
        <v>2</v>
      </c>
      <c r="M17">
        <v>1</v>
      </c>
      <c r="N17">
        <v>174.16658176260799</v>
      </c>
      <c r="O17">
        <v>2.46120869090988</v>
      </c>
      <c r="Q17">
        <f t="shared" si="0"/>
        <v>0.10273972602739725</v>
      </c>
    </row>
    <row r="18" spans="1:17" x14ac:dyDescent="0.2">
      <c r="A18" t="s">
        <v>25</v>
      </c>
      <c r="B18">
        <v>13</v>
      </c>
      <c r="C18">
        <v>11</v>
      </c>
      <c r="D18">
        <v>2220</v>
      </c>
      <c r="E18">
        <v>110</v>
      </c>
      <c r="F18">
        <v>269</v>
      </c>
      <c r="G18">
        <v>23</v>
      </c>
      <c r="H18">
        <v>160</v>
      </c>
      <c r="I18">
        <v>86</v>
      </c>
      <c r="J18">
        <v>1</v>
      </c>
      <c r="K18">
        <v>2</v>
      </c>
      <c r="L18">
        <v>3</v>
      </c>
      <c r="M18">
        <v>0</v>
      </c>
      <c r="N18">
        <v>210.48949320148299</v>
      </c>
      <c r="O18">
        <v>6.4094627956125203</v>
      </c>
      <c r="P18">
        <v>0</v>
      </c>
      <c r="Q18">
        <f t="shared" si="0"/>
        <v>0.12117117117117117</v>
      </c>
    </row>
    <row r="19" spans="1:17" x14ac:dyDescent="0.2">
      <c r="A19" t="s">
        <v>26</v>
      </c>
      <c r="B19">
        <v>9</v>
      </c>
      <c r="C19">
        <v>3</v>
      </c>
      <c r="D19">
        <v>46</v>
      </c>
      <c r="E19">
        <v>1</v>
      </c>
      <c r="F19">
        <v>14</v>
      </c>
      <c r="G19">
        <v>9</v>
      </c>
      <c r="H19">
        <v>2</v>
      </c>
      <c r="I19">
        <v>3</v>
      </c>
      <c r="J19">
        <v>0</v>
      </c>
      <c r="K19">
        <v>2</v>
      </c>
      <c r="L19">
        <v>0</v>
      </c>
      <c r="M19">
        <v>1</v>
      </c>
      <c r="N19">
        <v>146.42180685358301</v>
      </c>
      <c r="O19">
        <v>4.8964050725792996</v>
      </c>
      <c r="Q19">
        <f t="shared" si="0"/>
        <v>0.30434782608695654</v>
      </c>
    </row>
    <row r="20" spans="1:17" x14ac:dyDescent="0.2">
      <c r="A20" t="s">
        <v>27</v>
      </c>
      <c r="B20">
        <v>7</v>
      </c>
      <c r="C20">
        <v>8</v>
      </c>
      <c r="D20">
        <v>135</v>
      </c>
      <c r="E20">
        <v>3</v>
      </c>
      <c r="F20">
        <v>36</v>
      </c>
      <c r="G20">
        <v>26</v>
      </c>
      <c r="H20">
        <v>5</v>
      </c>
      <c r="I20">
        <v>5</v>
      </c>
      <c r="J20">
        <v>1</v>
      </c>
      <c r="K20">
        <v>1</v>
      </c>
      <c r="L20">
        <v>3</v>
      </c>
      <c r="M20">
        <v>0</v>
      </c>
      <c r="N20">
        <v>342.27767354596602</v>
      </c>
      <c r="O20">
        <v>14.448703504903699</v>
      </c>
      <c r="P20">
        <v>1</v>
      </c>
      <c r="Q20">
        <f>F20/D20</f>
        <v>0.26666666666666666</v>
      </c>
    </row>
    <row r="21" spans="1:17" x14ac:dyDescent="0.2">
      <c r="A21" t="s">
        <v>28</v>
      </c>
      <c r="B21">
        <v>15</v>
      </c>
      <c r="C21">
        <v>15</v>
      </c>
      <c r="D21">
        <v>60</v>
      </c>
      <c r="E21">
        <v>1</v>
      </c>
      <c r="F21">
        <v>46</v>
      </c>
      <c r="G21">
        <v>45</v>
      </c>
      <c r="H21">
        <v>0</v>
      </c>
      <c r="I21">
        <v>1</v>
      </c>
      <c r="J21">
        <v>1</v>
      </c>
      <c r="K21">
        <v>2</v>
      </c>
      <c r="L21">
        <v>3</v>
      </c>
      <c r="M21">
        <v>0</v>
      </c>
      <c r="N21">
        <v>2170.0025000000001</v>
      </c>
      <c r="O21">
        <v>34.9155404619042</v>
      </c>
      <c r="P21">
        <v>1</v>
      </c>
      <c r="Q21">
        <f>F21/D21</f>
        <v>0.76666666666666672</v>
      </c>
    </row>
    <row r="24" spans="1:17" x14ac:dyDescent="0.2">
      <c r="D24" t="s">
        <v>30</v>
      </c>
      <c r="G24" t="s">
        <v>29</v>
      </c>
      <c r="J24" t="s">
        <v>31</v>
      </c>
    </row>
    <row r="25" spans="1:17" x14ac:dyDescent="0.2">
      <c r="D25">
        <v>0</v>
      </c>
      <c r="E25" t="s">
        <v>37</v>
      </c>
      <c r="G25">
        <v>0</v>
      </c>
      <c r="H25" t="s">
        <v>33</v>
      </c>
      <c r="J25">
        <v>0</v>
      </c>
      <c r="K25" t="s">
        <v>42</v>
      </c>
    </row>
    <row r="26" spans="1:17" x14ac:dyDescent="0.2">
      <c r="D26">
        <v>1</v>
      </c>
      <c r="E26" t="s">
        <v>38</v>
      </c>
      <c r="G26">
        <v>1</v>
      </c>
      <c r="H26" t="s">
        <v>34</v>
      </c>
      <c r="J26">
        <v>1</v>
      </c>
      <c r="K26" t="s">
        <v>43</v>
      </c>
    </row>
    <row r="27" spans="1:17" x14ac:dyDescent="0.2">
      <c r="D27">
        <v>2</v>
      </c>
      <c r="E27" t="s">
        <v>39</v>
      </c>
      <c r="G27">
        <v>2</v>
      </c>
      <c r="H27" t="s">
        <v>35</v>
      </c>
      <c r="J27">
        <v>2</v>
      </c>
      <c r="K27" t="s">
        <v>40</v>
      </c>
    </row>
    <row r="28" spans="1:17" x14ac:dyDescent="0.2">
      <c r="G28">
        <v>3</v>
      </c>
      <c r="H28" t="s">
        <v>36</v>
      </c>
      <c r="J28">
        <v>3</v>
      </c>
      <c r="K28" t="s">
        <v>41</v>
      </c>
    </row>
  </sheetData>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abSelected="1" workbookViewId="0">
      <pane xSplit="2" ySplit="2" topLeftCell="C3" activePane="bottomRight" state="frozen"/>
      <selection pane="topRight" activeCell="B1" sqref="B1"/>
      <selection pane="bottomLeft" activeCell="A3" sqref="A3"/>
      <selection pane="bottomRight" activeCell="I19" sqref="I19"/>
    </sheetView>
  </sheetViews>
  <sheetFormatPr baseColWidth="10" defaultRowHeight="16" x14ac:dyDescent="0.2"/>
  <cols>
    <col min="1" max="1" width="10.83203125" style="22"/>
    <col min="2" max="2" width="28.6640625" style="1" bestFit="1" customWidth="1"/>
    <col min="3" max="3" width="7.33203125" style="22" bestFit="1" customWidth="1"/>
    <col min="4" max="4" width="11.1640625" style="22" bestFit="1" customWidth="1"/>
    <col min="5" max="5" width="10" style="22" bestFit="1" customWidth="1"/>
    <col min="6" max="6" width="10.6640625" style="22" bestFit="1" customWidth="1"/>
    <col min="7" max="7" width="8.5" style="22" bestFit="1" customWidth="1"/>
    <col min="8" max="9" width="6" style="22" bestFit="1" customWidth="1"/>
    <col min="10" max="10" width="4.1640625" style="22" bestFit="1" customWidth="1"/>
    <col min="11" max="11" width="3.5" style="22" bestFit="1" customWidth="1"/>
    <col min="12" max="12" width="6" style="22" bestFit="1" customWidth="1"/>
    <col min="13" max="13" width="8.5" style="22" bestFit="1" customWidth="1"/>
    <col min="14" max="15" width="3.5" style="22" bestFit="1" customWidth="1"/>
    <col min="16" max="16" width="6" style="22" bestFit="1" customWidth="1"/>
    <col min="17" max="17" width="8.5" style="22" bestFit="1" customWidth="1"/>
    <col min="18" max="20" width="3.5" style="22" bestFit="1" customWidth="1"/>
    <col min="21" max="21" width="190.33203125" style="22" customWidth="1"/>
    <col min="22" max="16384" width="10.83203125" style="22"/>
  </cols>
  <sheetData>
    <row r="1" spans="1:21" s="1" customFormat="1" ht="32" customHeight="1" x14ac:dyDescent="0.2">
      <c r="A1" s="30" t="s">
        <v>0</v>
      </c>
      <c r="B1" s="30"/>
      <c r="C1" s="2" t="s">
        <v>1</v>
      </c>
      <c r="D1" s="3" t="s">
        <v>2</v>
      </c>
      <c r="E1" s="4" t="s">
        <v>4</v>
      </c>
      <c r="F1" s="5" t="s">
        <v>3</v>
      </c>
      <c r="G1" s="29" t="s">
        <v>5</v>
      </c>
      <c r="H1" s="29"/>
      <c r="I1" s="29"/>
      <c r="J1" s="29"/>
      <c r="K1" s="28" t="s">
        <v>29</v>
      </c>
      <c r="L1" s="28"/>
      <c r="M1" s="28"/>
      <c r="N1" s="28"/>
      <c r="O1" s="25" t="s">
        <v>30</v>
      </c>
      <c r="P1" s="25"/>
      <c r="Q1" s="25"/>
      <c r="R1" s="26" t="s">
        <v>82</v>
      </c>
      <c r="S1" s="27"/>
      <c r="T1" s="27"/>
      <c r="U1" s="6" t="s">
        <v>81</v>
      </c>
    </row>
    <row r="2" spans="1:21" s="1" customFormat="1" ht="77" x14ac:dyDescent="0.2">
      <c r="A2" s="23" t="s">
        <v>103</v>
      </c>
      <c r="B2" s="23" t="s">
        <v>104</v>
      </c>
      <c r="C2" s="2"/>
      <c r="D2" s="3"/>
      <c r="E2" s="4"/>
      <c r="F2" s="5"/>
      <c r="G2" s="7" t="s">
        <v>77</v>
      </c>
      <c r="H2" s="7" t="s">
        <v>79</v>
      </c>
      <c r="I2" s="7" t="s">
        <v>80</v>
      </c>
      <c r="J2" s="7" t="s">
        <v>78</v>
      </c>
      <c r="K2" s="8" t="s">
        <v>47</v>
      </c>
      <c r="L2" s="9" t="s">
        <v>73</v>
      </c>
      <c r="M2" s="9" t="s">
        <v>74</v>
      </c>
      <c r="N2" s="9" t="s">
        <v>50</v>
      </c>
      <c r="O2" s="10" t="s">
        <v>70</v>
      </c>
      <c r="P2" s="11" t="s">
        <v>75</v>
      </c>
      <c r="Q2" s="11" t="s">
        <v>76</v>
      </c>
      <c r="R2" s="12" t="s">
        <v>48</v>
      </c>
      <c r="S2" s="12" t="s">
        <v>71</v>
      </c>
      <c r="T2" s="12" t="s">
        <v>72</v>
      </c>
      <c r="U2" s="6"/>
    </row>
    <row r="3" spans="1:21" x14ac:dyDescent="0.2">
      <c r="A3" s="1" t="s">
        <v>51</v>
      </c>
      <c r="B3" s="1" t="s">
        <v>106</v>
      </c>
      <c r="C3" s="13">
        <v>25</v>
      </c>
      <c r="D3" s="14">
        <v>20</v>
      </c>
      <c r="E3" s="15">
        <v>23</v>
      </c>
      <c r="F3" s="16">
        <v>542</v>
      </c>
      <c r="G3" s="17">
        <v>27</v>
      </c>
      <c r="H3" s="17">
        <v>74</v>
      </c>
      <c r="I3" s="17">
        <v>12</v>
      </c>
      <c r="J3" s="17">
        <f t="shared" ref="J3:J22" si="0">G3+H3+I3</f>
        <v>113</v>
      </c>
      <c r="K3" s="18"/>
      <c r="L3" s="18" t="s">
        <v>49</v>
      </c>
      <c r="M3" s="18"/>
      <c r="N3" s="18"/>
      <c r="O3" s="19" t="s">
        <v>49</v>
      </c>
      <c r="P3" s="19"/>
      <c r="Q3" s="19"/>
      <c r="R3" s="20"/>
      <c r="S3" s="20" t="s">
        <v>49</v>
      </c>
      <c r="T3" s="20"/>
      <c r="U3" s="21" t="s">
        <v>89</v>
      </c>
    </row>
    <row r="4" spans="1:21" x14ac:dyDescent="0.2">
      <c r="A4" s="1" t="s">
        <v>52</v>
      </c>
      <c r="B4" s="1" t="s">
        <v>107</v>
      </c>
      <c r="C4" s="13">
        <v>6</v>
      </c>
      <c r="D4" s="14">
        <v>4</v>
      </c>
      <c r="E4" s="15">
        <v>13</v>
      </c>
      <c r="F4" s="16">
        <v>85</v>
      </c>
      <c r="G4" s="17">
        <v>10</v>
      </c>
      <c r="H4" s="17">
        <v>2</v>
      </c>
      <c r="I4" s="17">
        <v>4</v>
      </c>
      <c r="J4" s="17">
        <f t="shared" si="0"/>
        <v>16</v>
      </c>
      <c r="K4" s="18"/>
      <c r="L4" s="18" t="s">
        <v>49</v>
      </c>
      <c r="M4" s="18"/>
      <c r="N4" s="18"/>
      <c r="O4" s="19" t="s">
        <v>49</v>
      </c>
      <c r="P4" s="19"/>
      <c r="Q4" s="19"/>
      <c r="R4" s="20"/>
      <c r="S4" s="20" t="s">
        <v>49</v>
      </c>
      <c r="T4" s="20"/>
      <c r="U4" s="21" t="s">
        <v>90</v>
      </c>
    </row>
    <row r="5" spans="1:21" x14ac:dyDescent="0.2">
      <c r="A5" s="1" t="s">
        <v>53</v>
      </c>
      <c r="B5" s="1" t="s">
        <v>108</v>
      </c>
      <c r="C5" s="13">
        <v>4</v>
      </c>
      <c r="D5" s="14">
        <v>2</v>
      </c>
      <c r="E5" s="15">
        <v>19</v>
      </c>
      <c r="F5" s="16">
        <v>27132</v>
      </c>
      <c r="G5" s="17">
        <v>70</v>
      </c>
      <c r="H5" s="17">
        <v>0</v>
      </c>
      <c r="I5" s="17">
        <v>2</v>
      </c>
      <c r="J5" s="17">
        <f t="shared" si="0"/>
        <v>72</v>
      </c>
      <c r="K5" s="18"/>
      <c r="L5" s="18" t="s">
        <v>49</v>
      </c>
      <c r="M5" s="18"/>
      <c r="N5" s="18"/>
      <c r="O5" s="19"/>
      <c r="P5" s="19"/>
      <c r="Q5" s="19" t="s">
        <v>49</v>
      </c>
      <c r="R5" s="20"/>
      <c r="S5" s="20" t="s">
        <v>49</v>
      </c>
      <c r="T5" s="20"/>
      <c r="U5" s="21" t="s">
        <v>95</v>
      </c>
    </row>
    <row r="6" spans="1:21" x14ac:dyDescent="0.2">
      <c r="A6" s="1" t="s">
        <v>54</v>
      </c>
      <c r="B6" s="1" t="s">
        <v>109</v>
      </c>
      <c r="C6" s="13">
        <v>8</v>
      </c>
      <c r="D6" s="14">
        <v>3</v>
      </c>
      <c r="E6" s="15">
        <v>1</v>
      </c>
      <c r="F6" s="16">
        <v>48</v>
      </c>
      <c r="G6" s="17">
        <v>6</v>
      </c>
      <c r="H6" s="17">
        <v>0</v>
      </c>
      <c r="I6" s="17">
        <v>3</v>
      </c>
      <c r="J6" s="17">
        <f t="shared" si="0"/>
        <v>9</v>
      </c>
      <c r="K6" s="18"/>
      <c r="L6" s="18" t="s">
        <v>49</v>
      </c>
      <c r="M6" s="18"/>
      <c r="N6" s="18"/>
      <c r="O6" s="19"/>
      <c r="P6" s="19"/>
      <c r="Q6" s="19" t="s">
        <v>49</v>
      </c>
      <c r="R6" s="20"/>
      <c r="S6" s="20" t="s">
        <v>49</v>
      </c>
      <c r="T6" s="20"/>
      <c r="U6" s="21" t="s">
        <v>96</v>
      </c>
    </row>
    <row r="7" spans="1:21" x14ac:dyDescent="0.2">
      <c r="A7" s="1" t="s">
        <v>55</v>
      </c>
      <c r="B7" s="1" t="s">
        <v>110</v>
      </c>
      <c r="C7" s="13">
        <v>9</v>
      </c>
      <c r="D7" s="14">
        <v>2</v>
      </c>
      <c r="E7" s="15">
        <v>8</v>
      </c>
      <c r="F7" s="16">
        <v>43</v>
      </c>
      <c r="G7" s="17">
        <v>14</v>
      </c>
      <c r="H7" s="17">
        <v>4</v>
      </c>
      <c r="I7" s="17">
        <v>4</v>
      </c>
      <c r="J7" s="17">
        <f t="shared" si="0"/>
        <v>22</v>
      </c>
      <c r="K7" s="18"/>
      <c r="L7" s="18" t="s">
        <v>49</v>
      </c>
      <c r="M7" s="18"/>
      <c r="N7" s="18"/>
      <c r="O7" s="19"/>
      <c r="P7" s="19" t="s">
        <v>49</v>
      </c>
      <c r="Q7" s="19"/>
      <c r="R7" s="20"/>
      <c r="S7" s="20"/>
      <c r="T7" s="20" t="s">
        <v>49</v>
      </c>
      <c r="U7" s="21" t="s">
        <v>93</v>
      </c>
    </row>
    <row r="8" spans="1:21" x14ac:dyDescent="0.2">
      <c r="A8" s="24" t="s">
        <v>56</v>
      </c>
      <c r="B8" s="1" t="s">
        <v>111</v>
      </c>
      <c r="C8" s="13">
        <v>7</v>
      </c>
      <c r="D8" s="14">
        <v>6</v>
      </c>
      <c r="E8" s="15">
        <v>6</v>
      </c>
      <c r="F8" s="16">
        <v>77</v>
      </c>
      <c r="G8" s="17">
        <v>13</v>
      </c>
      <c r="H8" s="17">
        <v>0</v>
      </c>
      <c r="I8" s="17">
        <v>0</v>
      </c>
      <c r="J8" s="17">
        <f t="shared" si="0"/>
        <v>13</v>
      </c>
      <c r="K8" s="18" t="s">
        <v>49</v>
      </c>
      <c r="L8" s="18"/>
      <c r="M8" s="18"/>
      <c r="N8" s="18"/>
      <c r="O8" s="19" t="s">
        <v>49</v>
      </c>
      <c r="P8" s="19"/>
      <c r="Q8" s="19"/>
      <c r="R8" s="20"/>
      <c r="S8" s="20" t="s">
        <v>49</v>
      </c>
      <c r="T8" s="20"/>
      <c r="U8" s="21" t="s">
        <v>85</v>
      </c>
    </row>
    <row r="9" spans="1:21" x14ac:dyDescent="0.2">
      <c r="A9" s="1" t="s">
        <v>105</v>
      </c>
      <c r="B9" s="1" t="s">
        <v>112</v>
      </c>
      <c r="C9" s="13">
        <v>500</v>
      </c>
      <c r="D9" s="14">
        <v>3</v>
      </c>
      <c r="E9" s="15">
        <v>4</v>
      </c>
      <c r="F9" s="16">
        <v>105</v>
      </c>
      <c r="G9" s="17">
        <v>188</v>
      </c>
      <c r="H9" s="17">
        <v>0</v>
      </c>
      <c r="I9" s="17">
        <v>3</v>
      </c>
      <c r="J9" s="17">
        <f t="shared" si="0"/>
        <v>191</v>
      </c>
      <c r="K9" s="18"/>
      <c r="L9" s="18" t="s">
        <v>49</v>
      </c>
      <c r="M9" s="18"/>
      <c r="N9" s="18"/>
      <c r="O9" s="19" t="s">
        <v>49</v>
      </c>
      <c r="P9" s="19"/>
      <c r="Q9" s="19"/>
      <c r="R9" s="20" t="s">
        <v>49</v>
      </c>
      <c r="S9" s="20"/>
      <c r="T9" s="20"/>
      <c r="U9" s="21" t="s">
        <v>91</v>
      </c>
    </row>
    <row r="10" spans="1:21" x14ac:dyDescent="0.2">
      <c r="A10" s="1" t="s">
        <v>57</v>
      </c>
      <c r="B10" s="1" t="s">
        <v>113</v>
      </c>
      <c r="C10" s="13">
        <v>5</v>
      </c>
      <c r="D10" s="14">
        <v>4</v>
      </c>
      <c r="E10" s="15">
        <v>1</v>
      </c>
      <c r="F10" s="16">
        <v>21</v>
      </c>
      <c r="G10" s="17">
        <v>12</v>
      </c>
      <c r="H10" s="17">
        <v>0</v>
      </c>
      <c r="I10" s="17">
        <v>4</v>
      </c>
      <c r="J10" s="17">
        <f t="shared" si="0"/>
        <v>16</v>
      </c>
      <c r="K10" s="18" t="s">
        <v>49</v>
      </c>
      <c r="L10" s="18"/>
      <c r="M10" s="18"/>
      <c r="N10" s="18"/>
      <c r="O10" s="19" t="s">
        <v>49</v>
      </c>
      <c r="P10" s="19"/>
      <c r="Q10" s="19"/>
      <c r="R10" s="20" t="s">
        <v>49</v>
      </c>
      <c r="S10" s="20"/>
      <c r="T10" s="20"/>
      <c r="U10" s="21" t="s">
        <v>86</v>
      </c>
    </row>
    <row r="11" spans="1:21" x14ac:dyDescent="0.2">
      <c r="A11" s="1" t="s">
        <v>58</v>
      </c>
      <c r="B11" s="1" t="s">
        <v>114</v>
      </c>
      <c r="C11" s="13">
        <v>6</v>
      </c>
      <c r="D11" s="14">
        <v>2</v>
      </c>
      <c r="E11" s="15">
        <v>3</v>
      </c>
      <c r="F11" s="16">
        <v>72</v>
      </c>
      <c r="G11" s="17">
        <v>12</v>
      </c>
      <c r="H11" s="17">
        <v>8</v>
      </c>
      <c r="I11" s="17">
        <v>2</v>
      </c>
      <c r="J11" s="17">
        <f t="shared" si="0"/>
        <v>22</v>
      </c>
      <c r="K11" s="18"/>
      <c r="L11" s="18" t="s">
        <v>49</v>
      </c>
      <c r="M11" s="18"/>
      <c r="N11" s="18"/>
      <c r="O11" s="19"/>
      <c r="P11" s="19"/>
      <c r="Q11" s="19" t="s">
        <v>49</v>
      </c>
      <c r="R11" s="20"/>
      <c r="S11" s="20" t="s">
        <v>49</v>
      </c>
      <c r="T11" s="20"/>
      <c r="U11" s="21" t="s">
        <v>84</v>
      </c>
    </row>
    <row r="12" spans="1:21" x14ac:dyDescent="0.2">
      <c r="A12" s="1" t="s">
        <v>59</v>
      </c>
      <c r="B12" s="1" t="s">
        <v>115</v>
      </c>
      <c r="C12" s="13">
        <v>9</v>
      </c>
      <c r="D12" s="14">
        <v>3</v>
      </c>
      <c r="E12" s="15">
        <v>6</v>
      </c>
      <c r="F12" s="16">
        <v>144</v>
      </c>
      <c r="G12" s="17">
        <v>19</v>
      </c>
      <c r="H12" s="17">
        <v>0</v>
      </c>
      <c r="I12" s="17">
        <v>3</v>
      </c>
      <c r="J12" s="17">
        <f t="shared" si="0"/>
        <v>22</v>
      </c>
      <c r="K12" s="18" t="s">
        <v>49</v>
      </c>
      <c r="L12" s="18"/>
      <c r="M12" s="18"/>
      <c r="N12" s="18"/>
      <c r="O12" s="19"/>
      <c r="P12" s="19"/>
      <c r="Q12" s="19" t="s">
        <v>49</v>
      </c>
      <c r="R12" s="20"/>
      <c r="S12" s="20" t="s">
        <v>49</v>
      </c>
      <c r="T12" s="20"/>
      <c r="U12" s="21" t="s">
        <v>83</v>
      </c>
    </row>
    <row r="13" spans="1:21" x14ac:dyDescent="0.2">
      <c r="A13" s="1" t="s">
        <v>63</v>
      </c>
      <c r="B13" s="1" t="s">
        <v>116</v>
      </c>
      <c r="C13" s="13">
        <v>9</v>
      </c>
      <c r="D13" s="14">
        <v>6</v>
      </c>
      <c r="E13" s="15">
        <v>5</v>
      </c>
      <c r="F13" s="16">
        <v>221</v>
      </c>
      <c r="G13" s="17">
        <v>9</v>
      </c>
      <c r="H13" s="17">
        <v>40</v>
      </c>
      <c r="I13" s="17">
        <v>0</v>
      </c>
      <c r="J13" s="17">
        <v>49</v>
      </c>
      <c r="K13" s="18" t="s">
        <v>49</v>
      </c>
      <c r="L13" s="18"/>
      <c r="M13" s="18"/>
      <c r="N13" s="18"/>
      <c r="O13" s="19" t="s">
        <v>49</v>
      </c>
      <c r="P13" s="19"/>
      <c r="Q13" s="19"/>
      <c r="R13" s="20"/>
      <c r="S13" s="20" t="s">
        <v>49</v>
      </c>
      <c r="T13" s="20"/>
      <c r="U13" s="21" t="s">
        <v>87</v>
      </c>
    </row>
    <row r="14" spans="1:21" x14ac:dyDescent="0.2">
      <c r="A14" s="1" t="s">
        <v>60</v>
      </c>
      <c r="B14" s="1" t="s">
        <v>117</v>
      </c>
      <c r="C14" s="13">
        <v>25</v>
      </c>
      <c r="D14" s="14">
        <v>4</v>
      </c>
      <c r="E14" s="15">
        <v>109</v>
      </c>
      <c r="F14" s="16">
        <v>713</v>
      </c>
      <c r="G14" s="17">
        <v>34</v>
      </c>
      <c r="H14" s="17">
        <v>9</v>
      </c>
      <c r="I14" s="17">
        <v>3</v>
      </c>
      <c r="J14" s="17">
        <f t="shared" si="0"/>
        <v>46</v>
      </c>
      <c r="K14" s="18"/>
      <c r="L14" s="18" t="s">
        <v>49</v>
      </c>
      <c r="M14" s="18"/>
      <c r="N14" s="18"/>
      <c r="O14" s="19"/>
      <c r="P14" s="19"/>
      <c r="Q14" s="19" t="s">
        <v>49</v>
      </c>
      <c r="R14" s="20"/>
      <c r="S14" s="20"/>
      <c r="T14" s="20" t="s">
        <v>49</v>
      </c>
      <c r="U14" s="21" t="s">
        <v>97</v>
      </c>
    </row>
    <row r="15" spans="1:21" x14ac:dyDescent="0.2">
      <c r="A15" s="1" t="s">
        <v>67</v>
      </c>
      <c r="B15" s="1" t="s">
        <v>118</v>
      </c>
      <c r="C15" s="13">
        <v>33</v>
      </c>
      <c r="D15" s="14">
        <v>43</v>
      </c>
      <c r="E15" s="15">
        <v>12</v>
      </c>
      <c r="F15" s="16">
        <v>1755</v>
      </c>
      <c r="G15" s="17">
        <v>72</v>
      </c>
      <c r="H15" s="17">
        <v>0</v>
      </c>
      <c r="I15" s="17">
        <v>12</v>
      </c>
      <c r="J15" s="17">
        <f t="shared" si="0"/>
        <v>84</v>
      </c>
      <c r="K15" s="18"/>
      <c r="L15" s="18"/>
      <c r="M15" s="18"/>
      <c r="N15" s="18" t="s">
        <v>49</v>
      </c>
      <c r="O15" s="19" t="s">
        <v>49</v>
      </c>
      <c r="P15" s="19"/>
      <c r="Q15" s="19"/>
      <c r="R15" s="20"/>
      <c r="S15" s="20" t="s">
        <v>49</v>
      </c>
      <c r="T15" s="20"/>
      <c r="U15" s="21" t="s">
        <v>101</v>
      </c>
    </row>
    <row r="16" spans="1:21" x14ac:dyDescent="0.2">
      <c r="A16" s="1" t="s">
        <v>61</v>
      </c>
      <c r="B16" s="1" t="s">
        <v>119</v>
      </c>
      <c r="C16" s="13">
        <v>23</v>
      </c>
      <c r="D16" s="14">
        <v>22</v>
      </c>
      <c r="E16" s="15">
        <v>62</v>
      </c>
      <c r="F16" s="16">
        <v>1141</v>
      </c>
      <c r="G16" s="17">
        <v>41</v>
      </c>
      <c r="H16" s="17">
        <v>135</v>
      </c>
      <c r="I16" s="17">
        <v>21</v>
      </c>
      <c r="J16" s="17">
        <f t="shared" si="0"/>
        <v>197</v>
      </c>
      <c r="K16" s="18"/>
      <c r="L16" s="18"/>
      <c r="M16" s="18"/>
      <c r="N16" s="18" t="s">
        <v>49</v>
      </c>
      <c r="O16" s="19"/>
      <c r="P16" s="19" t="s">
        <v>49</v>
      </c>
      <c r="Q16" s="19"/>
      <c r="R16" s="20"/>
      <c r="S16" s="20" t="s">
        <v>49</v>
      </c>
      <c r="T16" s="20"/>
      <c r="U16" s="21" t="s">
        <v>102</v>
      </c>
    </row>
    <row r="17" spans="1:21" x14ac:dyDescent="0.2">
      <c r="A17" s="1" t="s">
        <v>62</v>
      </c>
      <c r="B17" s="1" t="s">
        <v>120</v>
      </c>
      <c r="C17" s="13">
        <v>14</v>
      </c>
      <c r="D17" s="14">
        <v>8</v>
      </c>
      <c r="E17" s="15">
        <v>4</v>
      </c>
      <c r="F17" s="16">
        <v>205</v>
      </c>
      <c r="G17" s="17">
        <v>18</v>
      </c>
      <c r="H17" s="17">
        <v>21</v>
      </c>
      <c r="I17" s="17">
        <v>0</v>
      </c>
      <c r="J17" s="17">
        <f t="shared" si="0"/>
        <v>39</v>
      </c>
      <c r="K17" s="18"/>
      <c r="L17" s="18"/>
      <c r="M17" s="18" t="s">
        <v>49</v>
      </c>
      <c r="N17" s="18"/>
      <c r="O17" s="19" t="s">
        <v>49</v>
      </c>
      <c r="P17" s="19"/>
      <c r="Q17" s="19"/>
      <c r="R17" s="20"/>
      <c r="S17" s="20" t="s">
        <v>49</v>
      </c>
      <c r="T17" s="20"/>
      <c r="U17" s="21" t="s">
        <v>100</v>
      </c>
    </row>
    <row r="18" spans="1:21" x14ac:dyDescent="0.2">
      <c r="A18" s="1" t="s">
        <v>64</v>
      </c>
      <c r="B18" s="1" t="s">
        <v>121</v>
      </c>
      <c r="C18" s="13">
        <v>11</v>
      </c>
      <c r="D18" s="14">
        <v>4</v>
      </c>
      <c r="E18" s="15">
        <v>7</v>
      </c>
      <c r="F18" s="16">
        <v>292</v>
      </c>
      <c r="G18" s="17">
        <v>13</v>
      </c>
      <c r="H18" s="17">
        <v>15</v>
      </c>
      <c r="I18" s="17">
        <v>2</v>
      </c>
      <c r="J18" s="17">
        <f t="shared" si="0"/>
        <v>30</v>
      </c>
      <c r="K18" s="18"/>
      <c r="L18" s="18" t="s">
        <v>49</v>
      </c>
      <c r="M18" s="18"/>
      <c r="N18" s="18"/>
      <c r="O18" s="19" t="s">
        <v>49</v>
      </c>
      <c r="P18" s="19"/>
      <c r="Q18" s="19"/>
      <c r="R18" s="20"/>
      <c r="S18" s="20" t="s">
        <v>49</v>
      </c>
      <c r="T18" s="20"/>
      <c r="U18" s="21" t="s">
        <v>92</v>
      </c>
    </row>
    <row r="19" spans="1:21" x14ac:dyDescent="0.2">
      <c r="A19" s="1" t="s">
        <v>65</v>
      </c>
      <c r="B19" s="1" t="s">
        <v>122</v>
      </c>
      <c r="C19" s="13">
        <v>13</v>
      </c>
      <c r="D19" s="14">
        <v>11</v>
      </c>
      <c r="E19" s="15">
        <v>110</v>
      </c>
      <c r="F19" s="16">
        <v>2220</v>
      </c>
      <c r="G19" s="17">
        <v>23</v>
      </c>
      <c r="H19" s="17">
        <v>151</v>
      </c>
      <c r="I19" s="17">
        <v>86</v>
      </c>
      <c r="J19" s="17">
        <v>260</v>
      </c>
      <c r="K19" s="18"/>
      <c r="L19" s="18" t="s">
        <v>49</v>
      </c>
      <c r="M19" s="18"/>
      <c r="N19" s="18"/>
      <c r="O19" s="19"/>
      <c r="P19" s="19"/>
      <c r="Q19" s="19" t="s">
        <v>49</v>
      </c>
      <c r="R19" s="20"/>
      <c r="S19" s="20"/>
      <c r="T19" s="20" t="s">
        <v>49</v>
      </c>
      <c r="U19" s="21" t="s">
        <v>98</v>
      </c>
    </row>
    <row r="20" spans="1:21" x14ac:dyDescent="0.2">
      <c r="A20" s="1" t="s">
        <v>66</v>
      </c>
      <c r="B20" s="1" t="s">
        <v>123</v>
      </c>
      <c r="C20" s="13">
        <v>9</v>
      </c>
      <c r="D20" s="14">
        <v>3</v>
      </c>
      <c r="E20" s="15">
        <v>1</v>
      </c>
      <c r="F20" s="16">
        <v>46</v>
      </c>
      <c r="G20" s="17">
        <v>9</v>
      </c>
      <c r="H20" s="17">
        <v>2</v>
      </c>
      <c r="I20" s="17">
        <v>3</v>
      </c>
      <c r="J20" s="17">
        <f t="shared" si="0"/>
        <v>14</v>
      </c>
      <c r="K20" s="18" t="s">
        <v>49</v>
      </c>
      <c r="L20" s="18"/>
      <c r="M20" s="18"/>
      <c r="N20" s="18"/>
      <c r="O20" s="19"/>
      <c r="P20" s="19"/>
      <c r="Q20" s="19" t="s">
        <v>49</v>
      </c>
      <c r="R20" s="20"/>
      <c r="S20" s="20" t="s">
        <v>49</v>
      </c>
      <c r="T20" s="20"/>
      <c r="U20" s="21" t="s">
        <v>88</v>
      </c>
    </row>
    <row r="21" spans="1:21" x14ac:dyDescent="0.2">
      <c r="A21" s="1" t="s">
        <v>68</v>
      </c>
      <c r="B21" s="1" t="s">
        <v>124</v>
      </c>
      <c r="C21" s="13">
        <v>7</v>
      </c>
      <c r="D21" s="14">
        <v>8</v>
      </c>
      <c r="E21" s="15">
        <v>3</v>
      </c>
      <c r="F21" s="16">
        <v>135</v>
      </c>
      <c r="G21" s="17">
        <v>26</v>
      </c>
      <c r="H21" s="17">
        <v>5</v>
      </c>
      <c r="I21" s="17">
        <v>5</v>
      </c>
      <c r="J21" s="17">
        <f t="shared" si="0"/>
        <v>36</v>
      </c>
      <c r="K21" s="18"/>
      <c r="L21" s="18" t="s">
        <v>49</v>
      </c>
      <c r="M21" s="18"/>
      <c r="N21" s="18"/>
      <c r="O21" s="19"/>
      <c r="P21" s="19" t="s">
        <v>49</v>
      </c>
      <c r="Q21" s="19"/>
      <c r="R21" s="20"/>
      <c r="S21" s="20"/>
      <c r="T21" s="20" t="s">
        <v>49</v>
      </c>
      <c r="U21" s="21" t="s">
        <v>94</v>
      </c>
    </row>
    <row r="22" spans="1:21" x14ac:dyDescent="0.2">
      <c r="A22" s="1" t="s">
        <v>69</v>
      </c>
      <c r="B22" s="1" t="s">
        <v>125</v>
      </c>
      <c r="C22" s="13">
        <v>15</v>
      </c>
      <c r="D22" s="14">
        <v>15</v>
      </c>
      <c r="E22" s="15">
        <v>1</v>
      </c>
      <c r="F22" s="16">
        <v>60</v>
      </c>
      <c r="G22" s="17">
        <v>45</v>
      </c>
      <c r="H22" s="17">
        <v>0</v>
      </c>
      <c r="I22" s="17">
        <v>1</v>
      </c>
      <c r="J22" s="17">
        <f t="shared" si="0"/>
        <v>46</v>
      </c>
      <c r="K22" s="18"/>
      <c r="L22" s="18" t="s">
        <v>49</v>
      </c>
      <c r="M22" s="18"/>
      <c r="N22" s="18"/>
      <c r="O22" s="19"/>
      <c r="P22" s="19"/>
      <c r="Q22" s="19" t="s">
        <v>49</v>
      </c>
      <c r="R22" s="20"/>
      <c r="S22" s="20"/>
      <c r="T22" s="20" t="s">
        <v>49</v>
      </c>
      <c r="U22" s="21" t="s">
        <v>99</v>
      </c>
    </row>
  </sheetData>
  <sortState ref="A3:U22">
    <sortCondition ref="A3:A22"/>
  </sortState>
  <mergeCells count="5">
    <mergeCell ref="O1:Q1"/>
    <mergeCell ref="R1:T1"/>
    <mergeCell ref="K1:N1"/>
    <mergeCell ref="G1:J1"/>
    <mergeCell ref="A1:B1"/>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model_characteristics</vt:lpstr>
      <vt:lpstr>model_overview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Helge</dc:creator>
  <cp:lastModifiedBy>Helge</cp:lastModifiedBy>
  <dcterms:created xsi:type="dcterms:W3CDTF">2018-06-04T15:06:28Z</dcterms:created>
  <dcterms:modified xsi:type="dcterms:W3CDTF">2018-11-16T22:48:48Z</dcterms:modified>
</cp:coreProperties>
</file>