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Bene/Desktop/"/>
    </mc:Choice>
  </mc:AlternateContent>
  <xr:revisionPtr revIDLastSave="0" documentId="13_ncr:1_{6D2A683E-A92F-9143-B5F7-5CDDA82ED043}" xr6:coauthVersionLast="47" xr6:coauthVersionMax="47" xr10:uidLastSave="{00000000-0000-0000-0000-000000000000}"/>
  <bookViews>
    <workbookView xWindow="0" yWindow="1000" windowWidth="25600" windowHeight="13700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Fatture!$B$1:$B$1000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3" l="1"/>
  <c r="I10" i="3"/>
  <c r="I11" i="3"/>
  <c r="I12" i="3"/>
  <c r="I13" i="3"/>
  <c r="I14" i="3"/>
  <c r="I8" i="3"/>
  <c r="H8" i="3"/>
  <c r="H9" i="3"/>
  <c r="H10" i="3"/>
  <c r="H11" i="3"/>
  <c r="H12" i="3"/>
  <c r="H13" i="3"/>
  <c r="H14" i="3"/>
  <c r="I5" i="3"/>
  <c r="I4" i="3"/>
  <c r="I3" i="3"/>
  <c r="I2" i="3"/>
  <c r="H3" i="3"/>
  <c r="H4" i="3"/>
  <c r="H5" i="3"/>
  <c r="H2" i="3"/>
  <c r="C3" i="2"/>
  <c r="C4" i="2"/>
  <c r="C5" i="2"/>
  <c r="C6" i="2"/>
  <c r="C7" i="2"/>
  <c r="C8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<sst xmlns="http://schemas.openxmlformats.org/spreadsheetml/2006/main" count="809" uniqueCount="576">
  <si>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</si>
  <si>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</si>
  <si>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</si>
  <si>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</si>
  <si>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</si>
  <si>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</si>
  <si>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</si>
  <si>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</si>
  <si>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</si>
  <si>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</si>
  <si>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</si>
  <si>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</si>
  <si>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</si>
  <si>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</si>
  <si>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</si>
  <si>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</si>
  <si>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</si>
  <si>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</si>
  <si>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</si>
  <si>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</si>
  <si>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</si>
  <si>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</si>
  <si>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</si>
  <si>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</si>
  <si>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</si>
  <si>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</si>
  <si>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</si>
  <si>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</si>
  <si>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</si>
  <si>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</si>
  <si>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</si>
  <si>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</si>
  <si>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</si>
  <si>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</si>
  <si>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</si>
  <si>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</si>
  <si>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</si>
  <si>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</si>
  <si>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</si>
  <si>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</si>
  <si>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</si>
  <si>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</si>
  <si>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</si>
  <si>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</si>
  <si>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</si>
  <si>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</si>
  <si>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</si>
  <si>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</si>
  <si>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</si>
  <si>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</si>
  <si>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</si>
  <si>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</si>
  <si>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</si>
  <si>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</si>
  <si>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</si>
  <si>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</si>
  <si>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</si>
  <si>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</si>
  <si>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</si>
  <si>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</si>
  <si>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</si>
  <si>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</si>
  <si>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</si>
  <si>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</si>
  <si>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</si>
  <si>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</si>
  <si>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</si>
  <si>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</si>
  <si>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</si>
  <si>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</si>
  <si>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</si>
  <si>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</si>
  <si>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</si>
  <si>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</si>
  <si>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</si>
  <si>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</si>
  <si>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</si>
  <si>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</si>
  <si>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</si>
  <si>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</si>
  <si>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</si>
  <si>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</si>
  <si>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</si>
  <si>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</si>
  <si>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</si>
  <si>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</si>
  <si>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</si>
  <si>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</si>
  <si>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</si>
  <si>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</si>
  <si>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</si>
  <si>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</si>
  <si>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</si>
  <si>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</si>
  <si>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</si>
  <si>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</si>
  <si>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</si>
  <si>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</si>
  <si>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</si>
  <si>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</si>
  <si>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</si>
  <si>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</si>
  <si>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</si>
  <si>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</si>
  <si>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</si>
  <si>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</si>
  <si>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</si>
  <si>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</si>
  <si>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</si>
  <si>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</si>
  <si>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</si>
  <si>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</si>
  <si>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</si>
  <si>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</si>
  <si>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</si>
  <si>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</si>
  <si>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</si>
  <si>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</si>
  <si>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</si>
  <si>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</si>
  <si>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</si>
  <si>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</si>
  <si>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</si>
  <si>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</si>
  <si>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</si>
  <si>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</si>
  <si>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</si>
  <si>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</si>
  <si>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</si>
  <si>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</si>
  <si>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</si>
  <si>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</si>
  <si>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</si>
  <si>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</si>
  <si>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</si>
  <si>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</si>
  <si>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</si>
  <si>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</si>
  <si>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</si>
  <si>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</si>
  <si>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</si>
  <si>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</si>
  <si>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</si>
  <si>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</si>
  <si>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</si>
  <si>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</si>
  <si>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</si>
  <si>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</si>
  <si>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</si>
  <si>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</si>
  <si>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</si>
  <si>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</si>
  <si>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</si>
  <si>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</si>
  <si>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</si>
  <si>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</si>
  <si>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</si>
  <si>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</si>
  <si>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</si>
  <si>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</si>
  <si>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</si>
  <si>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</si>
  <si>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</si>
  <si>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</si>
  <si>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</si>
  <si>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</si>
  <si>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</si>
  <si>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</si>
  <si>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</si>
  <si>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</si>
  <si>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</si>
  <si>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</si>
  <si>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</si>
  <si>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</si>
  <si>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</si>
  <si>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</si>
  <si>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</si>
  <si>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</si>
  <si>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</si>
  <si>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</si>
  <si>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</si>
  <si>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</si>
  <si>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</si>
  <si>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</si>
  <si>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</si>
  <si>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</si>
  <si>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</si>
  <si>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</si>
  <si>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</si>
  <si>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</si>
  <si>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</si>
  <si>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</si>
  <si>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</si>
  <si>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</si>
  <si>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</si>
  <si>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</si>
  <si>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</si>
  <si>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</si>
  <si>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</si>
  <si>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</si>
  <si>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</si>
  <si>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</si>
  <si>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</si>
  <si>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</si>
  <si>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</si>
  <si>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</si>
  <si>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</si>
  <si>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</si>
  <si>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</si>
  <si>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</si>
  <si>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</si>
  <si>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</si>
  <si>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</si>
  <si>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</si>
  <si>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</si>
  <si>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</si>
  <si>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</si>
  <si>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</si>
  <si>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</si>
  <si>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</si>
  <si>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</si>
  <si>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</si>
  <si>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</si>
  <si>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</si>
  <si>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</si>
  <si>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</si>
  <si>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</si>
  <si>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</si>
  <si>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</si>
  <si>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</si>
  <si>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</si>
  <si>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</si>
  <si>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</si>
  <si>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</si>
  <si>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</si>
  <si>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</si>
  <si>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</si>
  <si>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</si>
  <si>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</si>
  <si>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</si>
  <si>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</si>
  <si>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</si>
  <si>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</si>
  <si>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</si>
  <si>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</si>
  <si>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</si>
  <si>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</si>
  <si>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</si>
  <si>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</si>
  <si>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</si>
  <si>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</si>
  <si>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</si>
  <si>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</si>
  <si>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</si>
  <si>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</si>
  <si>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</si>
  <si>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</si>
  <si>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</si>
  <si>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</si>
  <si>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</si>
  <si>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</si>
  <si>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</si>
  <si>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</si>
  <si>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</si>
  <si>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</si>
  <si>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</si>
  <si>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</si>
  <si>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</si>
  <si>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</si>
  <si>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</si>
  <si>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</si>
  <si>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</si>
  <si>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</si>
  <si>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</si>
  <si>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</si>
  <si>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</si>
  <si>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</si>
  <si>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</si>
  <si>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</si>
  <si>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</si>
  <si>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</si>
  <si>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</si>
  <si>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</si>
  <si>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</si>
  <si>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</si>
  <si>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</si>
  <si>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</si>
  <si>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</si>
  <si>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</si>
  <si>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</si>
  <si>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</si>
  <si>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</si>
  <si>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</si>
  <si>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</si>
  <si>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</si>
  <si>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</si>
  <si>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</si>
  <si>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</si>
  <si>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</si>
  <si>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</si>
  <si>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</si>
  <si>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</si>
  <si>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</si>
  <si>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</si>
  <si>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</si>
  <si>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</si>
  <si>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</si>
  <si>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</si>
  <si>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</si>
  <si>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</si>
  <si>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</si>
  <si>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</si>
  <si>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</si>
  <si>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</si>
  <si>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</si>
  <si>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</si>
  <si>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</si>
  <si>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</si>
  <si>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</si>
  <si>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</si>
  <si>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</si>
  <si>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</si>
  <si>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</si>
  <si>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</si>
  <si>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</si>
  <si>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</si>
  <si>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</si>
  <si>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</si>
  <si>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</si>
  <si>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</si>
  <si>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</si>
  <si>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</si>
  <si>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</si>
  <si>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</si>
  <si>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</si>
  <si>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</si>
  <si>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</si>
  <si>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</si>
  <si>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</si>
  <si>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</si>
  <si>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</si>
  <si>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</si>
  <si>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</si>
  <si>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</si>
  <si>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</si>
  <si>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</si>
  <si>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</si>
  <si>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</si>
  <si>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</si>
  <si>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</si>
  <si>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</si>
  <si>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</si>
  <si>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</si>
  <si>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</si>
  <si>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</si>
  <si>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</si>
  <si>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</si>
  <si>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</si>
  <si>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</si>
  <si>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</si>
  <si>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</si>
  <si>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</si>
  <si>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</si>
  <si>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</si>
  <si>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</si>
  <si>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</si>
  <si>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</si>
  <si>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</si>
  <si>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</si>
  <si>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</si>
  <si>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</si>
  <si>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</si>
  <si>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</si>
  <si>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</si>
  <si>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</si>
  <si>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</si>
  <si>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</si>
  <si>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</si>
  <si>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</si>
  <si>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</si>
  <si>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</si>
  <si>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</si>
  <si>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</si>
  <si>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</si>
  <si>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</si>
  <si>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</si>
  <si>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</si>
  <si>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</si>
  <si>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</si>
  <si>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</si>
  <si>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</si>
  <si>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</si>
  <si>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</si>
  <si>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</si>
  <si>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</si>
  <si>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</si>
  <si>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</si>
  <si>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</si>
  <si>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</si>
  <si>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</si>
  <si>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</si>
  <si>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</si>
  <si>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</si>
  <si>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</si>
  <si>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</si>
  <si>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</si>
  <si>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</si>
  <si>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</si>
  <si>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</si>
  <si>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</si>
  <si>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</si>
  <si>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</si>
  <si>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</si>
  <si>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</si>
  <si>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</si>
  <si>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</si>
  <si>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</si>
  <si>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</si>
  <si>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</si>
  <si>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</si>
  <si>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</si>
  <si>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</si>
  <si>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</si>
  <si>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</si>
  <si>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</si>
  <si>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</si>
  <si>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</si>
  <si>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</si>
  <si>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</si>
  <si>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</si>
  <si>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</si>
  <si>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</si>
  <si>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</si>
  <si>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</si>
  <si>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</si>
  <si>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</si>
  <si>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</si>
  <si>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</si>
  <si>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</si>
  <si>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</si>
  <si>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</si>
  <si>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</si>
  <si>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</si>
  <si>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</si>
  <si>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</si>
  <si>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</si>
  <si>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</si>
  <si>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</si>
  <si>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</si>
  <si>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</si>
  <si>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</si>
  <si>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</si>
  <si>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</si>
  <si>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</si>
  <si>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</si>
  <si>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</si>
  <si>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</si>
  <si>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</si>
  <si>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</si>
  <si>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</si>
  <si>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</si>
  <si>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</si>
  <si>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</si>
  <si>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</si>
  <si>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</si>
  <si>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</si>
  <si>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</si>
  <si>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</si>
  <si>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</si>
  <si>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</si>
  <si>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</si>
  <si>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</si>
  <si>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</si>
  <si>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</si>
  <si>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</si>
  <si>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</si>
  <si>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</si>
  <si>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</si>
  <si>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</si>
  <si>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</si>
  <si>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</si>
  <si>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</si>
  <si>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</si>
  <si>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</si>
  <si>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</si>
  <si>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</si>
  <si>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</si>
  <si>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</si>
  <si>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</si>
  <si>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</si>
  <si>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</si>
  <si>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</si>
  <si>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</si>
  <si>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</si>
  <si>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</si>
  <si>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</si>
  <si>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</si>
  <si>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</si>
  <si>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</si>
  <si>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</si>
  <si>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</si>
  <si>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</si>
  <si>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</si>
  <si>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</si>
  <si>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</si>
  <si>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</si>
  <si>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</si>
  <si>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</si>
  <si>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</si>
  <si>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</si>
  <si>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</si>
  <si>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</si>
  <si>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</si>
  <si>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</si>
  <si>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</si>
  <si>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</si>
  <si>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</si>
  <si>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</si>
  <si>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</si>
  <si>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</si>
  <si>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</si>
  <si>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</si>
  <si>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</si>
  <si>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</si>
  <si>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</si>
  <si>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</si>
  <si>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</si>
  <si>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</si>
  <si>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</si>
  <si>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</si>
  <si>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</si>
  <si>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</si>
  <si>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</si>
  <si>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</si>
  <si>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</si>
  <si>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</si>
  <si>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</si>
  <si>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</si>
  <si>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</si>
  <si>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</si>
  <si>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</si>
  <si>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</si>
  <si>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</si>
  <si>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</si>
  <si>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</si>
  <si>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</si>
  <si>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</si>
  <si>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</si>
  <si>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</si>
  <si>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</si>
  <si>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</si>
  <si>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</si>
  <si>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</si>
  <si>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</si>
  <si>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</si>
  <si>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</si>
  <si>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</si>
  <si>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</si>
  <si>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</si>
  <si>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</si>
  <si>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</si>
  <si>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</si>
  <si>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</si>
  <si>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</si>
  <si>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</si>
  <si>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</si>
  <si>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</si>
  <si>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</si>
  <si>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</si>
  <si>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</si>
  <si>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ALLSTATE</t>
  </si>
  <si>
    <t>AMERICA ONLINE</t>
  </si>
  <si>
    <t>BIOBOTTOMS</t>
  </si>
  <si>
    <t>EPCOT CENTER</t>
  </si>
  <si>
    <t>BIERGARTEN</t>
  </si>
  <si>
    <t>CANON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</si>
</sst>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803]_-;\-* #,##0.00\ [$€-803]_-;_-* &quot;-&quot;??\ [$€-803]_-;_-@_-"/>
    <numFmt numFmtId="168" formatCode="#,##0.00\ &quot;€&quot;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7" fontId="2" fillId="0" borderId="0" xfId="1" applyNumberFormat="1" applyFont="1"/>
    <xf numFmtId="0" fontId="8" fillId="0" borderId="2" xfId="0" applyFont="1" applyBorder="1"/>
    <xf numFmtId="0" fontId="0" fillId="0" borderId="2" xfId="0" applyBorder="1"/>
    <xf numFmtId="168" fontId="0" fillId="0" borderId="2" xfId="0" applyNumberFormat="1" applyBorder="1"/>
  </cellXfs>
  <cellStyles count="2">
    <cellStyle name="Normale" xfId="0" builtinId="0"/>
    <cellStyle name="Percentuale" xfId="1" builtinId="5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IF(B$2=0,"Respinto",IF(B$2=40,"sufficiente",IF(B$2=60,"discreto",IF(B$2=70,"buono","Maremma puttana"))))</calculatedColumnFormula>
    </tableColumn>
  </tableColumns>
  <tableStyleInfo name="Giudiz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pane ySplit="1" topLeftCell="A2" activePane="bottomLeft" state="frozen"/>
      <selection pane="bottomLeft" activeCell="D1" sqref="D1:D1048576"/>
    </sheetView>
  </sheetViews>
  <sheetFormatPr baseColWidth="10" defaultColWidth="14.3984375" defaultRowHeight="15" customHeight="1" x14ac:dyDescent="0.2"/>
  <cols>
    <col min="1" max="1" width="41.19921875" customWidth="1"/>
    <col min="2" max="2" width="54.3984375" customWidth="1"/>
    <col min="3" max="3" width="27.19921875" customWidth="1"/>
    <col min="4" max="4" width="18" customWidth="1"/>
    <col min="5" max="5" width="102.796875" bestFit="1" customWidth="1"/>
    <col min="6" max="6" width="5.59765625" customWidth="1"/>
    <col min="7" max="7" width="7.19921875" customWidth="1"/>
    <col min="8" max="26" width="8.7968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 t="s">
        <v>569</v>
      </c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15">
        <f>C2*20/100</f>
        <v>56200</v>
      </c>
      <c r="E2" s="4" t="str">
        <f>A2 &amp; " " &amp; B2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15">
        <f t="shared" ref="D3:D66" si="0">C3*20/100</f>
        <v>64600</v>
      </c>
      <c r="E3" s="4" t="str">
        <f t="shared" ref="E3:E66" si="1">A3 &amp; " " &amp; B3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15">
        <f t="shared" si="0"/>
        <v>68800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15">
        <f t="shared" si="0"/>
        <v>72200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1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1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1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1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1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1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1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1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1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1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1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1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1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1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1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1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1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1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1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1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1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1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1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1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1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1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1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1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1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1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1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1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1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1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1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1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1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1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1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1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1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1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1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1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1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1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1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1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1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1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1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1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1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1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1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1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1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1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1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1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1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15">
        <f t="shared" ref="D67:D130" si="2">C67*20/100</f>
        <v>100200</v>
      </c>
      <c r="E67" s="4" t="str">
        <f t="shared" ref="E67:E130" si="3">A67 &amp; " " &amp; B67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1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1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1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1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1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1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15">
        <f t="shared" si="2"/>
        <v>19600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15">
        <f t="shared" si="2"/>
        <v>50200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15">
        <f t="shared" si="2"/>
        <v>3000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15">
        <f t="shared" si="2"/>
        <v>2800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1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1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1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1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1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1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1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1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1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1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1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1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1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1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1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1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1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1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1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1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1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1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1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1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1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1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1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1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15">
        <f t="shared" si="2"/>
        <v>48200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1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1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1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1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1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1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1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1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1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1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1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1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1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1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1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1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1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1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1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1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1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1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15">
        <f t="shared" si="2"/>
        <v>6600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15">
        <f t="shared" si="2"/>
        <v>10400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15">
        <f t="shared" ref="D131:D194" si="4">C131*20/100</f>
        <v>19400</v>
      </c>
      <c r="E131" s="4" t="str">
        <f t="shared" ref="E131:E194" si="5">A131 &amp; " " &amp; B131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1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1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1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1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1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1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1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1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1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1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1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1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1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1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1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1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1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1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1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1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1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1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1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1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1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1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1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1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1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1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1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15">
        <f t="shared" si="4"/>
        <v>43200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15">
        <f t="shared" si="4"/>
        <v>50000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15">
        <f t="shared" si="4"/>
        <v>76400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15">
        <f t="shared" si="4"/>
        <v>104800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15">
        <f t="shared" si="4"/>
        <v>151400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15">
        <f t="shared" si="4"/>
        <v>209000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15">
        <f t="shared" si="4"/>
        <v>313600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15">
        <f t="shared" si="4"/>
        <v>23400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15">
        <f t="shared" si="4"/>
        <v>31600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15">
        <f t="shared" si="4"/>
        <v>52000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15">
        <f t="shared" si="4"/>
        <v>38600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15">
        <f t="shared" si="4"/>
        <v>54000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15">
        <f t="shared" si="4"/>
        <v>62800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15">
        <f t="shared" si="4"/>
        <v>178800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15">
        <f t="shared" si="4"/>
        <v>208000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15">
        <f t="shared" si="4"/>
        <v>1600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15">
        <f t="shared" si="4"/>
        <v>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15">
        <f t="shared" si="4"/>
        <v>4800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1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1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1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1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1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1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1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1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1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1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1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1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1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1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15">
        <f t="shared" ref="D195:D258" si="6">C195*20/100</f>
        <v>2200</v>
      </c>
      <c r="E195" s="4" t="str">
        <f t="shared" ref="E195:E258" si="7">A195 &amp; " " &amp; B195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1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1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1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1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1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1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1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1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1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1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1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1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1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1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1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1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1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1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15">
        <f t="shared" si="6"/>
        <v>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15">
        <f t="shared" si="6"/>
        <v>16200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15">
        <f t="shared" si="6"/>
        <v>25000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15">
        <f t="shared" si="6"/>
        <v>19600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15">
        <f t="shared" si="6"/>
        <v>28000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1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1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15">
        <f t="shared" si="6"/>
        <v>1800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1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15">
        <f t="shared" si="6"/>
        <v>2200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1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1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1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1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1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1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1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1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1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1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1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1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1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1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1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1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1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1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1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1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1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1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1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1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1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1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1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1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1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1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1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1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1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1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1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15">
        <f t="shared" ref="D259:D322" si="8">C259*20/100</f>
        <v>45400</v>
      </c>
      <c r="E259" s="4" t="str">
        <f t="shared" ref="E259:E322" si="9">A259 &amp; " " &amp; B259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1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1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1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1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1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1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1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1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1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1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1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1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1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1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1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1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1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1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1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1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1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1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1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1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1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1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1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1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1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1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1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1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1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1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1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1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1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1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1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1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1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1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1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1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1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1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1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1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1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1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1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1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1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1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1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1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1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1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1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1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1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1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1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15">
        <f t="shared" ref="D323:D337" si="10">C323*20/100</f>
        <v>16000</v>
      </c>
      <c r="E323" s="4" t="str">
        <f t="shared" ref="E323:E337" si="11">A323 &amp; " " &amp; B323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1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1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1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1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1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1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1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1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1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1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1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1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1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1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2" sqref="C2"/>
    </sheetView>
  </sheetViews>
  <sheetFormatPr baseColWidth="10" defaultColWidth="14.3984375" defaultRowHeight="15" customHeight="1" x14ac:dyDescent="0.2"/>
  <cols>
    <col min="1" max="1" width="16.19921875" customWidth="1"/>
    <col min="2" max="2" width="18.59765625" customWidth="1"/>
    <col min="3" max="3" width="19.19921875" customWidth="1"/>
    <col min="4" max="4" width="14" customWidth="1"/>
    <col min="5" max="5" width="9.19921875" customWidth="1"/>
    <col min="6" max="6" width="7.19921875" customWidth="1"/>
    <col min="7" max="7" width="14.19921875" customWidth="1"/>
    <col min="8" max="8" width="8" customWidth="1"/>
    <col min="9" max="26" width="9.19921875" customWidth="1"/>
  </cols>
  <sheetData>
    <row r="1" spans="1:26" ht="12.75" customHeight="1" x14ac:dyDescent="0.2">
      <c r="A1" s="6" t="s">
        <v>484</v>
      </c>
      <c r="B1" s="6" t="s">
        <v>485</v>
      </c>
      <c r="C1" s="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IF(B2=0,"Respinto",IF(B2=40,"sufficiente",IF(B2=60,"discreto",IF(B2=70,"buono"))))</f>
        <v>sufficiente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 t="shared" ref="C3:C8" si="0">IF(B3=0,"Respinto",IF(B3=40,"sufficiente",IF(B3=60,"discreto",IF(B3=70,"buono"))))</f>
        <v>discreto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 t="shared" si="0"/>
        <v>discreto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 t="shared" si="0"/>
        <v>sufficiente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 t="shared" si="0"/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 t="shared" si="0"/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 t="shared" si="0"/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I11" sqref="I11"/>
    </sheetView>
  </sheetViews>
  <sheetFormatPr baseColWidth="10" defaultColWidth="14.3984375" defaultRowHeight="15" customHeight="1" x14ac:dyDescent="0.2"/>
  <cols>
    <col min="1" max="1" width="11" bestFit="1" customWidth="1"/>
    <col min="2" max="2" width="28.19921875" customWidth="1"/>
    <col min="3" max="3" width="21.19921875" customWidth="1"/>
    <col min="4" max="4" width="18" customWidth="1"/>
    <col min="5" max="5" width="21.796875" customWidth="1"/>
    <col min="6" max="6" width="3.796875" customWidth="1"/>
    <col min="7" max="7" width="13" bestFit="1" customWidth="1"/>
    <col min="8" max="8" width="8.796875" customWidth="1"/>
    <col min="9" max="9" width="14.59765625" customWidth="1"/>
    <col min="10" max="24" width="8.796875" customWidth="1"/>
  </cols>
  <sheetData>
    <row r="1" spans="1:24" ht="13.5" customHeight="1" x14ac:dyDescent="0.2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6" t="s">
        <v>499</v>
      </c>
      <c r="H2" s="17">
        <f>COUNTIF(C:C, G2)</f>
        <v>11</v>
      </c>
      <c r="I2" s="18">
        <f>SUMIF(C:C, "ABBIGLIAMENTO", D:D)</f>
        <v>611780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6" t="s">
        <v>558</v>
      </c>
      <c r="H3" s="17">
        <f t="shared" ref="H3:H5" si="0">COUNTIF(C:C, G3)</f>
        <v>5</v>
      </c>
      <c r="I3" s="18">
        <f>SUMIF(C:C, "ALIMENTARI", D:D)</f>
        <v>30860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6" t="s">
        <v>506</v>
      </c>
      <c r="H4" s="17">
        <f t="shared" si="0"/>
        <v>4</v>
      </c>
      <c r="I4" s="18">
        <f>SUMIF(C:C, "PERSONALE", D:D)</f>
        <v>54000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6" t="s">
        <v>547</v>
      </c>
      <c r="H5" s="17">
        <f t="shared" si="0"/>
        <v>4</v>
      </c>
      <c r="I5" s="18">
        <f>SUMIF(C:C, "HARDWARE", D:D)</f>
        <v>6765600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4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6" t="s">
        <v>501</v>
      </c>
      <c r="H8" s="17">
        <f>COUNTIF(B:B,G8)</f>
        <v>2</v>
      </c>
      <c r="I8" s="18">
        <f>SUMIF(B:B, "H&amp;B",D:D)</f>
        <v>73450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16" t="s">
        <v>570</v>
      </c>
      <c r="H9" s="17">
        <f t="shared" ref="H9:H10" si="1">COUNTIF(B:B, G9)</f>
        <v>1</v>
      </c>
      <c r="I9" s="18">
        <f>SUMIF(B:B, "ALLSTATE",D:D)</f>
        <v>50800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6" t="s">
        <v>575</v>
      </c>
      <c r="H10" s="17">
        <f t="shared" si="1"/>
        <v>1</v>
      </c>
      <c r="I10" s="18">
        <f>SUMIF(B:B, "CANON USA",D:D)</f>
        <v>98450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6" t="s">
        <v>571</v>
      </c>
      <c r="H11" s="17">
        <f>COUNTIF(B:B, G11)</f>
        <v>1</v>
      </c>
      <c r="I11" s="18">
        <f>SUMIF(B:B, "AMERICA ONLINE",D:D)</f>
        <v>7950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16" t="s">
        <v>572</v>
      </c>
      <c r="H12" s="17">
        <f>COUNTIF(B:B, G12)</f>
        <v>4</v>
      </c>
      <c r="I12" s="18">
        <f>SUMIF(B:B, "BIOBOTTOMS",D:D)</f>
        <v>283000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16" t="s">
        <v>573</v>
      </c>
      <c r="H13" s="17">
        <f>COUNTIF(B:B, G13)</f>
        <v>2</v>
      </c>
      <c r="I13" s="18">
        <f>SUMIF(B:B, "EPCOT CENTER",D:D)</f>
        <v>107700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16" t="s">
        <v>574</v>
      </c>
      <c r="H14" s="17">
        <f>COUNTIF(B:B, G14)</f>
        <v>1</v>
      </c>
      <c r="I14" s="18">
        <f>SUMIF(B:B, "BIERGARTEN",D:D)</f>
        <v>27270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autoFilter ref="B1:B1000" xr:uid="{00000000-0001-0000-0200-000000000000}"/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BENEDETTA ZANOTTI</cp:lastModifiedBy>
  <dcterms:created xsi:type="dcterms:W3CDTF">2005-04-12T12:35:30Z</dcterms:created>
  <dcterms:modified xsi:type="dcterms:W3CDTF">2025-02-14T12:19:56Z</dcterms:modified>
</cp:coreProperties>
</file>