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autoCompressPictures="0"/>
  <mc:AlternateContent xmlns:mc="http://schemas.openxmlformats.org/markup-compatibility/2006">
    <mc:Choice Requires="x15">
      <x15ac:absPath xmlns:x15ac="http://schemas.microsoft.com/office/spreadsheetml/2010/11/ac" url="C:\Users\vince\Desktop\Progetto GPS\"/>
    </mc:Choice>
  </mc:AlternateContent>
  <xr:revisionPtr revIDLastSave="0" documentId="13_ncr:1_{BA365FA3-0E57-4651-BAC9-320E81F601BF}" xr6:coauthVersionLast="45" xr6:coauthVersionMax="45" xr10:uidLastSave="{00000000-0000-0000-0000-000000000000}"/>
  <bookViews>
    <workbookView xWindow="10176" yWindow="7008" windowWidth="11508" windowHeight="12300" tabRatio="261" firstSheet="2" activeTab="2" xr2:uid="{00000000-000D-0000-FFFF-FFFF00000000}"/>
  </bookViews>
  <sheets>
    <sheet name="definizioni" sheetId="1" r:id="rId1"/>
    <sheet name="tabella" sheetId="3" r:id="rId2"/>
    <sheet name="grafici" sheetId="4" r:id="rId3"/>
  </sheets>
  <definedNames>
    <definedName name="_xlnm.Print_Area" localSheetId="1">tabella!$A$1:$F$17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3" l="1"/>
  <c r="D5" i="3"/>
  <c r="D9" i="3"/>
  <c r="D6" i="3"/>
  <c r="C6" i="3"/>
  <c r="B6" i="3"/>
  <c r="B5" i="3"/>
  <c r="C5" i="3"/>
  <c r="B9" i="3"/>
  <c r="C9" i="3"/>
  <c r="B10" i="3"/>
  <c r="C10" i="3"/>
  <c r="B11" i="3"/>
  <c r="C11" i="3"/>
  <c r="B12" i="3"/>
  <c r="C12" i="3"/>
  <c r="B14" i="3"/>
  <c r="B13" i="3"/>
  <c r="C14" i="3"/>
  <c r="C13" i="3"/>
  <c r="B15" i="3"/>
  <c r="C15" i="3"/>
  <c r="B16" i="3"/>
  <c r="C16" i="3"/>
  <c r="B17" i="3"/>
  <c r="C17" i="3"/>
  <c r="F6" i="3"/>
  <c r="E5" i="3"/>
  <c r="F5" i="3"/>
  <c r="E11" i="3"/>
  <c r="E12" i="3"/>
  <c r="E16" i="3"/>
  <c r="E17" i="3"/>
  <c r="F12" i="3"/>
  <c r="D12" i="3"/>
  <c r="F10" i="3"/>
  <c r="F11" i="3"/>
  <c r="F14" i="3"/>
  <c r="F13" i="3"/>
  <c r="E14" i="3"/>
  <c r="E15" i="3"/>
  <c r="E10" i="3"/>
  <c r="D10" i="3"/>
  <c r="D11" i="3"/>
  <c r="F9" i="3"/>
  <c r="E9" i="3"/>
  <c r="E13" i="3"/>
  <c r="D14" i="3"/>
  <c r="D15" i="3"/>
  <c r="F16" i="3"/>
  <c r="F17" i="3"/>
  <c r="F15" i="3"/>
  <c r="D13" i="3"/>
  <c r="D16" i="3"/>
  <c r="D17" i="3"/>
</calcChain>
</file>

<file path=xl/sharedStrings.xml><?xml version="1.0" encoding="utf-8"?>
<sst xmlns="http://schemas.openxmlformats.org/spreadsheetml/2006/main" count="88" uniqueCount="84">
  <si>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</si>
  <si>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</si>
  <si>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</si>
  <si>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</si>
  <si>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</si>
  <si>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</si>
  <si>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</si>
  <si>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</si>
  <si>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</si>
  <si>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</si>
  <si>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</si>
  <si>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</si>
  <si>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</si>
  <si>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</si>
  <si>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</si>
  <si>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</si>
  <si>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</si>
  <si>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</si>
  <si>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</si>
  <si>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</si>
  <si>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</si>
  <si>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</si>
  <si>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</si>
  <si>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</si>
  <si>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</si>
  <si>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</si>
  <si>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</si>
  <si>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</si>
  <si>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</si>
  <si>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</si>
  <si>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</si>
  <si>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</si>
  <si>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</si>
  <si>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</si>
  <si>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</si>
  <si>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</si>
  <si>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</si>
  <si>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</si>
  <si>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</si>
  <si>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</si>
  <si>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</si>
  <si>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</si>
  <si>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</si>
  <si>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</si>
  <si>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</si>
  <si>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</si>
  <si>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</si>
  <si>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</si>
  <si>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</si>
  <si>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</si>
  <si>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</si>
  <si>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</si>
  <si>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</si>
  <si>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</si>
  <si>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</si>
  <si>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</si>
  <si>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</si>
  <si>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</si>
  <si>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</si>
  <si>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</si>
  <si>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</si>
  <si>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</si>
  <si>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</si>
  <si>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</si>
  <si>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</si>
  <si>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</si>
  <si>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</si>
  <si>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</si>
  <si>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</si>
  <si>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</si>
  <si>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</si>
  <si>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</si>
  <si>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RAD/MT1</t>
  </si>
  <si>
    <t>Budget at Completion (BAC) * Percent Complete</t>
  </si>
  <si>
    <t>06/12/2020</t>
  </si>
  <si>
    <t>21/01/2021</t>
  </si>
  <si>
    <t>SDD/MT2</t>
  </si>
  <si>
    <t>ODD/MT3</t>
  </si>
  <si>
    <t>UniSeats</t>
  </si>
  <si>
    <t>Impl/MT4</t>
  </si>
  <si>
    <t>Test Documents/MT5</t>
  </si>
  <si>
    <t>30/10/2020</t>
  </si>
  <si>
    <t>12/01/2021</t>
  </si>
  <si>
    <t>30/12/2020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</si>
</sst>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9">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4"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5">
    <xf numFmtId="0" fontId="0" fillId="0" borderId="0" xfId="0"/>
    <xf numFmtId="0" fontId="0" fillId="0" borderId="0" xfId="0" applyAlignment="1">
      <alignment horizontal="center"/>
    </xf>
    <xf numFmtId="9" fontId="0" fillId="0" borderId="0" xfId="1" applyFont="1"/>
    <xf numFmtId="0" fontId="0" fillId="0" borderId="0" xfId="0" applyBorder="1" applyProtection="1">
      <protection locked="0"/>
    </xf>
    <xf numFmtId="0" fontId="0" fillId="0" borderId="0" xfId="0" applyBorder="1" applyAlignment="1" applyProtection="1">
      <alignment wrapText="1"/>
      <protection locked="0"/>
    </xf>
    <xf numFmtId="0" fontId="0" fillId="0" borderId="0" xfId="0" applyBorder="1" applyAlignment="1" applyProtection="1">
      <alignment horizontal="center"/>
      <protection locked="0"/>
    </xf>
    <xf numFmtId="0" fontId="0" fillId="0" borderId="0" xfId="0" applyFill="1" applyBorder="1" applyAlignment="1" applyProtection="1">
      <alignment wrapText="1"/>
      <protection locked="0"/>
    </xf>
    <xf numFmtId="0" fontId="4" fillId="0" borderId="0" xfId="0" applyFont="1" applyFill="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ont="1" applyFill="1" applyBorder="1" applyAlignment="1" applyProtection="1">
      <alignment horizontal="left" wrapText="1"/>
      <protection locked="0"/>
    </xf>
    <xf numFmtId="165" fontId="7" fillId="0" borderId="1" xfId="2" applyNumberFormat="1" applyFont="1" applyBorder="1" applyAlignment="1" applyProtection="1">
      <alignment horizontal="right"/>
      <protection locked="0"/>
    </xf>
    <xf numFmtId="0" fontId="7" fillId="0" borderId="6" xfId="2" applyFont="1" applyFill="1" applyBorder="1" applyAlignment="1" applyProtection="1">
      <alignment horizontal="left" wrapText="1"/>
      <protection locked="0"/>
    </xf>
    <xf numFmtId="164" fontId="7" fillId="0" borderId="6" xfId="2" applyNumberFormat="1" applyFont="1" applyFill="1" applyBorder="1" applyAlignment="1" applyProtection="1">
      <alignment horizontal="left" wrapText="1"/>
      <protection locked="0"/>
    </xf>
    <xf numFmtId="2" fontId="7" fillId="0" borderId="6" xfId="2" applyNumberFormat="1" applyFont="1" applyFill="1" applyBorder="1" applyAlignment="1" applyProtection="1">
      <alignment horizontal="left" wrapText="1"/>
      <protection locked="0"/>
    </xf>
    <xf numFmtId="2" fontId="7" fillId="0" borderId="7" xfId="2" applyNumberFormat="1" applyFont="1" applyFill="1" applyBorder="1" applyAlignment="1" applyProtection="1">
      <alignment horizontal="left" wrapText="1"/>
      <protection locked="0"/>
    </xf>
    <xf numFmtId="164" fontId="7" fillId="0" borderId="7" xfId="2" applyNumberFormat="1" applyFont="1" applyFill="1" applyBorder="1" applyAlignment="1" applyProtection="1">
      <alignment horizontal="left" wrapText="1"/>
      <protection locked="0"/>
    </xf>
    <xf numFmtId="2" fontId="7" fillId="0" borderId="0" xfId="2" applyNumberFormat="1" applyFont="1" applyFill="1" applyBorder="1" applyAlignment="1" applyProtection="1">
      <alignment horizontal="left" wrapText="1"/>
      <protection locked="0"/>
    </xf>
    <xf numFmtId="2" fontId="7" fillId="2" borderId="1" xfId="2" applyNumberFormat="1" applyFont="1" applyFill="1" applyBorder="1" applyAlignment="1" applyProtection="1">
      <alignment horizontal="center"/>
    </xf>
    <xf numFmtId="164" fontId="7" fillId="0" borderId="8" xfId="2" applyNumberFormat="1" applyFont="1" applyFill="1" applyBorder="1" applyAlignment="1" applyProtection="1">
      <alignment horizontal="left" vertical="center" wrapText="1"/>
      <protection locked="0"/>
    </xf>
    <xf numFmtId="0" fontId="0" fillId="6" borderId="16" xfId="0" applyFill="1" applyBorder="1" applyAlignment="1">
      <alignment wrapText="1"/>
    </xf>
    <xf numFmtId="0" fontId="0" fillId="5" borderId="4" xfId="0" applyFill="1" applyBorder="1" applyAlignment="1">
      <alignment wrapText="1"/>
    </xf>
    <xf numFmtId="0" fontId="0" fillId="7" borderId="4" xfId="0" applyFill="1" applyBorder="1" applyAlignment="1">
      <alignment wrapText="1"/>
    </xf>
    <xf numFmtId="0" fontId="9" fillId="8" borderId="2" xfId="0" applyFont="1" applyFill="1" applyBorder="1" applyAlignment="1">
      <alignment wrapText="1"/>
    </xf>
    <xf numFmtId="0" fontId="12" fillId="0" borderId="0" xfId="0" applyFont="1" applyBorder="1" applyProtection="1">
      <protection locked="0"/>
    </xf>
    <xf numFmtId="0" fontId="11" fillId="0" borderId="0" xfId="0" applyFont="1" applyFill="1" applyBorder="1" applyAlignment="1" applyProtection="1">
      <alignment horizontal="center" vertical="center"/>
      <protection locked="0"/>
    </xf>
    <xf numFmtId="0" fontId="13" fillId="0" borderId="0" xfId="0" applyFont="1" applyFill="1" applyBorder="1" applyAlignment="1" applyProtection="1">
      <protection locked="0"/>
    </xf>
    <xf numFmtId="9" fontId="8" fillId="4" borderId="17" xfId="3" applyNumberFormat="1" applyFont="1" applyAlignment="1" applyProtection="1">
      <alignment horizontal="right"/>
      <protection locked="0"/>
    </xf>
    <xf numFmtId="165" fontId="8" fillId="4" borderId="17" xfId="3" applyNumberFormat="1" applyFon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ont="1" applyFill="1" applyBorder="1" applyAlignment="1" applyProtection="1">
      <alignment horizontal="center"/>
      <protection locked="0"/>
    </xf>
    <xf numFmtId="4" fontId="8" fillId="4" borderId="17" xfId="3" applyNumberFormat="1" applyFont="1" applyAlignment="1" applyProtection="1">
      <alignment horizontal="right"/>
    </xf>
    <xf numFmtId="0" fontId="6" fillId="0" borderId="0" xfId="0" applyFont="1" applyFill="1" applyAlignment="1">
      <alignment horizontal="left" vertical="center" wrapText="1"/>
    </xf>
    <xf numFmtId="0" fontId="5" fillId="0" borderId="0" xfId="0" applyFont="1" applyFill="1" applyBorder="1" applyAlignment="1" applyProtection="1">
      <alignment horizontal="left"/>
      <protection locked="0"/>
    </xf>
    <xf numFmtId="0" fontId="13" fillId="0" borderId="0" xfId="0" applyFont="1" applyFill="1" applyBorder="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3">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ill>
        <patternFill>
          <bgColor rgb="FF00B050"/>
        </patternFill>
      </fill>
    </dxf>
    <dxf>
      <fill>
        <patternFill>
          <bgColor theme="1" tint="0.499984740745262"/>
        </patternFill>
      </fill>
    </dxf>
    <dxf>
      <fill>
        <patternFill>
          <bgColor rgb="FFFFFF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30/10/2020</c:v>
                </c:pt>
                <c:pt idx="1">
                  <c:v>06/12/2020</c:v>
                </c:pt>
                <c:pt idx="2">
                  <c:v>30/12/2020</c:v>
                </c:pt>
                <c:pt idx="3">
                  <c:v>12/01/2021</c:v>
                </c:pt>
                <c:pt idx="4">
                  <c:v>21/01/2021</c:v>
                </c:pt>
              </c:strCache>
            </c:strRef>
          </c:cat>
          <c:val>
            <c:numRef>
              <c:f>tabella!$B$11:$F$11</c:f>
              <c:numCache>
                <c:formatCode>#,##0.00</c:formatCode>
                <c:ptCount val="5"/>
                <c:pt idx="0">
                  <c:v>1.0568031704095113</c:v>
                </c:pt>
                <c:pt idx="1">
                  <c:v>0.95011876484560565</c:v>
                </c:pt>
                <c:pt idx="2">
                  <c:v>1.5117157974300832</c:v>
                </c:pt>
                <c:pt idx="3">
                  <c:v>1.0674799847502858</c:v>
                </c:pt>
                <c:pt idx="4">
                  <c:v>1.2128471962266976</c:v>
                </c:pt>
              </c:numCache>
            </c:numRef>
          </c:val>
          <c:smooth val="0"/>
          <c:extLst>
            <c:ext xmlns:c16="http://schemas.microsoft.com/office/drawing/2014/chart" uri="{C3380CC4-5D6E-409C-BE32-E72D297353CC}">
              <c16:uniqueId val="{00000000-3771-480F-8281-1DBE39348B06}"/>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30/10/2020</c:v>
                </c:pt>
                <c:pt idx="1">
                  <c:v>06/12/2020</c:v>
                </c:pt>
                <c:pt idx="2">
                  <c:v>30/12/2020</c:v>
                </c:pt>
                <c:pt idx="3">
                  <c:v>12/01/2021</c:v>
                </c:pt>
                <c:pt idx="4">
                  <c:v>21/01/2021</c:v>
                </c:pt>
              </c:strCache>
            </c:strRef>
          </c:cat>
          <c:val>
            <c:numRef>
              <c:f>tabella!$B$12:$F$12</c:f>
              <c:numCache>
                <c:formatCode>#,##0.00</c:formatCode>
                <c:ptCount val="5"/>
                <c:pt idx="0">
                  <c:v>1</c:v>
                </c:pt>
                <c:pt idx="1">
                  <c:v>1.2</c:v>
                </c:pt>
                <c:pt idx="2">
                  <c:v>1.25</c:v>
                </c:pt>
                <c:pt idx="3">
                  <c:v>1.0769230769230769</c:v>
                </c:pt>
                <c:pt idx="4">
                  <c:v>0.95294117647058818</c:v>
                </c:pt>
              </c:numCache>
            </c:numRef>
          </c:val>
          <c:smooth val="0"/>
          <c:extLst>
            <c:ext xmlns:c16="http://schemas.microsoft.com/office/drawing/2014/chart" uri="{C3380CC4-5D6E-409C-BE32-E72D297353CC}">
              <c16:uniqueId val="{00000001-3771-480F-8281-1DBE39348B06}"/>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0.00" sourceLinked="0"/>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30/10/2020</c:v>
                </c:pt>
                <c:pt idx="1">
                  <c:v>06/12/2020</c:v>
                </c:pt>
                <c:pt idx="2">
                  <c:v>30/12/2020</c:v>
                </c:pt>
                <c:pt idx="3">
                  <c:v>12/01/2021</c:v>
                </c:pt>
                <c:pt idx="4">
                  <c:v>21/01/2021</c:v>
                </c:pt>
              </c:strCache>
            </c:strRef>
          </c:cat>
          <c:val>
            <c:numRef>
              <c:f>tabella!$B$4:$F$4</c:f>
              <c:numCache>
                <c:formatCode>"€"\ #,##0.00</c:formatCode>
                <c:ptCount val="5"/>
                <c:pt idx="0">
                  <c:v>2000</c:v>
                </c:pt>
                <c:pt idx="1">
                  <c:v>3000</c:v>
                </c:pt>
                <c:pt idx="2">
                  <c:v>5000</c:v>
                </c:pt>
                <c:pt idx="3">
                  <c:v>7000</c:v>
                </c:pt>
                <c:pt idx="4">
                  <c:v>9000</c:v>
                </c:pt>
              </c:numCache>
            </c:numRef>
          </c:val>
          <c:smooth val="0"/>
          <c:extLst>
            <c:ext xmlns:c16="http://schemas.microsoft.com/office/drawing/2014/chart" uri="{C3380CC4-5D6E-409C-BE32-E72D297353CC}">
              <c16:uniqueId val="{00000000-95BA-47AD-9843-C139C057C72F}"/>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30/10/2020</c:v>
                </c:pt>
                <c:pt idx="1">
                  <c:v>06/12/2020</c:v>
                </c:pt>
                <c:pt idx="2">
                  <c:v>30/12/2020</c:v>
                </c:pt>
                <c:pt idx="3">
                  <c:v>12/01/2021</c:v>
                </c:pt>
                <c:pt idx="4">
                  <c:v>21/01/2021</c:v>
                </c:pt>
              </c:strCache>
            </c:strRef>
          </c:cat>
          <c:val>
            <c:numRef>
              <c:f>tabella!$B$6:$F$6</c:f>
              <c:numCache>
                <c:formatCode>"€"\ #,##0.00</c:formatCode>
                <c:ptCount val="5"/>
                <c:pt idx="0">
                  <c:v>1892.5</c:v>
                </c:pt>
                <c:pt idx="1">
                  <c:v>3157.5</c:v>
                </c:pt>
                <c:pt idx="2">
                  <c:v>3307.5</c:v>
                </c:pt>
                <c:pt idx="3">
                  <c:v>6557.5</c:v>
                </c:pt>
                <c:pt idx="4">
                  <c:v>6678.5</c:v>
                </c:pt>
              </c:numCache>
            </c:numRef>
          </c:val>
          <c:smooth val="0"/>
          <c:extLst>
            <c:ext xmlns:c16="http://schemas.microsoft.com/office/drawing/2014/chart" uri="{C3380CC4-5D6E-409C-BE32-E72D297353CC}">
              <c16:uniqueId val="{00000001-95BA-47AD-9843-C139C057C72F}"/>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30/10/2020</c:v>
                </c:pt>
                <c:pt idx="1">
                  <c:v>06/12/2020</c:v>
                </c:pt>
                <c:pt idx="2">
                  <c:v>30/12/2020</c:v>
                </c:pt>
                <c:pt idx="3">
                  <c:v>12/01/2021</c:v>
                </c:pt>
                <c:pt idx="4">
                  <c:v>21/01/2021</c:v>
                </c:pt>
              </c:strCache>
            </c:strRef>
          </c:cat>
          <c:val>
            <c:numRef>
              <c:f>tabella!$B$5:$F$5</c:f>
              <c:numCache>
                <c:formatCode>"€"\ #,##0.00</c:formatCode>
                <c:ptCount val="5"/>
                <c:pt idx="0">
                  <c:v>2000</c:v>
                </c:pt>
                <c:pt idx="1">
                  <c:v>3000</c:v>
                </c:pt>
                <c:pt idx="2">
                  <c:v>5000</c:v>
                </c:pt>
                <c:pt idx="3">
                  <c:v>7000</c:v>
                </c:pt>
                <c:pt idx="4">
                  <c:v>8100</c:v>
                </c:pt>
              </c:numCache>
            </c:numRef>
          </c:val>
          <c:smooth val="0"/>
          <c:extLst>
            <c:ext xmlns:c16="http://schemas.microsoft.com/office/drawing/2014/chart" uri="{C3380CC4-5D6E-409C-BE32-E72D297353CC}">
              <c16:uniqueId val="{00000002-95BA-47AD-9843-C139C057C72F}"/>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tabella!$B$3:$F$3</c:f>
              <c:strCache>
                <c:ptCount val="5"/>
                <c:pt idx="0">
                  <c:v>30/10/2020</c:v>
                </c:pt>
                <c:pt idx="1">
                  <c:v>06/12/2020</c:v>
                </c:pt>
                <c:pt idx="2">
                  <c:v>30/12/2020</c:v>
                </c:pt>
                <c:pt idx="3">
                  <c:v>12/01/2021</c:v>
                </c:pt>
                <c:pt idx="4">
                  <c:v>21/01/2021</c:v>
                </c:pt>
              </c:strCache>
            </c:strRef>
          </c:cat>
          <c:val>
            <c:numRef>
              <c:f>tabella!$B$7:$F$7</c:f>
              <c:numCache>
                <c:formatCode>"€"\ #,##0.00</c:formatCode>
                <c:ptCount val="5"/>
                <c:pt idx="0">
                  <c:v>2000</c:v>
                </c:pt>
                <c:pt idx="1">
                  <c:v>2500</c:v>
                </c:pt>
                <c:pt idx="2">
                  <c:v>4000</c:v>
                </c:pt>
                <c:pt idx="3">
                  <c:v>6500</c:v>
                </c:pt>
                <c:pt idx="4">
                  <c:v>8500</c:v>
                </c:pt>
              </c:numCache>
            </c:numRef>
          </c:val>
          <c:smooth val="0"/>
          <c:extLst>
            <c:ext xmlns:c16="http://schemas.microsoft.com/office/drawing/2014/chart" uri="{C3380CC4-5D6E-409C-BE32-E72D297353CC}">
              <c16:uniqueId val="{00000003-95BA-47AD-9843-C139C057C72F}"/>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tabella!$B$3:$F$3</c:f>
              <c:strCache>
                <c:ptCount val="5"/>
                <c:pt idx="0">
                  <c:v>30/10/2020</c:v>
                </c:pt>
                <c:pt idx="1">
                  <c:v>06/12/2020</c:v>
                </c:pt>
                <c:pt idx="2">
                  <c:v>30/12/2020</c:v>
                </c:pt>
                <c:pt idx="3">
                  <c:v>12/01/2021</c:v>
                </c:pt>
                <c:pt idx="4">
                  <c:v>21/01/2021</c:v>
                </c:pt>
              </c:strCache>
            </c:strRef>
          </c:cat>
          <c:val>
            <c:numRef>
              <c:f>tabella!$B$9:$F$9</c:f>
              <c:numCache>
                <c:formatCode>"€"\ #,##0.00</c:formatCode>
                <c:ptCount val="5"/>
                <c:pt idx="0">
                  <c:v>107.5</c:v>
                </c:pt>
                <c:pt idx="1">
                  <c:v>-157.5</c:v>
                </c:pt>
                <c:pt idx="2">
                  <c:v>1692.5</c:v>
                </c:pt>
                <c:pt idx="3">
                  <c:v>442.5</c:v>
                </c:pt>
                <c:pt idx="4">
                  <c:v>1421.5</c:v>
                </c:pt>
              </c:numCache>
            </c:numRef>
          </c:val>
          <c:smooth val="0"/>
          <c:extLst>
            <c:ext xmlns:c16="http://schemas.microsoft.com/office/drawing/2014/chart" uri="{C3380CC4-5D6E-409C-BE32-E72D297353CC}">
              <c16:uniqueId val="{00000000-EB6F-4A4A-9870-27DEE264133F}"/>
            </c:ext>
          </c:extLst>
        </c:ser>
        <c:ser>
          <c:idx val="1"/>
          <c:order val="1"/>
          <c:tx>
            <c:strRef>
              <c:f>tabella!$A$10</c:f>
              <c:strCache>
                <c:ptCount val="1"/>
                <c:pt idx="0">
                  <c:v>Schedule Variance (SV)</c:v>
                </c:pt>
              </c:strCache>
            </c:strRef>
          </c:tx>
          <c:cat>
            <c:strRef>
              <c:f>tabella!$B$3:$F$3</c:f>
              <c:strCache>
                <c:ptCount val="5"/>
                <c:pt idx="0">
                  <c:v>30/10/2020</c:v>
                </c:pt>
                <c:pt idx="1">
                  <c:v>06/12/2020</c:v>
                </c:pt>
                <c:pt idx="2">
                  <c:v>30/12/2020</c:v>
                </c:pt>
                <c:pt idx="3">
                  <c:v>12/01/2021</c:v>
                </c:pt>
                <c:pt idx="4">
                  <c:v>21/01/2021</c:v>
                </c:pt>
              </c:strCache>
            </c:strRef>
          </c:cat>
          <c:val>
            <c:numRef>
              <c:f>tabella!$B$10:$F$10</c:f>
              <c:numCache>
                <c:formatCode>"€"\ #,##0.00</c:formatCode>
                <c:ptCount val="5"/>
                <c:pt idx="0">
                  <c:v>0</c:v>
                </c:pt>
                <c:pt idx="1">
                  <c:v>500</c:v>
                </c:pt>
                <c:pt idx="2">
                  <c:v>1000</c:v>
                </c:pt>
                <c:pt idx="3">
                  <c:v>500</c:v>
                </c:pt>
                <c:pt idx="4">
                  <c:v>-400</c:v>
                </c:pt>
              </c:numCache>
            </c:numRef>
          </c:val>
          <c:smooth val="0"/>
          <c:extLst>
            <c:ext xmlns:c16="http://schemas.microsoft.com/office/drawing/2014/chart" uri="{C3380CC4-5D6E-409C-BE32-E72D297353CC}">
              <c16:uniqueId val="{00000001-EB6F-4A4A-9870-27DEE264133F}"/>
            </c:ext>
          </c:extLst>
        </c:ser>
        <c:ser>
          <c:idx val="2"/>
          <c:order val="2"/>
          <c:tx>
            <c:strRef>
              <c:f>tabella!$A$15</c:f>
              <c:strCache>
                <c:ptCount val="1"/>
                <c:pt idx="0">
                  <c:v>Variance at Completion (VAC)</c:v>
                </c:pt>
              </c:strCache>
            </c:strRef>
          </c:tx>
          <c:cat>
            <c:strRef>
              <c:f>tabella!$B$3:$F$3</c:f>
              <c:strCache>
                <c:ptCount val="5"/>
                <c:pt idx="0">
                  <c:v>30/10/2020</c:v>
                </c:pt>
                <c:pt idx="1">
                  <c:v>06/12/2020</c:v>
                </c:pt>
                <c:pt idx="2">
                  <c:v>30/12/2020</c:v>
                </c:pt>
                <c:pt idx="3">
                  <c:v>12/01/2021</c:v>
                </c:pt>
                <c:pt idx="4">
                  <c:v>21/01/2021</c:v>
                </c:pt>
              </c:strCache>
            </c:strRef>
          </c:cat>
          <c:val>
            <c:numRef>
              <c:f>tabella!$B$15:$F$15</c:f>
              <c:numCache>
                <c:formatCode>"€"\ #,##0.00</c:formatCode>
                <c:ptCount val="5"/>
                <c:pt idx="0">
                  <c:v>107.50000000000023</c:v>
                </c:pt>
                <c:pt idx="1">
                  <c:v>-157.5</c:v>
                </c:pt>
                <c:pt idx="2">
                  <c:v>1692.5</c:v>
                </c:pt>
                <c:pt idx="3">
                  <c:v>442.49999999999909</c:v>
                </c:pt>
                <c:pt idx="4">
                  <c:v>1579.4444444444443</c:v>
                </c:pt>
              </c:numCache>
            </c:numRef>
          </c:val>
          <c:smooth val="0"/>
          <c:extLst>
            <c:ext xmlns:c16="http://schemas.microsoft.com/office/drawing/2014/chart" uri="{C3380CC4-5D6E-409C-BE32-E72D297353CC}">
              <c16:uniqueId val="{00000002-EB6F-4A4A-9870-27DEE264133F}"/>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headerRowCellStyle="Titolo 4" dataCellStyle="Titolo 4">
  <autoFilter ref="A3:F17" xr:uid="{00000000-0009-0000-0100-000001000000}"/>
  <tableColumns count="6">
    <tableColumn id="1" xr3:uid="{00000000-0010-0000-0000-000001000000}" name="Metric" dataDxfId="5" dataCellStyle="Titolo 4"/>
    <tableColumn id="2" xr3:uid="{00000000-0010-0000-0000-000002000000}" name="30/10/2020" dataDxfId="4" dataCellStyle="Titolo 4"/>
    <tableColumn id="3" xr3:uid="{00000000-0010-0000-0000-000003000000}" name="06/12/2020" dataDxfId="3" dataCellStyle="Titolo 4"/>
    <tableColumn id="4" xr3:uid="{00000000-0010-0000-0000-000004000000}" name="30/12/2020" dataDxfId="2" dataCellStyle="Titolo 4"/>
    <tableColumn id="5" xr3:uid="{00000000-0010-0000-0000-000005000000}" name="12/01/2021" dataDxfId="1" dataCellStyle="Titolo 4"/>
    <tableColumn id="6" xr3:uid="{00000000-0010-0000-0000-000006000000}" name="21/01/2021"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12" sqref="C12"/>
    </sheetView>
  </sheetViews>
  <sheetFormatPr defaultColWidth="8.7773437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63" t="s">
        <v>26</v>
      </c>
      <c r="B1" s="63"/>
      <c r="C1" s="63"/>
      <c r="D1" s="63"/>
    </row>
    <row r="2" spans="1:5" ht="38.25" customHeight="1" x14ac:dyDescent="0.25">
      <c r="A2" s="62" t="s">
        <v>46</v>
      </c>
      <c r="B2" s="62"/>
      <c r="C2" s="62"/>
      <c r="D2" s="62"/>
    </row>
    <row r="3" spans="1:5" x14ac:dyDescent="0.25">
      <c r="A3" s="7"/>
      <c r="B3" s="7"/>
      <c r="C3" s="7"/>
      <c r="D3" s="7"/>
    </row>
    <row r="4" spans="1:5" x14ac:dyDescent="0.25">
      <c r="A4" s="10" t="s">
        <v>0</v>
      </c>
      <c r="B4" s="11" t="s">
        <v>44</v>
      </c>
      <c r="C4" s="11" t="s">
        <v>70</v>
      </c>
      <c r="D4" s="9" t="s">
        <v>52</v>
      </c>
    </row>
    <row r="5" spans="1:5" x14ac:dyDescent="0.25">
      <c r="A5" s="12" t="s">
        <v>45</v>
      </c>
      <c r="B5" s="13" t="s">
        <v>8</v>
      </c>
      <c r="C5" s="14" t="s">
        <v>47</v>
      </c>
      <c r="D5" s="13" t="s">
        <v>41</v>
      </c>
    </row>
    <row r="6" spans="1:5" x14ac:dyDescent="0.25">
      <c r="A6" s="34" t="s">
        <v>1</v>
      </c>
      <c r="B6" s="20" t="s">
        <v>9</v>
      </c>
      <c r="C6" s="21" t="s">
        <v>39</v>
      </c>
      <c r="D6" s="20" t="s">
        <v>41</v>
      </c>
    </row>
    <row r="7" spans="1:5" ht="26.4" x14ac:dyDescent="0.25">
      <c r="A7" s="30" t="s">
        <v>2</v>
      </c>
      <c r="B7" s="24" t="s">
        <v>10</v>
      </c>
      <c r="C7" s="58" t="s">
        <v>38</v>
      </c>
      <c r="D7" s="59" t="s">
        <v>73</v>
      </c>
    </row>
    <row r="8" spans="1:5" ht="26.4" x14ac:dyDescent="0.25">
      <c r="A8" s="35" t="s">
        <v>3</v>
      </c>
      <c r="B8" s="22" t="s">
        <v>11</v>
      </c>
      <c r="C8" s="23" t="s">
        <v>40</v>
      </c>
      <c r="D8" s="22" t="s">
        <v>41</v>
      </c>
    </row>
    <row r="9" spans="1:5" ht="25.5" customHeight="1" x14ac:dyDescent="0.25">
      <c r="A9" s="26" t="s">
        <v>5</v>
      </c>
      <c r="B9" s="27" t="s">
        <v>16</v>
      </c>
      <c r="C9" s="28" t="s">
        <v>68</v>
      </c>
      <c r="D9" s="29" t="s">
        <v>67</v>
      </c>
    </row>
    <row r="10" spans="1:5" ht="39.6" x14ac:dyDescent="0.25">
      <c r="A10" s="30" t="s">
        <v>4</v>
      </c>
      <c r="B10" s="24" t="s">
        <v>14</v>
      </c>
      <c r="C10" s="25" t="s">
        <v>48</v>
      </c>
      <c r="D10" s="31" t="s">
        <v>53</v>
      </c>
      <c r="E10" s="2"/>
    </row>
    <row r="11" spans="1:5" ht="39.6" x14ac:dyDescent="0.25">
      <c r="A11" s="26" t="s">
        <v>6</v>
      </c>
      <c r="B11" s="27" t="s">
        <v>17</v>
      </c>
      <c r="C11" s="28" t="s">
        <v>27</v>
      </c>
      <c r="D11" s="29" t="s">
        <v>54</v>
      </c>
    </row>
    <row r="12" spans="1:5" ht="26.4" x14ac:dyDescent="0.25">
      <c r="A12" s="30" t="s">
        <v>7</v>
      </c>
      <c r="B12" s="24" t="s">
        <v>18</v>
      </c>
      <c r="C12" s="25" t="s">
        <v>42</v>
      </c>
      <c r="D12" s="31" t="s">
        <v>55</v>
      </c>
    </row>
    <row r="13" spans="1:5" ht="26.4" x14ac:dyDescent="0.25">
      <c r="A13" s="36" t="s">
        <v>49</v>
      </c>
      <c r="B13" s="16" t="s">
        <v>13</v>
      </c>
      <c r="C13" s="17" t="s">
        <v>28</v>
      </c>
      <c r="D13" s="32" t="s">
        <v>56</v>
      </c>
    </row>
    <row r="14" spans="1:5" ht="39.6" x14ac:dyDescent="0.25">
      <c r="A14" s="37" t="s">
        <v>50</v>
      </c>
      <c r="B14" s="18" t="s">
        <v>12</v>
      </c>
      <c r="C14" s="19" t="s">
        <v>29</v>
      </c>
      <c r="D14" s="33" t="s">
        <v>58</v>
      </c>
    </row>
    <row r="15" spans="1:5" ht="39.6" x14ac:dyDescent="0.25">
      <c r="A15" s="26" t="s">
        <v>51</v>
      </c>
      <c r="B15" s="27" t="s">
        <v>15</v>
      </c>
      <c r="C15" s="28" t="s">
        <v>57</v>
      </c>
      <c r="D15" s="29" t="s">
        <v>60</v>
      </c>
    </row>
    <row r="16" spans="1:5" ht="39.6" x14ac:dyDescent="0.25">
      <c r="A16" s="30" t="s">
        <v>19</v>
      </c>
      <c r="B16" s="24"/>
      <c r="C16" s="25" t="s">
        <v>59</v>
      </c>
      <c r="D16" s="31" t="s">
        <v>63</v>
      </c>
    </row>
    <row r="17" spans="1:4" x14ac:dyDescent="0.25">
      <c r="A17" s="26"/>
      <c r="B17" s="27"/>
      <c r="C17" s="49" t="s">
        <v>61</v>
      </c>
      <c r="D17" s="27" t="s">
        <v>21</v>
      </c>
    </row>
    <row r="18" spans="1:4" x14ac:dyDescent="0.25">
      <c r="A18" s="30"/>
      <c r="B18" s="24"/>
      <c r="C18" s="50" t="s">
        <v>62</v>
      </c>
      <c r="D18" s="24" t="s">
        <v>22</v>
      </c>
    </row>
    <row r="19" spans="1:4" x14ac:dyDescent="0.25">
      <c r="A19" s="30"/>
      <c r="B19" s="24"/>
      <c r="C19" s="51" t="s">
        <v>43</v>
      </c>
      <c r="D19" s="24" t="s">
        <v>23</v>
      </c>
    </row>
    <row r="20" spans="1:4" x14ac:dyDescent="0.25">
      <c r="A20" s="15"/>
      <c r="B20" s="8"/>
      <c r="C20" s="52" t="s">
        <v>20</v>
      </c>
      <c r="D20" s="8"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G35"/>
  <sheetViews>
    <sheetView showGridLines="0" zoomScale="110" zoomScaleNormal="110" zoomScalePageLayoutView="125" workbookViewId="0">
      <pane xSplit="1" ySplit="3" topLeftCell="D4" activePane="bottomRight" state="frozen"/>
      <selection pane="topRight" activeCell="B1" sqref="B1"/>
      <selection pane="bottomLeft" activeCell="A5" sqref="A5"/>
      <selection pane="bottomRight" activeCell="F6" sqref="F6"/>
    </sheetView>
  </sheetViews>
  <sheetFormatPr defaultColWidth="8.77734375" defaultRowHeight="13.2" x14ac:dyDescent="0.25"/>
  <cols>
    <col min="1" max="1" width="30.109375" style="4" bestFit="1" customWidth="1"/>
    <col min="2" max="2" width="15.21875" style="5" bestFit="1" customWidth="1"/>
    <col min="3" max="3" width="19" style="3" customWidth="1"/>
    <col min="4" max="5" width="19.77734375" style="3" customWidth="1"/>
    <col min="6" max="6" width="19" style="3" customWidth="1"/>
    <col min="7" max="7" width="19.33203125" style="3" customWidth="1"/>
    <col min="8" max="16384" width="8.77734375" style="3"/>
  </cols>
  <sheetData>
    <row r="1" spans="1:7" ht="18" x14ac:dyDescent="0.35">
      <c r="A1" s="64" t="s">
        <v>26</v>
      </c>
      <c r="B1" s="64"/>
      <c r="C1" s="64"/>
      <c r="D1" s="64"/>
      <c r="E1" s="64"/>
      <c r="F1" s="64"/>
    </row>
    <row r="2" spans="1:7" ht="14.4" customHeight="1" x14ac:dyDescent="0.35">
      <c r="A2" s="55" t="s">
        <v>78</v>
      </c>
      <c r="B2" s="54" t="s">
        <v>72</v>
      </c>
      <c r="C2" s="54" t="s">
        <v>76</v>
      </c>
      <c r="D2" s="54" t="s">
        <v>77</v>
      </c>
      <c r="E2" s="54" t="s">
        <v>79</v>
      </c>
      <c r="F2" s="54" t="s">
        <v>80</v>
      </c>
      <c r="G2" s="53"/>
    </row>
    <row r="3" spans="1:7" ht="17.399999999999999" customHeight="1" x14ac:dyDescent="0.35">
      <c r="A3" s="38" t="s">
        <v>0</v>
      </c>
      <c r="B3" s="60" t="s">
        <v>81</v>
      </c>
      <c r="C3" s="60" t="s">
        <v>74</v>
      </c>
      <c r="D3" s="60" t="s">
        <v>83</v>
      </c>
      <c r="E3" s="60" t="s">
        <v>82</v>
      </c>
      <c r="F3" s="60" t="s">
        <v>75</v>
      </c>
    </row>
    <row r="4" spans="1:7" ht="14.4" x14ac:dyDescent="0.3">
      <c r="A4" s="39" t="s">
        <v>37</v>
      </c>
      <c r="B4" s="40">
        <v>2000</v>
      </c>
      <c r="C4" s="40">
        <v>3000</v>
      </c>
      <c r="D4" s="40">
        <v>5000</v>
      </c>
      <c r="E4" s="40">
        <v>7000</v>
      </c>
      <c r="F4" s="40">
        <v>9000</v>
      </c>
    </row>
    <row r="5" spans="1:7" ht="14.4" x14ac:dyDescent="0.3">
      <c r="A5" s="41" t="s">
        <v>30</v>
      </c>
      <c r="B5" s="40">
        <f>B8*B4</f>
        <v>2000</v>
      </c>
      <c r="C5" s="40">
        <f t="shared" ref="C5:F5" si="0">C8*C4</f>
        <v>3000</v>
      </c>
      <c r="D5" s="40">
        <f t="shared" si="0"/>
        <v>5000</v>
      </c>
      <c r="E5" s="40">
        <f t="shared" si="0"/>
        <v>7000</v>
      </c>
      <c r="F5" s="40">
        <f t="shared" si="0"/>
        <v>8100</v>
      </c>
    </row>
    <row r="6" spans="1:7" ht="14.4" x14ac:dyDescent="0.3">
      <c r="A6" s="41" t="s">
        <v>32</v>
      </c>
      <c r="B6" s="40">
        <f>(68.7*25)+(35*5)</f>
        <v>1892.5</v>
      </c>
      <c r="C6" s="40">
        <f>Tabella1[[#This Row],[30/10/2020]]+(45*25)+(4*35)</f>
        <v>3157.5</v>
      </c>
      <c r="D6" s="40">
        <f>Tabella1[[#This Row],[06/12/2020]]+(25*6)</f>
        <v>3307.5</v>
      </c>
      <c r="E6" s="40">
        <f>Tabella1[[#This Row],[30/12/2020]]+(130*25)</f>
        <v>6557.5</v>
      </c>
      <c r="F6" s="40">
        <f>121+Tabella1[[#This Row],[12/01/2021]]</f>
        <v>6678.5</v>
      </c>
    </row>
    <row r="7" spans="1:7" ht="14.4" x14ac:dyDescent="0.3">
      <c r="A7" s="41" t="s">
        <v>31</v>
      </c>
      <c r="B7" s="40">
        <v>2000</v>
      </c>
      <c r="C7" s="40">
        <v>2500</v>
      </c>
      <c r="D7" s="40">
        <v>4000</v>
      </c>
      <c r="E7" s="40">
        <v>6500</v>
      </c>
      <c r="F7" s="40">
        <v>8500</v>
      </c>
    </row>
    <row r="8" spans="1:7" ht="14.4" x14ac:dyDescent="0.3">
      <c r="A8" s="41" t="s">
        <v>69</v>
      </c>
      <c r="B8" s="56">
        <v>1</v>
      </c>
      <c r="C8" s="56">
        <v>1</v>
      </c>
      <c r="D8" s="56">
        <v>1</v>
      </c>
      <c r="E8" s="56">
        <v>1</v>
      </c>
      <c r="F8" s="56">
        <v>0.9</v>
      </c>
    </row>
    <row r="9" spans="1:7" ht="14.4" x14ac:dyDescent="0.3">
      <c r="A9" s="42" t="s">
        <v>33</v>
      </c>
      <c r="B9" s="57">
        <f t="shared" ref="B9:F9" si="1">B5-B6</f>
        <v>107.5</v>
      </c>
      <c r="C9" s="57">
        <f t="shared" si="1"/>
        <v>-157.5</v>
      </c>
      <c r="D9" s="57">
        <f t="shared" si="1"/>
        <v>1692.5</v>
      </c>
      <c r="E9" s="57">
        <f t="shared" si="1"/>
        <v>442.5</v>
      </c>
      <c r="F9" s="57">
        <f t="shared" si="1"/>
        <v>1421.5</v>
      </c>
    </row>
    <row r="10" spans="1:7" ht="14.4" x14ac:dyDescent="0.3">
      <c r="A10" s="42" t="s">
        <v>34</v>
      </c>
      <c r="B10" s="57">
        <f t="shared" ref="B10:F10" si="2">B5-B7</f>
        <v>0</v>
      </c>
      <c r="C10" s="57">
        <f t="shared" si="2"/>
        <v>500</v>
      </c>
      <c r="D10" s="57">
        <f t="shared" si="2"/>
        <v>1000</v>
      </c>
      <c r="E10" s="57">
        <f t="shared" si="2"/>
        <v>500</v>
      </c>
      <c r="F10" s="57">
        <f t="shared" si="2"/>
        <v>-400</v>
      </c>
    </row>
    <row r="11" spans="1:7" ht="14.4" x14ac:dyDescent="0.3">
      <c r="A11" s="43" t="s">
        <v>35</v>
      </c>
      <c r="B11" s="61">
        <f t="shared" ref="B11:F11" si="3">IF(B6,B5/B6,"")</f>
        <v>1.0568031704095113</v>
      </c>
      <c r="C11" s="61">
        <f t="shared" si="3"/>
        <v>0.95011876484560565</v>
      </c>
      <c r="D11" s="61">
        <f t="shared" si="3"/>
        <v>1.5117157974300832</v>
      </c>
      <c r="E11" s="61">
        <f t="shared" si="3"/>
        <v>1.0674799847502858</v>
      </c>
      <c r="F11" s="61">
        <f t="shared" si="3"/>
        <v>1.2128471962266976</v>
      </c>
    </row>
    <row r="12" spans="1:7" ht="12.75" customHeight="1" x14ac:dyDescent="0.3">
      <c r="A12" s="44" t="s">
        <v>36</v>
      </c>
      <c r="B12" s="61">
        <f t="shared" ref="B12:F12" si="4">IF(B7,B5/B7,"")</f>
        <v>1</v>
      </c>
      <c r="C12" s="61">
        <f t="shared" si="4"/>
        <v>1.2</v>
      </c>
      <c r="D12" s="61">
        <f t="shared" si="4"/>
        <v>1.25</v>
      </c>
      <c r="E12" s="61">
        <f t="shared" si="4"/>
        <v>1.0769230769230769</v>
      </c>
      <c r="F12" s="61">
        <f t="shared" si="4"/>
        <v>0.95294117647058818</v>
      </c>
    </row>
    <row r="13" spans="1:7" ht="14.4" x14ac:dyDescent="0.3">
      <c r="A13" s="45" t="s">
        <v>64</v>
      </c>
      <c r="B13" s="57">
        <f t="shared" ref="B13:F13" si="5">IF(B5,IF(B6,B14-B6,""),"")</f>
        <v>-2.2737367544323206E-13</v>
      </c>
      <c r="C13" s="57">
        <f t="shared" si="5"/>
        <v>0</v>
      </c>
      <c r="D13" s="57">
        <f t="shared" si="5"/>
        <v>0</v>
      </c>
      <c r="E13" s="57">
        <f t="shared" si="5"/>
        <v>9.0949470177292824E-13</v>
      </c>
      <c r="F13" s="57">
        <f t="shared" si="5"/>
        <v>742.05555555555566</v>
      </c>
    </row>
    <row r="14" spans="1:7" ht="14.4" x14ac:dyDescent="0.3">
      <c r="A14" s="45" t="s">
        <v>65</v>
      </c>
      <c r="B14" s="57">
        <f t="shared" ref="B14:F14" si="6">IF(B5,IF(B6,B4/B11,""),"")</f>
        <v>1892.4999999999998</v>
      </c>
      <c r="C14" s="57">
        <f t="shared" si="6"/>
        <v>3157.5</v>
      </c>
      <c r="D14" s="57">
        <f t="shared" si="6"/>
        <v>3307.5</v>
      </c>
      <c r="E14" s="57">
        <f t="shared" si="6"/>
        <v>6557.5000000000009</v>
      </c>
      <c r="F14" s="57">
        <f t="shared" si="6"/>
        <v>7420.5555555555557</v>
      </c>
    </row>
    <row r="15" spans="1:7" ht="14.4" x14ac:dyDescent="0.3">
      <c r="A15" s="45" t="s">
        <v>66</v>
      </c>
      <c r="B15" s="57">
        <f t="shared" ref="B15:F15" si="7">IF(B5,IF(B6,B4-B14,""),"")</f>
        <v>107.50000000000023</v>
      </c>
      <c r="C15" s="57">
        <f t="shared" si="7"/>
        <v>-157.5</v>
      </c>
      <c r="D15" s="57">
        <f t="shared" si="7"/>
        <v>1692.5</v>
      </c>
      <c r="E15" s="57">
        <f t="shared" si="7"/>
        <v>442.49999999999909</v>
      </c>
      <c r="F15" s="57">
        <f t="shared" si="7"/>
        <v>1579.4444444444443</v>
      </c>
    </row>
    <row r="16" spans="1:7" ht="14.4" hidden="1" x14ac:dyDescent="0.3">
      <c r="A16" s="46" t="s">
        <v>25</v>
      </c>
      <c r="B16" s="47">
        <f t="shared" ref="B16:F16" si="8">(B12+B11)/2</f>
        <v>1.0284015852047557</v>
      </c>
      <c r="C16" s="47">
        <f t="shared" si="8"/>
        <v>1.0750593824228027</v>
      </c>
      <c r="D16" s="47">
        <f t="shared" si="8"/>
        <v>1.3808578987150417</v>
      </c>
      <c r="E16" s="47">
        <f t="shared" si="8"/>
        <v>1.0722015308366815</v>
      </c>
      <c r="F16" s="47">
        <f t="shared" si="8"/>
        <v>1.0828941863486428</v>
      </c>
    </row>
    <row r="17" spans="1:6" ht="14.4" x14ac:dyDescent="0.25">
      <c r="A17" s="48" t="s">
        <v>71</v>
      </c>
      <c r="B17" t="str">
        <f>IF(B7,IF(B6,IF(B16&lt;0.65,"BLACK",IF(B16&lt;0.85,"RED",IF(B16&lt;1,"YELLOW","GREEN"))),""),"")</f>
        <v>GREEN</v>
      </c>
      <c r="C17" t="str">
        <f>IF(C7,IF(C6,IF(C16&lt;0.65,"BLACK",IF(C16&lt;0.85,"RED",IF(C16&lt;1,"YELLOW","GREEN"))),""),"")</f>
        <v>GREEN</v>
      </c>
      <c r="D17" t="str">
        <f t="shared" ref="D17:F17" si="9">IF(D7,IF(D6,IF(D16&lt;0.65,"BLACK",IF(D16&lt;0.85,"RED",IF(D16&lt;1,"YELLOW","GREEN"))),""),"")</f>
        <v>GREEN</v>
      </c>
      <c r="E17" t="str">
        <f t="shared" si="9"/>
        <v>GREEN</v>
      </c>
      <c r="F17" t="str">
        <f t="shared" si="9"/>
        <v>GREEN</v>
      </c>
    </row>
    <row r="18" spans="1:6" x14ac:dyDescent="0.25">
      <c r="C18" s="5"/>
      <c r="D18" s="5"/>
      <c r="E18" s="5"/>
      <c r="F18" s="5"/>
    </row>
    <row r="19" spans="1:6" x14ac:dyDescent="0.25">
      <c r="C19" s="5"/>
      <c r="D19" s="5"/>
      <c r="E19" s="5"/>
      <c r="F19" s="5"/>
    </row>
    <row r="20" spans="1:6" x14ac:dyDescent="0.25">
      <c r="A20" s="6"/>
      <c r="C20" s="5"/>
      <c r="D20" s="5"/>
      <c r="F20" s="5"/>
    </row>
    <row r="21" spans="1:6" x14ac:dyDescent="0.25">
      <c r="C21" s="5"/>
      <c r="D21" s="5"/>
      <c r="E21" s="5"/>
      <c r="F21" s="5"/>
    </row>
    <row r="22" spans="1:6" x14ac:dyDescent="0.25">
      <c r="C22" s="5"/>
      <c r="D22" s="5"/>
      <c r="E22" s="5"/>
      <c r="F22" s="5"/>
    </row>
    <row r="23" spans="1:6" x14ac:dyDescent="0.25">
      <c r="C23" s="5"/>
      <c r="D23" s="5"/>
      <c r="E23" s="5"/>
      <c r="F23" s="5"/>
    </row>
    <row r="24" spans="1:6" x14ac:dyDescent="0.25">
      <c r="C24" s="5"/>
      <c r="D24" s="5"/>
      <c r="E24" s="5"/>
      <c r="F24" s="5"/>
    </row>
    <row r="25" spans="1:6" x14ac:dyDescent="0.25">
      <c r="C25" s="5"/>
      <c r="D25" s="5"/>
      <c r="E25" s="5"/>
      <c r="F25" s="5"/>
    </row>
    <row r="26" spans="1:6" x14ac:dyDescent="0.25">
      <c r="C26" s="5"/>
      <c r="D26" s="5"/>
      <c r="E26" s="5"/>
      <c r="F26" s="5"/>
    </row>
    <row r="27" spans="1:6" x14ac:dyDescent="0.25">
      <c r="C27" s="5"/>
      <c r="D27" s="5"/>
      <c r="E27" s="5"/>
      <c r="F27" s="5"/>
    </row>
    <row r="28" spans="1:6" x14ac:dyDescent="0.25">
      <c r="C28" s="5"/>
      <c r="D28" s="5"/>
      <c r="E28" s="5"/>
      <c r="F28" s="5"/>
    </row>
    <row r="29" spans="1:6" x14ac:dyDescent="0.25">
      <c r="C29" s="5"/>
      <c r="D29" s="5"/>
      <c r="E29" s="5"/>
      <c r="F29" s="5"/>
    </row>
    <row r="30" spans="1:6" x14ac:dyDescent="0.25">
      <c r="C30" s="5"/>
      <c r="D30" s="5"/>
      <c r="E30" s="5"/>
      <c r="F30" s="5"/>
    </row>
    <row r="31" spans="1:6" x14ac:dyDescent="0.25">
      <c r="C31" s="5"/>
      <c r="D31" s="5"/>
      <c r="E31" s="5"/>
      <c r="F31" s="5"/>
    </row>
    <row r="32" spans="1:6" x14ac:dyDescent="0.25">
      <c r="C32" s="5"/>
      <c r="D32" s="5"/>
      <c r="E32" s="5"/>
      <c r="F32" s="5"/>
    </row>
    <row r="33" spans="3:6" x14ac:dyDescent="0.25">
      <c r="C33" s="5"/>
      <c r="D33" s="5"/>
      <c r="E33" s="5"/>
      <c r="F33" s="5"/>
    </row>
    <row r="34" spans="3:6" x14ac:dyDescent="0.25">
      <c r="C34" s="5"/>
      <c r="D34" s="5"/>
      <c r="E34" s="5"/>
      <c r="F34" s="5"/>
    </row>
    <row r="35" spans="3:6" x14ac:dyDescent="0.25">
      <c r="C35" s="5"/>
      <c r="D35" s="5"/>
      <c r="E35" s="5"/>
      <c r="F35" s="5"/>
    </row>
  </sheetData>
  <sheetProtection formatCells="0" formatColumns="0" formatRows="0" insertColumns="0" insertRows="0" insertHyperlinks="0" deleteColumns="0" deleteRows="0" sort="0" autoFilter="0" pivotTables="0"/>
  <mergeCells count="1">
    <mergeCell ref="A1:F1"/>
  </mergeCells>
  <phoneticPr fontId="2" type="noConversion"/>
  <conditionalFormatting sqref="B17:F17">
    <cfRule type="containsText" dxfId="12" priority="1" operator="containsText" text="RED">
      <formula>NOT(ISERROR(SEARCH("RED",B17)))</formula>
    </cfRule>
    <cfRule type="containsText" dxfId="11" priority="2" operator="containsText" text="YELLOW">
      <formula>NOT(ISERROR(SEARCH("YELLOW",B17)))</formula>
    </cfRule>
    <cfRule type="containsText" dxfId="10" priority="3" operator="containsText" text="BLACK">
      <formula>NOT(ISERROR(SEARCH("BLACK",B17)))</formula>
    </cfRule>
    <cfRule type="containsText" dxfId="9" priority="4" operator="containsText" text="GREEN">
      <formula>NOT(ISERROR(SEARCH("GREEN",B17)))</formula>
    </cfRule>
  </conditionalFormatting>
  <dataValidations count="1">
    <dataValidation type="decimal" allowBlank="1" showInputMessage="1" showErrorMessage="1" error="Please enter a valid number." sqref="B4:F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abSelected="1" topLeftCell="A58" zoomScale="85" zoomScaleNormal="85" zoomScalePageLayoutView="85" workbookViewId="0">
      <selection activeCell="V24" sqref="V24"/>
    </sheetView>
  </sheetViews>
  <sheetFormatPr defaultColWidth="8.777343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4.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2.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3.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4.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Vincenzo Russo</dc:creator>
  <cp:lastModifiedBy>Vincenzo Russo</cp:lastModifiedBy>
  <cp:lastPrinted>2004-07-07T00:20:09Z</cp:lastPrinted>
  <dcterms:created xsi:type="dcterms:W3CDTF">2004-04-27T16:32:13Z</dcterms:created>
  <dcterms:modified xsi:type="dcterms:W3CDTF">2021-01-21T08:04:30Z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